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14565" activeTab="0"/>
  </bookViews>
  <sheets>
    <sheet name="BCC Coding upstream block size" sheetId="1" r:id="rId1"/>
  </sheets>
  <definedNames/>
  <calcPr fullCalcOnLoad="1"/>
</workbook>
</file>

<file path=xl/sharedStrings.xml><?xml version="1.0" encoding="utf-8"?>
<sst xmlns="http://schemas.openxmlformats.org/spreadsheetml/2006/main" count="79" uniqueCount="12">
  <si>
    <t>Data Bytes per block</t>
  </si>
  <si>
    <t>OFDM slots per block</t>
  </si>
  <si>
    <t>QPSK</t>
  </si>
  <si>
    <t>16-QAM</t>
  </si>
  <si>
    <t>64-QAM</t>
  </si>
  <si>
    <t>Block size (coded bits)</t>
  </si>
  <si>
    <t>FEC rate /
Modulation</t>
  </si>
  <si>
    <t>Number of upstream symbols per sub-channel    /    Data bytes per burst</t>
  </si>
  <si>
    <t>Cyclic prefix</t>
  </si>
  <si>
    <t>Useful symbols per frame</t>
  </si>
  <si>
    <t>Possible upstream blocks as a function of block size =&gt; Upstream allocation granularity and flexibility</t>
  </si>
  <si>
    <t>Channel bandwidth (MHz)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</si>
</sst>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2" borderId="0" xfId="0" applyNumberFormat="1" applyFill="1" applyAlignment="1">
      <alignment/>
    </xf>
    <xf numFmtId="0" fontId="2" fillId="2" borderId="0" xfId="0" applyNumberFormat="1" applyFont="1" applyFill="1" applyBorder="1" applyAlignment="1">
      <alignment horizontal="center"/>
    </xf>
    <xf numFmtId="12" fontId="2" fillId="2" borderId="0" xfId="0" applyNumberFormat="1" applyFont="1" applyFill="1" applyBorder="1" applyAlignment="1">
      <alignment horizontal="center" vertical="top"/>
    </xf>
    <xf numFmtId="0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/>
    </xf>
    <xf numFmtId="0" fontId="0" fillId="2" borderId="4" xfId="0" applyNumberForma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vertical="center"/>
    </xf>
    <xf numFmtId="13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3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12" fontId="2" fillId="0" borderId="17" xfId="0" applyNumberFormat="1" applyFont="1" applyBorder="1" applyAlignment="1">
      <alignment horizontal="center" vertical="center"/>
    </xf>
    <xf numFmtId="12" fontId="2" fillId="0" borderId="18" xfId="0" applyNumberFormat="1" applyFont="1" applyBorder="1" applyAlignment="1">
      <alignment horizontal="center" vertical="center"/>
    </xf>
    <xf numFmtId="12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3" fillId="4" borderId="0" xfId="0" applyNumberFormat="1" applyFont="1" applyFill="1" applyAlignment="1">
      <alignment horizont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2" fontId="2" fillId="0" borderId="0" xfId="0" applyNumberFormat="1" applyFont="1" applyFill="1" applyBorder="1" applyAlignment="1">
      <alignment horizontal="center" vertical="top"/>
    </xf>
    <xf numFmtId="0" fontId="0" fillId="0" borderId="4" xfId="0" applyNumberFormat="1" applyFill="1" applyBorder="1" applyAlignment="1">
      <alignment horizontal="center"/>
    </xf>
    <xf numFmtId="0" fontId="0" fillId="5" borderId="9" xfId="0" applyNumberFormat="1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0" fontId="0" fillId="5" borderId="3" xfId="0" applyNumberFormat="1" applyFill="1" applyBorder="1" applyAlignment="1">
      <alignment horizontal="center"/>
    </xf>
    <xf numFmtId="0" fontId="0" fillId="5" borderId="5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5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8"/>
  <sheetViews>
    <sheetView tabSelected="1" zoomScale="75" zoomScaleNormal="75" workbookViewId="0" topLeftCell="A30">
      <selection activeCell="Q77" sqref="Q77"/>
    </sheetView>
  </sheetViews>
  <sheetFormatPr defaultColWidth="9.140625" defaultRowHeight="12.75"/>
  <cols>
    <col min="1" max="1" width="12.8515625" style="2" customWidth="1"/>
    <col min="2" max="2" width="15.7109375" style="2" customWidth="1"/>
    <col min="3" max="9" width="5.28125" style="1" customWidth="1"/>
    <col min="10" max="10" width="5.8515625" style="1" customWidth="1"/>
    <col min="11" max="11" width="1.28515625" style="21" customWidth="1"/>
    <col min="12" max="15" width="4.8515625" style="21" customWidth="1"/>
    <col min="16" max="79" width="4.8515625" style="1" customWidth="1"/>
    <col min="80" max="16384" width="9.140625" style="1" customWidth="1"/>
  </cols>
  <sheetData>
    <row r="1" spans="1:79" ht="18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</row>
    <row r="4" spans="11:79" ht="12.75">
      <c r="K4" s="15"/>
      <c r="P4" s="39" t="s">
        <v>7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</row>
    <row r="5" spans="1:75" ht="12.75" customHeight="1">
      <c r="A5" s="3"/>
      <c r="B5" s="3"/>
      <c r="C5" s="45" t="s">
        <v>0</v>
      </c>
      <c r="D5" s="46"/>
      <c r="E5" s="46"/>
      <c r="F5" s="47"/>
      <c r="G5" s="45" t="s">
        <v>1</v>
      </c>
      <c r="H5" s="46"/>
      <c r="I5" s="46"/>
      <c r="J5" s="47"/>
      <c r="K5" s="16"/>
      <c r="L5" s="51"/>
      <c r="M5" s="51"/>
      <c r="N5" s="51"/>
      <c r="O5" s="51"/>
      <c r="X5" s="45">
        <v>12</v>
      </c>
      <c r="Y5" s="46"/>
      <c r="Z5" s="46"/>
      <c r="AA5" s="47"/>
      <c r="AV5" s="45">
        <v>24</v>
      </c>
      <c r="AW5" s="46"/>
      <c r="AX5" s="46"/>
      <c r="AY5" s="47"/>
      <c r="BT5" s="45">
        <v>36</v>
      </c>
      <c r="BU5" s="46"/>
      <c r="BV5" s="46"/>
      <c r="BW5" s="47"/>
    </row>
    <row r="6" spans="1:75" ht="26.25" customHeight="1" thickBot="1">
      <c r="A6" s="23" t="s">
        <v>5</v>
      </c>
      <c r="B6" s="23" t="s">
        <v>6</v>
      </c>
      <c r="C6" s="31">
        <f>1/2</f>
        <v>0.5</v>
      </c>
      <c r="D6" s="32">
        <f>2/3</f>
        <v>0.6666666666666666</v>
      </c>
      <c r="E6" s="32">
        <f>3/4</f>
        <v>0.75</v>
      </c>
      <c r="F6" s="33">
        <f>5/6</f>
        <v>0.8333333333333334</v>
      </c>
      <c r="G6" s="31">
        <f>1/2</f>
        <v>0.5</v>
      </c>
      <c r="H6" s="32">
        <f>2/3</f>
        <v>0.6666666666666666</v>
      </c>
      <c r="I6" s="32">
        <f>3/4</f>
        <v>0.75</v>
      </c>
      <c r="J6" s="33">
        <f>5/6</f>
        <v>0.8333333333333334</v>
      </c>
      <c r="K6" s="17"/>
      <c r="L6" s="52"/>
      <c r="M6" s="52"/>
      <c r="N6" s="52"/>
      <c r="O6" s="52"/>
      <c r="X6" s="31">
        <f>1/2</f>
        <v>0.5</v>
      </c>
      <c r="Y6" s="32">
        <f>2/3</f>
        <v>0.6666666666666666</v>
      </c>
      <c r="Z6" s="32">
        <f>3/4</f>
        <v>0.75</v>
      </c>
      <c r="AA6" s="33">
        <f>5/6</f>
        <v>0.8333333333333334</v>
      </c>
      <c r="AV6" s="31">
        <f>1/2</f>
        <v>0.5</v>
      </c>
      <c r="AW6" s="32">
        <f>2/3</f>
        <v>0.6666666666666666</v>
      </c>
      <c r="AX6" s="32">
        <f>3/4</f>
        <v>0.75</v>
      </c>
      <c r="AY6" s="33">
        <f>5/6</f>
        <v>0.8333333333333334</v>
      </c>
      <c r="BT6" s="31">
        <f>1/2</f>
        <v>0.5</v>
      </c>
      <c r="BU6" s="32">
        <f>2/3</f>
        <v>0.6666666666666666</v>
      </c>
      <c r="BV6" s="32">
        <f>3/4</f>
        <v>0.75</v>
      </c>
      <c r="BW6" s="33">
        <f>5/6</f>
        <v>0.8333333333333334</v>
      </c>
    </row>
    <row r="7" spans="1:75" ht="13.5" thickTop="1">
      <c r="A7" s="29">
        <f>288*2</f>
        <v>576</v>
      </c>
      <c r="B7" s="10" t="s">
        <v>2</v>
      </c>
      <c r="C7" s="4">
        <f aca="true" t="shared" si="0" ref="C7:F9">$A7*C$6/8</f>
        <v>36</v>
      </c>
      <c r="D7" s="5">
        <f t="shared" si="0"/>
        <v>48</v>
      </c>
      <c r="E7" s="5">
        <f t="shared" si="0"/>
        <v>54</v>
      </c>
      <c r="F7" s="6">
        <f t="shared" si="0"/>
        <v>60</v>
      </c>
      <c r="G7" s="4">
        <f>$A7/(2*24)</f>
        <v>12</v>
      </c>
      <c r="H7" s="5">
        <f>$A7/(2*24)</f>
        <v>12</v>
      </c>
      <c r="I7" s="5">
        <f>$A7/(2*24)</f>
        <v>12</v>
      </c>
      <c r="J7" s="6">
        <f>$A7/(2*24)</f>
        <v>12</v>
      </c>
      <c r="K7" s="18"/>
      <c r="L7" s="38"/>
      <c r="M7" s="38"/>
      <c r="N7" s="38"/>
      <c r="O7" s="38"/>
      <c r="X7" s="12">
        <f>$C7*X$29/$G7</f>
        <v>36</v>
      </c>
      <c r="Y7" s="13">
        <f>$D7*X$29/$H7</f>
        <v>48</v>
      </c>
      <c r="Z7" s="13">
        <f>$E7*X$29/$I7</f>
        <v>54</v>
      </c>
      <c r="AA7" s="14">
        <f>$F7*X$29/$J7</f>
        <v>60</v>
      </c>
      <c r="AV7" s="12">
        <f>$C7*AV$29/$G7</f>
        <v>72</v>
      </c>
      <c r="AW7" s="13">
        <f>$D7*AV$29/$H7</f>
        <v>96</v>
      </c>
      <c r="AX7" s="13">
        <f>$E7*AV$29/$I7</f>
        <v>108</v>
      </c>
      <c r="AY7" s="14">
        <f>$F7*AV$29/$J7</f>
        <v>120</v>
      </c>
      <c r="BT7" s="12">
        <f>$C7*BX$29/$G7</f>
        <v>114</v>
      </c>
      <c r="BU7" s="13">
        <f>$D7*BX$29/$H7</f>
        <v>152</v>
      </c>
      <c r="BV7" s="13">
        <f>$E7*BX$29/$I7</f>
        <v>171</v>
      </c>
      <c r="BW7" s="14">
        <f>$F7*BX$29/$J7</f>
        <v>190</v>
      </c>
    </row>
    <row r="8" spans="1:75" ht="12.75">
      <c r="A8" s="29">
        <f>288*2</f>
        <v>576</v>
      </c>
      <c r="B8" s="10" t="s">
        <v>3</v>
      </c>
      <c r="C8" s="4">
        <f t="shared" si="0"/>
        <v>36</v>
      </c>
      <c r="D8" s="5">
        <f t="shared" si="0"/>
        <v>48</v>
      </c>
      <c r="E8" s="5">
        <f t="shared" si="0"/>
        <v>54</v>
      </c>
      <c r="F8" s="6">
        <f t="shared" si="0"/>
        <v>60</v>
      </c>
      <c r="G8" s="4">
        <f>$A8/(4*24)</f>
        <v>6</v>
      </c>
      <c r="H8" s="5">
        <f>$A8/(4*24)</f>
        <v>6</v>
      </c>
      <c r="I8" s="5">
        <f>$A8/(4*24)</f>
        <v>6</v>
      </c>
      <c r="J8" s="6">
        <f>$A8/(4*24)</f>
        <v>6</v>
      </c>
      <c r="K8" s="18"/>
      <c r="L8" s="38"/>
      <c r="M8" s="38"/>
      <c r="N8" s="38"/>
      <c r="O8" s="38"/>
      <c r="X8" s="4">
        <f>$C8*X$29/$G8</f>
        <v>72</v>
      </c>
      <c r="Y8" s="5">
        <f>$D8*X$29/$H8</f>
        <v>96</v>
      </c>
      <c r="Z8" s="5">
        <f>$E8*X$29/$I8</f>
        <v>108</v>
      </c>
      <c r="AA8" s="6">
        <f>$F8*X$29/$J8</f>
        <v>120</v>
      </c>
      <c r="AV8" s="4">
        <f>$C8*AV$29/$G8</f>
        <v>144</v>
      </c>
      <c r="AW8" s="5">
        <f>$D8*AV$29/$H8</f>
        <v>192</v>
      </c>
      <c r="AX8" s="5">
        <f>$E8*AV$29/$I8</f>
        <v>216</v>
      </c>
      <c r="AY8" s="6">
        <f>$F8*AV$29/$J8</f>
        <v>240</v>
      </c>
      <c r="BT8" s="4">
        <f>$C8*BX$29/$G8</f>
        <v>228</v>
      </c>
      <c r="BU8" s="5">
        <f>$D8*BX$29/$H8</f>
        <v>304</v>
      </c>
      <c r="BV8" s="5">
        <f>$E8*BX$29/$I8</f>
        <v>342</v>
      </c>
      <c r="BW8" s="6">
        <f>$F8*BX$29/$J8</f>
        <v>380</v>
      </c>
    </row>
    <row r="9" spans="1:75" ht="12.75">
      <c r="A9" s="30">
        <f>288*2</f>
        <v>576</v>
      </c>
      <c r="B9" s="11" t="s">
        <v>4</v>
      </c>
      <c r="C9" s="7">
        <f t="shared" si="0"/>
        <v>36</v>
      </c>
      <c r="D9" s="8">
        <f t="shared" si="0"/>
        <v>48</v>
      </c>
      <c r="E9" s="8">
        <f t="shared" si="0"/>
        <v>54</v>
      </c>
      <c r="F9" s="9">
        <f t="shared" si="0"/>
        <v>60</v>
      </c>
      <c r="G9" s="7">
        <f>$A9/(6*24)</f>
        <v>4</v>
      </c>
      <c r="H9" s="8">
        <f>$A9/(6*24)</f>
        <v>4</v>
      </c>
      <c r="I9" s="8">
        <f>$A9/(6*24)</f>
        <v>4</v>
      </c>
      <c r="J9" s="9">
        <f>$A9/(6*24)</f>
        <v>4</v>
      </c>
      <c r="K9" s="18"/>
      <c r="L9" s="38"/>
      <c r="M9" s="38"/>
      <c r="N9" s="38"/>
      <c r="O9" s="38"/>
      <c r="X9" s="7">
        <f>$C9*X$29/$G9</f>
        <v>108</v>
      </c>
      <c r="Y9" s="8">
        <f>$D9*X$29/$H9</f>
        <v>144</v>
      </c>
      <c r="Z9" s="8">
        <f>$E9*X$29/$I9</f>
        <v>162</v>
      </c>
      <c r="AA9" s="9">
        <f>$F9*X$29/$J9</f>
        <v>180</v>
      </c>
      <c r="AV9" s="7">
        <f>$C9*AV$29/$G9</f>
        <v>216</v>
      </c>
      <c r="AW9" s="8">
        <f>$D9*AV$29/$H9</f>
        <v>288</v>
      </c>
      <c r="AX9" s="8">
        <f>$E9*AV$29/$I9</f>
        <v>324</v>
      </c>
      <c r="AY9" s="9">
        <f>$F9*AV$29/$J9</f>
        <v>360</v>
      </c>
      <c r="BT9" s="7">
        <f>$C9*BX$29/$G9</f>
        <v>342</v>
      </c>
      <c r="BU9" s="8">
        <f>$D9*BX$29/$H9</f>
        <v>456</v>
      </c>
      <c r="BV9" s="8">
        <f>$E9*BX$29/$I9</f>
        <v>513</v>
      </c>
      <c r="BW9" s="9">
        <f>$F9*BX$29/$J9</f>
        <v>570</v>
      </c>
    </row>
    <row r="10" ht="12.75">
      <c r="K10" s="15"/>
    </row>
    <row r="11" ht="12.75">
      <c r="K11" s="15"/>
    </row>
    <row r="12" spans="11:79" ht="12.75">
      <c r="K12" s="15"/>
      <c r="P12" s="39" t="s">
        <v>7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</row>
    <row r="13" spans="1:75" ht="12.75" customHeight="1">
      <c r="A13" s="3"/>
      <c r="B13" s="3"/>
      <c r="C13" s="45" t="s">
        <v>0</v>
      </c>
      <c r="D13" s="46"/>
      <c r="E13" s="46"/>
      <c r="F13" s="47"/>
      <c r="G13" s="45" t="s">
        <v>1</v>
      </c>
      <c r="H13" s="46"/>
      <c r="I13" s="46"/>
      <c r="J13" s="47"/>
      <c r="K13" s="16"/>
      <c r="L13" s="52"/>
      <c r="M13" s="52"/>
      <c r="N13" s="52"/>
      <c r="O13" s="52"/>
      <c r="P13" s="45">
        <f>P29</f>
        <v>8</v>
      </c>
      <c r="Q13" s="46"/>
      <c r="R13" s="46"/>
      <c r="S13" s="47"/>
      <c r="T13" s="45">
        <f>T29</f>
        <v>10</v>
      </c>
      <c r="U13" s="46"/>
      <c r="V13" s="46"/>
      <c r="W13" s="47"/>
      <c r="X13" s="45">
        <f>X29</f>
        <v>12</v>
      </c>
      <c r="Y13" s="46"/>
      <c r="Z13" s="46"/>
      <c r="AA13" s="47"/>
      <c r="AJ13" s="45">
        <f>AJ29</f>
        <v>18</v>
      </c>
      <c r="AK13" s="46"/>
      <c r="AL13" s="46"/>
      <c r="AM13" s="47"/>
      <c r="AV13" s="45">
        <f>AV29</f>
        <v>24</v>
      </c>
      <c r="AW13" s="46"/>
      <c r="AX13" s="46"/>
      <c r="AY13" s="47"/>
      <c r="BH13" s="45">
        <f>BH29</f>
        <v>30</v>
      </c>
      <c r="BI13" s="46"/>
      <c r="BJ13" s="46"/>
      <c r="BK13" s="47"/>
      <c r="BT13" s="45">
        <f>BT29</f>
        <v>36</v>
      </c>
      <c r="BU13" s="46"/>
      <c r="BV13" s="46"/>
      <c r="BW13" s="47"/>
    </row>
    <row r="14" spans="1:75" ht="26.25" customHeight="1" thickBot="1">
      <c r="A14" s="23" t="s">
        <v>5</v>
      </c>
      <c r="B14" s="23" t="s">
        <v>6</v>
      </c>
      <c r="C14" s="31">
        <f>1/2</f>
        <v>0.5</v>
      </c>
      <c r="D14" s="32">
        <f>2/3</f>
        <v>0.6666666666666666</v>
      </c>
      <c r="E14" s="32">
        <f>3/4</f>
        <v>0.75</v>
      </c>
      <c r="F14" s="33">
        <f>5/6</f>
        <v>0.8333333333333334</v>
      </c>
      <c r="G14" s="31">
        <f>1/2</f>
        <v>0.5</v>
      </c>
      <c r="H14" s="32">
        <f>2/3</f>
        <v>0.6666666666666666</v>
      </c>
      <c r="I14" s="32">
        <f>3/4</f>
        <v>0.75</v>
      </c>
      <c r="J14" s="33">
        <f>5/6</f>
        <v>0.8333333333333334</v>
      </c>
      <c r="K14" s="17"/>
      <c r="L14" s="38"/>
      <c r="M14" s="38"/>
      <c r="N14" s="38"/>
      <c r="O14" s="38"/>
      <c r="P14" s="31">
        <f>1/2</f>
        <v>0.5</v>
      </c>
      <c r="Q14" s="32">
        <f>2/3</f>
        <v>0.6666666666666666</v>
      </c>
      <c r="R14" s="32">
        <f>3/4</f>
        <v>0.75</v>
      </c>
      <c r="S14" s="33">
        <f>5/6</f>
        <v>0.8333333333333334</v>
      </c>
      <c r="T14" s="31">
        <f>1/2</f>
        <v>0.5</v>
      </c>
      <c r="U14" s="32">
        <f>2/3</f>
        <v>0.6666666666666666</v>
      </c>
      <c r="V14" s="32">
        <f>3/4</f>
        <v>0.75</v>
      </c>
      <c r="W14" s="33">
        <f>5/6</f>
        <v>0.8333333333333334</v>
      </c>
      <c r="X14" s="31">
        <f>1/2</f>
        <v>0.5</v>
      </c>
      <c r="Y14" s="32">
        <f>2/3</f>
        <v>0.6666666666666666</v>
      </c>
      <c r="Z14" s="32">
        <f>3/4</f>
        <v>0.75</v>
      </c>
      <c r="AA14" s="33">
        <f>5/6</f>
        <v>0.8333333333333334</v>
      </c>
      <c r="AJ14" s="31">
        <f>1/2</f>
        <v>0.5</v>
      </c>
      <c r="AK14" s="32">
        <f>2/3</f>
        <v>0.6666666666666666</v>
      </c>
      <c r="AL14" s="32">
        <f>3/4</f>
        <v>0.75</v>
      </c>
      <c r="AM14" s="33">
        <f>5/6</f>
        <v>0.8333333333333334</v>
      </c>
      <c r="AV14" s="31">
        <f>1/2</f>
        <v>0.5</v>
      </c>
      <c r="AW14" s="32">
        <f>2/3</f>
        <v>0.6666666666666666</v>
      </c>
      <c r="AX14" s="32">
        <f>3/4</f>
        <v>0.75</v>
      </c>
      <c r="AY14" s="33">
        <f>5/6</f>
        <v>0.8333333333333334</v>
      </c>
      <c r="BH14" s="31">
        <f>1/2</f>
        <v>0.5</v>
      </c>
      <c r="BI14" s="32">
        <f>2/3</f>
        <v>0.6666666666666666</v>
      </c>
      <c r="BJ14" s="32">
        <f>3/4</f>
        <v>0.75</v>
      </c>
      <c r="BK14" s="33">
        <f>5/6</f>
        <v>0.8333333333333334</v>
      </c>
      <c r="BT14" s="31">
        <f>1/2</f>
        <v>0.5</v>
      </c>
      <c r="BU14" s="32">
        <f>2/3</f>
        <v>0.6666666666666666</v>
      </c>
      <c r="BV14" s="32">
        <f>3/4</f>
        <v>0.75</v>
      </c>
      <c r="BW14" s="33">
        <f>5/6</f>
        <v>0.8333333333333334</v>
      </c>
    </row>
    <row r="15" spans="1:75" ht="13.5" thickTop="1">
      <c r="A15" s="29">
        <v>288</v>
      </c>
      <c r="B15" s="10" t="s">
        <v>2</v>
      </c>
      <c r="C15" s="4">
        <f>$A15*C$14/8</f>
        <v>18</v>
      </c>
      <c r="D15" s="5">
        <f>$A15*D$14/8</f>
        <v>24</v>
      </c>
      <c r="E15" s="5">
        <f>$A15*E$14/8</f>
        <v>27</v>
      </c>
      <c r="F15" s="6">
        <f>$A15*F$14/8</f>
        <v>30</v>
      </c>
      <c r="G15" s="4">
        <f>$A15/(2*24)</f>
        <v>6</v>
      </c>
      <c r="H15" s="5">
        <f>$A15/(2*24)</f>
        <v>6</v>
      </c>
      <c r="I15" s="5">
        <f>$A15/(2*24)</f>
        <v>6</v>
      </c>
      <c r="J15" s="6">
        <f>$A15/(2*24)</f>
        <v>6</v>
      </c>
      <c r="K15" s="18"/>
      <c r="L15" s="38"/>
      <c r="M15" s="38"/>
      <c r="N15" s="38"/>
      <c r="O15" s="38"/>
      <c r="P15" s="12">
        <f>$C15*P13/$G15</f>
        <v>24</v>
      </c>
      <c r="Q15" s="13">
        <f>$D15*P13/$H15</f>
        <v>32</v>
      </c>
      <c r="R15" s="13">
        <f>$E15*P13/$I15</f>
        <v>36</v>
      </c>
      <c r="S15" s="14">
        <f>$F15*P13/$J15</f>
        <v>40</v>
      </c>
      <c r="T15" s="12">
        <f>$C15*T13/$G15</f>
        <v>30</v>
      </c>
      <c r="U15" s="13">
        <f>$D15*T13/$H15</f>
        <v>40</v>
      </c>
      <c r="V15" s="13">
        <f>$E15*T13/$I15</f>
        <v>45</v>
      </c>
      <c r="W15" s="14">
        <f>$F15*T13/$J15</f>
        <v>50</v>
      </c>
      <c r="X15" s="12">
        <f>$C15*X13/$G15</f>
        <v>36</v>
      </c>
      <c r="Y15" s="13">
        <f>$D15*X13/$H15</f>
        <v>48</v>
      </c>
      <c r="Z15" s="13">
        <f>$E15*X13/$I15</f>
        <v>54</v>
      </c>
      <c r="AA15" s="14">
        <f>$F15*X13/$J15</f>
        <v>60</v>
      </c>
      <c r="AJ15" s="12">
        <f>$C15*AJ13/$G15</f>
        <v>54</v>
      </c>
      <c r="AK15" s="13">
        <f>$D15*AJ13/$H15</f>
        <v>72</v>
      </c>
      <c r="AL15" s="13">
        <f>$E15*AJ13/$I15</f>
        <v>81</v>
      </c>
      <c r="AM15" s="14">
        <f>$F15*AJ13/$J15</f>
        <v>90</v>
      </c>
      <c r="AV15" s="12">
        <f>$C15*AV13/$G15</f>
        <v>72</v>
      </c>
      <c r="AW15" s="13">
        <f>$D15*AV13/$H15</f>
        <v>96</v>
      </c>
      <c r="AX15" s="13">
        <f>$E15*AV13/$I15</f>
        <v>108</v>
      </c>
      <c r="AY15" s="14">
        <f>$F15*AV13/$J15</f>
        <v>120</v>
      </c>
      <c r="BH15" s="12">
        <f>$C15*BH13/$G15</f>
        <v>90</v>
      </c>
      <c r="BI15" s="13">
        <f>$D15*BH13/$H15</f>
        <v>120</v>
      </c>
      <c r="BJ15" s="13">
        <f>$E15*BH13/$I15</f>
        <v>135</v>
      </c>
      <c r="BK15" s="14">
        <f>$F15*BH13/$J15</f>
        <v>150</v>
      </c>
      <c r="BT15" s="12">
        <f>$C15*BT13/$G15</f>
        <v>108</v>
      </c>
      <c r="BU15" s="13">
        <f>$D15*BT13/$H15</f>
        <v>144</v>
      </c>
      <c r="BV15" s="13">
        <f>$E15*BT13/$I15</f>
        <v>162</v>
      </c>
      <c r="BW15" s="14">
        <f>$F15*BT13/$J15</f>
        <v>180</v>
      </c>
    </row>
    <row r="16" spans="1:75" ht="12.75">
      <c r="A16" s="29">
        <v>288</v>
      </c>
      <c r="B16" s="10" t="s">
        <v>3</v>
      </c>
      <c r="C16" s="4">
        <f aca="true" t="shared" si="1" ref="C16:F17">$A16*C$14/8</f>
        <v>18</v>
      </c>
      <c r="D16" s="5">
        <f t="shared" si="1"/>
        <v>24</v>
      </c>
      <c r="E16" s="5">
        <f t="shared" si="1"/>
        <v>27</v>
      </c>
      <c r="F16" s="6">
        <f t="shared" si="1"/>
        <v>30</v>
      </c>
      <c r="G16" s="4">
        <f>$A16/(4*24)</f>
        <v>3</v>
      </c>
      <c r="H16" s="5">
        <f>$A16/(4*24)</f>
        <v>3</v>
      </c>
      <c r="I16" s="5">
        <f>$A16/(4*24)</f>
        <v>3</v>
      </c>
      <c r="J16" s="6">
        <f>$A16/(4*24)</f>
        <v>3</v>
      </c>
      <c r="K16" s="18"/>
      <c r="L16" s="38"/>
      <c r="M16" s="38"/>
      <c r="N16" s="38"/>
      <c r="O16" s="38"/>
      <c r="P16" s="4">
        <f>$C16*P13/$G16</f>
        <v>48</v>
      </c>
      <c r="Q16" s="5">
        <f>$D16*P13/$H16</f>
        <v>64</v>
      </c>
      <c r="R16" s="5">
        <f>$E16*P13/$I16</f>
        <v>72</v>
      </c>
      <c r="S16" s="6">
        <f>$F16*P13/$J16</f>
        <v>80</v>
      </c>
      <c r="T16" s="4">
        <f>$C16*T13/$G16</f>
        <v>60</v>
      </c>
      <c r="U16" s="5">
        <f>$D16*T13/$H16</f>
        <v>80</v>
      </c>
      <c r="V16" s="5">
        <f>$E16*T13/$I16</f>
        <v>90</v>
      </c>
      <c r="W16" s="6">
        <f>$F16*T13/$J16</f>
        <v>100</v>
      </c>
      <c r="X16" s="4">
        <f>$C16*X13/$G16</f>
        <v>72</v>
      </c>
      <c r="Y16" s="5">
        <f>$D16*X13/$H16</f>
        <v>96</v>
      </c>
      <c r="Z16" s="5">
        <f>$E16*X13/$I16</f>
        <v>108</v>
      </c>
      <c r="AA16" s="6">
        <f>$F16*X13/$J16</f>
        <v>120</v>
      </c>
      <c r="AJ16" s="4">
        <f>$C16*AJ13/$G16</f>
        <v>108</v>
      </c>
      <c r="AK16" s="5">
        <f>$D16*AJ13/$H16</f>
        <v>144</v>
      </c>
      <c r="AL16" s="5">
        <f>$E16*AJ13/$I16</f>
        <v>162</v>
      </c>
      <c r="AM16" s="6">
        <f>$F16*AJ13/$J16</f>
        <v>180</v>
      </c>
      <c r="AV16" s="4">
        <f>$C16*AV13/$G16</f>
        <v>144</v>
      </c>
      <c r="AW16" s="5">
        <f>$D16*AV13/$H16</f>
        <v>192</v>
      </c>
      <c r="AX16" s="5">
        <f>$E16*AV13/$I16</f>
        <v>216</v>
      </c>
      <c r="AY16" s="6">
        <f>$F16*AV13/$J16</f>
        <v>240</v>
      </c>
      <c r="BH16" s="4">
        <f>$C16*BH13/$G16</f>
        <v>180</v>
      </c>
      <c r="BI16" s="5">
        <f>$D16*BH13/$H16</f>
        <v>240</v>
      </c>
      <c r="BJ16" s="5">
        <f>$E16*BH13/$I16</f>
        <v>270</v>
      </c>
      <c r="BK16" s="6">
        <f>$F16*BH13/$J16</f>
        <v>300</v>
      </c>
      <c r="BT16" s="4">
        <f>$C16*BT13/$G16</f>
        <v>216</v>
      </c>
      <c r="BU16" s="5">
        <f>$D16*BT13/$H16</f>
        <v>288</v>
      </c>
      <c r="BV16" s="5">
        <f>$E16*BT13/$I16</f>
        <v>324</v>
      </c>
      <c r="BW16" s="6">
        <f>$F16*BT13/$J16</f>
        <v>360</v>
      </c>
    </row>
    <row r="17" spans="1:75" ht="12.75">
      <c r="A17" s="30">
        <v>288</v>
      </c>
      <c r="B17" s="11" t="s">
        <v>4</v>
      </c>
      <c r="C17" s="7">
        <f t="shared" si="1"/>
        <v>18</v>
      </c>
      <c r="D17" s="8">
        <f t="shared" si="1"/>
        <v>24</v>
      </c>
      <c r="E17" s="8">
        <f t="shared" si="1"/>
        <v>27</v>
      </c>
      <c r="F17" s="9">
        <f t="shared" si="1"/>
        <v>30</v>
      </c>
      <c r="G17" s="7">
        <f>$A17/(6*24)</f>
        <v>2</v>
      </c>
      <c r="H17" s="8">
        <f>$A17/(6*24)</f>
        <v>2</v>
      </c>
      <c r="I17" s="8">
        <f>$A17/(6*24)</f>
        <v>2</v>
      </c>
      <c r="J17" s="9">
        <f>$A17/(6*24)</f>
        <v>2</v>
      </c>
      <c r="K17" s="18"/>
      <c r="P17" s="7">
        <f>$C17*P13/$G17</f>
        <v>72</v>
      </c>
      <c r="Q17" s="8">
        <f>$D17*P13/$H17</f>
        <v>96</v>
      </c>
      <c r="R17" s="8">
        <f>$E17*P13/$I17</f>
        <v>108</v>
      </c>
      <c r="S17" s="9">
        <f>$F17*P13/$J17</f>
        <v>120</v>
      </c>
      <c r="T17" s="7">
        <f>$C17*T13/$G17</f>
        <v>90</v>
      </c>
      <c r="U17" s="8">
        <f>$D17*T13/$H17</f>
        <v>120</v>
      </c>
      <c r="V17" s="8">
        <f>$E17*T13/$I17</f>
        <v>135</v>
      </c>
      <c r="W17" s="9">
        <f>$F17*T13/$J17</f>
        <v>150</v>
      </c>
      <c r="X17" s="7">
        <f>$C17*X13/$G17</f>
        <v>108</v>
      </c>
      <c r="Y17" s="8">
        <f>$D17*X13/$H17</f>
        <v>144</v>
      </c>
      <c r="Z17" s="8">
        <f>$E17*X13/$I17</f>
        <v>162</v>
      </c>
      <c r="AA17" s="9">
        <f>$F17*X13/$J17</f>
        <v>180</v>
      </c>
      <c r="AJ17" s="7">
        <f>$C17*AJ13/$G17</f>
        <v>162</v>
      </c>
      <c r="AK17" s="8">
        <f>$D17*AJ13/$H17</f>
        <v>216</v>
      </c>
      <c r="AL17" s="8">
        <f>$E17*AJ13/$I17</f>
        <v>243</v>
      </c>
      <c r="AM17" s="9">
        <f>$F17*AJ13/$J17</f>
        <v>270</v>
      </c>
      <c r="AV17" s="7">
        <f>$C17*AV13/$G17</f>
        <v>216</v>
      </c>
      <c r="AW17" s="8">
        <f>$D17*AV13/$H17</f>
        <v>288</v>
      </c>
      <c r="AX17" s="8">
        <f>$E17*AV13/$I17</f>
        <v>324</v>
      </c>
      <c r="AY17" s="9">
        <f>$F17*AV13/$J17</f>
        <v>360</v>
      </c>
      <c r="BH17" s="7">
        <f>$C17*BH13/$G17</f>
        <v>270</v>
      </c>
      <c r="BI17" s="8">
        <f>$D17*BH13/$H17</f>
        <v>360</v>
      </c>
      <c r="BJ17" s="8">
        <f>$E17*BH13/$I17</f>
        <v>405</v>
      </c>
      <c r="BK17" s="9">
        <f>$F17*BH13/$J17</f>
        <v>450</v>
      </c>
      <c r="BT17" s="7">
        <f>$C17*BT13/$G17</f>
        <v>324</v>
      </c>
      <c r="BU17" s="8">
        <f>$D17*BT13/$H17</f>
        <v>432</v>
      </c>
      <c r="BV17" s="8">
        <f>$E17*BT13/$I17</f>
        <v>486</v>
      </c>
      <c r="BW17" s="9">
        <f>$F17*BT13/$J17</f>
        <v>540</v>
      </c>
    </row>
    <row r="18" ht="12.75">
      <c r="K18" s="15"/>
    </row>
    <row r="19" ht="12.75">
      <c r="K19" s="15"/>
    </row>
    <row r="20" spans="11:79" ht="12.75">
      <c r="K20" s="19"/>
      <c r="L20" s="22"/>
      <c r="M20" s="22"/>
      <c r="N20" s="22"/>
      <c r="O20" s="22"/>
      <c r="P20" s="39" t="s">
        <v>7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</row>
    <row r="21" spans="1:75" ht="12.75">
      <c r="A21" s="3"/>
      <c r="B21" s="3"/>
      <c r="C21" s="45" t="s">
        <v>0</v>
      </c>
      <c r="D21" s="46"/>
      <c r="E21" s="46"/>
      <c r="F21" s="47"/>
      <c r="G21" s="45" t="s">
        <v>1</v>
      </c>
      <c r="H21" s="46"/>
      <c r="I21" s="46"/>
      <c r="J21" s="47"/>
      <c r="K21" s="16"/>
      <c r="L21" s="51"/>
      <c r="M21" s="51"/>
      <c r="N21" s="51"/>
      <c r="O21" s="51"/>
      <c r="P21" s="45">
        <f>P29</f>
        <v>8</v>
      </c>
      <c r="Q21" s="46"/>
      <c r="R21" s="46"/>
      <c r="S21" s="47"/>
      <c r="X21" s="45">
        <f>X29</f>
        <v>12</v>
      </c>
      <c r="Y21" s="46"/>
      <c r="Z21" s="46"/>
      <c r="AA21" s="47"/>
      <c r="AF21" s="45">
        <f>AF29</f>
        <v>16</v>
      </c>
      <c r="AG21" s="46"/>
      <c r="AH21" s="46"/>
      <c r="AI21" s="47"/>
      <c r="AN21" s="45">
        <f>AN29</f>
        <v>20</v>
      </c>
      <c r="AO21" s="46"/>
      <c r="AP21" s="46"/>
      <c r="AQ21" s="47"/>
      <c r="AV21" s="45">
        <f>AV29</f>
        <v>24</v>
      </c>
      <c r="AW21" s="46"/>
      <c r="AX21" s="46"/>
      <c r="AY21" s="47"/>
      <c r="BD21" s="45">
        <f>BD29</f>
        <v>28</v>
      </c>
      <c r="BE21" s="46"/>
      <c r="BF21" s="46"/>
      <c r="BG21" s="47"/>
      <c r="BL21" s="45">
        <f>BL29</f>
        <v>32</v>
      </c>
      <c r="BM21" s="46"/>
      <c r="BN21" s="46"/>
      <c r="BO21" s="47"/>
      <c r="BT21" s="45">
        <f>BT29</f>
        <v>36</v>
      </c>
      <c r="BU21" s="46"/>
      <c r="BV21" s="46"/>
      <c r="BW21" s="47"/>
    </row>
    <row r="22" spans="1:75" ht="26.25" customHeight="1" thickBot="1">
      <c r="A22" s="23" t="s">
        <v>5</v>
      </c>
      <c r="B22" s="23" t="s">
        <v>6</v>
      </c>
      <c r="C22" s="31">
        <f>1/2</f>
        <v>0.5</v>
      </c>
      <c r="D22" s="32">
        <f>2/3</f>
        <v>0.6666666666666666</v>
      </c>
      <c r="E22" s="32">
        <f>3/4</f>
        <v>0.75</v>
      </c>
      <c r="F22" s="33">
        <f>5/6</f>
        <v>0.8333333333333334</v>
      </c>
      <c r="G22" s="31">
        <f>1/2</f>
        <v>0.5</v>
      </c>
      <c r="H22" s="32">
        <f>2/3</f>
        <v>0.6666666666666666</v>
      </c>
      <c r="I22" s="32">
        <f>3/4</f>
        <v>0.75</v>
      </c>
      <c r="J22" s="33">
        <f>5/6</f>
        <v>0.8333333333333334</v>
      </c>
      <c r="K22" s="17"/>
      <c r="L22" s="52"/>
      <c r="M22" s="52"/>
      <c r="N22" s="52"/>
      <c r="O22" s="52"/>
      <c r="P22" s="31">
        <f>1/2</f>
        <v>0.5</v>
      </c>
      <c r="Q22" s="32">
        <f>2/3</f>
        <v>0.6666666666666666</v>
      </c>
      <c r="R22" s="32">
        <f>3/4</f>
        <v>0.75</v>
      </c>
      <c r="S22" s="33">
        <f>5/6</f>
        <v>0.8333333333333334</v>
      </c>
      <c r="X22" s="31">
        <f>1/2</f>
        <v>0.5</v>
      </c>
      <c r="Y22" s="32">
        <f>2/3</f>
        <v>0.6666666666666666</v>
      </c>
      <c r="Z22" s="32">
        <f>3/4</f>
        <v>0.75</v>
      </c>
      <c r="AA22" s="33">
        <f>5/6</f>
        <v>0.8333333333333334</v>
      </c>
      <c r="AF22" s="31">
        <f>1/2</f>
        <v>0.5</v>
      </c>
      <c r="AG22" s="32">
        <f>2/3</f>
        <v>0.6666666666666666</v>
      </c>
      <c r="AH22" s="32">
        <f>3/4</f>
        <v>0.75</v>
      </c>
      <c r="AI22" s="33">
        <f>5/6</f>
        <v>0.8333333333333334</v>
      </c>
      <c r="AN22" s="31">
        <f>1/2</f>
        <v>0.5</v>
      </c>
      <c r="AO22" s="32">
        <f>2/3</f>
        <v>0.6666666666666666</v>
      </c>
      <c r="AP22" s="32">
        <f>3/4</f>
        <v>0.75</v>
      </c>
      <c r="AQ22" s="33">
        <f>5/6</f>
        <v>0.8333333333333334</v>
      </c>
      <c r="AV22" s="31">
        <f>1/2</f>
        <v>0.5</v>
      </c>
      <c r="AW22" s="32">
        <f>2/3</f>
        <v>0.6666666666666666</v>
      </c>
      <c r="AX22" s="32">
        <f>3/4</f>
        <v>0.75</v>
      </c>
      <c r="AY22" s="33">
        <f>5/6</f>
        <v>0.8333333333333334</v>
      </c>
      <c r="BD22" s="31">
        <f>1/2</f>
        <v>0.5</v>
      </c>
      <c r="BE22" s="32">
        <f>2/3</f>
        <v>0.6666666666666666</v>
      </c>
      <c r="BF22" s="32">
        <f>3/4</f>
        <v>0.75</v>
      </c>
      <c r="BG22" s="33">
        <f>5/6</f>
        <v>0.8333333333333334</v>
      </c>
      <c r="BL22" s="31">
        <f>1/2</f>
        <v>0.5</v>
      </c>
      <c r="BM22" s="32">
        <f>2/3</f>
        <v>0.6666666666666666</v>
      </c>
      <c r="BN22" s="32">
        <f>3/4</f>
        <v>0.75</v>
      </c>
      <c r="BO22" s="33">
        <f>5/6</f>
        <v>0.8333333333333334</v>
      </c>
      <c r="BT22" s="31">
        <f>1/2</f>
        <v>0.5</v>
      </c>
      <c r="BU22" s="32">
        <f>2/3</f>
        <v>0.6666666666666666</v>
      </c>
      <c r="BV22" s="32">
        <f>3/4</f>
        <v>0.75</v>
      </c>
      <c r="BW22" s="33">
        <f>5/6</f>
        <v>0.8333333333333334</v>
      </c>
    </row>
    <row r="23" spans="1:75" ht="13.5" thickTop="1">
      <c r="A23" s="29">
        <f>288*2/3</f>
        <v>192</v>
      </c>
      <c r="B23" s="10" t="s">
        <v>2</v>
      </c>
      <c r="C23" s="4">
        <f>$A23*C$14/8</f>
        <v>12</v>
      </c>
      <c r="D23" s="5">
        <f>$A23*D$14/8</f>
        <v>16</v>
      </c>
      <c r="E23" s="5">
        <f>$A23*E$14/8</f>
        <v>18</v>
      </c>
      <c r="F23" s="6">
        <f>$A23*F$14/8</f>
        <v>20</v>
      </c>
      <c r="G23" s="4">
        <f>$A23/(2*24)</f>
        <v>4</v>
      </c>
      <c r="H23" s="5">
        <f>$A23/(2*24)</f>
        <v>4</v>
      </c>
      <c r="I23" s="5">
        <f>$A23/(2*24)</f>
        <v>4</v>
      </c>
      <c r="J23" s="14">
        <f>$A23/(2*24)</f>
        <v>4</v>
      </c>
      <c r="K23" s="18"/>
      <c r="L23" s="38"/>
      <c r="M23" s="38"/>
      <c r="N23" s="38"/>
      <c r="O23" s="38"/>
      <c r="P23" s="12">
        <f>$C23*P21/$G23</f>
        <v>24</v>
      </c>
      <c r="Q23" s="13">
        <f>$D23*P21/$H23</f>
        <v>32</v>
      </c>
      <c r="R23" s="13">
        <f>$E23*P21/$I23</f>
        <v>36</v>
      </c>
      <c r="S23" s="14">
        <f>$F23*P21/$J23</f>
        <v>40</v>
      </c>
      <c r="X23" s="12">
        <f>$C23*X21/$G23</f>
        <v>36</v>
      </c>
      <c r="Y23" s="13">
        <f>$D23*X21/$H23</f>
        <v>48</v>
      </c>
      <c r="Z23" s="13">
        <f>$E23*X21/$I23</f>
        <v>54</v>
      </c>
      <c r="AA23" s="14">
        <f>$F23*X21/$J23</f>
        <v>60</v>
      </c>
      <c r="AF23" s="12">
        <f>$C23*AF21/$G23</f>
        <v>48</v>
      </c>
      <c r="AG23" s="13">
        <f>$D23*AF21/$H23</f>
        <v>64</v>
      </c>
      <c r="AH23" s="13">
        <f>$E23*AF21/$I23</f>
        <v>72</v>
      </c>
      <c r="AI23" s="14">
        <f>$F23*AF21/$J23</f>
        <v>80</v>
      </c>
      <c r="AN23" s="12">
        <f>$C23*AN21/$G23</f>
        <v>60</v>
      </c>
      <c r="AO23" s="13">
        <f>$D23*AN21/$H23</f>
        <v>80</v>
      </c>
      <c r="AP23" s="13">
        <f>$E23*AN21/$I23</f>
        <v>90</v>
      </c>
      <c r="AQ23" s="14">
        <f>$F23*AN21/$J23</f>
        <v>100</v>
      </c>
      <c r="AV23" s="12">
        <f>$C23*AV21/$G23</f>
        <v>72</v>
      </c>
      <c r="AW23" s="13">
        <f>$D23*AV21/$H23</f>
        <v>96</v>
      </c>
      <c r="AX23" s="13">
        <f>$E23*AV21/$I23</f>
        <v>108</v>
      </c>
      <c r="AY23" s="14">
        <f>$F23*AV21/$J23</f>
        <v>120</v>
      </c>
      <c r="BD23" s="12">
        <f>$C23*BD21/$G23</f>
        <v>84</v>
      </c>
      <c r="BE23" s="13">
        <f>$D23*BD21/$H23</f>
        <v>112</v>
      </c>
      <c r="BF23" s="13">
        <f>$E23*BD21/$I23</f>
        <v>126</v>
      </c>
      <c r="BG23" s="14">
        <f>$F23*BD21/$J23</f>
        <v>140</v>
      </c>
      <c r="BL23" s="12">
        <f>$C23*BL21/$G23</f>
        <v>96</v>
      </c>
      <c r="BM23" s="13">
        <f>$D23*BL21/$H23</f>
        <v>128</v>
      </c>
      <c r="BN23" s="13">
        <f>$E23*BL21/$I23</f>
        <v>144</v>
      </c>
      <c r="BO23" s="14">
        <f>$F23*BL21/$J23</f>
        <v>160</v>
      </c>
      <c r="BT23" s="12">
        <f>$C23*BT21/$G23</f>
        <v>108</v>
      </c>
      <c r="BU23" s="13">
        <f>$D23*BT21/$H23</f>
        <v>144</v>
      </c>
      <c r="BV23" s="13">
        <f>$E23*BT21/$I23</f>
        <v>162</v>
      </c>
      <c r="BW23" s="14">
        <f>$F23*BT21/$J23</f>
        <v>180</v>
      </c>
    </row>
    <row r="24" spans="1:75" ht="12.75">
      <c r="A24" s="29">
        <f>288*4/3</f>
        <v>384</v>
      </c>
      <c r="B24" s="10" t="s">
        <v>3</v>
      </c>
      <c r="C24" s="4">
        <f aca="true" t="shared" si="2" ref="C24:F25">$A24*C$14/8</f>
        <v>24</v>
      </c>
      <c r="D24" s="5">
        <f t="shared" si="2"/>
        <v>32</v>
      </c>
      <c r="E24" s="5">
        <f t="shared" si="2"/>
        <v>36</v>
      </c>
      <c r="F24" s="6">
        <f t="shared" si="2"/>
        <v>40</v>
      </c>
      <c r="G24" s="4">
        <f>$A24/(4*24)</f>
        <v>4</v>
      </c>
      <c r="H24" s="5">
        <f>$A24/(4*24)</f>
        <v>4</v>
      </c>
      <c r="I24" s="5">
        <f>$A24/(4*24)</f>
        <v>4</v>
      </c>
      <c r="J24" s="6">
        <f>$A24/(4*24)</f>
        <v>4</v>
      </c>
      <c r="K24" s="18"/>
      <c r="L24" s="38"/>
      <c r="M24" s="38"/>
      <c r="N24" s="38"/>
      <c r="O24" s="38"/>
      <c r="P24" s="4">
        <f>$C24*P21/$G24</f>
        <v>48</v>
      </c>
      <c r="Q24" s="5">
        <f>$D24*P21/$H24</f>
        <v>64</v>
      </c>
      <c r="R24" s="5">
        <f>$E24*P21/$I24</f>
        <v>72</v>
      </c>
      <c r="S24" s="6">
        <f>$F24*P21/$J24</f>
        <v>80</v>
      </c>
      <c r="X24" s="4">
        <f>$C24*X21/$G24</f>
        <v>72</v>
      </c>
      <c r="Y24" s="5">
        <f>$D24*X21/$H24</f>
        <v>96</v>
      </c>
      <c r="Z24" s="5">
        <f>$E24*X21/$I24</f>
        <v>108</v>
      </c>
      <c r="AA24" s="6">
        <f>$F24*X21/$J24</f>
        <v>120</v>
      </c>
      <c r="AF24" s="4">
        <f>$C24*AF21/$G24</f>
        <v>96</v>
      </c>
      <c r="AG24" s="5">
        <f>$D24*AF21/$H24</f>
        <v>128</v>
      </c>
      <c r="AH24" s="5">
        <f>$E24*AF21/$I24</f>
        <v>144</v>
      </c>
      <c r="AI24" s="6">
        <f>$F24*AF21/$J24</f>
        <v>160</v>
      </c>
      <c r="AN24" s="4">
        <f>$C24*AN21/$G24</f>
        <v>120</v>
      </c>
      <c r="AO24" s="5">
        <f>$D24*AN21/$H24</f>
        <v>160</v>
      </c>
      <c r="AP24" s="5">
        <f>$E24*AN21/$I24</f>
        <v>180</v>
      </c>
      <c r="AQ24" s="6">
        <f>$F24*AN21/$J24</f>
        <v>200</v>
      </c>
      <c r="AV24" s="4">
        <f>$C24*AV21/$G24</f>
        <v>144</v>
      </c>
      <c r="AW24" s="5">
        <f>$D24*AV21/$H24</f>
        <v>192</v>
      </c>
      <c r="AX24" s="5">
        <f>$E24*AV21/$I24</f>
        <v>216</v>
      </c>
      <c r="AY24" s="6">
        <f>$F24*AV21/$J24</f>
        <v>240</v>
      </c>
      <c r="BD24" s="4">
        <f>$C24*BD21/$G24</f>
        <v>168</v>
      </c>
      <c r="BE24" s="5">
        <f>$D24*BD21/$H24</f>
        <v>224</v>
      </c>
      <c r="BF24" s="5">
        <f>$E24*BD21/$I24</f>
        <v>252</v>
      </c>
      <c r="BG24" s="6">
        <f>$F24*BD21/$J24</f>
        <v>280</v>
      </c>
      <c r="BL24" s="4">
        <f>$C24*BL21/$G24</f>
        <v>192</v>
      </c>
      <c r="BM24" s="5">
        <f>$D24*BL21/$H24</f>
        <v>256</v>
      </c>
      <c r="BN24" s="5">
        <f>$E24*BL21/$I24</f>
        <v>288</v>
      </c>
      <c r="BO24" s="6">
        <f>$F24*BL21/$J24</f>
        <v>320</v>
      </c>
      <c r="BT24" s="4">
        <f>$C24*BT21/$G24</f>
        <v>216</v>
      </c>
      <c r="BU24" s="5">
        <f>$D24*BT21/$H24</f>
        <v>288</v>
      </c>
      <c r="BV24" s="5">
        <f>$E24*BT21/$I24</f>
        <v>324</v>
      </c>
      <c r="BW24" s="6">
        <f>$F24*BT21/$J24</f>
        <v>360</v>
      </c>
    </row>
    <row r="25" spans="1:75" ht="12.75">
      <c r="A25" s="30">
        <f>288*2</f>
        <v>576</v>
      </c>
      <c r="B25" s="11" t="s">
        <v>4</v>
      </c>
      <c r="C25" s="7">
        <f t="shared" si="2"/>
        <v>36</v>
      </c>
      <c r="D25" s="8">
        <f t="shared" si="2"/>
        <v>48</v>
      </c>
      <c r="E25" s="8">
        <f t="shared" si="2"/>
        <v>54</v>
      </c>
      <c r="F25" s="9">
        <f t="shared" si="2"/>
        <v>60</v>
      </c>
      <c r="G25" s="7">
        <f>$A25/(6*24)</f>
        <v>4</v>
      </c>
      <c r="H25" s="8">
        <f>$A25/(6*24)</f>
        <v>4</v>
      </c>
      <c r="I25" s="8">
        <f>$A25/(6*24)</f>
        <v>4</v>
      </c>
      <c r="J25" s="9">
        <f>$A25/(6*24)</f>
        <v>4</v>
      </c>
      <c r="K25" s="20"/>
      <c r="P25" s="7">
        <f>$C25*P21/$G25</f>
        <v>72</v>
      </c>
      <c r="Q25" s="8">
        <f>$D25*P21/$H25</f>
        <v>96</v>
      </c>
      <c r="R25" s="8">
        <f>$E25*P21/$I25</f>
        <v>108</v>
      </c>
      <c r="S25" s="9">
        <f>$F25*P21/$J25</f>
        <v>120</v>
      </c>
      <c r="X25" s="7">
        <f>$C25*X21/$G25</f>
        <v>108</v>
      </c>
      <c r="Y25" s="8">
        <f>$D25*X21/$H25</f>
        <v>144</v>
      </c>
      <c r="Z25" s="8">
        <f>$E25*X21/$I25</f>
        <v>162</v>
      </c>
      <c r="AA25" s="9">
        <f>$F25*X21/$J25</f>
        <v>180</v>
      </c>
      <c r="AF25" s="7">
        <f>$C25*AF21/$G25</f>
        <v>144</v>
      </c>
      <c r="AG25" s="8">
        <f>$D25*AF21/$H25</f>
        <v>192</v>
      </c>
      <c r="AH25" s="8">
        <f>$E25*AF21/$I25</f>
        <v>216</v>
      </c>
      <c r="AI25" s="9">
        <f>$F25*AF21/$J25</f>
        <v>240</v>
      </c>
      <c r="AN25" s="7">
        <f>$C25*AN21/$G25</f>
        <v>180</v>
      </c>
      <c r="AO25" s="8">
        <f>$D25*AN21/$H25</f>
        <v>240</v>
      </c>
      <c r="AP25" s="8">
        <f>$E25*AN21/$I25</f>
        <v>270</v>
      </c>
      <c r="AQ25" s="9">
        <f>$F25*AN21/$J25</f>
        <v>300</v>
      </c>
      <c r="AV25" s="7">
        <f>$C25*AV21/$G25</f>
        <v>216</v>
      </c>
      <c r="AW25" s="8">
        <f>$D25*AV21/$H25</f>
        <v>288</v>
      </c>
      <c r="AX25" s="8">
        <f>$E25*AV21/$I25</f>
        <v>324</v>
      </c>
      <c r="AY25" s="9">
        <f>$F25*AV21/$J25</f>
        <v>360</v>
      </c>
      <c r="BD25" s="7">
        <f>$C25*BD21/$G25</f>
        <v>252</v>
      </c>
      <c r="BE25" s="8">
        <f>$D25*BD21/$H25</f>
        <v>336</v>
      </c>
      <c r="BF25" s="8">
        <f>$E25*BD21/$I25</f>
        <v>378</v>
      </c>
      <c r="BG25" s="9">
        <f>$F25*BD21/$J25</f>
        <v>420</v>
      </c>
      <c r="BL25" s="7">
        <f>$C25*BL21/$G25</f>
        <v>288</v>
      </c>
      <c r="BM25" s="8">
        <f>$D25*BL21/$H25</f>
        <v>384</v>
      </c>
      <c r="BN25" s="8">
        <f>$E25*BL21/$I25</f>
        <v>432</v>
      </c>
      <c r="BO25" s="9">
        <f>$F25*BL21/$J25</f>
        <v>480</v>
      </c>
      <c r="BT25" s="7">
        <f>$C25*BT21/$G25</f>
        <v>324</v>
      </c>
      <c r="BU25" s="8">
        <f>$D25*BT21/$H25</f>
        <v>432</v>
      </c>
      <c r="BV25" s="8">
        <f>$E25*BT21/$I25</f>
        <v>486</v>
      </c>
      <c r="BW25" s="9">
        <f>$F25*BT21/$J25</f>
        <v>540</v>
      </c>
    </row>
    <row r="26" ht="12.75">
      <c r="K26" s="15"/>
    </row>
    <row r="27" ht="12.75">
      <c r="K27" s="15"/>
    </row>
    <row r="28" spans="11:79" ht="12.75">
      <c r="K28" s="19"/>
      <c r="L28" s="52"/>
      <c r="M28" s="52"/>
      <c r="N28" s="52"/>
      <c r="O28" s="52"/>
      <c r="P28" s="48" t="s">
        <v>7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</row>
    <row r="29" spans="1:79" ht="12.75">
      <c r="A29" s="3"/>
      <c r="B29" s="3"/>
      <c r="C29" s="45" t="s">
        <v>0</v>
      </c>
      <c r="D29" s="46"/>
      <c r="E29" s="46"/>
      <c r="F29" s="47"/>
      <c r="G29" s="45" t="s">
        <v>1</v>
      </c>
      <c r="H29" s="46"/>
      <c r="I29" s="46"/>
      <c r="J29" s="47"/>
      <c r="K29" s="16"/>
      <c r="L29" s="38"/>
      <c r="M29" s="38"/>
      <c r="N29" s="38"/>
      <c r="O29" s="38"/>
      <c r="P29" s="45">
        <v>8</v>
      </c>
      <c r="Q29" s="46"/>
      <c r="R29" s="46"/>
      <c r="S29" s="47"/>
      <c r="T29" s="45">
        <v>10</v>
      </c>
      <c r="U29" s="46"/>
      <c r="V29" s="46"/>
      <c r="W29" s="47"/>
      <c r="X29" s="45">
        <v>12</v>
      </c>
      <c r="Y29" s="46"/>
      <c r="Z29" s="46"/>
      <c r="AA29" s="47"/>
      <c r="AB29" s="45">
        <v>14</v>
      </c>
      <c r="AC29" s="46"/>
      <c r="AD29" s="46"/>
      <c r="AE29" s="47"/>
      <c r="AF29" s="45">
        <v>16</v>
      </c>
      <c r="AG29" s="46"/>
      <c r="AH29" s="46"/>
      <c r="AI29" s="47"/>
      <c r="AJ29" s="45">
        <v>18</v>
      </c>
      <c r="AK29" s="46"/>
      <c r="AL29" s="46"/>
      <c r="AM29" s="47"/>
      <c r="AN29" s="45">
        <v>20</v>
      </c>
      <c r="AO29" s="46"/>
      <c r="AP29" s="46"/>
      <c r="AQ29" s="47"/>
      <c r="AR29" s="45">
        <v>22</v>
      </c>
      <c r="AS29" s="46"/>
      <c r="AT29" s="46"/>
      <c r="AU29" s="47"/>
      <c r="AV29" s="45">
        <v>24</v>
      </c>
      <c r="AW29" s="46"/>
      <c r="AX29" s="46"/>
      <c r="AY29" s="47"/>
      <c r="AZ29" s="45">
        <v>26</v>
      </c>
      <c r="BA29" s="46"/>
      <c r="BB29" s="46"/>
      <c r="BC29" s="47"/>
      <c r="BD29" s="45">
        <v>28</v>
      </c>
      <c r="BE29" s="46"/>
      <c r="BF29" s="46"/>
      <c r="BG29" s="47"/>
      <c r="BH29" s="45">
        <v>30</v>
      </c>
      <c r="BI29" s="46"/>
      <c r="BJ29" s="46"/>
      <c r="BK29" s="47"/>
      <c r="BL29" s="45">
        <v>32</v>
      </c>
      <c r="BM29" s="46"/>
      <c r="BN29" s="46"/>
      <c r="BO29" s="47"/>
      <c r="BP29" s="45">
        <v>34</v>
      </c>
      <c r="BQ29" s="46"/>
      <c r="BR29" s="46"/>
      <c r="BS29" s="47"/>
      <c r="BT29" s="45">
        <v>36</v>
      </c>
      <c r="BU29" s="46"/>
      <c r="BV29" s="46"/>
      <c r="BW29" s="47"/>
      <c r="BX29" s="45">
        <v>38</v>
      </c>
      <c r="BY29" s="46"/>
      <c r="BZ29" s="46"/>
      <c r="CA29" s="47"/>
    </row>
    <row r="30" spans="1:79" ht="26.25" thickBot="1">
      <c r="A30" s="23" t="s">
        <v>5</v>
      </c>
      <c r="B30" s="23" t="s">
        <v>6</v>
      </c>
      <c r="C30" s="31">
        <f>1/2</f>
        <v>0.5</v>
      </c>
      <c r="D30" s="32">
        <f>2/3</f>
        <v>0.6666666666666666</v>
      </c>
      <c r="E30" s="32">
        <f>3/4</f>
        <v>0.75</v>
      </c>
      <c r="F30" s="33">
        <f>5/6</f>
        <v>0.8333333333333334</v>
      </c>
      <c r="G30" s="31">
        <f>1/2</f>
        <v>0.5</v>
      </c>
      <c r="H30" s="32">
        <f>2/3</f>
        <v>0.6666666666666666</v>
      </c>
      <c r="I30" s="32">
        <f>3/4</f>
        <v>0.75</v>
      </c>
      <c r="J30" s="33">
        <f>5/6</f>
        <v>0.8333333333333334</v>
      </c>
      <c r="K30" s="17"/>
      <c r="L30" s="38"/>
      <c r="M30" s="38"/>
      <c r="N30" s="38"/>
      <c r="O30" s="38"/>
      <c r="P30" s="31">
        <f>1/2</f>
        <v>0.5</v>
      </c>
      <c r="Q30" s="32">
        <f>2/3</f>
        <v>0.6666666666666666</v>
      </c>
      <c r="R30" s="32">
        <f>3/4</f>
        <v>0.75</v>
      </c>
      <c r="S30" s="33">
        <f>5/6</f>
        <v>0.8333333333333334</v>
      </c>
      <c r="T30" s="31">
        <f>1/2</f>
        <v>0.5</v>
      </c>
      <c r="U30" s="32">
        <f>2/3</f>
        <v>0.6666666666666666</v>
      </c>
      <c r="V30" s="32">
        <f>3/4</f>
        <v>0.75</v>
      </c>
      <c r="W30" s="33">
        <f>5/6</f>
        <v>0.8333333333333334</v>
      </c>
      <c r="X30" s="31">
        <f>1/2</f>
        <v>0.5</v>
      </c>
      <c r="Y30" s="32">
        <f>2/3</f>
        <v>0.6666666666666666</v>
      </c>
      <c r="Z30" s="32">
        <f>3/4</f>
        <v>0.75</v>
      </c>
      <c r="AA30" s="33">
        <f>5/6</f>
        <v>0.8333333333333334</v>
      </c>
      <c r="AB30" s="31">
        <f>1/2</f>
        <v>0.5</v>
      </c>
      <c r="AC30" s="32">
        <f>2/3</f>
        <v>0.6666666666666666</v>
      </c>
      <c r="AD30" s="32">
        <f>3/4</f>
        <v>0.75</v>
      </c>
      <c r="AE30" s="33">
        <f>5/6</f>
        <v>0.8333333333333334</v>
      </c>
      <c r="AF30" s="31">
        <f>1/2</f>
        <v>0.5</v>
      </c>
      <c r="AG30" s="32">
        <f>2/3</f>
        <v>0.6666666666666666</v>
      </c>
      <c r="AH30" s="32">
        <f>3/4</f>
        <v>0.75</v>
      </c>
      <c r="AI30" s="33">
        <f>5/6</f>
        <v>0.8333333333333334</v>
      </c>
      <c r="AJ30" s="31">
        <f>1/2</f>
        <v>0.5</v>
      </c>
      <c r="AK30" s="32">
        <f>2/3</f>
        <v>0.6666666666666666</v>
      </c>
      <c r="AL30" s="32">
        <f>3/4</f>
        <v>0.75</v>
      </c>
      <c r="AM30" s="33">
        <f>5/6</f>
        <v>0.8333333333333334</v>
      </c>
      <c r="AN30" s="31">
        <f>1/2</f>
        <v>0.5</v>
      </c>
      <c r="AO30" s="32">
        <f>2/3</f>
        <v>0.6666666666666666</v>
      </c>
      <c r="AP30" s="32">
        <f>3/4</f>
        <v>0.75</v>
      </c>
      <c r="AQ30" s="33">
        <f>5/6</f>
        <v>0.8333333333333334</v>
      </c>
      <c r="AR30" s="31">
        <f>1/2</f>
        <v>0.5</v>
      </c>
      <c r="AS30" s="32">
        <f>2/3</f>
        <v>0.6666666666666666</v>
      </c>
      <c r="AT30" s="32">
        <f>3/4</f>
        <v>0.75</v>
      </c>
      <c r="AU30" s="33">
        <f>5/6</f>
        <v>0.8333333333333334</v>
      </c>
      <c r="AV30" s="31">
        <f>1/2</f>
        <v>0.5</v>
      </c>
      <c r="AW30" s="32">
        <f>2/3</f>
        <v>0.6666666666666666</v>
      </c>
      <c r="AX30" s="32">
        <f>3/4</f>
        <v>0.75</v>
      </c>
      <c r="AY30" s="33">
        <f>5/6</f>
        <v>0.8333333333333334</v>
      </c>
      <c r="AZ30" s="31">
        <f>1/2</f>
        <v>0.5</v>
      </c>
      <c r="BA30" s="32">
        <f>2/3</f>
        <v>0.6666666666666666</v>
      </c>
      <c r="BB30" s="32">
        <f>3/4</f>
        <v>0.75</v>
      </c>
      <c r="BC30" s="33">
        <f>5/6</f>
        <v>0.8333333333333334</v>
      </c>
      <c r="BD30" s="31">
        <f>1/2</f>
        <v>0.5</v>
      </c>
      <c r="BE30" s="32">
        <f>2/3</f>
        <v>0.6666666666666666</v>
      </c>
      <c r="BF30" s="32">
        <f>3/4</f>
        <v>0.75</v>
      </c>
      <c r="BG30" s="33">
        <f>5/6</f>
        <v>0.8333333333333334</v>
      </c>
      <c r="BH30" s="31">
        <f>1/2</f>
        <v>0.5</v>
      </c>
      <c r="BI30" s="32">
        <f>2/3</f>
        <v>0.6666666666666666</v>
      </c>
      <c r="BJ30" s="32">
        <f>3/4</f>
        <v>0.75</v>
      </c>
      <c r="BK30" s="33">
        <f>5/6</f>
        <v>0.8333333333333334</v>
      </c>
      <c r="BL30" s="31">
        <f>1/2</f>
        <v>0.5</v>
      </c>
      <c r="BM30" s="32">
        <f>2/3</f>
        <v>0.6666666666666666</v>
      </c>
      <c r="BN30" s="32">
        <f>3/4</f>
        <v>0.75</v>
      </c>
      <c r="BO30" s="33">
        <f>5/6</f>
        <v>0.8333333333333334</v>
      </c>
      <c r="BP30" s="31">
        <f>1/2</f>
        <v>0.5</v>
      </c>
      <c r="BQ30" s="32">
        <f>2/3</f>
        <v>0.6666666666666666</v>
      </c>
      <c r="BR30" s="32">
        <f>3/4</f>
        <v>0.75</v>
      </c>
      <c r="BS30" s="33">
        <f>5/6</f>
        <v>0.8333333333333334</v>
      </c>
      <c r="BT30" s="31">
        <f>1/2</f>
        <v>0.5</v>
      </c>
      <c r="BU30" s="32">
        <f>2/3</f>
        <v>0.6666666666666666</v>
      </c>
      <c r="BV30" s="32">
        <f>3/4</f>
        <v>0.75</v>
      </c>
      <c r="BW30" s="33">
        <f>5/6</f>
        <v>0.8333333333333334</v>
      </c>
      <c r="BX30" s="31">
        <f>1/2</f>
        <v>0.5</v>
      </c>
      <c r="BY30" s="32">
        <f>2/3</f>
        <v>0.6666666666666666</v>
      </c>
      <c r="BZ30" s="32">
        <f>3/4</f>
        <v>0.75</v>
      </c>
      <c r="CA30" s="33">
        <f>5/6</f>
        <v>0.8333333333333334</v>
      </c>
    </row>
    <row r="31" spans="1:79" ht="13.5" thickTop="1">
      <c r="A31" s="29">
        <v>96</v>
      </c>
      <c r="B31" s="10" t="s">
        <v>2</v>
      </c>
      <c r="C31" s="4">
        <f>$A31*C$14/8</f>
        <v>6</v>
      </c>
      <c r="D31" s="5">
        <f>$A31*D$14/8</f>
        <v>8</v>
      </c>
      <c r="E31" s="5">
        <f>$A31*E$14/8</f>
        <v>9</v>
      </c>
      <c r="F31" s="6">
        <f>$A31*F$14/8</f>
        <v>10</v>
      </c>
      <c r="G31" s="4">
        <f>$A31/(2*24)</f>
        <v>2</v>
      </c>
      <c r="H31" s="5">
        <f>$A31/(2*24)</f>
        <v>2</v>
      </c>
      <c r="I31" s="5">
        <f>$A31/(2*24)</f>
        <v>2</v>
      </c>
      <c r="J31" s="14">
        <f>$A31/(2*24)</f>
        <v>2</v>
      </c>
      <c r="K31" s="18"/>
      <c r="P31" s="12">
        <f>$C31*P29/$G31</f>
        <v>24</v>
      </c>
      <c r="Q31" s="13">
        <f>$D31*P29/$H31</f>
        <v>32</v>
      </c>
      <c r="R31" s="13">
        <f>$E31*P29/$I31</f>
        <v>36</v>
      </c>
      <c r="S31" s="14">
        <f>$F31*P29/$J31</f>
        <v>40</v>
      </c>
      <c r="T31" s="12">
        <f>$C31*T29/$G31</f>
        <v>30</v>
      </c>
      <c r="U31" s="13">
        <f>$D31*T29/$H31</f>
        <v>40</v>
      </c>
      <c r="V31" s="13">
        <f>$E31*T29/$I31</f>
        <v>45</v>
      </c>
      <c r="W31" s="14">
        <f>$F31*T29/$J31</f>
        <v>50</v>
      </c>
      <c r="X31" s="12">
        <f>$C31*X29/$G31</f>
        <v>36</v>
      </c>
      <c r="Y31" s="13">
        <f>$D31*X29/$H31</f>
        <v>48</v>
      </c>
      <c r="Z31" s="13">
        <f>$E31*X29/$I31</f>
        <v>54</v>
      </c>
      <c r="AA31" s="14">
        <f>$F31*X29/$J31</f>
        <v>60</v>
      </c>
      <c r="AB31" s="12">
        <f>$C31*AB29/$G31</f>
        <v>42</v>
      </c>
      <c r="AC31" s="13">
        <f>$D31*AB29/$H31</f>
        <v>56</v>
      </c>
      <c r="AD31" s="13">
        <f>$E31*AB29/$I31</f>
        <v>63</v>
      </c>
      <c r="AE31" s="14">
        <f>$F31*AB29/$J31</f>
        <v>70</v>
      </c>
      <c r="AF31" s="12">
        <f>$C31*AF29/$G31</f>
        <v>48</v>
      </c>
      <c r="AG31" s="13">
        <f>$D31*AF29/$H31</f>
        <v>64</v>
      </c>
      <c r="AH31" s="13">
        <f>$E31*AF29/$I31</f>
        <v>72</v>
      </c>
      <c r="AI31" s="14">
        <f>$F31*AF29/$J31</f>
        <v>80</v>
      </c>
      <c r="AJ31" s="12">
        <f>$C31*AJ29/$G31</f>
        <v>54</v>
      </c>
      <c r="AK31" s="13">
        <f>$D31*AJ29/$H31</f>
        <v>72</v>
      </c>
      <c r="AL31" s="13">
        <f>$E31*AJ29/$I31</f>
        <v>81</v>
      </c>
      <c r="AM31" s="14">
        <f>$F31*AJ29/$J31</f>
        <v>90</v>
      </c>
      <c r="AN31" s="12">
        <f>$C31*AN29/$G31</f>
        <v>60</v>
      </c>
      <c r="AO31" s="13">
        <f>$D31*AN29/$H31</f>
        <v>80</v>
      </c>
      <c r="AP31" s="13">
        <f>$E31*AN29/$I31</f>
        <v>90</v>
      </c>
      <c r="AQ31" s="14">
        <f>$F31*AN29/$J31</f>
        <v>100</v>
      </c>
      <c r="AR31" s="12">
        <f>$C31*AR29/$G31</f>
        <v>66</v>
      </c>
      <c r="AS31" s="13">
        <f>$D31*AR29/$H31</f>
        <v>88</v>
      </c>
      <c r="AT31" s="13">
        <f>$E31*AR29/$I31</f>
        <v>99</v>
      </c>
      <c r="AU31" s="14">
        <f>$F31*AR29/$J31</f>
        <v>110</v>
      </c>
      <c r="AV31" s="12">
        <f>$C31*AV29/$G31</f>
        <v>72</v>
      </c>
      <c r="AW31" s="13">
        <f>$D31*AV29/$H31</f>
        <v>96</v>
      </c>
      <c r="AX31" s="13">
        <f>$E31*AV29/$I31</f>
        <v>108</v>
      </c>
      <c r="AY31" s="14">
        <f>$F31*AV29/$J31</f>
        <v>120</v>
      </c>
      <c r="AZ31" s="12">
        <f>$C31*AZ29/$G31</f>
        <v>78</v>
      </c>
      <c r="BA31" s="13">
        <f>$D31*AZ29/$H31</f>
        <v>104</v>
      </c>
      <c r="BB31" s="13">
        <f>$E31*AZ29/$I31</f>
        <v>117</v>
      </c>
      <c r="BC31" s="14">
        <f>$F31*AZ29/$J31</f>
        <v>130</v>
      </c>
      <c r="BD31" s="12">
        <f>$C31*BD29/$G31</f>
        <v>84</v>
      </c>
      <c r="BE31" s="13">
        <f>$D31*BD29/$H31</f>
        <v>112</v>
      </c>
      <c r="BF31" s="13">
        <f>$E31*BD29/$I31</f>
        <v>126</v>
      </c>
      <c r="BG31" s="14">
        <f>$F31*BD29/$J31</f>
        <v>140</v>
      </c>
      <c r="BH31" s="12">
        <f>$C31*BH29/$G31</f>
        <v>90</v>
      </c>
      <c r="BI31" s="13">
        <f>$D31*BH29/$H31</f>
        <v>120</v>
      </c>
      <c r="BJ31" s="13">
        <f>$E31*BH29/$I31</f>
        <v>135</v>
      </c>
      <c r="BK31" s="14">
        <f>$F31*BH29/$J31</f>
        <v>150</v>
      </c>
      <c r="BL31" s="12">
        <f>$C31*BL29/$G31</f>
        <v>96</v>
      </c>
      <c r="BM31" s="13">
        <f>$D31*BL29/$H31</f>
        <v>128</v>
      </c>
      <c r="BN31" s="13">
        <f>$E31*BL29/$I31</f>
        <v>144</v>
      </c>
      <c r="BO31" s="14">
        <f>$F31*BL29/$J31</f>
        <v>160</v>
      </c>
      <c r="BP31" s="12">
        <f>$C31*BP29/$G31</f>
        <v>102</v>
      </c>
      <c r="BQ31" s="13">
        <f>$D31*BP29/$H31</f>
        <v>136</v>
      </c>
      <c r="BR31" s="13">
        <f>$E31*BP29/$I31</f>
        <v>153</v>
      </c>
      <c r="BS31" s="14">
        <f>$F31*BP29/$J31</f>
        <v>170</v>
      </c>
      <c r="BT31" s="12">
        <f>$C31*BT29/$G31</f>
        <v>108</v>
      </c>
      <c r="BU31" s="13">
        <f>$D31*BT29/$H31</f>
        <v>144</v>
      </c>
      <c r="BV31" s="13">
        <f>$E31*BT29/$I31</f>
        <v>162</v>
      </c>
      <c r="BW31" s="14">
        <f>$F31*BT29/$J31</f>
        <v>180</v>
      </c>
      <c r="BX31" s="12">
        <f>$C31*BX29/$G31</f>
        <v>114</v>
      </c>
      <c r="BY31" s="13">
        <f>$D31*BX29/$H31</f>
        <v>152</v>
      </c>
      <c r="BZ31" s="13">
        <f>$E31*BX29/$I31</f>
        <v>171</v>
      </c>
      <c r="CA31" s="14">
        <f>$F31*BX29/$J31</f>
        <v>190</v>
      </c>
    </row>
    <row r="32" spans="1:79" ht="12.75">
      <c r="A32" s="29">
        <f>288*2/3</f>
        <v>192</v>
      </c>
      <c r="B32" s="10" t="s">
        <v>3</v>
      </c>
      <c r="C32" s="4">
        <f aca="true" t="shared" si="3" ref="C32:F33">$A32*C$14/8</f>
        <v>12</v>
      </c>
      <c r="D32" s="5">
        <f t="shared" si="3"/>
        <v>16</v>
      </c>
      <c r="E32" s="5">
        <f t="shared" si="3"/>
        <v>18</v>
      </c>
      <c r="F32" s="6">
        <f t="shared" si="3"/>
        <v>20</v>
      </c>
      <c r="G32" s="4">
        <f>$A32/(4*24)</f>
        <v>2</v>
      </c>
      <c r="H32" s="5">
        <f>$A32/(4*24)</f>
        <v>2</v>
      </c>
      <c r="I32" s="5">
        <f>$A32/(4*24)</f>
        <v>2</v>
      </c>
      <c r="J32" s="6">
        <f>$A32/(4*24)</f>
        <v>2</v>
      </c>
      <c r="K32" s="18"/>
      <c r="P32" s="4">
        <f>$C32*P29/$G32</f>
        <v>48</v>
      </c>
      <c r="Q32" s="5">
        <f>$D32*P29/$H32</f>
        <v>64</v>
      </c>
      <c r="R32" s="5">
        <f>$E32*P29/$I32</f>
        <v>72</v>
      </c>
      <c r="S32" s="6">
        <f>$F32*P29/$J32</f>
        <v>80</v>
      </c>
      <c r="T32" s="4">
        <f>$C32*T29/$G32</f>
        <v>60</v>
      </c>
      <c r="U32" s="5">
        <f>$D32*T29/$H32</f>
        <v>80</v>
      </c>
      <c r="V32" s="5">
        <f>$E32*T29/$I32</f>
        <v>90</v>
      </c>
      <c r="W32" s="6">
        <f>$F32*T29/$J32</f>
        <v>100</v>
      </c>
      <c r="X32" s="4">
        <f>$C32*X29/$G32</f>
        <v>72</v>
      </c>
      <c r="Y32" s="5">
        <f>$D32*X29/$H32</f>
        <v>96</v>
      </c>
      <c r="Z32" s="5">
        <f>$E32*X29/$I32</f>
        <v>108</v>
      </c>
      <c r="AA32" s="6">
        <f>$F32*X29/$J32</f>
        <v>120</v>
      </c>
      <c r="AB32" s="4">
        <f>$C32*AB29/$G32</f>
        <v>84</v>
      </c>
      <c r="AC32" s="5">
        <f>$D32*AB29/$H32</f>
        <v>112</v>
      </c>
      <c r="AD32" s="5">
        <f>$E32*AB29/$I32</f>
        <v>126</v>
      </c>
      <c r="AE32" s="6">
        <f>$F32*AB29/$J32</f>
        <v>140</v>
      </c>
      <c r="AF32" s="4">
        <f>$C32*AF29/$G32</f>
        <v>96</v>
      </c>
      <c r="AG32" s="5">
        <f>$D32*AF29/$H32</f>
        <v>128</v>
      </c>
      <c r="AH32" s="5">
        <f>$E32*AF29/$I32</f>
        <v>144</v>
      </c>
      <c r="AI32" s="6">
        <f>$F32*AF29/$J32</f>
        <v>160</v>
      </c>
      <c r="AJ32" s="4">
        <f>$C32*AJ29/$G32</f>
        <v>108</v>
      </c>
      <c r="AK32" s="5">
        <f>$D32*AJ29/$H32</f>
        <v>144</v>
      </c>
      <c r="AL32" s="5">
        <f>$E32*AJ29/$I32</f>
        <v>162</v>
      </c>
      <c r="AM32" s="6">
        <f>$F32*AJ29/$J32</f>
        <v>180</v>
      </c>
      <c r="AN32" s="4">
        <f>$C32*AN29/$G32</f>
        <v>120</v>
      </c>
      <c r="AO32" s="5">
        <f>$D32*AN29/$H32</f>
        <v>160</v>
      </c>
      <c r="AP32" s="5">
        <f>$E32*AN29/$I32</f>
        <v>180</v>
      </c>
      <c r="AQ32" s="6">
        <f>$F32*AN29/$J32</f>
        <v>200</v>
      </c>
      <c r="AR32" s="4">
        <f>$C32*AR29/$G32</f>
        <v>132</v>
      </c>
      <c r="AS32" s="5">
        <f>$D32*AR29/$H32</f>
        <v>176</v>
      </c>
      <c r="AT32" s="5">
        <f>$E32*AR29/$I32</f>
        <v>198</v>
      </c>
      <c r="AU32" s="6">
        <f>$F32*AR29/$J32</f>
        <v>220</v>
      </c>
      <c r="AV32" s="4">
        <f>$C32*AV29/$G32</f>
        <v>144</v>
      </c>
      <c r="AW32" s="5">
        <f>$D32*AV29/$H32</f>
        <v>192</v>
      </c>
      <c r="AX32" s="5">
        <f>$E32*AV29/$I32</f>
        <v>216</v>
      </c>
      <c r="AY32" s="6">
        <f>$F32*AV29/$J32</f>
        <v>240</v>
      </c>
      <c r="AZ32" s="4">
        <f>$C32*AZ29/$G32</f>
        <v>156</v>
      </c>
      <c r="BA32" s="5">
        <f>$D32*AZ29/$H32</f>
        <v>208</v>
      </c>
      <c r="BB32" s="5">
        <f>$E32*AZ29/$I32</f>
        <v>234</v>
      </c>
      <c r="BC32" s="6">
        <f>$F32*AZ29/$J32</f>
        <v>260</v>
      </c>
      <c r="BD32" s="4">
        <f>$C32*BD29/$G32</f>
        <v>168</v>
      </c>
      <c r="BE32" s="5">
        <f>$D32*BD29/$H32</f>
        <v>224</v>
      </c>
      <c r="BF32" s="5">
        <f>$E32*BD29/$I32</f>
        <v>252</v>
      </c>
      <c r="BG32" s="6">
        <f>$F32*BD29/$J32</f>
        <v>280</v>
      </c>
      <c r="BH32" s="4">
        <f>$C32*BH29/$G32</f>
        <v>180</v>
      </c>
      <c r="BI32" s="5">
        <f>$D32*BH29/$H32</f>
        <v>240</v>
      </c>
      <c r="BJ32" s="5">
        <f>$E32*BH29/$I32</f>
        <v>270</v>
      </c>
      <c r="BK32" s="6">
        <f>$F32*BH29/$J32</f>
        <v>300</v>
      </c>
      <c r="BL32" s="4">
        <f>$C32*BL29/$G32</f>
        <v>192</v>
      </c>
      <c r="BM32" s="5">
        <f>$D32*BL29/$H32</f>
        <v>256</v>
      </c>
      <c r="BN32" s="5">
        <f>$E32*BL29/$I32</f>
        <v>288</v>
      </c>
      <c r="BO32" s="6">
        <f>$F32*BL29/$J32</f>
        <v>320</v>
      </c>
      <c r="BP32" s="4">
        <f>$C32*BP29/$G32</f>
        <v>204</v>
      </c>
      <c r="BQ32" s="5">
        <f>$D32*BP29/$H32</f>
        <v>272</v>
      </c>
      <c r="BR32" s="5">
        <f>$E32*BP29/$I32</f>
        <v>306</v>
      </c>
      <c r="BS32" s="6">
        <f>$F32*BP29/$J32</f>
        <v>340</v>
      </c>
      <c r="BT32" s="4">
        <f>$C32*BT29/$G32</f>
        <v>216</v>
      </c>
      <c r="BU32" s="5">
        <f>$D32*BT29/$H32</f>
        <v>288</v>
      </c>
      <c r="BV32" s="5">
        <f>$E32*BT29/$I32</f>
        <v>324</v>
      </c>
      <c r="BW32" s="6">
        <f>$F32*BT29/$J32</f>
        <v>360</v>
      </c>
      <c r="BX32" s="4">
        <f>$C32*BX29/$G32</f>
        <v>228</v>
      </c>
      <c r="BY32" s="5">
        <f>$D32*BX29/$H32</f>
        <v>304</v>
      </c>
      <c r="BZ32" s="5">
        <f>$E32*BX29/$I32</f>
        <v>342</v>
      </c>
      <c r="CA32" s="6">
        <f>$F32*BX29/$J32</f>
        <v>380</v>
      </c>
    </row>
    <row r="33" spans="1:79" ht="12.75">
      <c r="A33" s="30">
        <f>288</f>
        <v>288</v>
      </c>
      <c r="B33" s="11" t="s">
        <v>4</v>
      </c>
      <c r="C33" s="7">
        <f t="shared" si="3"/>
        <v>18</v>
      </c>
      <c r="D33" s="8">
        <f t="shared" si="3"/>
        <v>24</v>
      </c>
      <c r="E33" s="8">
        <f t="shared" si="3"/>
        <v>27</v>
      </c>
      <c r="F33" s="9">
        <f t="shared" si="3"/>
        <v>30</v>
      </c>
      <c r="G33" s="7">
        <f>$A33/(6*24)</f>
        <v>2</v>
      </c>
      <c r="H33" s="8">
        <f>$A33/(6*24)</f>
        <v>2</v>
      </c>
      <c r="I33" s="8">
        <f>$A33/(6*24)</f>
        <v>2</v>
      </c>
      <c r="J33" s="9">
        <f>$A33/(6*24)</f>
        <v>2</v>
      </c>
      <c r="K33" s="18"/>
      <c r="P33" s="7">
        <f>$C33*P29/$G33</f>
        <v>72</v>
      </c>
      <c r="Q33" s="8">
        <f>$D33*P29/$H33</f>
        <v>96</v>
      </c>
      <c r="R33" s="8">
        <f>$E33*P29/$I33</f>
        <v>108</v>
      </c>
      <c r="S33" s="9">
        <f>$F33*P29/$J33</f>
        <v>120</v>
      </c>
      <c r="T33" s="7">
        <f>$C33*T29/$G33</f>
        <v>90</v>
      </c>
      <c r="U33" s="8">
        <f>$D33*T29/$H33</f>
        <v>120</v>
      </c>
      <c r="V33" s="8">
        <f>$E33*T29/$I33</f>
        <v>135</v>
      </c>
      <c r="W33" s="9">
        <f>$F33*T29/$J33</f>
        <v>150</v>
      </c>
      <c r="X33" s="7">
        <f>$C33*X29/$G33</f>
        <v>108</v>
      </c>
      <c r="Y33" s="8">
        <f>$D33*X29/$H33</f>
        <v>144</v>
      </c>
      <c r="Z33" s="8">
        <f>$E33*X29/$I33</f>
        <v>162</v>
      </c>
      <c r="AA33" s="9">
        <f>$F33*X29/$J33</f>
        <v>180</v>
      </c>
      <c r="AB33" s="7">
        <f>$C33*AB29/$G33</f>
        <v>126</v>
      </c>
      <c r="AC33" s="8">
        <f>$D33*AB29/$H33</f>
        <v>168</v>
      </c>
      <c r="AD33" s="8">
        <f>$E33*AB29/$I33</f>
        <v>189</v>
      </c>
      <c r="AE33" s="9">
        <f>$F33*AB29/$J33</f>
        <v>210</v>
      </c>
      <c r="AF33" s="7">
        <f>$C33*AF29/$G33</f>
        <v>144</v>
      </c>
      <c r="AG33" s="8">
        <f>$D33*AF29/$H33</f>
        <v>192</v>
      </c>
      <c r="AH33" s="8">
        <f>$E33*AF29/$I33</f>
        <v>216</v>
      </c>
      <c r="AI33" s="9">
        <f>$F33*AF29/$J33</f>
        <v>240</v>
      </c>
      <c r="AJ33" s="7">
        <f>$C33*AJ29/$G33</f>
        <v>162</v>
      </c>
      <c r="AK33" s="8">
        <f>$D33*AJ29/$H33</f>
        <v>216</v>
      </c>
      <c r="AL33" s="8">
        <f>$E33*AJ29/$I33</f>
        <v>243</v>
      </c>
      <c r="AM33" s="9">
        <f>$F33*AJ29/$J33</f>
        <v>270</v>
      </c>
      <c r="AN33" s="7">
        <f>$C33*AN29/$G33</f>
        <v>180</v>
      </c>
      <c r="AO33" s="8">
        <f>$D33*AN29/$H33</f>
        <v>240</v>
      </c>
      <c r="AP33" s="8">
        <f>$E33*AN29/$I33</f>
        <v>270</v>
      </c>
      <c r="AQ33" s="9">
        <f>$F33*AN29/$J33</f>
        <v>300</v>
      </c>
      <c r="AR33" s="7">
        <f>$C33*AR29/$G33</f>
        <v>198</v>
      </c>
      <c r="AS33" s="8">
        <f>$D33*AR29/$H33</f>
        <v>264</v>
      </c>
      <c r="AT33" s="8">
        <f>$E33*AR29/$I33</f>
        <v>297</v>
      </c>
      <c r="AU33" s="9">
        <f>$F33*AR29/$J33</f>
        <v>330</v>
      </c>
      <c r="AV33" s="7">
        <f>$C33*AV29/$G33</f>
        <v>216</v>
      </c>
      <c r="AW33" s="8">
        <f>$D33*AV29/$H33</f>
        <v>288</v>
      </c>
      <c r="AX33" s="8">
        <f>$E33*AV29/$I33</f>
        <v>324</v>
      </c>
      <c r="AY33" s="9">
        <f>$F33*AV29/$J33</f>
        <v>360</v>
      </c>
      <c r="AZ33" s="7">
        <f>$C33*AZ29/$G33</f>
        <v>234</v>
      </c>
      <c r="BA33" s="8">
        <f>$D33*AZ29/$H33</f>
        <v>312</v>
      </c>
      <c r="BB33" s="8">
        <f>$E33*AZ29/$I33</f>
        <v>351</v>
      </c>
      <c r="BC33" s="9">
        <f>$F33*AZ29/$J33</f>
        <v>390</v>
      </c>
      <c r="BD33" s="7">
        <f>$C33*BD29/$G33</f>
        <v>252</v>
      </c>
      <c r="BE33" s="8">
        <f>$D33*BD29/$H33</f>
        <v>336</v>
      </c>
      <c r="BF33" s="8">
        <f>$E33*BD29/$I33</f>
        <v>378</v>
      </c>
      <c r="BG33" s="9">
        <f>$F33*BD29/$J33</f>
        <v>420</v>
      </c>
      <c r="BH33" s="7">
        <f>$C33*BH29/$G33</f>
        <v>270</v>
      </c>
      <c r="BI33" s="8">
        <f>$D33*BH29/$H33</f>
        <v>360</v>
      </c>
      <c r="BJ33" s="8">
        <f>$E33*BH29/$I33</f>
        <v>405</v>
      </c>
      <c r="BK33" s="9">
        <f>$F33*BH29/$J33</f>
        <v>450</v>
      </c>
      <c r="BL33" s="7">
        <f>$C33*BL29/$G33</f>
        <v>288</v>
      </c>
      <c r="BM33" s="8">
        <f>$D33*BL29/$H33</f>
        <v>384</v>
      </c>
      <c r="BN33" s="8">
        <f>$E33*BL29/$I33</f>
        <v>432</v>
      </c>
      <c r="BO33" s="9">
        <f>$F33*BL29/$J33</f>
        <v>480</v>
      </c>
      <c r="BP33" s="7">
        <f>$C33*BP29/$G33</f>
        <v>306</v>
      </c>
      <c r="BQ33" s="8">
        <f>$D33*BP29/$H33</f>
        <v>408</v>
      </c>
      <c r="BR33" s="8">
        <f>$E33*BP29/$I33</f>
        <v>459</v>
      </c>
      <c r="BS33" s="9">
        <f>$F33*BP29/$J33</f>
        <v>510</v>
      </c>
      <c r="BT33" s="7">
        <f>$C33*BT29/$G33</f>
        <v>324</v>
      </c>
      <c r="BU33" s="8">
        <f>$D33*BT29/$H33</f>
        <v>432</v>
      </c>
      <c r="BV33" s="8">
        <f>$E33*BT29/$I33</f>
        <v>486</v>
      </c>
      <c r="BW33" s="9">
        <f>$F33*BT29/$J33</f>
        <v>540</v>
      </c>
      <c r="BX33" s="7">
        <f>$C33*BX29/$G33</f>
        <v>342</v>
      </c>
      <c r="BY33" s="8">
        <f>$D33*BX29/$H33</f>
        <v>456</v>
      </c>
      <c r="BZ33" s="8">
        <f>$E33*BX29/$I33</f>
        <v>513</v>
      </c>
      <c r="CA33" s="9">
        <f>$F33*BX29/$J33</f>
        <v>570</v>
      </c>
    </row>
    <row r="34" spans="11:15" ht="12.75">
      <c r="K34" s="19"/>
      <c r="L34" s="22"/>
      <c r="M34" s="22"/>
      <c r="N34" s="22"/>
      <c r="O34" s="22"/>
    </row>
    <row r="35" spans="11:15" ht="12.75">
      <c r="K35" s="19"/>
      <c r="L35" s="22"/>
      <c r="M35" s="22"/>
      <c r="N35" s="22"/>
      <c r="O35" s="22"/>
    </row>
    <row r="36" spans="11:79" ht="12.75">
      <c r="K36" s="19"/>
      <c r="L36" s="22"/>
      <c r="M36" s="22"/>
      <c r="N36" s="22"/>
      <c r="O36" s="22"/>
      <c r="P36" s="48" t="s">
        <v>7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</row>
    <row r="37" spans="1:79" ht="12.75">
      <c r="A37" s="3"/>
      <c r="B37" s="3"/>
      <c r="C37" s="45" t="s">
        <v>0</v>
      </c>
      <c r="D37" s="46"/>
      <c r="E37" s="46"/>
      <c r="F37" s="47"/>
      <c r="G37" s="45" t="s">
        <v>1</v>
      </c>
      <c r="H37" s="46"/>
      <c r="I37" s="46"/>
      <c r="J37" s="47"/>
      <c r="K37" s="16"/>
      <c r="L37" s="45">
        <v>7</v>
      </c>
      <c r="M37" s="46"/>
      <c r="N37" s="46"/>
      <c r="O37" s="47"/>
      <c r="P37" s="45">
        <f>P29</f>
        <v>8</v>
      </c>
      <c r="Q37" s="46"/>
      <c r="R37" s="46"/>
      <c r="S37" s="47"/>
      <c r="T37" s="45">
        <f>T29</f>
        <v>10</v>
      </c>
      <c r="U37" s="46"/>
      <c r="V37" s="46"/>
      <c r="W37" s="47"/>
      <c r="X37" s="45">
        <f>X29</f>
        <v>12</v>
      </c>
      <c r="Y37" s="46"/>
      <c r="Z37" s="46"/>
      <c r="AA37" s="47"/>
      <c r="AB37" s="45">
        <f>AB29</f>
        <v>14</v>
      </c>
      <c r="AC37" s="46"/>
      <c r="AD37" s="46"/>
      <c r="AE37" s="47"/>
      <c r="AF37" s="45">
        <f>AF29</f>
        <v>16</v>
      </c>
      <c r="AG37" s="46"/>
      <c r="AH37" s="46"/>
      <c r="AI37" s="47"/>
      <c r="AJ37" s="45">
        <f>AJ29</f>
        <v>18</v>
      </c>
      <c r="AK37" s="46"/>
      <c r="AL37" s="46"/>
      <c r="AM37" s="47"/>
      <c r="AN37" s="45">
        <f>AN29</f>
        <v>20</v>
      </c>
      <c r="AO37" s="46"/>
      <c r="AP37" s="46"/>
      <c r="AQ37" s="47"/>
      <c r="AR37" s="45">
        <f>AR29</f>
        <v>22</v>
      </c>
      <c r="AS37" s="46"/>
      <c r="AT37" s="46"/>
      <c r="AU37" s="47"/>
      <c r="AV37" s="45">
        <f>AV29</f>
        <v>24</v>
      </c>
      <c r="AW37" s="46"/>
      <c r="AX37" s="46"/>
      <c r="AY37" s="47"/>
      <c r="AZ37" s="45">
        <f>AZ29</f>
        <v>26</v>
      </c>
      <c r="BA37" s="46"/>
      <c r="BB37" s="46"/>
      <c r="BC37" s="47"/>
      <c r="BD37" s="45">
        <f>BD29</f>
        <v>28</v>
      </c>
      <c r="BE37" s="46"/>
      <c r="BF37" s="46"/>
      <c r="BG37" s="47"/>
      <c r="BH37" s="45">
        <f>BH29</f>
        <v>30</v>
      </c>
      <c r="BI37" s="46"/>
      <c r="BJ37" s="46"/>
      <c r="BK37" s="47"/>
      <c r="BL37" s="45">
        <f>BL29</f>
        <v>32</v>
      </c>
      <c r="BM37" s="46"/>
      <c r="BN37" s="46"/>
      <c r="BO37" s="47"/>
      <c r="BP37" s="45">
        <f>BP29</f>
        <v>34</v>
      </c>
      <c r="BQ37" s="46"/>
      <c r="BR37" s="46"/>
      <c r="BS37" s="47"/>
      <c r="BT37" s="45">
        <f>BT29</f>
        <v>36</v>
      </c>
      <c r="BU37" s="46"/>
      <c r="BV37" s="46"/>
      <c r="BW37" s="47"/>
      <c r="BX37" s="45">
        <f>BX29</f>
        <v>38</v>
      </c>
      <c r="BY37" s="46"/>
      <c r="BZ37" s="46"/>
      <c r="CA37" s="47"/>
    </row>
    <row r="38" spans="1:79" ht="26.25" thickBot="1">
      <c r="A38" s="23" t="s">
        <v>5</v>
      </c>
      <c r="B38" s="23" t="s">
        <v>6</v>
      </c>
      <c r="C38" s="31">
        <f>1/2</f>
        <v>0.5</v>
      </c>
      <c r="D38" s="32">
        <f>2/3</f>
        <v>0.6666666666666666</v>
      </c>
      <c r="E38" s="32">
        <f>3/4</f>
        <v>0.75</v>
      </c>
      <c r="F38" s="33">
        <f>5/6</f>
        <v>0.8333333333333334</v>
      </c>
      <c r="G38" s="31">
        <f>1/2</f>
        <v>0.5</v>
      </c>
      <c r="H38" s="32">
        <f>2/3</f>
        <v>0.6666666666666666</v>
      </c>
      <c r="I38" s="32">
        <f>3/4</f>
        <v>0.75</v>
      </c>
      <c r="J38" s="33">
        <f>5/6</f>
        <v>0.8333333333333334</v>
      </c>
      <c r="K38" s="17"/>
      <c r="L38" s="31">
        <f>1/2</f>
        <v>0.5</v>
      </c>
      <c r="M38" s="32">
        <f>2/3</f>
        <v>0.6666666666666666</v>
      </c>
      <c r="N38" s="32">
        <f>3/4</f>
        <v>0.75</v>
      </c>
      <c r="O38" s="33">
        <f>5/6</f>
        <v>0.8333333333333334</v>
      </c>
      <c r="P38" s="31">
        <f>1/2</f>
        <v>0.5</v>
      </c>
      <c r="Q38" s="32">
        <f>2/3</f>
        <v>0.6666666666666666</v>
      </c>
      <c r="R38" s="32">
        <f>3/4</f>
        <v>0.75</v>
      </c>
      <c r="S38" s="33">
        <f>5/6</f>
        <v>0.8333333333333334</v>
      </c>
      <c r="T38" s="31">
        <f>1/2</f>
        <v>0.5</v>
      </c>
      <c r="U38" s="32">
        <f>2/3</f>
        <v>0.6666666666666666</v>
      </c>
      <c r="V38" s="32">
        <f>3/4</f>
        <v>0.75</v>
      </c>
      <c r="W38" s="33">
        <f>5/6</f>
        <v>0.8333333333333334</v>
      </c>
      <c r="X38" s="31">
        <f>1/2</f>
        <v>0.5</v>
      </c>
      <c r="Y38" s="32">
        <f>2/3</f>
        <v>0.6666666666666666</v>
      </c>
      <c r="Z38" s="32">
        <f>3/4</f>
        <v>0.75</v>
      </c>
      <c r="AA38" s="33">
        <f>5/6</f>
        <v>0.8333333333333334</v>
      </c>
      <c r="AB38" s="31">
        <f>1/2</f>
        <v>0.5</v>
      </c>
      <c r="AC38" s="32">
        <f>2/3</f>
        <v>0.6666666666666666</v>
      </c>
      <c r="AD38" s="32">
        <f>3/4</f>
        <v>0.75</v>
      </c>
      <c r="AE38" s="33">
        <f>5/6</f>
        <v>0.8333333333333334</v>
      </c>
      <c r="AF38" s="31">
        <f>1/2</f>
        <v>0.5</v>
      </c>
      <c r="AG38" s="32">
        <f>2/3</f>
        <v>0.6666666666666666</v>
      </c>
      <c r="AH38" s="32">
        <f>3/4</f>
        <v>0.75</v>
      </c>
      <c r="AI38" s="33">
        <f>5/6</f>
        <v>0.8333333333333334</v>
      </c>
      <c r="AJ38" s="31">
        <f>1/2</f>
        <v>0.5</v>
      </c>
      <c r="AK38" s="32">
        <f>2/3</f>
        <v>0.6666666666666666</v>
      </c>
      <c r="AL38" s="32">
        <f>3/4</f>
        <v>0.75</v>
      </c>
      <c r="AM38" s="33">
        <f>5/6</f>
        <v>0.8333333333333334</v>
      </c>
      <c r="AN38" s="31">
        <f>1/2</f>
        <v>0.5</v>
      </c>
      <c r="AO38" s="32">
        <f>2/3</f>
        <v>0.6666666666666666</v>
      </c>
      <c r="AP38" s="32">
        <f>3/4</f>
        <v>0.75</v>
      </c>
      <c r="AQ38" s="33">
        <f>5/6</f>
        <v>0.8333333333333334</v>
      </c>
      <c r="AR38" s="31">
        <f>1/2</f>
        <v>0.5</v>
      </c>
      <c r="AS38" s="32">
        <f>2/3</f>
        <v>0.6666666666666666</v>
      </c>
      <c r="AT38" s="32">
        <f>3/4</f>
        <v>0.75</v>
      </c>
      <c r="AU38" s="33">
        <f>5/6</f>
        <v>0.8333333333333334</v>
      </c>
      <c r="AV38" s="31">
        <f>1/2</f>
        <v>0.5</v>
      </c>
      <c r="AW38" s="32">
        <f>2/3</f>
        <v>0.6666666666666666</v>
      </c>
      <c r="AX38" s="32">
        <f>3/4</f>
        <v>0.75</v>
      </c>
      <c r="AY38" s="33">
        <f>5/6</f>
        <v>0.8333333333333334</v>
      </c>
      <c r="AZ38" s="31">
        <f>1/2</f>
        <v>0.5</v>
      </c>
      <c r="BA38" s="32">
        <f>2/3</f>
        <v>0.6666666666666666</v>
      </c>
      <c r="BB38" s="32">
        <f>3/4</f>
        <v>0.75</v>
      </c>
      <c r="BC38" s="33">
        <f>5/6</f>
        <v>0.8333333333333334</v>
      </c>
      <c r="BD38" s="31">
        <f>1/2</f>
        <v>0.5</v>
      </c>
      <c r="BE38" s="32">
        <f>2/3</f>
        <v>0.6666666666666666</v>
      </c>
      <c r="BF38" s="32">
        <f>3/4</f>
        <v>0.75</v>
      </c>
      <c r="BG38" s="33">
        <f>5/6</f>
        <v>0.8333333333333334</v>
      </c>
      <c r="BH38" s="31">
        <f>1/2</f>
        <v>0.5</v>
      </c>
      <c r="BI38" s="32">
        <f>2/3</f>
        <v>0.6666666666666666</v>
      </c>
      <c r="BJ38" s="32">
        <f>3/4</f>
        <v>0.75</v>
      </c>
      <c r="BK38" s="33">
        <f>5/6</f>
        <v>0.8333333333333334</v>
      </c>
      <c r="BL38" s="31">
        <f>1/2</f>
        <v>0.5</v>
      </c>
      <c r="BM38" s="32">
        <f>2/3</f>
        <v>0.6666666666666666</v>
      </c>
      <c r="BN38" s="32">
        <f>3/4</f>
        <v>0.75</v>
      </c>
      <c r="BO38" s="33">
        <f>5/6</f>
        <v>0.8333333333333334</v>
      </c>
      <c r="BP38" s="31">
        <f>1/2</f>
        <v>0.5</v>
      </c>
      <c r="BQ38" s="32">
        <f>2/3</f>
        <v>0.6666666666666666</v>
      </c>
      <c r="BR38" s="32">
        <f>3/4</f>
        <v>0.75</v>
      </c>
      <c r="BS38" s="33">
        <f>5/6</f>
        <v>0.8333333333333334</v>
      </c>
      <c r="BT38" s="31">
        <f>1/2</f>
        <v>0.5</v>
      </c>
      <c r="BU38" s="32">
        <f>2/3</f>
        <v>0.6666666666666666</v>
      </c>
      <c r="BV38" s="32">
        <f>3/4</f>
        <v>0.75</v>
      </c>
      <c r="BW38" s="33">
        <f>5/6</f>
        <v>0.8333333333333334</v>
      </c>
      <c r="BX38" s="31">
        <f>1/2</f>
        <v>0.5</v>
      </c>
      <c r="BY38" s="32">
        <f>2/3</f>
        <v>0.6666666666666666</v>
      </c>
      <c r="BZ38" s="32">
        <f>3/4</f>
        <v>0.75</v>
      </c>
      <c r="CA38" s="33">
        <f>5/6</f>
        <v>0.8333333333333334</v>
      </c>
    </row>
    <row r="39" spans="1:79" ht="13.5" thickTop="1">
      <c r="A39" s="29">
        <v>48</v>
      </c>
      <c r="B39" s="10" t="s">
        <v>2</v>
      </c>
      <c r="C39" s="4">
        <f>$A39*C$14/8</f>
        <v>3</v>
      </c>
      <c r="D39" s="5">
        <f>$A39*D$14/8</f>
        <v>4</v>
      </c>
      <c r="E39" s="59">
        <f>$A39*E$14/8</f>
        <v>4.5</v>
      </c>
      <c r="F39" s="6">
        <f>$A39*F$14/8</f>
        <v>5</v>
      </c>
      <c r="G39" s="4">
        <f>$A39/(2*24)</f>
        <v>1</v>
      </c>
      <c r="H39" s="5">
        <f>$A39/(2*24)</f>
        <v>1</v>
      </c>
      <c r="I39" s="5">
        <f>$A39/(2*24)</f>
        <v>1</v>
      </c>
      <c r="J39" s="14">
        <f>$A39/(2*24)</f>
        <v>1</v>
      </c>
      <c r="K39" s="18"/>
      <c r="L39" s="12">
        <f>$C39*L37/$G39</f>
        <v>21</v>
      </c>
      <c r="M39" s="13">
        <f>$D39*L37/$H39</f>
        <v>28</v>
      </c>
      <c r="N39" s="54">
        <f>$E39*L37/$I39</f>
        <v>31.5</v>
      </c>
      <c r="O39" s="14">
        <f>$F39*L37/$J39</f>
        <v>35</v>
      </c>
      <c r="P39" s="12">
        <f>$C39*P$29/$G39</f>
        <v>24</v>
      </c>
      <c r="Q39" s="13">
        <f>$D39*P$29/$H39</f>
        <v>32</v>
      </c>
      <c r="R39" s="13">
        <f>$E39*P$29/$I39</f>
        <v>36</v>
      </c>
      <c r="S39" s="14">
        <f>$F39*P$29/$J39</f>
        <v>40</v>
      </c>
      <c r="T39" s="12">
        <f>$C39*T$29/$G39</f>
        <v>30</v>
      </c>
      <c r="U39" s="13">
        <f>$D39*T$29/$H39</f>
        <v>40</v>
      </c>
      <c r="V39" s="13">
        <f>$E39*T$29/$I39</f>
        <v>45</v>
      </c>
      <c r="W39" s="14">
        <f>$F39*T$29/$J39</f>
        <v>50</v>
      </c>
      <c r="X39" s="12">
        <f>$C39*X$29/$G39</f>
        <v>36</v>
      </c>
      <c r="Y39" s="13">
        <f>$D39*X$29/$H39</f>
        <v>48</v>
      </c>
      <c r="Z39" s="13">
        <f>$E39*X$29/$I39</f>
        <v>54</v>
      </c>
      <c r="AA39" s="14">
        <f>$F39*X$29/$J39</f>
        <v>60</v>
      </c>
      <c r="AB39" s="12">
        <f>$C39*AB$29/$G39</f>
        <v>42</v>
      </c>
      <c r="AC39" s="13">
        <f>$D39*AB$29/$H39</f>
        <v>56</v>
      </c>
      <c r="AD39" s="13">
        <f>$E39*AB$29/$I39</f>
        <v>63</v>
      </c>
      <c r="AE39" s="14">
        <f>$F39*AB$29/$J39</f>
        <v>70</v>
      </c>
      <c r="AF39" s="12">
        <f>$C39*AF$29/$G39</f>
        <v>48</v>
      </c>
      <c r="AG39" s="13">
        <f>$D39*AF$29/$H39</f>
        <v>64</v>
      </c>
      <c r="AH39" s="13">
        <f>$E39*AF$29/$I39</f>
        <v>72</v>
      </c>
      <c r="AI39" s="14">
        <f>$F39*AF$29/$J39</f>
        <v>80</v>
      </c>
      <c r="AJ39" s="12">
        <f>$C39*AJ$29/$G39</f>
        <v>54</v>
      </c>
      <c r="AK39" s="13">
        <f>$D39*AJ$29/$H39</f>
        <v>72</v>
      </c>
      <c r="AL39" s="13">
        <f>$E39*AJ$29/$I39</f>
        <v>81</v>
      </c>
      <c r="AM39" s="14">
        <f>$F39*AJ$29/$J39</f>
        <v>90</v>
      </c>
      <c r="AN39" s="12">
        <f>$C39*AN$29/$G39</f>
        <v>60</v>
      </c>
      <c r="AO39" s="13">
        <f>$D39*AN$29/$H39</f>
        <v>80</v>
      </c>
      <c r="AP39" s="13">
        <f>$E39*AN$29/$I39</f>
        <v>90</v>
      </c>
      <c r="AQ39" s="14">
        <f>$F39*AN$29/$J39</f>
        <v>100</v>
      </c>
      <c r="AR39" s="12">
        <f>$C39*AR$29/$G39</f>
        <v>66</v>
      </c>
      <c r="AS39" s="13">
        <f>$D39*AR$29/$H39</f>
        <v>88</v>
      </c>
      <c r="AT39" s="13">
        <f>$E39*AR$29/$I39</f>
        <v>99</v>
      </c>
      <c r="AU39" s="14">
        <f>$F39*AR$29/$J39</f>
        <v>110</v>
      </c>
      <c r="AV39" s="12">
        <f>$C39*AV$29/$G39</f>
        <v>72</v>
      </c>
      <c r="AW39" s="13">
        <f>$D39*AV$29/$H39</f>
        <v>96</v>
      </c>
      <c r="AX39" s="13">
        <f>$E39*AV$29/$I39</f>
        <v>108</v>
      </c>
      <c r="AY39" s="14">
        <f>$F39*AV$29/$J39</f>
        <v>120</v>
      </c>
      <c r="AZ39" s="12">
        <f>$C39*AZ$29/$G39</f>
        <v>78</v>
      </c>
      <c r="BA39" s="13">
        <f>$D39*AZ$29/$H39</f>
        <v>104</v>
      </c>
      <c r="BB39" s="13">
        <f>$E39*AZ$29/$I39</f>
        <v>117</v>
      </c>
      <c r="BC39" s="14">
        <f>$F39*AZ$29/$J39</f>
        <v>130</v>
      </c>
      <c r="BD39" s="12">
        <f>$C39*BD$29/$G39</f>
        <v>84</v>
      </c>
      <c r="BE39" s="13">
        <f>$D39*BD$29/$H39</f>
        <v>112</v>
      </c>
      <c r="BF39" s="13">
        <f>$E39*BD$29/$I39</f>
        <v>126</v>
      </c>
      <c r="BG39" s="14">
        <f>$F39*BD$29/$J39</f>
        <v>140</v>
      </c>
      <c r="BH39" s="12">
        <f>$C39*BH$29/$G39</f>
        <v>90</v>
      </c>
      <c r="BI39" s="13">
        <f>$D39*BH$29/$H39</f>
        <v>120</v>
      </c>
      <c r="BJ39" s="13">
        <f>$E39*BH$29/$I39</f>
        <v>135</v>
      </c>
      <c r="BK39" s="14">
        <f>$F39*BH$29/$J39</f>
        <v>150</v>
      </c>
      <c r="BL39" s="12">
        <f>$C39*BL$29/$G39</f>
        <v>96</v>
      </c>
      <c r="BM39" s="13">
        <f>$D39*BL$29/$H39</f>
        <v>128</v>
      </c>
      <c r="BN39" s="13">
        <f>$E39*BL$29/$I39</f>
        <v>144</v>
      </c>
      <c r="BO39" s="14">
        <f>$F39*BL$29/$J39</f>
        <v>160</v>
      </c>
      <c r="BP39" s="12">
        <f>$C39*BP$29/$G39</f>
        <v>102</v>
      </c>
      <c r="BQ39" s="13">
        <f>$D39*BP$29/$H39</f>
        <v>136</v>
      </c>
      <c r="BR39" s="13">
        <f>$E39*BP$29/$I39</f>
        <v>153</v>
      </c>
      <c r="BS39" s="14">
        <f>$F39*BP$29/$J39</f>
        <v>170</v>
      </c>
      <c r="BT39" s="12">
        <f>$C39*BT$29/$G39</f>
        <v>108</v>
      </c>
      <c r="BU39" s="13">
        <f>$D39*BT$29/$H39</f>
        <v>144</v>
      </c>
      <c r="BV39" s="13">
        <f>$E39*BT$29/$I39</f>
        <v>162</v>
      </c>
      <c r="BW39" s="14">
        <f>$F39*BT$29/$J39</f>
        <v>180</v>
      </c>
      <c r="BX39" s="12">
        <f>$C39*BX$29/$G39</f>
        <v>114</v>
      </c>
      <c r="BY39" s="13">
        <f>$D39*BX$29/$H39</f>
        <v>152</v>
      </c>
      <c r="BZ39" s="13">
        <f>$E39*BX$29/$I39</f>
        <v>171</v>
      </c>
      <c r="CA39" s="14">
        <f>$F39*BX$29/$J39</f>
        <v>190</v>
      </c>
    </row>
    <row r="40" spans="1:79" ht="12.75">
      <c r="A40" s="29">
        <v>96</v>
      </c>
      <c r="B40" s="10" t="s">
        <v>3</v>
      </c>
      <c r="C40" s="4">
        <f aca="true" t="shared" si="4" ref="C40:F41">$A40*C$14/8</f>
        <v>6</v>
      </c>
      <c r="D40" s="5">
        <f t="shared" si="4"/>
        <v>8</v>
      </c>
      <c r="E40" s="5">
        <f t="shared" si="4"/>
        <v>9</v>
      </c>
      <c r="F40" s="6">
        <f t="shared" si="4"/>
        <v>10</v>
      </c>
      <c r="G40" s="4">
        <f>$A40/(4*24)</f>
        <v>1</v>
      </c>
      <c r="H40" s="5">
        <f>$A40/(4*24)</f>
        <v>1</v>
      </c>
      <c r="I40" s="5">
        <f>$A40/(4*24)</f>
        <v>1</v>
      </c>
      <c r="J40" s="6">
        <f>$A40/(4*24)</f>
        <v>1</v>
      </c>
      <c r="K40" s="18"/>
      <c r="L40" s="4">
        <f>$C40*L37/$G40</f>
        <v>42</v>
      </c>
      <c r="M40" s="5">
        <f>$D40*L37/$H40</f>
        <v>56</v>
      </c>
      <c r="N40" s="5">
        <f>$E40*L37/$I40</f>
        <v>63</v>
      </c>
      <c r="O40" s="6">
        <f>$F40*L37/$J40</f>
        <v>70</v>
      </c>
      <c r="P40" s="4">
        <f>$C40*P$29/$G40</f>
        <v>48</v>
      </c>
      <c r="Q40" s="5">
        <f>$D40*P$29/$H40</f>
        <v>64</v>
      </c>
      <c r="R40" s="5">
        <f>$E40*P$29/$I40</f>
        <v>72</v>
      </c>
      <c r="S40" s="6">
        <f>$F40*P$29/$J40</f>
        <v>80</v>
      </c>
      <c r="T40" s="4">
        <f>$C40*T$29/$G40</f>
        <v>60</v>
      </c>
      <c r="U40" s="5">
        <f>$D40*T$29/$H40</f>
        <v>80</v>
      </c>
      <c r="V40" s="5">
        <f>$E40*T$29/$I40</f>
        <v>90</v>
      </c>
      <c r="W40" s="6">
        <f>$F40*T$29/$J40</f>
        <v>100</v>
      </c>
      <c r="X40" s="4">
        <f>$C40*X$29/$G40</f>
        <v>72</v>
      </c>
      <c r="Y40" s="5">
        <f>$D40*X$29/$H40</f>
        <v>96</v>
      </c>
      <c r="Z40" s="5">
        <f>$E40*X$29/$I40</f>
        <v>108</v>
      </c>
      <c r="AA40" s="6">
        <f>$F40*X$29/$J40</f>
        <v>120</v>
      </c>
      <c r="AB40" s="4">
        <f>$C40*AB$29/$G40</f>
        <v>84</v>
      </c>
      <c r="AC40" s="5">
        <f>$D40*AB$29/$H40</f>
        <v>112</v>
      </c>
      <c r="AD40" s="5">
        <f>$E40*AB$29/$I40</f>
        <v>126</v>
      </c>
      <c r="AE40" s="6">
        <f>$F40*AB$29/$J40</f>
        <v>140</v>
      </c>
      <c r="AF40" s="4">
        <f>$C40*AF$29/$G40</f>
        <v>96</v>
      </c>
      <c r="AG40" s="5">
        <f>$D40*AF$29/$H40</f>
        <v>128</v>
      </c>
      <c r="AH40" s="5">
        <f>$E40*AF$29/$I40</f>
        <v>144</v>
      </c>
      <c r="AI40" s="6">
        <f>$F40*AF$29/$J40</f>
        <v>160</v>
      </c>
      <c r="AJ40" s="4">
        <f>$C40*AJ$29/$G40</f>
        <v>108</v>
      </c>
      <c r="AK40" s="5">
        <f>$D40*AJ$29/$H40</f>
        <v>144</v>
      </c>
      <c r="AL40" s="5">
        <f>$E40*AJ$29/$I40</f>
        <v>162</v>
      </c>
      <c r="AM40" s="6">
        <f>$F40*AJ$29/$J40</f>
        <v>180</v>
      </c>
      <c r="AN40" s="4">
        <f>$C40*AN$29/$G40</f>
        <v>120</v>
      </c>
      <c r="AO40" s="5">
        <f>$D40*AN$29/$H40</f>
        <v>160</v>
      </c>
      <c r="AP40" s="5">
        <f>$E40*AN$29/$I40</f>
        <v>180</v>
      </c>
      <c r="AQ40" s="6">
        <f>$F40*AN$29/$J40</f>
        <v>200</v>
      </c>
      <c r="AR40" s="4">
        <f>$C40*AR$29/$G40</f>
        <v>132</v>
      </c>
      <c r="AS40" s="5">
        <f>$D40*AR$29/$H40</f>
        <v>176</v>
      </c>
      <c r="AT40" s="5">
        <f>$E40*AR$29/$I40</f>
        <v>198</v>
      </c>
      <c r="AU40" s="6">
        <f>$F40*AR$29/$J40</f>
        <v>220</v>
      </c>
      <c r="AV40" s="4">
        <f>$C40*AV$29/$G40</f>
        <v>144</v>
      </c>
      <c r="AW40" s="5">
        <f>$D40*AV$29/$H40</f>
        <v>192</v>
      </c>
      <c r="AX40" s="5">
        <f>$E40*AV$29/$I40</f>
        <v>216</v>
      </c>
      <c r="AY40" s="6">
        <f>$F40*AV$29/$J40</f>
        <v>240</v>
      </c>
      <c r="AZ40" s="4">
        <f>$C40*AZ$29/$G40</f>
        <v>156</v>
      </c>
      <c r="BA40" s="5">
        <f>$D40*AZ$29/$H40</f>
        <v>208</v>
      </c>
      <c r="BB40" s="5">
        <f>$E40*AZ$29/$I40</f>
        <v>234</v>
      </c>
      <c r="BC40" s="6">
        <f>$F40*AZ$29/$J40</f>
        <v>260</v>
      </c>
      <c r="BD40" s="4">
        <f>$C40*BD$29/$G40</f>
        <v>168</v>
      </c>
      <c r="BE40" s="5">
        <f>$D40*BD$29/$H40</f>
        <v>224</v>
      </c>
      <c r="BF40" s="5">
        <f>$E40*BD$29/$I40</f>
        <v>252</v>
      </c>
      <c r="BG40" s="6">
        <f>$F40*BD$29/$J40</f>
        <v>280</v>
      </c>
      <c r="BH40" s="4">
        <f>$C40*BH$29/$G40</f>
        <v>180</v>
      </c>
      <c r="BI40" s="5">
        <f>$D40*BH$29/$H40</f>
        <v>240</v>
      </c>
      <c r="BJ40" s="5">
        <f>$E40*BH$29/$I40</f>
        <v>270</v>
      </c>
      <c r="BK40" s="6">
        <f>$F40*BH$29/$J40</f>
        <v>300</v>
      </c>
      <c r="BL40" s="4">
        <f>$C40*BL$29/$G40</f>
        <v>192</v>
      </c>
      <c r="BM40" s="5">
        <f>$D40*BL$29/$H40</f>
        <v>256</v>
      </c>
      <c r="BN40" s="5">
        <f>$E40*BL$29/$I40</f>
        <v>288</v>
      </c>
      <c r="BO40" s="6">
        <f>$F40*BL$29/$J40</f>
        <v>320</v>
      </c>
      <c r="BP40" s="4">
        <f>$C40*BP$29/$G40</f>
        <v>204</v>
      </c>
      <c r="BQ40" s="5">
        <f>$D40*BP$29/$H40</f>
        <v>272</v>
      </c>
      <c r="BR40" s="5">
        <f>$E40*BP$29/$I40</f>
        <v>306</v>
      </c>
      <c r="BS40" s="6">
        <f>$F40*BP$29/$J40</f>
        <v>340</v>
      </c>
      <c r="BT40" s="4">
        <f>$C40*BT$29/$G40</f>
        <v>216</v>
      </c>
      <c r="BU40" s="5">
        <f>$D40*BT$29/$H40</f>
        <v>288</v>
      </c>
      <c r="BV40" s="5">
        <f>$E40*BT$29/$I40</f>
        <v>324</v>
      </c>
      <c r="BW40" s="6">
        <f>$F40*BT$29/$J40</f>
        <v>360</v>
      </c>
      <c r="BX40" s="4">
        <f>$C40*BX$29/$G40</f>
        <v>228</v>
      </c>
      <c r="BY40" s="5">
        <f>$D40*BX$29/$H40</f>
        <v>304</v>
      </c>
      <c r="BZ40" s="5">
        <f>$E40*BX$29/$I40</f>
        <v>342</v>
      </c>
      <c r="CA40" s="6">
        <f>$F40*BX$29/$J40</f>
        <v>380</v>
      </c>
    </row>
    <row r="41" spans="1:79" ht="12.75">
      <c r="A41" s="30">
        <v>144</v>
      </c>
      <c r="B41" s="11" t="s">
        <v>4</v>
      </c>
      <c r="C41" s="7">
        <f t="shared" si="4"/>
        <v>9</v>
      </c>
      <c r="D41" s="8">
        <f t="shared" si="4"/>
        <v>12</v>
      </c>
      <c r="E41" s="55">
        <f t="shared" si="4"/>
        <v>13.5</v>
      </c>
      <c r="F41" s="9">
        <f t="shared" si="4"/>
        <v>15</v>
      </c>
      <c r="G41" s="7">
        <f>$A41/(6*24)</f>
        <v>1</v>
      </c>
      <c r="H41" s="8">
        <f>$A41/(6*24)</f>
        <v>1</v>
      </c>
      <c r="I41" s="8">
        <f>$A41/(6*24)</f>
        <v>1</v>
      </c>
      <c r="J41" s="9">
        <f>$A41/(6*24)</f>
        <v>1</v>
      </c>
      <c r="K41" s="18"/>
      <c r="L41" s="7">
        <f>$C41*L37/$G41</f>
        <v>63</v>
      </c>
      <c r="M41" s="8">
        <f>$D41*L37/$H41</f>
        <v>84</v>
      </c>
      <c r="N41" s="55">
        <f>$E41*L37/$I41</f>
        <v>94.5</v>
      </c>
      <c r="O41" s="9">
        <f>$F41*L37/$J41</f>
        <v>105</v>
      </c>
      <c r="P41" s="7">
        <f>$C41*P$29/$G41</f>
        <v>72</v>
      </c>
      <c r="Q41" s="8">
        <f>$D41*P$29/$H41</f>
        <v>96</v>
      </c>
      <c r="R41" s="8">
        <f>$E41*P$29/$I41</f>
        <v>108</v>
      </c>
      <c r="S41" s="9">
        <f>$F41*P$29/$J41</f>
        <v>120</v>
      </c>
      <c r="T41" s="7">
        <f>$C41*T$29/$G41</f>
        <v>90</v>
      </c>
      <c r="U41" s="8">
        <f>$D41*T$29/$H41</f>
        <v>120</v>
      </c>
      <c r="V41" s="8">
        <f>$E41*T$29/$I41</f>
        <v>135</v>
      </c>
      <c r="W41" s="9">
        <f>$F41*T$29/$J41</f>
        <v>150</v>
      </c>
      <c r="X41" s="7">
        <f>$C41*X$29/$G41</f>
        <v>108</v>
      </c>
      <c r="Y41" s="8">
        <f>$D41*X$29/$H41</f>
        <v>144</v>
      </c>
      <c r="Z41" s="8">
        <f>$E41*X$29/$I41</f>
        <v>162</v>
      </c>
      <c r="AA41" s="9">
        <f>$F41*X$29/$J41</f>
        <v>180</v>
      </c>
      <c r="AB41" s="7">
        <f>$C41*AB$29/$G41</f>
        <v>126</v>
      </c>
      <c r="AC41" s="8">
        <f>$D41*AB$29/$H41</f>
        <v>168</v>
      </c>
      <c r="AD41" s="8">
        <f>$E41*AB$29/$I41</f>
        <v>189</v>
      </c>
      <c r="AE41" s="9">
        <f>$F41*AB$29/$J41</f>
        <v>210</v>
      </c>
      <c r="AF41" s="7">
        <f>$C41*AF$29/$G41</f>
        <v>144</v>
      </c>
      <c r="AG41" s="8">
        <f>$D41*AF$29/$H41</f>
        <v>192</v>
      </c>
      <c r="AH41" s="8">
        <f>$E41*AF$29/$I41</f>
        <v>216</v>
      </c>
      <c r="AI41" s="9">
        <f>$F41*AF$29/$J41</f>
        <v>240</v>
      </c>
      <c r="AJ41" s="7">
        <f>$C41*AJ$29/$G41</f>
        <v>162</v>
      </c>
      <c r="AK41" s="8">
        <f>$D41*AJ$29/$H41</f>
        <v>216</v>
      </c>
      <c r="AL41" s="8">
        <f>$E41*AJ$29/$I41</f>
        <v>243</v>
      </c>
      <c r="AM41" s="9">
        <f>$F41*AJ$29/$J41</f>
        <v>270</v>
      </c>
      <c r="AN41" s="7">
        <f>$C41*AN$29/$G41</f>
        <v>180</v>
      </c>
      <c r="AO41" s="8">
        <f>$D41*AN$29/$H41</f>
        <v>240</v>
      </c>
      <c r="AP41" s="8">
        <f>$E41*AN$29/$I41</f>
        <v>270</v>
      </c>
      <c r="AQ41" s="9">
        <f>$F41*AN$29/$J41</f>
        <v>300</v>
      </c>
      <c r="AR41" s="7">
        <f>$C41*AR$29/$G41</f>
        <v>198</v>
      </c>
      <c r="AS41" s="8">
        <f>$D41*AR$29/$H41</f>
        <v>264</v>
      </c>
      <c r="AT41" s="8">
        <f>$E41*AR$29/$I41</f>
        <v>297</v>
      </c>
      <c r="AU41" s="9">
        <f>$F41*AR$29/$J41</f>
        <v>330</v>
      </c>
      <c r="AV41" s="7">
        <f>$C41*AV$29/$G41</f>
        <v>216</v>
      </c>
      <c r="AW41" s="8">
        <f>$D41*AV$29/$H41</f>
        <v>288</v>
      </c>
      <c r="AX41" s="8">
        <f>$E41*AV$29/$I41</f>
        <v>324</v>
      </c>
      <c r="AY41" s="9">
        <f>$F41*AV$29/$J41</f>
        <v>360</v>
      </c>
      <c r="AZ41" s="7">
        <f>$C41*AZ$29/$G41</f>
        <v>234</v>
      </c>
      <c r="BA41" s="8">
        <f>$D41*AZ$29/$H41</f>
        <v>312</v>
      </c>
      <c r="BB41" s="8">
        <f>$E41*AZ$29/$I41</f>
        <v>351</v>
      </c>
      <c r="BC41" s="9">
        <f>$F41*AZ$29/$J41</f>
        <v>390</v>
      </c>
      <c r="BD41" s="7">
        <f>$C41*BD$29/$G41</f>
        <v>252</v>
      </c>
      <c r="BE41" s="8">
        <f>$D41*BD$29/$H41</f>
        <v>336</v>
      </c>
      <c r="BF41" s="8">
        <f>$E41*BD$29/$I41</f>
        <v>378</v>
      </c>
      <c r="BG41" s="9">
        <f>$F41*BD$29/$J41</f>
        <v>420</v>
      </c>
      <c r="BH41" s="7">
        <f>$C41*BH$29/$G41</f>
        <v>270</v>
      </c>
      <c r="BI41" s="8">
        <f>$D41*BH$29/$H41</f>
        <v>360</v>
      </c>
      <c r="BJ41" s="8">
        <f>$E41*BH$29/$I41</f>
        <v>405</v>
      </c>
      <c r="BK41" s="9">
        <f>$F41*BH$29/$J41</f>
        <v>450</v>
      </c>
      <c r="BL41" s="7">
        <f>$C41*BL$29/$G41</f>
        <v>288</v>
      </c>
      <c r="BM41" s="8">
        <f>$D41*BL$29/$H41</f>
        <v>384</v>
      </c>
      <c r="BN41" s="8">
        <f>$E41*BL$29/$I41</f>
        <v>432</v>
      </c>
      <c r="BO41" s="9">
        <f>$F41*BL$29/$J41</f>
        <v>480</v>
      </c>
      <c r="BP41" s="7">
        <f>$C41*BP$29/$G41</f>
        <v>306</v>
      </c>
      <c r="BQ41" s="8">
        <f>$D41*BP$29/$H41</f>
        <v>408</v>
      </c>
      <c r="BR41" s="8">
        <f>$E41*BP$29/$I41</f>
        <v>459</v>
      </c>
      <c r="BS41" s="9">
        <f>$F41*BP$29/$J41</f>
        <v>510</v>
      </c>
      <c r="BT41" s="7">
        <f>$C41*BT$29/$G41</f>
        <v>324</v>
      </c>
      <c r="BU41" s="8">
        <f>$D41*BT$29/$H41</f>
        <v>432</v>
      </c>
      <c r="BV41" s="8">
        <f>$E41*BT$29/$I41</f>
        <v>486</v>
      </c>
      <c r="BW41" s="9">
        <f>$F41*BT$29/$J41</f>
        <v>540</v>
      </c>
      <c r="BX41" s="7">
        <f>$C41*BX$29/$G41</f>
        <v>342</v>
      </c>
      <c r="BY41" s="8">
        <f>$D41*BX$29/$H41</f>
        <v>456</v>
      </c>
      <c r="BZ41" s="8">
        <f>$E41*BX$29/$I41</f>
        <v>513</v>
      </c>
      <c r="CA41" s="9">
        <f>$F41*BX$29/$J41</f>
        <v>570</v>
      </c>
    </row>
    <row r="42" spans="11:15" ht="12.75">
      <c r="K42" s="19"/>
      <c r="L42" s="22"/>
      <c r="M42" s="22"/>
      <c r="N42" s="22"/>
      <c r="O42" s="22"/>
    </row>
    <row r="43" spans="11:15" ht="12.75">
      <c r="K43" s="19"/>
      <c r="L43" s="22"/>
      <c r="M43" s="22"/>
      <c r="N43" s="22"/>
      <c r="O43" s="22"/>
    </row>
    <row r="44" spans="11:15" ht="12.75">
      <c r="K44" s="19"/>
      <c r="L44" s="22"/>
      <c r="M44" s="22"/>
      <c r="N44" s="22"/>
      <c r="O44" s="22"/>
    </row>
    <row r="45" spans="1:15" ht="12.75">
      <c r="A45" s="3"/>
      <c r="B45" s="3"/>
      <c r="C45" s="45" t="s">
        <v>0</v>
      </c>
      <c r="D45" s="46"/>
      <c r="E45" s="46"/>
      <c r="F45" s="47"/>
      <c r="G45" s="45" t="s">
        <v>1</v>
      </c>
      <c r="H45" s="46"/>
      <c r="I45" s="46"/>
      <c r="J45" s="47"/>
      <c r="K45" s="16"/>
      <c r="L45" s="51"/>
      <c r="M45" s="51"/>
      <c r="N45" s="22"/>
      <c r="O45" s="22"/>
    </row>
    <row r="46" spans="1:15" ht="26.25" thickBot="1">
      <c r="A46" s="23" t="s">
        <v>5</v>
      </c>
      <c r="B46" s="23" t="s">
        <v>6</v>
      </c>
      <c r="C46" s="31">
        <f>1/2</f>
        <v>0.5</v>
      </c>
      <c r="D46" s="32">
        <f>2/3</f>
        <v>0.6666666666666666</v>
      </c>
      <c r="E46" s="32">
        <f>3/4</f>
        <v>0.75</v>
      </c>
      <c r="F46" s="33">
        <f>5/6</f>
        <v>0.8333333333333334</v>
      </c>
      <c r="G46" s="31">
        <f>1/2</f>
        <v>0.5</v>
      </c>
      <c r="H46" s="32">
        <f>2/3</f>
        <v>0.6666666666666666</v>
      </c>
      <c r="I46" s="32">
        <f>3/4</f>
        <v>0.75</v>
      </c>
      <c r="J46" s="33">
        <f>5/6</f>
        <v>0.8333333333333334</v>
      </c>
      <c r="K46" s="17"/>
      <c r="L46" s="52"/>
      <c r="M46" s="52"/>
      <c r="N46" s="22"/>
      <c r="O46" s="22"/>
    </row>
    <row r="47" spans="1:15" ht="13.5" thickTop="1">
      <c r="A47" s="29">
        <v>96</v>
      </c>
      <c r="B47" s="10" t="s">
        <v>2</v>
      </c>
      <c r="C47" s="4">
        <f>$A47*C$14/8</f>
        <v>6</v>
      </c>
      <c r="D47" s="5">
        <f>$A47*D$14/8</f>
        <v>8</v>
      </c>
      <c r="E47" s="5">
        <f>$A47*E$14/8</f>
        <v>9</v>
      </c>
      <c r="F47" s="6">
        <f>$A47*F$14/8</f>
        <v>10</v>
      </c>
      <c r="G47" s="4">
        <f>$A47/(2*24)</f>
        <v>2</v>
      </c>
      <c r="H47" s="5">
        <f>$A47/(2*24)</f>
        <v>2</v>
      </c>
      <c r="I47" s="5">
        <f>$A47/(2*24)</f>
        <v>2</v>
      </c>
      <c r="J47" s="14">
        <f>$A47/(2*24)</f>
        <v>2</v>
      </c>
      <c r="K47" s="18"/>
      <c r="L47" s="38"/>
      <c r="M47" s="38"/>
      <c r="N47" s="22"/>
      <c r="O47" s="22"/>
    </row>
    <row r="48" spans="1:15" ht="12.75">
      <c r="A48" s="29">
        <v>96</v>
      </c>
      <c r="B48" s="10" t="s">
        <v>3</v>
      </c>
      <c r="C48" s="4">
        <f aca="true" t="shared" si="5" ref="C48:F49">$A48*C$14/8</f>
        <v>6</v>
      </c>
      <c r="D48" s="5">
        <f t="shared" si="5"/>
        <v>8</v>
      </c>
      <c r="E48" s="5">
        <f t="shared" si="5"/>
        <v>9</v>
      </c>
      <c r="F48" s="6">
        <f t="shared" si="5"/>
        <v>10</v>
      </c>
      <c r="G48" s="4">
        <f>$A48/(4*24)</f>
        <v>1</v>
      </c>
      <c r="H48" s="5">
        <f>$A48/(4*24)</f>
        <v>1</v>
      </c>
      <c r="I48" s="5">
        <f>$A48/(4*24)</f>
        <v>1</v>
      </c>
      <c r="J48" s="6">
        <f>$A48/(4*24)</f>
        <v>1</v>
      </c>
      <c r="K48" s="18"/>
      <c r="L48" s="38"/>
      <c r="M48" s="38"/>
      <c r="N48" s="22"/>
      <c r="O48" s="22"/>
    </row>
    <row r="49" spans="1:15" ht="12.75">
      <c r="A49" s="30">
        <v>96</v>
      </c>
      <c r="B49" s="11" t="s">
        <v>4</v>
      </c>
      <c r="C49" s="7">
        <f t="shared" si="5"/>
        <v>6</v>
      </c>
      <c r="D49" s="8">
        <f t="shared" si="5"/>
        <v>8</v>
      </c>
      <c r="E49" s="8">
        <f t="shared" si="5"/>
        <v>9</v>
      </c>
      <c r="F49" s="9">
        <f t="shared" si="5"/>
        <v>10</v>
      </c>
      <c r="G49" s="56">
        <f>$A49/(6*24)</f>
        <v>0.6666666666666666</v>
      </c>
      <c r="H49" s="55">
        <f>$A49/(6*24)</f>
        <v>0.6666666666666666</v>
      </c>
      <c r="I49" s="55">
        <f>$A49/(6*24)</f>
        <v>0.6666666666666666</v>
      </c>
      <c r="J49" s="57">
        <f>$A49/(6*24)</f>
        <v>0.6666666666666666</v>
      </c>
      <c r="K49" s="18"/>
      <c r="L49" s="38"/>
      <c r="M49" s="38"/>
      <c r="N49" s="22"/>
      <c r="O49" s="22"/>
    </row>
    <row r="50" spans="11:15" ht="12.75">
      <c r="K50" s="19"/>
      <c r="L50" s="22"/>
      <c r="M50" s="22"/>
      <c r="N50" s="22"/>
      <c r="O50" s="22"/>
    </row>
    <row r="51" spans="11:15" ht="12.75">
      <c r="K51" s="19"/>
      <c r="L51" s="22"/>
      <c r="M51" s="22"/>
      <c r="N51" s="22"/>
      <c r="O51" s="22"/>
    </row>
    <row r="52" spans="1:15" ht="12.75">
      <c r="A52" s="3"/>
      <c r="B52" s="3"/>
      <c r="C52" s="45" t="s">
        <v>0</v>
      </c>
      <c r="D52" s="46"/>
      <c r="E52" s="46"/>
      <c r="F52" s="47"/>
      <c r="G52" s="45" t="s">
        <v>1</v>
      </c>
      <c r="H52" s="46"/>
      <c r="I52" s="46"/>
      <c r="J52" s="47"/>
      <c r="K52" s="16"/>
      <c r="L52" s="51"/>
      <c r="M52" s="51"/>
      <c r="N52" s="22"/>
      <c r="O52" s="22"/>
    </row>
    <row r="53" spans="1:15" ht="26.25" thickBot="1">
      <c r="A53" s="23" t="s">
        <v>5</v>
      </c>
      <c r="B53" s="23" t="s">
        <v>6</v>
      </c>
      <c r="C53" s="31">
        <f>1/2</f>
        <v>0.5</v>
      </c>
      <c r="D53" s="32">
        <f>2/3</f>
        <v>0.6666666666666666</v>
      </c>
      <c r="E53" s="32">
        <f>3/4</f>
        <v>0.75</v>
      </c>
      <c r="F53" s="33">
        <f>5/6</f>
        <v>0.8333333333333334</v>
      </c>
      <c r="G53" s="31">
        <f>1/2</f>
        <v>0.5</v>
      </c>
      <c r="H53" s="32">
        <f>2/3</f>
        <v>0.6666666666666666</v>
      </c>
      <c r="I53" s="32">
        <f>3/4</f>
        <v>0.75</v>
      </c>
      <c r="J53" s="33">
        <f>5/6</f>
        <v>0.8333333333333334</v>
      </c>
      <c r="K53" s="17"/>
      <c r="L53" s="52"/>
      <c r="M53" s="52"/>
      <c r="N53" s="22"/>
      <c r="O53" s="22"/>
    </row>
    <row r="54" spans="1:15" ht="13.5" thickTop="1">
      <c r="A54" s="29">
        <v>144</v>
      </c>
      <c r="B54" s="10" t="s">
        <v>2</v>
      </c>
      <c r="C54" s="4">
        <f>$A54*C$14/8</f>
        <v>9</v>
      </c>
      <c r="D54" s="5">
        <f>$A54*D$14/8</f>
        <v>12</v>
      </c>
      <c r="E54" s="59">
        <f>$A54*E$14/8</f>
        <v>13.5</v>
      </c>
      <c r="F54" s="6">
        <f>$A54*F$14/8</f>
        <v>15</v>
      </c>
      <c r="G54" s="4">
        <f>$A54/(2*24)</f>
        <v>3</v>
      </c>
      <c r="H54" s="5">
        <f>$A54/(2*24)</f>
        <v>3</v>
      </c>
      <c r="I54" s="5">
        <f>$A54/(2*24)</f>
        <v>3</v>
      </c>
      <c r="J54" s="14">
        <f>$A54/(2*24)</f>
        <v>3</v>
      </c>
      <c r="K54" s="18"/>
      <c r="L54" s="38"/>
      <c r="M54" s="38"/>
      <c r="N54" s="22"/>
      <c r="O54" s="22"/>
    </row>
    <row r="55" spans="1:15" ht="12.75">
      <c r="A55" s="29">
        <v>144</v>
      </c>
      <c r="B55" s="10" t="s">
        <v>3</v>
      </c>
      <c r="C55" s="4">
        <f aca="true" t="shared" si="6" ref="C55:F56">$A55*C$14/8</f>
        <v>9</v>
      </c>
      <c r="D55" s="5">
        <f t="shared" si="6"/>
        <v>12</v>
      </c>
      <c r="E55" s="5">
        <f t="shared" si="6"/>
        <v>13.5</v>
      </c>
      <c r="F55" s="6">
        <f t="shared" si="6"/>
        <v>15</v>
      </c>
      <c r="G55" s="58">
        <f>$A55/(4*24)</f>
        <v>1.5</v>
      </c>
      <c r="H55" s="59">
        <f>$A55/(4*24)</f>
        <v>1.5</v>
      </c>
      <c r="I55" s="59">
        <f>$A55/(4*24)</f>
        <v>1.5</v>
      </c>
      <c r="J55" s="60">
        <f>$A55/(4*24)</f>
        <v>1.5</v>
      </c>
      <c r="K55" s="18"/>
      <c r="L55" s="38"/>
      <c r="M55" s="38"/>
      <c r="N55" s="22"/>
      <c r="O55" s="22"/>
    </row>
    <row r="56" spans="1:15" ht="12.75">
      <c r="A56" s="30">
        <v>144</v>
      </c>
      <c r="B56" s="11" t="s">
        <v>4</v>
      </c>
      <c r="C56" s="7">
        <f t="shared" si="6"/>
        <v>9</v>
      </c>
      <c r="D56" s="8">
        <f t="shared" si="6"/>
        <v>12</v>
      </c>
      <c r="E56" s="55">
        <f t="shared" si="6"/>
        <v>13.5</v>
      </c>
      <c r="F56" s="9">
        <f t="shared" si="6"/>
        <v>15</v>
      </c>
      <c r="G56" s="7">
        <f>$A56/(6*24)</f>
        <v>1</v>
      </c>
      <c r="H56" s="8">
        <f>$A56/(6*24)</f>
        <v>1</v>
      </c>
      <c r="I56" s="8">
        <f>$A56/(6*24)</f>
        <v>1</v>
      </c>
      <c r="J56" s="9">
        <f>$A56/(6*24)</f>
        <v>1</v>
      </c>
      <c r="K56" s="18"/>
      <c r="L56" s="38"/>
      <c r="M56" s="38"/>
      <c r="N56" s="22"/>
      <c r="O56" s="22"/>
    </row>
    <row r="57" spans="11:15" ht="12.75">
      <c r="K57" s="19"/>
      <c r="L57" s="22"/>
      <c r="M57" s="22"/>
      <c r="N57" s="22"/>
      <c r="O57" s="22"/>
    </row>
    <row r="58" spans="11:15" ht="12.75">
      <c r="K58" s="19"/>
      <c r="L58" s="22"/>
      <c r="M58" s="22"/>
      <c r="N58" s="22"/>
      <c r="O58" s="22"/>
    </row>
    <row r="59" spans="1:15" ht="12.75">
      <c r="A59" s="3"/>
      <c r="B59" s="3"/>
      <c r="C59" s="45" t="s">
        <v>0</v>
      </c>
      <c r="D59" s="46"/>
      <c r="E59" s="46"/>
      <c r="F59" s="47"/>
      <c r="G59" s="45" t="s">
        <v>1</v>
      </c>
      <c r="H59" s="46"/>
      <c r="I59" s="46"/>
      <c r="J59" s="47"/>
      <c r="K59" s="16"/>
      <c r="L59" s="22"/>
      <c r="M59" s="22"/>
      <c r="N59" s="22"/>
      <c r="O59" s="22"/>
    </row>
    <row r="60" spans="1:15" ht="26.25" thickBot="1">
      <c r="A60" s="23" t="s">
        <v>5</v>
      </c>
      <c r="B60" s="23" t="s">
        <v>6</v>
      </c>
      <c r="C60" s="31">
        <f>1/2</f>
        <v>0.5</v>
      </c>
      <c r="D60" s="32">
        <f>2/3</f>
        <v>0.6666666666666666</v>
      </c>
      <c r="E60" s="32">
        <f>3/4</f>
        <v>0.75</v>
      </c>
      <c r="F60" s="33">
        <f>5/6</f>
        <v>0.8333333333333334</v>
      </c>
      <c r="G60" s="31">
        <f>1/2</f>
        <v>0.5</v>
      </c>
      <c r="H60" s="32">
        <f>2/3</f>
        <v>0.6666666666666666</v>
      </c>
      <c r="I60" s="32">
        <f>3/4</f>
        <v>0.75</v>
      </c>
      <c r="J60" s="33">
        <f>5/6</f>
        <v>0.8333333333333334</v>
      </c>
      <c r="K60" s="17"/>
      <c r="L60" s="22"/>
      <c r="M60" s="22"/>
      <c r="N60" s="22"/>
      <c r="O60" s="22"/>
    </row>
    <row r="61" spans="1:15" ht="13.5" thickTop="1">
      <c r="A61" s="29">
        <v>192</v>
      </c>
      <c r="B61" s="10" t="s">
        <v>2</v>
      </c>
      <c r="C61" s="4">
        <f>$A61*C$14/8</f>
        <v>12</v>
      </c>
      <c r="D61" s="5">
        <f>$A61*D$14/8</f>
        <v>16</v>
      </c>
      <c r="E61" s="5">
        <f>$A61*E$14/8</f>
        <v>18</v>
      </c>
      <c r="F61" s="6">
        <f>$A61*F$14/8</f>
        <v>20</v>
      </c>
      <c r="G61" s="4">
        <f>$A61/(2*24)</f>
        <v>4</v>
      </c>
      <c r="H61" s="5">
        <f>$A61/(2*24)</f>
        <v>4</v>
      </c>
      <c r="I61" s="5">
        <f>$A61/(2*24)</f>
        <v>4</v>
      </c>
      <c r="J61" s="14">
        <f>$A61/(2*24)</f>
        <v>4</v>
      </c>
      <c r="K61" s="18"/>
      <c r="L61" s="22"/>
      <c r="M61" s="22"/>
      <c r="N61" s="22"/>
      <c r="O61" s="22"/>
    </row>
    <row r="62" spans="1:15" ht="12.75">
      <c r="A62" s="29">
        <v>192</v>
      </c>
      <c r="B62" s="10" t="s">
        <v>3</v>
      </c>
      <c r="C62" s="4">
        <f aca="true" t="shared" si="7" ref="C62:F63">$A62*C$14/8</f>
        <v>12</v>
      </c>
      <c r="D62" s="5">
        <f t="shared" si="7"/>
        <v>16</v>
      </c>
      <c r="E62" s="5">
        <f t="shared" si="7"/>
        <v>18</v>
      </c>
      <c r="F62" s="6">
        <f t="shared" si="7"/>
        <v>20</v>
      </c>
      <c r="G62" s="61">
        <f>$A62/(4*24)</f>
        <v>2</v>
      </c>
      <c r="H62" s="38">
        <f>$A62/(4*24)</f>
        <v>2</v>
      </c>
      <c r="I62" s="38">
        <f>$A62/(4*24)</f>
        <v>2</v>
      </c>
      <c r="J62" s="62">
        <f>$A62/(4*24)</f>
        <v>2</v>
      </c>
      <c r="K62" s="18"/>
      <c r="L62" s="22"/>
      <c r="M62" s="22"/>
      <c r="N62" s="22"/>
      <c r="O62" s="22"/>
    </row>
    <row r="63" spans="1:15" ht="12.75">
      <c r="A63" s="30">
        <v>192</v>
      </c>
      <c r="B63" s="11" t="s">
        <v>4</v>
      </c>
      <c r="C63" s="7">
        <f t="shared" si="7"/>
        <v>12</v>
      </c>
      <c r="D63" s="8">
        <f t="shared" si="7"/>
        <v>16</v>
      </c>
      <c r="E63" s="8">
        <f t="shared" si="7"/>
        <v>18</v>
      </c>
      <c r="F63" s="9">
        <f t="shared" si="7"/>
        <v>20</v>
      </c>
      <c r="G63" s="56">
        <f>$A63/(6*24)</f>
        <v>1.3333333333333333</v>
      </c>
      <c r="H63" s="55">
        <f>$A63/(6*24)</f>
        <v>1.3333333333333333</v>
      </c>
      <c r="I63" s="55">
        <f>$A63/(6*24)</f>
        <v>1.3333333333333333</v>
      </c>
      <c r="J63" s="57">
        <f>$A63/(6*24)</f>
        <v>1.3333333333333333</v>
      </c>
      <c r="K63" s="18"/>
      <c r="L63" s="22"/>
      <c r="M63" s="22"/>
      <c r="N63" s="22"/>
      <c r="O63" s="22"/>
    </row>
    <row r="64" spans="11:15" ht="12.75">
      <c r="K64" s="19"/>
      <c r="L64" s="22"/>
      <c r="M64" s="22"/>
      <c r="N64" s="22"/>
      <c r="O64" s="22"/>
    </row>
    <row r="65" spans="11:15" ht="12.75">
      <c r="K65" s="19"/>
      <c r="L65" s="22"/>
      <c r="M65" s="22"/>
      <c r="N65" s="22"/>
      <c r="O65" s="22"/>
    </row>
    <row r="66" spans="1:15" ht="12.75">
      <c r="A66" s="3"/>
      <c r="B66" s="3"/>
      <c r="C66" s="45" t="s">
        <v>0</v>
      </c>
      <c r="D66" s="46"/>
      <c r="E66" s="46"/>
      <c r="F66" s="47"/>
      <c r="G66" s="45" t="s">
        <v>1</v>
      </c>
      <c r="H66" s="46"/>
      <c r="I66" s="46"/>
      <c r="J66" s="47"/>
      <c r="K66" s="16"/>
      <c r="L66" s="22"/>
      <c r="M66" s="22"/>
      <c r="N66" s="22"/>
      <c r="O66" s="22"/>
    </row>
    <row r="67" spans="1:15" ht="26.25" thickBot="1">
      <c r="A67" s="23" t="s">
        <v>5</v>
      </c>
      <c r="B67" s="23" t="s">
        <v>6</v>
      </c>
      <c r="C67" s="31">
        <f>1/2</f>
        <v>0.5</v>
      </c>
      <c r="D67" s="32">
        <f>2/3</f>
        <v>0.6666666666666666</v>
      </c>
      <c r="E67" s="32">
        <f>3/4</f>
        <v>0.75</v>
      </c>
      <c r="F67" s="33">
        <f>5/6</f>
        <v>0.8333333333333334</v>
      </c>
      <c r="G67" s="31">
        <f>1/2</f>
        <v>0.5</v>
      </c>
      <c r="H67" s="32">
        <f>2/3</f>
        <v>0.6666666666666666</v>
      </c>
      <c r="I67" s="32">
        <f>3/4</f>
        <v>0.75</v>
      </c>
      <c r="J67" s="33">
        <f>5/6</f>
        <v>0.8333333333333334</v>
      </c>
      <c r="K67" s="17"/>
      <c r="L67" s="22"/>
      <c r="M67" s="22"/>
      <c r="N67" s="22"/>
      <c r="O67" s="22"/>
    </row>
    <row r="68" spans="1:15" ht="13.5" thickTop="1">
      <c r="A68" s="29">
        <v>240</v>
      </c>
      <c r="B68" s="10" t="s">
        <v>2</v>
      </c>
      <c r="C68" s="4">
        <f>$A68*C$14/8</f>
        <v>15</v>
      </c>
      <c r="D68" s="5">
        <f>$A68*D$14/8</f>
        <v>20</v>
      </c>
      <c r="E68" s="59">
        <f>$A68*E$14/8</f>
        <v>22.5</v>
      </c>
      <c r="F68" s="6">
        <f>$A68*F$14/8</f>
        <v>25</v>
      </c>
      <c r="G68" s="61">
        <f>$A68/(2*24)</f>
        <v>5</v>
      </c>
      <c r="H68" s="38">
        <f>$A68/(2*24)</f>
        <v>5</v>
      </c>
      <c r="I68" s="38">
        <f>$A68/(2*24)</f>
        <v>5</v>
      </c>
      <c r="J68" s="66">
        <f>$A68/(2*24)</f>
        <v>5</v>
      </c>
      <c r="K68" s="18"/>
      <c r="L68" s="22"/>
      <c r="M68" s="22"/>
      <c r="N68" s="22"/>
      <c r="O68" s="22"/>
    </row>
    <row r="69" spans="1:15" ht="12.75">
      <c r="A69" s="29">
        <v>240</v>
      </c>
      <c r="B69" s="10" t="s">
        <v>3</v>
      </c>
      <c r="C69" s="4">
        <f aca="true" t="shared" si="8" ref="C69:F70">$A69*C$14/8</f>
        <v>15</v>
      </c>
      <c r="D69" s="5">
        <f t="shared" si="8"/>
        <v>20</v>
      </c>
      <c r="E69" s="59">
        <f t="shared" si="8"/>
        <v>22.5</v>
      </c>
      <c r="F69" s="6">
        <f t="shared" si="8"/>
        <v>25</v>
      </c>
      <c r="G69" s="58">
        <f>$A69/(4*24)</f>
        <v>2.5</v>
      </c>
      <c r="H69" s="59">
        <f>$A69/(4*24)</f>
        <v>2.5</v>
      </c>
      <c r="I69" s="59">
        <f>$A69/(4*24)</f>
        <v>2.5</v>
      </c>
      <c r="J69" s="60">
        <f>$A69/(4*24)</f>
        <v>2.5</v>
      </c>
      <c r="K69" s="18"/>
      <c r="L69" s="22"/>
      <c r="M69" s="22"/>
      <c r="N69" s="22"/>
      <c r="O69" s="22"/>
    </row>
    <row r="70" spans="1:15" ht="12.75">
      <c r="A70" s="30">
        <v>240</v>
      </c>
      <c r="B70" s="11" t="s">
        <v>4</v>
      </c>
      <c r="C70" s="7">
        <f t="shared" si="8"/>
        <v>15</v>
      </c>
      <c r="D70" s="8">
        <f t="shared" si="8"/>
        <v>20</v>
      </c>
      <c r="E70" s="55">
        <f t="shared" si="8"/>
        <v>22.5</v>
      </c>
      <c r="F70" s="9">
        <f t="shared" si="8"/>
        <v>25</v>
      </c>
      <c r="G70" s="56">
        <f>$A70/(6*24)</f>
        <v>1.6666666666666667</v>
      </c>
      <c r="H70" s="55">
        <f>$A70/(6*24)</f>
        <v>1.6666666666666667</v>
      </c>
      <c r="I70" s="55">
        <f>$A70/(6*24)</f>
        <v>1.6666666666666667</v>
      </c>
      <c r="J70" s="57">
        <f>$A70/(6*24)</f>
        <v>1.6666666666666667</v>
      </c>
      <c r="K70" s="18"/>
      <c r="L70" s="22"/>
      <c r="M70" s="22"/>
      <c r="N70" s="22"/>
      <c r="O70" s="22"/>
    </row>
    <row r="71" spans="11:15" ht="12.75">
      <c r="K71" s="22"/>
      <c r="L71" s="22"/>
      <c r="M71" s="22"/>
      <c r="N71" s="22"/>
      <c r="O71" s="22"/>
    </row>
    <row r="72" spans="11:15" ht="12.75">
      <c r="K72" s="22"/>
      <c r="L72" s="22"/>
      <c r="M72" s="22"/>
      <c r="N72" s="22"/>
      <c r="O72" s="22"/>
    </row>
    <row r="73" spans="1:15" ht="12.75">
      <c r="A73" s="3"/>
      <c r="B73" s="3"/>
      <c r="C73" s="45" t="s">
        <v>0</v>
      </c>
      <c r="D73" s="46"/>
      <c r="E73" s="46"/>
      <c r="F73" s="47"/>
      <c r="G73" s="45" t="s">
        <v>1</v>
      </c>
      <c r="H73" s="46"/>
      <c r="I73" s="46"/>
      <c r="J73" s="47"/>
      <c r="K73" s="22"/>
      <c r="L73" s="22"/>
      <c r="M73" s="22"/>
      <c r="N73" s="22"/>
      <c r="O73" s="22"/>
    </row>
    <row r="74" spans="1:15" ht="26.25" thickBot="1">
      <c r="A74" s="23" t="s">
        <v>5</v>
      </c>
      <c r="B74" s="23" t="s">
        <v>6</v>
      </c>
      <c r="C74" s="31">
        <f>1/2</f>
        <v>0.5</v>
      </c>
      <c r="D74" s="32">
        <f>2/3</f>
        <v>0.6666666666666666</v>
      </c>
      <c r="E74" s="32">
        <f>3/4</f>
        <v>0.75</v>
      </c>
      <c r="F74" s="33">
        <f>5/6</f>
        <v>0.8333333333333334</v>
      </c>
      <c r="G74" s="31">
        <f>1/2</f>
        <v>0.5</v>
      </c>
      <c r="H74" s="32">
        <f>2/3</f>
        <v>0.6666666666666666</v>
      </c>
      <c r="I74" s="32">
        <f>3/4</f>
        <v>0.75</v>
      </c>
      <c r="J74" s="33">
        <f>5/6</f>
        <v>0.8333333333333334</v>
      </c>
      <c r="K74" s="22"/>
      <c r="L74" s="22"/>
      <c r="M74" s="22"/>
      <c r="N74" s="22"/>
      <c r="O74" s="22"/>
    </row>
    <row r="75" spans="1:15" ht="13.5" thickTop="1">
      <c r="A75" s="29">
        <v>288</v>
      </c>
      <c r="B75" s="10" t="s">
        <v>2</v>
      </c>
      <c r="C75" s="4">
        <f>$A75*C$14/8</f>
        <v>18</v>
      </c>
      <c r="D75" s="5">
        <f>$A75*D$14/8</f>
        <v>24</v>
      </c>
      <c r="E75" s="5">
        <f>$A75*E$14/8</f>
        <v>27</v>
      </c>
      <c r="F75" s="6">
        <f>$A75*F$14/8</f>
        <v>30</v>
      </c>
      <c r="G75" s="58">
        <f>$A75/(2*24)</f>
        <v>6</v>
      </c>
      <c r="H75" s="59">
        <f>$A75/(2*24)</f>
        <v>6</v>
      </c>
      <c r="I75" s="59">
        <f>$A75/(2*24)</f>
        <v>6</v>
      </c>
      <c r="J75" s="65">
        <f>$A75/(2*24)</f>
        <v>6</v>
      </c>
      <c r="K75" s="22"/>
      <c r="L75" s="22"/>
      <c r="M75" s="22"/>
      <c r="N75" s="22"/>
      <c r="O75" s="22"/>
    </row>
    <row r="76" spans="1:15" ht="12.75">
      <c r="A76" s="29">
        <v>288</v>
      </c>
      <c r="B76" s="10" t="s">
        <v>3</v>
      </c>
      <c r="C76" s="4">
        <f aca="true" t="shared" si="9" ref="C76:F77">$A76*C$14/8</f>
        <v>18</v>
      </c>
      <c r="D76" s="5">
        <f t="shared" si="9"/>
        <v>24</v>
      </c>
      <c r="E76" s="5">
        <f t="shared" si="9"/>
        <v>27</v>
      </c>
      <c r="F76" s="6">
        <f t="shared" si="9"/>
        <v>30</v>
      </c>
      <c r="G76" s="61">
        <f>$A76/(4*24)</f>
        <v>3</v>
      </c>
      <c r="H76" s="38">
        <f>$A76/(4*24)</f>
        <v>3</v>
      </c>
      <c r="I76" s="38">
        <f>$A76/(4*24)</f>
        <v>3</v>
      </c>
      <c r="J76" s="62">
        <f>$A76/(4*24)</f>
        <v>3</v>
      </c>
      <c r="K76" s="22"/>
      <c r="L76" s="22"/>
      <c r="M76" s="22"/>
      <c r="N76" s="22"/>
      <c r="O76" s="22"/>
    </row>
    <row r="77" spans="1:15" ht="12.75">
      <c r="A77" s="30">
        <v>288</v>
      </c>
      <c r="B77" s="11" t="s">
        <v>4</v>
      </c>
      <c r="C77" s="7">
        <f t="shared" si="9"/>
        <v>18</v>
      </c>
      <c r="D77" s="8">
        <f t="shared" si="9"/>
        <v>24</v>
      </c>
      <c r="E77" s="8">
        <f t="shared" si="9"/>
        <v>27</v>
      </c>
      <c r="F77" s="9">
        <f t="shared" si="9"/>
        <v>30</v>
      </c>
      <c r="G77" s="63">
        <f>$A77/(6*24)</f>
        <v>2</v>
      </c>
      <c r="H77" s="53">
        <f>$A77/(6*24)</f>
        <v>2</v>
      </c>
      <c r="I77" s="53">
        <f>$A77/(6*24)</f>
        <v>2</v>
      </c>
      <c r="J77" s="64">
        <f>$A77/(6*24)</f>
        <v>2</v>
      </c>
      <c r="K77" s="22"/>
      <c r="L77" s="22"/>
      <c r="M77" s="22"/>
      <c r="N77" s="22"/>
      <c r="O77" s="22"/>
    </row>
    <row r="78" spans="11:15" ht="12.75">
      <c r="K78" s="22"/>
      <c r="L78" s="22"/>
      <c r="M78" s="22"/>
      <c r="N78" s="22"/>
      <c r="O78" s="22"/>
    </row>
    <row r="79" spans="11:15" ht="12.75">
      <c r="K79" s="22"/>
      <c r="L79" s="22"/>
      <c r="M79" s="22"/>
      <c r="N79" s="22"/>
      <c r="O79" s="22"/>
    </row>
    <row r="80" spans="11:15" ht="13.5" thickBot="1">
      <c r="K80" s="22"/>
      <c r="L80" s="22"/>
      <c r="M80" s="22"/>
      <c r="N80" s="22"/>
      <c r="O80" s="22"/>
    </row>
    <row r="81" spans="1:9" ht="13.5" thickBot="1">
      <c r="A81" s="43" t="s">
        <v>11</v>
      </c>
      <c r="B81" s="44"/>
      <c r="C81" s="34">
        <v>6</v>
      </c>
      <c r="D81" s="34">
        <v>7</v>
      </c>
      <c r="E81" s="35">
        <v>8</v>
      </c>
      <c r="H81" s="49">
        <v>1</v>
      </c>
      <c r="I81" s="50">
        <f>96*H81</f>
        <v>96</v>
      </c>
    </row>
    <row r="82" spans="1:9" ht="26.25" customHeight="1" thickBot="1">
      <c r="A82" s="1"/>
      <c r="B82" s="24" t="s">
        <v>8</v>
      </c>
      <c r="C82" s="41" t="s">
        <v>9</v>
      </c>
      <c r="D82" s="41"/>
      <c r="E82" s="42"/>
      <c r="H82" s="4">
        <v>2</v>
      </c>
      <c r="I82" s="6">
        <f>96*H82</f>
        <v>192</v>
      </c>
    </row>
    <row r="83" spans="1:9" ht="13.5" thickTop="1">
      <c r="A83" s="1"/>
      <c r="B83" s="25">
        <v>0.25</v>
      </c>
      <c r="C83" s="5">
        <v>23</v>
      </c>
      <c r="D83" s="5">
        <v>28</v>
      </c>
      <c r="E83" s="26">
        <v>32</v>
      </c>
      <c r="H83" s="4">
        <v>3</v>
      </c>
      <c r="I83" s="6">
        <f>96*H83</f>
        <v>288</v>
      </c>
    </row>
    <row r="84" spans="1:9" ht="12.75">
      <c r="A84" s="1"/>
      <c r="B84" s="25">
        <v>0.125</v>
      </c>
      <c r="C84" s="5">
        <v>26</v>
      </c>
      <c r="D84" s="5">
        <v>31</v>
      </c>
      <c r="E84" s="26">
        <v>36</v>
      </c>
      <c r="H84" s="4">
        <v>4</v>
      </c>
      <c r="I84" s="6">
        <f>96*H84</f>
        <v>384</v>
      </c>
    </row>
    <row r="85" spans="1:9" ht="12.75">
      <c r="A85" s="1"/>
      <c r="B85" s="25">
        <v>0.0625</v>
      </c>
      <c r="C85" s="5">
        <v>28</v>
      </c>
      <c r="D85" s="38">
        <v>33</v>
      </c>
      <c r="E85" s="26">
        <v>38</v>
      </c>
      <c r="H85" s="4">
        <v>5</v>
      </c>
      <c r="I85" s="6">
        <f>96*H85</f>
        <v>480</v>
      </c>
    </row>
    <row r="86" spans="1:9" ht="13.5" thickBot="1">
      <c r="A86" s="1"/>
      <c r="B86" s="27">
        <v>0.03125</v>
      </c>
      <c r="C86" s="37">
        <v>29</v>
      </c>
      <c r="D86" s="37">
        <v>34</v>
      </c>
      <c r="E86" s="28">
        <v>39</v>
      </c>
      <c r="H86" s="7">
        <v>6</v>
      </c>
      <c r="I86" s="9">
        <f>96*H86</f>
        <v>576</v>
      </c>
    </row>
    <row r="87" ht="12.75">
      <c r="C87" s="36"/>
    </row>
    <row r="92" spans="29:30" ht="12.75">
      <c r="AC92" s="2"/>
      <c r="AD92" s="2"/>
    </row>
    <row r="93" spans="29:30" ht="12.75">
      <c r="AC93" s="2"/>
      <c r="AD93" s="2"/>
    </row>
    <row r="94" spans="29:30" ht="12.75">
      <c r="AC94" s="2"/>
      <c r="AD94" s="2"/>
    </row>
    <row r="95" spans="29:30" ht="12.75">
      <c r="AC95" s="2"/>
      <c r="AD95" s="2"/>
    </row>
    <row r="96" spans="29:30" ht="12.75">
      <c r="AC96" s="2"/>
      <c r="AD96" s="2"/>
    </row>
    <row r="97" spans="29:30" ht="12.75">
      <c r="AC97" s="2"/>
      <c r="AD97" s="2"/>
    </row>
    <row r="98" spans="29:30" ht="12.75">
      <c r="AC98" s="2"/>
      <c r="AD98" s="2"/>
    </row>
    <row r="99" spans="29:30" ht="12.75">
      <c r="AC99" s="2"/>
      <c r="AD99" s="2"/>
    </row>
    <row r="100" spans="29:30" ht="12.75">
      <c r="AC100" s="2"/>
      <c r="AD100" s="2"/>
    </row>
    <row r="101" spans="29:30" ht="12.75">
      <c r="AC101" s="2"/>
      <c r="AD101" s="2"/>
    </row>
    <row r="102" spans="29:30" ht="12.75">
      <c r="AC102" s="2"/>
      <c r="AD102" s="2"/>
    </row>
    <row r="103" spans="29:30" ht="12.75">
      <c r="AC103" s="2"/>
      <c r="AD103" s="2"/>
    </row>
    <row r="104" spans="29:30" ht="12.75">
      <c r="AC104" s="2"/>
      <c r="AD104" s="2"/>
    </row>
    <row r="105" spans="29:30" ht="12.75">
      <c r="AC105" s="2"/>
      <c r="AD105" s="2"/>
    </row>
    <row r="106" spans="29:30" ht="12.75">
      <c r="AC106" s="2"/>
      <c r="AD106" s="2"/>
    </row>
    <row r="107" spans="29:30" ht="12.75">
      <c r="AC107" s="2"/>
      <c r="AD107" s="2"/>
    </row>
    <row r="108" spans="29:30" ht="12.75">
      <c r="AC108" s="2"/>
      <c r="AD108" s="2"/>
    </row>
  </sheetData>
  <mergeCells count="79">
    <mergeCell ref="C66:F66"/>
    <mergeCell ref="G66:J66"/>
    <mergeCell ref="L37:O37"/>
    <mergeCell ref="C73:F73"/>
    <mergeCell ref="G73:J73"/>
    <mergeCell ref="C59:F59"/>
    <mergeCell ref="G59:J59"/>
    <mergeCell ref="C52:F52"/>
    <mergeCell ref="G52:J52"/>
    <mergeCell ref="C45:F45"/>
    <mergeCell ref="G45:J45"/>
    <mergeCell ref="BT37:BW37"/>
    <mergeCell ref="BX37:CA37"/>
    <mergeCell ref="T13:W13"/>
    <mergeCell ref="P13:S13"/>
    <mergeCell ref="BD37:BG37"/>
    <mergeCell ref="BH37:BK37"/>
    <mergeCell ref="BL37:BO37"/>
    <mergeCell ref="BP37:BS37"/>
    <mergeCell ref="AN37:AQ37"/>
    <mergeCell ref="AR37:AU37"/>
    <mergeCell ref="AV37:AY37"/>
    <mergeCell ref="AZ37:BC37"/>
    <mergeCell ref="AB29:AE29"/>
    <mergeCell ref="P36:CA36"/>
    <mergeCell ref="C37:F37"/>
    <mergeCell ref="G37:J37"/>
    <mergeCell ref="P37:S37"/>
    <mergeCell ref="T37:W37"/>
    <mergeCell ref="X37:AA37"/>
    <mergeCell ref="AB37:AE37"/>
    <mergeCell ref="AF37:AI37"/>
    <mergeCell ref="AJ37:AM37"/>
    <mergeCell ref="BH29:BK29"/>
    <mergeCell ref="BD21:BG21"/>
    <mergeCell ref="AZ29:BC29"/>
    <mergeCell ref="BD29:BG29"/>
    <mergeCell ref="AV21:AY21"/>
    <mergeCell ref="C29:F29"/>
    <mergeCell ref="G29:J29"/>
    <mergeCell ref="P29:S29"/>
    <mergeCell ref="T29:W29"/>
    <mergeCell ref="X29:AA29"/>
    <mergeCell ref="AF29:AI29"/>
    <mergeCell ref="AJ29:AM29"/>
    <mergeCell ref="AN29:AQ29"/>
    <mergeCell ref="AR29:AU29"/>
    <mergeCell ref="C13:F13"/>
    <mergeCell ref="G13:J13"/>
    <mergeCell ref="X13:AA13"/>
    <mergeCell ref="AJ13:AM13"/>
    <mergeCell ref="C21:F21"/>
    <mergeCell ref="G21:J21"/>
    <mergeCell ref="P21:S21"/>
    <mergeCell ref="X21:AA21"/>
    <mergeCell ref="C5:F5"/>
    <mergeCell ref="G5:J5"/>
    <mergeCell ref="X5:AA5"/>
    <mergeCell ref="AV5:AY5"/>
    <mergeCell ref="P12:CA12"/>
    <mergeCell ref="BL21:BO21"/>
    <mergeCell ref="BL29:BO29"/>
    <mergeCell ref="BP29:BS29"/>
    <mergeCell ref="BX29:CA29"/>
    <mergeCell ref="BT21:BW21"/>
    <mergeCell ref="AV13:AY13"/>
    <mergeCell ref="AF21:AI21"/>
    <mergeCell ref="AV29:AY29"/>
    <mergeCell ref="AN21:AQ21"/>
    <mergeCell ref="P4:CA4"/>
    <mergeCell ref="A1:CA1"/>
    <mergeCell ref="C82:E82"/>
    <mergeCell ref="A81:B81"/>
    <mergeCell ref="BT29:BW29"/>
    <mergeCell ref="BH13:BK13"/>
    <mergeCell ref="BT13:BW13"/>
    <mergeCell ref="BT5:BW5"/>
    <mergeCell ref="P28:CA28"/>
    <mergeCell ref="P20:CA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Chouinard</dc:creator>
  <cp:keywords/>
  <dc:description/>
  <cp:lastModifiedBy>Gerald Chouinard</cp:lastModifiedBy>
  <dcterms:created xsi:type="dcterms:W3CDTF">2016-01-21T12:36:07Z</dcterms:created>
  <dcterms:modified xsi:type="dcterms:W3CDTF">2017-03-15T19:05:01Z</dcterms:modified>
  <cp:category/>
  <cp:version/>
  <cp:contentType/>
  <cp:contentStatus/>
</cp:coreProperties>
</file>