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80" yWindow="65506" windowWidth="13890" windowHeight="15585" tabRatio="599" activeTab="2"/>
  </bookViews>
  <sheets>
    <sheet name="Title" sheetId="1" r:id="rId1"/>
    <sheet name="Instructions for ballot" sheetId="2" r:id="rId2"/>
    <sheet name="802.22 D3 Comments" sheetId="3" r:id="rId3"/>
    <sheet name="References" sheetId="4" r:id="rId4"/>
  </sheets>
  <definedNames>
    <definedName name="_xlnm._FilterDatabase" localSheetId="2" hidden="1">'802.22 D3 Comments'!$B$1:$K$246</definedName>
    <definedName name="Doc_title" localSheetId="1">'Instructions for ballot'!#REF!</definedName>
    <definedName name="Doc_title" localSheetId="3">'References'!#REF!</definedName>
    <definedName name="_xlnm.Print_Area" localSheetId="1">'Instructions for ballot'!$A$1:$B$1</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Lead-Editor</author>
    <author>G.Chouinard</author>
    <author>Gerald 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MP= Motion pending   MA= Motion adopted
MF= Motion failed   AB= Approved Ballot  FB= Failed Ballot</t>
        </r>
      </text>
    </comment>
    <comment ref="Q1" authorId="1">
      <text>
        <r>
          <rPr>
            <sz val="8"/>
            <rFont val="Tahoma"/>
            <family val="2"/>
          </rPr>
          <t>O= Open   C= Closed   
 A= Abstain W= Withdrawn</t>
        </r>
      </text>
    </comment>
    <comment ref="U4" authorId="2">
      <text>
        <r>
          <rPr>
            <sz val="8"/>
            <rFont val="Tahoma"/>
            <family val="0"/>
          </rPr>
          <t>I support the comment but there is no text change to the document.  Therefore I do not support the Accept status.</t>
        </r>
      </text>
    </comment>
    <comment ref="U5" authorId="2">
      <text>
        <r>
          <rPr>
            <sz val="8"/>
            <rFont val="Tahoma"/>
            <family val="0"/>
          </rPr>
          <t>I support the comment but there is no text change to the document.  Therefore I do not support the Accept status.</t>
        </r>
      </text>
    </comment>
    <comment ref="U8" authorId="2">
      <text>
        <r>
          <rPr>
            <sz val="8"/>
            <rFont val="Tahoma"/>
            <family val="0"/>
          </rPr>
          <t>Could not locate Annex A update - document number is not provided.</t>
        </r>
      </text>
    </comment>
    <comment ref="U9" authorId="2">
      <text>
        <r>
          <rPr>
            <sz val="8"/>
            <rFont val="Tahoma"/>
            <family val="0"/>
          </rPr>
          <t>I support the comment but there is no text change to the document.  Therefore I do not support the Accept status.</t>
        </r>
      </text>
    </comment>
    <comment ref="U10" authorId="2">
      <text>
        <r>
          <rPr>
            <sz val="8"/>
            <rFont val="Tahoma"/>
            <family val="0"/>
          </rPr>
          <t>I support the comment but there is no text change to the document.  Therefore I do not support the Accept status.</t>
        </r>
      </text>
    </comment>
    <comment ref="U11" authorId="2">
      <text>
        <r>
          <rPr>
            <sz val="8"/>
            <rFont val="Tahoma"/>
            <family val="0"/>
          </rPr>
          <t>I support the comment but there is no text change to the document.  Therefore I do not support the Accept status.</t>
        </r>
      </text>
    </comment>
    <comment ref="U12" authorId="2">
      <text>
        <r>
          <rPr>
            <sz val="8"/>
            <rFont val="Tahoma"/>
            <family val="0"/>
          </rPr>
          <t>Doc. 22-09-112r2 does not contain specific text change to approve.</t>
        </r>
      </text>
    </comment>
    <comment ref="U14" authorId="2">
      <text>
        <r>
          <rPr>
            <sz val="8"/>
            <rFont val="Tahoma"/>
            <family val="0"/>
          </rPr>
          <t>Doc. 22-09-112r2 does not contain specific text change to approve.</t>
        </r>
      </text>
    </comment>
    <comment ref="U13" authorId="2">
      <text>
        <r>
          <rPr>
            <sz val="8"/>
            <rFont val="Tahoma"/>
            <family val="0"/>
          </rPr>
          <t>Cannot approve comment 30 until #29 is approved.</t>
        </r>
      </text>
    </comment>
    <comment ref="U15" authorId="2">
      <text>
        <r>
          <rPr>
            <sz val="8"/>
            <rFont val="Tahoma"/>
            <family val="0"/>
          </rPr>
          <t>No new figure to approve.</t>
        </r>
      </text>
    </comment>
    <comment ref="U18" authorId="2">
      <text>
        <r>
          <rPr>
            <sz val="8"/>
            <rFont val="Tahoma"/>
            <family val="0"/>
          </rPr>
          <t>I do not believe that this term "cleared" or its definition is necessary.  I also do not think that it is necessary to provide two different definitions for terms such as backup or candidate.</t>
        </r>
      </text>
    </comment>
    <comment ref="U30" authorId="2">
      <text>
        <r>
          <rPr>
            <sz val="8"/>
            <rFont val="Tahoma"/>
            <family val="0"/>
          </rPr>
          <t>Cannot approve comment 78 until #80 is approved.</t>
        </r>
      </text>
    </comment>
    <comment ref="U32" authorId="2">
      <text>
        <r>
          <rPr>
            <sz val="8"/>
            <rFont val="Tahoma"/>
            <family val="0"/>
          </rPr>
          <t>No new figure to approve.</t>
        </r>
      </text>
    </comment>
    <comment ref="U33" authorId="2">
      <text>
        <r>
          <rPr>
            <sz val="8"/>
            <rFont val="Tahoma"/>
            <family val="0"/>
          </rPr>
          <t>Cannot approve comment 85 until #76 is approved.</t>
        </r>
      </text>
    </comment>
    <comment ref="U34" authorId="2">
      <text>
        <r>
          <rPr>
            <sz val="8"/>
            <rFont val="Tahoma"/>
            <family val="0"/>
          </rPr>
          <t>Cannot approve comment 86 until #84 is approved.</t>
        </r>
      </text>
    </comment>
    <comment ref="U41" authorId="2">
      <text>
        <r>
          <rPr>
            <sz val="8"/>
            <rFont val="Tahoma"/>
            <family val="0"/>
          </rPr>
          <t>Cannot approve comment 109 until #31 is approved.</t>
        </r>
      </text>
    </comment>
    <comment ref="U44" authorId="2">
      <text>
        <r>
          <rPr>
            <sz val="8"/>
            <rFont val="Tahoma"/>
            <family val="0"/>
          </rPr>
          <t>If "to incumbent services" is removed, "for coexistence purposes" should also be removed.</t>
        </r>
      </text>
    </comment>
    <comment ref="U45" authorId="2">
      <text>
        <r>
          <rPr>
            <sz val="8"/>
            <rFont val="Tahoma"/>
            <family val="0"/>
          </rPr>
          <t>Comment resolution conflicts with comment 130.</t>
        </r>
      </text>
    </comment>
    <comment ref="U46" authorId="2">
      <text>
        <r>
          <rPr>
            <sz val="8"/>
            <rFont val="Tahoma"/>
            <family val="0"/>
          </rPr>
          <t>Comment resolution conflicts with comment 128.</t>
        </r>
      </text>
    </comment>
    <comment ref="U49" authorId="2">
      <text>
        <r>
          <rPr>
            <sz val="8"/>
            <rFont val="Tahoma"/>
            <family val="0"/>
          </rPr>
          <t xml:space="preserve"> A counter suggests a text change of which there is not one.  This comment status for approval should be a reject.</t>
        </r>
      </text>
    </comment>
    <comment ref="U51" authorId="2">
      <text>
        <r>
          <rPr>
            <sz val="8"/>
            <rFont val="Tahoma"/>
            <family val="0"/>
          </rPr>
          <t>This would be 5 windows.</t>
        </r>
      </text>
    </comment>
    <comment ref="U55" authorId="2">
      <text>
        <r>
          <rPr>
            <sz val="8"/>
            <rFont val="Tahoma"/>
            <family val="0"/>
          </rPr>
          <t>The either … or suggests that te CPE does not need to be capable of receiving CBP's on co- and adjacent channels.</t>
        </r>
      </text>
    </comment>
    <comment ref="U63" authorId="2">
      <text>
        <r>
          <rPr>
            <sz val="8"/>
            <rFont val="Tahoma"/>
            <family val="0"/>
          </rPr>
          <t>No text change to approve.</t>
        </r>
      </text>
    </comment>
    <comment ref="U67" authorId="2">
      <text>
        <r>
          <rPr>
            <sz val="8"/>
            <rFont val="Tahoma"/>
            <family val="0"/>
          </rPr>
          <t>PHY mode 5 can also be used.</t>
        </r>
      </text>
    </comment>
    <comment ref="U78" authorId="2">
      <text>
        <r>
          <rPr>
            <sz val="8"/>
            <rFont val="Tahoma"/>
            <family val="0"/>
          </rPr>
          <t>Cannot approve comment 199 until #198 is approved.</t>
        </r>
      </text>
    </comment>
    <comment ref="U79" authorId="2">
      <text>
        <r>
          <rPr>
            <sz val="8"/>
            <rFont val="Tahoma"/>
            <family val="0"/>
          </rPr>
          <t>Cannot approve comment 199 until #198 is approved.</t>
        </r>
      </text>
    </comment>
    <comment ref="U83" authorId="2">
      <text>
        <r>
          <rPr>
            <sz val="8"/>
            <rFont val="Tahoma"/>
            <family val="0"/>
          </rPr>
          <t>No text change to approve.</t>
        </r>
      </text>
    </comment>
    <comment ref="U95" authorId="2">
      <text>
        <r>
          <rPr>
            <sz val="8"/>
            <rFont val="Tahoma"/>
            <family val="0"/>
          </rPr>
          <t>No text change to approve.</t>
        </r>
      </text>
    </comment>
    <comment ref="U99" authorId="2">
      <text>
        <r>
          <rPr>
            <sz val="8"/>
            <rFont val="Tahoma"/>
            <family val="0"/>
          </rPr>
          <t>No text change to approve.  Status should be reject.</t>
        </r>
      </text>
    </comment>
    <comment ref="U100" authorId="2">
      <text>
        <r>
          <rPr>
            <sz val="8"/>
            <rFont val="Tahoma"/>
            <family val="0"/>
          </rPr>
          <t>No text change to approve.  Status should be reject.</t>
        </r>
      </text>
    </comment>
    <comment ref="U128" authorId="2">
      <text>
        <r>
          <rPr>
            <sz val="8"/>
            <rFont val="Tahoma"/>
            <family val="0"/>
          </rPr>
          <t>Cannot approve comment 289 until #290 is approved.</t>
        </r>
      </text>
    </comment>
    <comment ref="U132" authorId="2">
      <text>
        <r>
          <rPr>
            <sz val="8"/>
            <rFont val="Tahoma"/>
            <family val="0"/>
          </rPr>
          <t>Cannot approve comment 301 until #300 is approved.</t>
        </r>
      </text>
    </comment>
    <comment ref="U133" authorId="2">
      <text>
        <r>
          <rPr>
            <sz val="8"/>
            <rFont val="Tahoma"/>
            <family val="0"/>
          </rPr>
          <t>Cannot approve comment 302 until #310 is approved.</t>
        </r>
      </text>
    </comment>
    <comment ref="U141" authorId="2">
      <text>
        <r>
          <rPr>
            <sz val="8"/>
            <rFont val="Tahoma"/>
            <family val="0"/>
          </rPr>
          <t>No text change to approve.</t>
        </r>
      </text>
    </comment>
    <comment ref="U145" authorId="2">
      <text>
        <r>
          <rPr>
            <sz val="8"/>
            <rFont val="Tahoma"/>
            <family val="0"/>
          </rPr>
          <t>No text change to approve.</t>
        </r>
      </text>
    </comment>
    <comment ref="U147" authorId="2">
      <text>
        <r>
          <rPr>
            <sz val="8"/>
            <rFont val="Tahoma"/>
            <family val="0"/>
          </rPr>
          <t>No text change to approve.</t>
        </r>
      </text>
    </comment>
    <comment ref="U148" authorId="2">
      <text>
        <r>
          <rPr>
            <sz val="8"/>
            <rFont val="Tahoma"/>
            <family val="0"/>
          </rPr>
          <t>No text change to approve.</t>
        </r>
      </text>
    </comment>
    <comment ref="U151" authorId="2">
      <text>
        <r>
          <rPr>
            <sz val="8"/>
            <rFont val="Tahoma"/>
            <family val="0"/>
          </rPr>
          <t>No text change to approve.</t>
        </r>
      </text>
    </comment>
    <comment ref="U152" authorId="2">
      <text>
        <r>
          <rPr>
            <sz val="8"/>
            <rFont val="Tahoma"/>
            <family val="0"/>
          </rPr>
          <t>No text change to approve.</t>
        </r>
      </text>
    </comment>
    <comment ref="U153" authorId="2">
      <text>
        <r>
          <rPr>
            <sz val="8"/>
            <rFont val="Tahoma"/>
            <family val="0"/>
          </rPr>
          <t>No text change to approve.</t>
        </r>
      </text>
    </comment>
    <comment ref="U154" authorId="2">
      <text>
        <r>
          <rPr>
            <sz val="8"/>
            <rFont val="Tahoma"/>
            <family val="0"/>
          </rPr>
          <t>No text change to approve.</t>
        </r>
      </text>
    </comment>
    <comment ref="U162" authorId="2">
      <text>
        <r>
          <rPr>
            <sz val="8"/>
            <rFont val="Tahoma"/>
            <family val="0"/>
          </rPr>
          <t>No text change to approve.</t>
        </r>
      </text>
    </comment>
    <comment ref="U165" authorId="2">
      <text>
        <r>
          <rPr>
            <sz val="8"/>
            <rFont val="Tahoma"/>
            <family val="0"/>
          </rPr>
          <t>No text change to approve.</t>
        </r>
      </text>
    </comment>
    <comment ref="U163" authorId="2">
      <text>
        <r>
          <rPr>
            <sz val="8"/>
            <rFont val="Tahoma"/>
            <family val="0"/>
          </rPr>
          <t>Cannot approve comment 466 until #464 is approved.</t>
        </r>
      </text>
    </comment>
    <comment ref="U178" authorId="2">
      <text>
        <r>
          <rPr>
            <sz val="8"/>
            <rFont val="Tahoma"/>
            <family val="0"/>
          </rPr>
          <t>No text change to approve.</t>
        </r>
      </text>
    </comment>
    <comment ref="U179" authorId="2">
      <text>
        <r>
          <rPr>
            <sz val="8"/>
            <rFont val="Tahoma"/>
            <family val="0"/>
          </rPr>
          <t>The spec states that the CPE shall report its maximum EIRP while meeting the regulatory mask.  This information must be encoded.  The encoding must conform to the spec in section 8.9.4.1, as suggested.</t>
        </r>
      </text>
    </comment>
    <comment ref="U180" authorId="2">
      <text>
        <r>
          <rPr>
            <sz val="8"/>
            <rFont val="Tahoma"/>
            <family val="0"/>
          </rPr>
          <t>The spec states that the CPE shall report its maximum EIRP while meeting the regulatory mask.  This information must be encoded.  The encoding must conform to the spec in section 8.9.4.1, as suggested.</t>
        </r>
      </text>
    </comment>
    <comment ref="U189" authorId="2">
      <text>
        <r>
          <rPr>
            <sz val="8"/>
            <rFont val="Tahoma"/>
            <family val="0"/>
          </rPr>
          <t>The resolution should be clear that the incumbent is detected using spectrum sensing.</t>
        </r>
      </text>
    </comment>
    <comment ref="U195" authorId="2">
      <text>
        <r>
          <rPr>
            <sz val="8"/>
            <rFont val="Tahoma"/>
            <family val="0"/>
          </rPr>
          <t>Cannot approve comment 595 until #653 is approved.</t>
        </r>
      </text>
    </comment>
    <comment ref="U199" authorId="2">
      <text>
        <r>
          <rPr>
            <sz val="8"/>
            <rFont val="Tahoma"/>
            <family val="0"/>
          </rPr>
          <t>No text change to approve.</t>
        </r>
      </text>
    </comment>
    <comment ref="U204" authorId="2">
      <text>
        <r>
          <rPr>
            <sz val="8"/>
            <rFont val="Tahoma"/>
            <family val="0"/>
          </rPr>
          <t>No text change to approve.</t>
        </r>
      </text>
    </comment>
    <comment ref="U205" authorId="2">
      <text>
        <r>
          <rPr>
            <sz val="8"/>
            <rFont val="Tahoma"/>
            <family val="0"/>
          </rPr>
          <t>No text change to approve.  This comment should probably be a reject.</t>
        </r>
      </text>
    </comment>
    <comment ref="U211" authorId="2">
      <text>
        <r>
          <rPr>
            <sz val="8"/>
            <rFont val="Tahoma"/>
            <family val="0"/>
          </rPr>
          <t>Cannot approve comment 640 until #638 is approved.</t>
        </r>
      </text>
    </comment>
    <comment ref="U215" authorId="2">
      <text>
        <r>
          <rPr>
            <sz val="8"/>
            <rFont val="Tahoma"/>
            <family val="0"/>
          </rPr>
          <t>No text change to approve.</t>
        </r>
      </text>
    </comment>
    <comment ref="U221" authorId="2">
      <text>
        <r>
          <rPr>
            <sz val="8"/>
            <rFont val="Tahoma"/>
            <family val="0"/>
          </rPr>
          <t>Cannot approve comment 654 until #653 is approved.</t>
        </r>
      </text>
    </comment>
    <comment ref="U223" authorId="2">
      <text>
        <r>
          <rPr>
            <sz val="8"/>
            <rFont val="Tahoma"/>
            <family val="0"/>
          </rPr>
          <t>Cannot approve comment 663 until #662 is approved.</t>
        </r>
      </text>
    </comment>
    <comment ref="U224" authorId="2">
      <text>
        <r>
          <rPr>
            <sz val="8"/>
            <rFont val="Tahoma"/>
            <family val="0"/>
          </rPr>
          <t>Cannot approve comment 664 until #662 is approved.</t>
        </r>
      </text>
    </comment>
    <comment ref="U226" authorId="2">
      <text>
        <r>
          <rPr>
            <sz val="8"/>
            <rFont val="Tahoma"/>
            <family val="0"/>
          </rPr>
          <t>Cannot approve comment 670 until #669 is approved.</t>
        </r>
      </text>
    </comment>
    <comment ref="U234" authorId="2">
      <text>
        <r>
          <rPr>
            <sz val="8"/>
            <rFont val="Tahoma"/>
            <family val="0"/>
          </rPr>
          <t>No text change to approve.</t>
        </r>
      </text>
    </comment>
    <comment ref="V4" authorId="2">
      <text>
        <r>
          <rPr>
            <sz val="8"/>
            <rFont val="Tahoma"/>
            <family val="0"/>
          </rPr>
          <t>Related to the process rather than the Draft.</t>
        </r>
      </text>
    </comment>
    <comment ref="V5" authorId="2">
      <text>
        <r>
          <rPr>
            <sz val="8"/>
            <rFont val="Tahoma"/>
            <family val="0"/>
          </rPr>
          <t>Related to the process rather than the Draft.</t>
        </r>
      </text>
    </comment>
    <comment ref="V6" authorId="2">
      <text>
        <r>
          <rPr>
            <sz val="8"/>
            <rFont val="Tahoma"/>
            <family val="0"/>
          </rPr>
          <t>Withdrawn</t>
        </r>
      </text>
    </comment>
    <comment ref="V7" authorId="2">
      <text>
        <r>
          <rPr>
            <sz val="8"/>
            <rFont val="Tahoma"/>
            <family val="0"/>
          </rPr>
          <t>Related to the process and FRD rather than the Draft.</t>
        </r>
      </text>
    </comment>
    <comment ref="V9" authorId="2">
      <text>
        <r>
          <rPr>
            <sz val="8"/>
            <rFont val="Tahoma"/>
            <family val="0"/>
          </rPr>
          <t>Related to the process rather than the Draft.</t>
        </r>
      </text>
    </comment>
    <comment ref="V10" authorId="2">
      <text>
        <r>
          <rPr>
            <sz val="8"/>
            <rFont val="Tahoma"/>
            <family val="0"/>
          </rPr>
          <t>Related to the process rather than the Draft.</t>
        </r>
      </text>
    </comment>
    <comment ref="V11" authorId="2">
      <text>
        <r>
          <rPr>
            <sz val="8"/>
            <rFont val="Tahoma"/>
            <family val="0"/>
          </rPr>
          <t>Related to the process rather than the Draft.</t>
        </r>
      </text>
    </comment>
    <comment ref="V13" authorId="2">
      <text>
        <r>
          <rPr>
            <sz val="8"/>
            <rFont val="Tahoma"/>
            <family val="0"/>
          </rPr>
          <t>Overlooked: "groups of devices" needs to be included for multicast.</t>
        </r>
      </text>
    </comment>
    <comment ref="V21" authorId="2">
      <text>
        <r>
          <rPr>
            <sz val="8"/>
            <rFont val="Tahoma"/>
            <family val="0"/>
          </rPr>
          <t>Channel has been defined as logical MAC channel in 3.6.  TV channel allowed this differentiation.  OK if the definition of "channel is removed.</t>
        </r>
      </text>
    </comment>
    <comment ref="V24" authorId="2">
      <text>
        <r>
          <rPr>
            <sz val="8"/>
            <rFont val="Tahoma"/>
            <family val="0"/>
          </rPr>
          <t>Some different text modifications were noted from the discussion in Beijing in May 18th.  There will be a need to clarify which text needs to go in.</t>
        </r>
      </text>
    </comment>
    <comment ref="V44" authorId="2">
      <text>
        <r>
          <rPr>
            <sz val="8"/>
            <rFont val="Tahoma"/>
            <family val="0"/>
          </rPr>
          <t>Change "for signalling the BS and CPE self-identification as a potential source to incumbent services and for coexistence purposes, …"</t>
        </r>
      </text>
    </comment>
    <comment ref="V45" authorId="2">
      <text>
        <r>
          <rPr>
            <sz val="8"/>
            <rFont val="Tahoma"/>
            <family val="0"/>
          </rPr>
          <t>The proposed references added are not defined and do not constitute a replacement for the removed paragraph.
To be discussed.  Clarify service flows and how it maps to CIDs.
Need actual Clauses referenced.</t>
        </r>
      </text>
    </comment>
    <comment ref="V46" authorId="2">
      <text>
        <r>
          <rPr>
            <sz val="8"/>
            <rFont val="Tahoma"/>
            <family val="0"/>
          </rPr>
          <t>Proposed references seem to be wrong.   6.10.8.1-6.10.8.8 would seem more appropriate.</t>
        </r>
      </text>
    </comment>
    <comment ref="V49" authorId="2">
      <text>
        <r>
          <rPr>
            <sz val="8"/>
            <rFont val="Tahoma"/>
            <family val="0"/>
          </rPr>
          <t>Proposed modification to the sentence:
"If the quantity of MAC data elements is insufficient to fill an upstream burst so that, once encoded it occupies an integer number of OFDMA slots, zero padding shall be inserted at the end."</t>
        </r>
      </text>
    </comment>
    <comment ref="V52" authorId="2">
      <text>
        <r>
          <rPr>
            <sz val="8"/>
            <rFont val="Tahoma"/>
            <family val="0"/>
          </rPr>
          <t>However, the last note in the resolution related to whether the CPE should just relay the CBP packet or assemble it locally has not really been resolved and needs more discussion.  Note that the CBP may need to carry the CPE identification and location.
See comment 169.</t>
        </r>
      </text>
    </comment>
    <comment ref="V51" authorId="2">
      <text>
        <r>
          <rPr>
            <sz val="8"/>
            <rFont val="Tahoma"/>
            <family val="0"/>
          </rPr>
          <t>Total is 5 types of windows.</t>
        </r>
      </text>
    </comment>
    <comment ref="V63" authorId="2">
      <text>
        <r>
          <rPr>
            <sz val="8"/>
            <rFont val="Tahoma"/>
            <family val="0"/>
          </rPr>
          <t>Don't agree with the CBP only being formed by the BS.  The CPE nees to carry information local to the CPE such as its MAC address of FCC ID and its location.  CBP active action can result of a multicast request from the BS which would not be possible if the CBP burst has to be formed at the BS.</t>
        </r>
      </text>
    </comment>
    <comment ref="V67" authorId="2">
      <text>
        <r>
          <rPr>
            <sz val="8"/>
            <rFont val="Tahoma"/>
            <family val="0"/>
          </rPr>
          <t>The DS-MAP etc. will not use PHY mode 4.  It is only for the FCH in Table 221.  Parameter needs to be kept but then the FCH is too long for a block!  It may be wise to limit it to mode 5, as long as it is stated somewhere since the MAPs will need to be received by all CPEs, including the ones with the lowest link margin.</t>
        </r>
      </text>
    </comment>
    <comment ref="V83" authorId="2">
      <text>
        <r>
          <rPr>
            <sz val="8"/>
            <rFont val="Tahoma"/>
            <family val="0"/>
          </rPr>
          <t>PHY ad-hoc group is still to discuss this.
It is not clear that this BS EIRP IE is needed.  What is used by the CPE to calculate the EIRP of its opportunistic bursts when the TPC is not applicable is the EIRP per subcarrier trnsmitted by the RNG-RSP message.  This IE 147 could be removed.</t>
        </r>
      </text>
    </comment>
    <comment ref="V138" authorId="2">
      <text>
        <r>
          <rPr>
            <sz val="8"/>
            <rFont val="Tahoma"/>
            <family val="0"/>
          </rPr>
          <t>I am not sure that it is a good idea to remove this DREG-REQ message. It is indicated in a number of instances in the DRAFT that the DREG-CMD is transmitted as a result of the DREG-REQ message.  If the CPE just shuts down without advising the BS, the BS will have to wait until the appropriate timers have lapsed before declaring the communication with this CPE terminated and uselessly send the DREG-CMD message with the appropriate Action Code whereas with the DREG-REQ, the break would be much cleaner and immediate.</t>
        </r>
      </text>
    </comment>
    <comment ref="V141" authorId="2">
      <text>
        <r>
          <rPr>
            <sz val="8"/>
            <rFont val="Tahoma"/>
            <family val="0"/>
          </rPr>
          <t>No text change to approve.
Proposed sentence: "This IDC-UPD message (Table 136) is sent by the BS in order to inform CPEs of the channels that are not allowed for operation by the broadcast incumbents in the frequency range in the area and thus do not need to be sensed.  This will allow the SSA to skip these channels during its process to clear the backup/candidate channel list while the CPE is idle."</t>
        </r>
      </text>
    </comment>
    <comment ref="V145" authorId="2">
      <text>
        <r>
          <rPr>
            <sz val="8"/>
            <rFont val="Tahoma"/>
            <family val="0"/>
          </rPr>
          <t>Material for a next version of the standard.</t>
        </r>
      </text>
    </comment>
    <comment ref="V152" authorId="2">
      <text>
        <r>
          <rPr>
            <sz val="8"/>
            <rFont val="Tahoma"/>
            <family val="0"/>
          </rPr>
          <t>Still unresolved.</t>
        </r>
      </text>
    </comment>
    <comment ref="V153" authorId="2">
      <text>
        <r>
          <rPr>
            <sz val="8"/>
            <rFont val="Tahoma"/>
            <family val="0"/>
          </rPr>
          <t>Still unresolved.</t>
        </r>
      </text>
    </comment>
    <comment ref="V154" authorId="2">
      <text>
        <r>
          <rPr>
            <sz val="8"/>
            <rFont val="Tahoma"/>
            <family val="0"/>
          </rPr>
          <t>Still unresolved.</t>
        </r>
      </text>
    </comment>
    <comment ref="V156" authorId="2">
      <text>
        <r>
          <rPr>
            <sz val="8"/>
            <rFont val="Tahoma"/>
            <family val="0"/>
          </rPr>
          <t>Still unresolved.</t>
        </r>
      </text>
    </comment>
    <comment ref="V162" authorId="2">
      <text>
        <r>
          <rPr>
            <sz val="8"/>
            <rFont val="Tahoma"/>
            <family val="0"/>
          </rPr>
          <t>Not really resolved.</t>
        </r>
      </text>
    </comment>
    <comment ref="V163" authorId="2">
      <text>
        <r>
          <rPr>
            <sz val="8"/>
            <rFont val="Tahoma"/>
            <family val="0"/>
          </rPr>
          <t>Not really resolved.</t>
        </r>
      </text>
    </comment>
    <comment ref="V165" authorId="2">
      <text>
        <r>
          <rPr>
            <sz val="8"/>
            <rFont val="Tahoma"/>
            <family val="0"/>
          </rPr>
          <t>Figure and text still to be provided.</t>
        </r>
      </text>
    </comment>
    <comment ref="V178" authorId="2">
      <text>
        <r>
          <rPr>
            <sz val="8"/>
            <rFont val="Tahoma"/>
            <family val="0"/>
          </rPr>
          <t>Parameters were provided earlier by FT Telecom.</t>
        </r>
      </text>
    </comment>
    <comment ref="V199" authorId="2">
      <text>
        <r>
          <rPr>
            <sz val="8"/>
            <rFont val="Tahoma"/>
            <family val="0"/>
          </rPr>
          <t>Not yet resolved.  Still pending.</t>
        </r>
      </text>
    </comment>
    <comment ref="V204" authorId="2">
      <text>
        <r>
          <rPr>
            <sz val="8"/>
            <rFont val="Tahoma"/>
            <family val="0"/>
          </rPr>
          <t>Still pending.</t>
        </r>
      </text>
    </comment>
    <comment ref="V205" authorId="2">
      <text>
        <r>
          <rPr>
            <sz val="8"/>
            <rFont val="Tahoma"/>
            <family val="0"/>
          </rPr>
          <t>No clear action specified.</t>
        </r>
      </text>
    </comment>
  </commentList>
</comments>
</file>

<file path=xl/sharedStrings.xml><?xml version="1.0" encoding="utf-8"?>
<sst xmlns="http://schemas.openxmlformats.org/spreadsheetml/2006/main" count="6916" uniqueCount="950">
  <si>
    <r>
      <t xml:space="preserve">Include the following as second paragraph in section 10: "Professional installation is needed to take into account the different elements of the RF sensing chain so that the sensitivity required in the given regulatory domain (see Annex A) is at least met with the proper tolerances and adequate sensing time requirement.  The manufacturer will need to compensate for any extra losses at the RF level with a comensurate increase in performance at the detector for sensing mode 0 </t>
    </r>
    <r>
      <rPr>
        <strike/>
        <sz val="10"/>
        <rFont val="Arial"/>
        <family val="2"/>
      </rPr>
      <t>sensing</t>
    </r>
    <r>
      <rPr>
        <sz val="10"/>
        <rFont val="Arial"/>
        <family val="2"/>
      </rPr>
      <t xml:space="preserve">.  For sensing mode 2, the algorithm will also need to take into account </t>
    </r>
    <r>
      <rPr>
        <strike/>
        <sz val="10"/>
        <rFont val="Arial"/>
        <family val="2"/>
      </rPr>
      <t xml:space="preserve">in </t>
    </r>
    <r>
      <rPr>
        <sz val="10"/>
        <rFont val="Arial"/>
        <family val="2"/>
      </rPr>
      <t>the losses in the RF sensing chain while computing the RSSI.</t>
    </r>
  </si>
  <si>
    <t>Proposed modification to titles in section 10:
10: Installation and configuration requirements
10.1 Installation requirements
Add proposed sentence and add reference to section 9, to the Table 264 containing the sensing thresholds.
10.2 Configuration requirement
Current text.</t>
  </si>
  <si>
    <r>
      <t xml:space="preserve">Tamper-proof mechanisms shall be implemented to prevent unauthorized modification to firmware and/or functionalities (e.g., MAC address, SM/SSA functionality, database communication, RF sensing, DFS, TPC, tuning) that would allow device or network operation to violate either the specifications of the 802.22 standard or the requirements of the local regulations.  </t>
    </r>
    <r>
      <rPr>
        <sz val="10"/>
        <color indexed="10"/>
        <rFont val="Arial"/>
        <family val="2"/>
      </rPr>
      <t>All software/firmware that controls functionality shall be within the device or as a part of database service that is approved for use and control by the local regulations; no external software shall be able to control any aspect of emission, ie, frequency, EIRP, etc.</t>
    </r>
    <r>
      <rPr>
        <sz val="10"/>
        <rFont val="Arial"/>
        <family val="2"/>
      </rPr>
      <t xml:space="preserve">  Any attempt to load unapproved firmware into an 802.22 device shall render it inoperable.  Measures for both local and remote atte[?] station of authorized and approved hardware and software running on an 802.22 device shall be implemented.  Implementation of the Trusting Computing Group's Trusted Platform Module (TPM) Main Specification Level 2 Version 1.2 (Revision 103) [see TPM references in clause 2] shall be used to bind the hardware and software running on 802.22 devices to a cryptographic key.</t>
    </r>
  </si>
  <si>
    <r>
      <t xml:space="preserve">Database service or manufacturers will need to control the versions of the software.  The actual updating of the software will probably need to be done by the manufacturer.  Even if the database wants to control the versions of the software, someone else will actually need to do it.
Need to be more explicit as to who would have control of the versions.
Proposed modification:
</t>
    </r>
    <r>
      <rPr>
        <sz val="10"/>
        <color indexed="10"/>
        <rFont val="Arial"/>
        <family val="2"/>
      </rPr>
      <t xml:space="preserve">"All software/firmware that controls functionality shall be within the device, </t>
    </r>
    <r>
      <rPr>
        <sz val="10"/>
        <color indexed="12"/>
        <rFont val="Arial"/>
        <family val="2"/>
      </rPr>
      <t>the network management system of the operator, and/</t>
    </r>
    <r>
      <rPr>
        <sz val="10"/>
        <color indexed="10"/>
        <rFont val="Arial"/>
        <family val="2"/>
      </rPr>
      <t>or as a part of database service that is approved for use and control by the local regulations; no external software shall be able to control any aspect of emission, i.e., frequency, EIRP, etc. "</t>
    </r>
    <r>
      <rPr>
        <sz val="10"/>
        <rFont val="Arial"/>
        <family val="2"/>
      </rPr>
      <t xml:space="preserve">
We are not sure that the database service will take the responsibility of controlling the software versions and actually excute the software udates.</t>
    </r>
  </si>
  <si>
    <t>1 second would be the maximum rather than 200 ms.  However, verify if this is related to the "Fast Power Contol section that was removed.  If yes, the row should be deleted.  If no, maximum should be 1 second.
Action: Gerald: The CPE Fast Power Control (CPE-FPC) MAC message to control the EIRP of a group of CPEs which was in section 6.10.9 in Draftv2.0 has been removed in  Draft 3.0
Resolution: This parameter is no longer relevant and should be deleted.</t>
  </si>
  <si>
    <t>The -117 dBm sensing level should be changed to -116 dBm  to align with the assumption used in the design of the 802.22.1 beacon.  Should the decoding of MSF3 require a less sensitive sensing device than decoding MSF1?  The values seem to go the wrong way since MSF1 is FEC coded and not MSF3.  MSF3 requires -123 dBm.
Ranga: Decoding is done for MSF1, MSF1 and 2, and MSF1, 2 and 3.  In these cases, decoding is done together and the threshold will be dictated by the most sensitive signal.
Action: change -117 dBm to -116 dBm for all parts of the TG1 except MSF2 and MSF3 which should have a sensing threshold of -123 dBm.  This should be changed in section 9 and will no longer appear in Annex A.</t>
  </si>
  <si>
    <t>3-  22-10-0078-09-0000-wran-draft-3-0-ballot-comments-database.xls</t>
  </si>
  <si>
    <t>Approve</t>
  </si>
  <si>
    <t>Disapprove</t>
  </si>
  <si>
    <r>
      <t>The respondents should return the revised version of the spreadsheet with their initials included at the end of the file name (e.g., 22-10-0098</t>
    </r>
    <r>
      <rPr>
        <sz val="10"/>
        <rFont val="Arial"/>
        <family val="0"/>
      </rPr>
      <t>-00-0000 WRAN Draft 3.0 Comments Confirmation-1-GC.xls) to Gerald Chouinard &lt;gerald.chouinard@crc.ca&gt; with a copy to Apurva Mody &lt;apurva.mody@baesystems.com&gt;.</t>
    </r>
  </si>
  <si>
    <r>
      <t>This spreadsheet contains the comments on the 802.22 WRAN Draft 3.0 that have been resolved by the various ad-hoc groups since the beginning of the Beijing Interim session in May 2010 and the teleconference calls that have been held up to 18 June 2010.  These 233 comments have been extracted from the master database (22-10-0078-09-0000 WRAN Draft 3.0 Ballot Comments Database.xls) to form this new spreadsheet 22-10-0098</t>
    </r>
    <r>
      <rPr>
        <sz val="10"/>
        <rFont val="Arial"/>
        <family val="0"/>
      </rPr>
      <t>-00-0000 WRAN Draft 2.0 Comments Confirmation-1.xls which is to be used for this first comment confirmation electronic ballot on Draft 3.0.
Note that if the text for the resolution is longer than 256 characters, you may need to click on the cell to show the entire text in the content window at the top of the spreadsheet.</t>
    </r>
  </si>
  <si>
    <r>
      <t xml:space="preserve">Agree with the text change for code 0x04 in Table 127 as follows: "CPE shall terminate current Normal Operations with the BS </t>
    </r>
    <r>
      <rPr>
        <b/>
        <sz val="10"/>
        <rFont val="Arial"/>
        <family val="2"/>
      </rPr>
      <t>and shutdown.</t>
    </r>
    <r>
      <rPr>
        <strike/>
        <sz val="10"/>
        <rFont val="Arial"/>
        <family val="2"/>
      </rPr>
      <t>; t</t>
    </r>
    <r>
      <rPr>
        <sz val="10"/>
        <rFont val="Arial"/>
        <family val="2"/>
      </rPr>
      <t xml:space="preserve"> The BS shall transmit this action code </t>
    </r>
    <r>
      <rPr>
        <strike/>
        <sz val="10"/>
        <rFont val="Arial"/>
        <family val="2"/>
      </rPr>
      <t xml:space="preserve">only </t>
    </r>
    <r>
      <rPr>
        <sz val="10"/>
        <rFont val="Arial"/>
        <family val="2"/>
      </rPr>
      <t>in response to a</t>
    </r>
    <r>
      <rPr>
        <strike/>
        <sz val="10"/>
        <rFont val="Arial"/>
        <family val="2"/>
      </rPr>
      <t>ny</t>
    </r>
    <r>
      <rPr>
        <sz val="10"/>
        <rFont val="Arial"/>
        <family val="2"/>
      </rPr>
      <t xml:space="preserve"> CPE DREG-REQ message </t>
    </r>
    <r>
      <rPr>
        <b/>
        <sz val="10"/>
        <rFont val="Arial"/>
        <family val="2"/>
      </rPr>
      <t>or when directed to by a governing policy (See Table 251)</t>
    </r>
    <r>
      <rPr>
        <sz val="10"/>
        <rFont val="Arial"/>
        <family val="2"/>
      </rPr>
      <t xml:space="preserve">."
Add action code </t>
    </r>
    <r>
      <rPr>
        <b/>
        <sz val="10"/>
        <rFont val="Arial"/>
        <family val="2"/>
      </rPr>
      <t>0x05</t>
    </r>
    <r>
      <rPr>
        <sz val="10"/>
        <rFont val="Arial"/>
        <family val="2"/>
      </rPr>
      <t xml:space="preserve"> with the following Action description: "</t>
    </r>
    <r>
      <rPr>
        <b/>
        <sz val="10"/>
        <rFont val="Arial"/>
        <family val="2"/>
      </rPr>
      <t>CPE forced to reset itself,  reinitialize its MAC, and repeat initial system access on current operating channel. This message may be used if a CPE is unresponsive to the BS or if the BS detects continued abnormalities in the upstream transmission from the CPE</t>
    </r>
    <r>
      <rPr>
        <sz val="10"/>
        <rFont val="Arial"/>
        <family val="2"/>
      </rPr>
      <t xml:space="preserve">."
Change the range for the reserved field to: </t>
    </r>
    <r>
      <rPr>
        <b/>
        <sz val="10"/>
        <rFont val="Arial"/>
        <family val="2"/>
      </rPr>
      <t>0x06-0xFF</t>
    </r>
  </si>
  <si>
    <t>This message seems to be unnecessary since, if the CPE needs to shut down, either requested by the BS through the DREG-CMD or because of local reasons, the CPE does not need to advise the BS any further.  No more information needs to be exchanged.
Action Remove section 6.10.16.</t>
  </si>
  <si>
    <t>Row 4: Transaction ID is 16 bits long.
Row 5: Channel number is not needed since it is the operational channel.
The need for the "for" loop at the end of the Table is not clear.  Is it to indicate the next channels that the CPE could go to? In such case, a list of channels is sufficient and the BS _ID is not necessary.  Clarify or delete.</t>
  </si>
  <si>
    <t>This message may not be necessary and the action could be done through the DREG-REQ message except that it does not have the means to schedule the channel move in the future and it does not allow the CPEs to respond by an appropriate "Action code" to indicate a possible problem with the process.
Action: delete this CHT-REQ/RSP message, remove 6.10.20.1, 6.10.20.2, remove reference to both in Table 29</t>
  </si>
  <si>
    <t>The Channel terminate and channel switch messages seem to be redundant.
After careful analysis, one of the two sets should be removed.
Action: Ranga and Gerald to review and propose resolution.
Following email exchange between Ranga and Geraald:
Action: Delete rows 5 and 6 but do not add the "Next Chanel Number" since it is the first backup channel known at the CPEs.</t>
  </si>
  <si>
    <t>Action: Remove transaction ID fiels, remove the Channel State and Priority. Remove Table 140.
Propose new text introducing Table 139 explaining the use of this subtractive mask to speed up the idle time sensing process at the SSA.
The Name of the CHO-UPD should be changed for: "   "</t>
  </si>
  <si>
    <t>Please add the following text starting on line 30 pg 222: "In order for the BS to poll measurements from a group of CPEs, the BS shall establish a multicast group and assign said CPEs to the group (See 6.20), as well as establish a Group Security Association (GSA) and keying matriel to protect the DS measurement report request messages."</t>
  </si>
  <si>
    <t xml:space="preserve">The proposed DFS model does not support that both incumbent protection and WRAN system's QoS are satisfied. The quiet period management mechansim is likely to schedule long quiet periods (a number of 10ms-frames) which apparently degrade the WRAN's QoS to unacceptable levels. </t>
  </si>
  <si>
    <t>Revise the DFS model integrating the Dynamic Frequency Hopping scheme that effectively support reliable incumbent sensing (therefore protection) while ensure WRAN's QoS guarantee. See 22-06-0068-00-0000 P802-22_D0-1 (working document towards a Draft), and 22-07-0495-00-0000 Parallel Data Services and Spectrum Sensing with ActiveChannel Switching.</t>
  </si>
  <si>
    <t>The common practice would be that if the TG1 beacon payload needs to be decoded, this should be done in out-of-band sensing.  If a beacon is detected by its burst (up to 5 ms sensing), all WRAN systems operating on channel N would switch to their backup channel and, if some want to verify the authentication of the TG1 beacon, they would then undertake to carry out out-of-band sensing on their previous channel in order to acquire the TG1 beacon payload.  However, some WRAN systems may stay in N+1 and N-1 and impact this sensing.  In such case, those WRAN systems would need to quiet down over the long quiet period to allow detection of the beacon payload but the probability of not being able to detect the beacon because on co-existence will be small.
Jianfeng indicated that we cannot solve the problem entirely.  Geral indicated that this amalgation of TG1 authentication and co-existence seems to be a corner case.  In fact, if it cannot be resolved, te WRAN cell will have to give up its search for the TG1 confirmation which will be in no way worse that sensing wireless microphones where authentication is not possible.
Ranga read the published paper from Wendong.  Question of feasibility of long sensing times,especially in the case of portable devices where sensing would drain the battery was raised.
Since this seems to cover only a corner case which does not really need to be solved, it was decided to reject the comment.
There is also the possibility of holding back some sections for the first version of the Draft.</t>
  </si>
  <si>
    <t>There is a need to discuss the WRAN channel switch in the context of co-existence.
It was decided earlier that no pre-signalling should be required before channels switch.  However, the self-coexistence in the new channel may be different than what exists in the current channel because different cells may have different back-up channels and the new channel may already have other WRAN cell operating in it.  How is the initial coordination done to re-establish the new frame distribution?
This is related to the initialization of the frame contention scheme for a new BS coming on a channel.  How can this BS acquire its first frame to operate?  An early survey of the new channel will be needed to see which SCW's have been reserved and establish the pattern.  In case of a group switch, more than one BS will try to acquire capacity on the next channel.  They should be able to do it within 2 sec.
CBP requires SCWs for transmissions. SCW consumes a significant amount of bandwidth therefore is to be avoided as much as possible.</t>
  </si>
  <si>
    <t>Withdrawn</t>
  </si>
  <si>
    <t>Geolocation events need to be developed for when/if geolocation technology indicates a device has moved.</t>
  </si>
  <si>
    <t>Develop new geolocation events to catch device movement.</t>
  </si>
  <si>
    <t>Needs to be discussed at the systems level.
See comment 653.
A new policy 8 has been added to the Policy Table in document: 22-10-0084r2.</t>
  </si>
  <si>
    <t>Scheduling of QPs: a scheme has to be developed based on, for example on cumulating the claims for QPs from the overlapping cells and maximizing the concurrent QPs: see the text in 6.24 where the SCH and CBP to schedule the QPs.
In-band sensing on N, N+1 and N-1: This has been resolved by automating the in=band sensing at the SSA, see document 22-10-84r2.
Action: Gerald to look at text in 6.24.2 to confirm that evcerything is in place</t>
  </si>
  <si>
    <t>The quiet periods and sensings methods described in this subclause do not support QoS guarantee for the WRAN systems while protecting the licensed incumbents. The quiet periods are schduled in a way that WRAN systems' data transmission will be interrupted for unacceptable long periods from the WRAN QoS requirement's perspective.</t>
  </si>
  <si>
    <t>Redesign the quiet period management methods so as to truelly support QoS guarantee for the WRAN systems while protecting the licensed incumbents. Adopt Dynamic Frequency Hopping as the quiet period management method. See 22-06-0068-00-0000 P802-22_D0-1 (working document towards a Draft), and 22-07-0495-00-0000 Parallel Data Services and Spectrum Sensing with ActiveChannel Switching.</t>
  </si>
  <si>
    <t>The intra-frame sensing, while is performed in short quiet periods, can only detect the licensed signals with high SNR. It can not, however, detect the low SNR signal. And that is why the inter-frame sensing, which requires much long quiet time, is needed. Obviously, whenever the intra-frame sensing can't capture any incumbent signal during the short quiet periods, it will have to resort to the inter-frame sensing. A sensing scheme might be able to break a long quiet period into a burst of short quiet intervals. However, this will not improve the impact of the in-band sensing on the system throughput. Therefore, the two-stage sensing method doesn't fundementally resolve the QoS concern.</t>
  </si>
  <si>
    <t>Redesign the quiet period management methods that primarily rely on in-band sensing and impair the QoS of WRAN. Adopt Dynamic Frequency Hopping scheme which primarily rely on out-of-band sensing and therefore minimize the QoS impact on WRANs. See 22-06-0068-00-0000 P802-22_D0-1 (working document towards a Draft), and 22-07-0495-00-0000 Parallel Data Services and Spectrum Sensing with ActiveChannel Switching.</t>
  </si>
  <si>
    <r>
      <t>Modify the sentence on lines 7-9 as follows: "</t>
    </r>
    <r>
      <rPr>
        <strike/>
        <sz val="10"/>
        <color indexed="10"/>
        <rFont val="Arial"/>
        <family val="0"/>
      </rPr>
      <t>For example, o</t>
    </r>
    <r>
      <rPr>
        <sz val="10"/>
        <color indexed="10"/>
        <rFont val="Arial"/>
        <family val="0"/>
      </rPr>
      <t>O</t>
    </r>
    <r>
      <rPr>
        <sz val="10"/>
        <rFont val="Arial"/>
        <family val="2"/>
      </rPr>
      <t xml:space="preserve">n the CPE side, the Operating set is confirmed by every received SCH, </t>
    </r>
    <r>
      <rPr>
        <sz val="10"/>
        <color indexed="10"/>
        <rFont val="Arial"/>
        <family val="0"/>
      </rPr>
      <t xml:space="preserve">and </t>
    </r>
    <r>
      <rPr>
        <sz val="10"/>
        <rFont val="Arial"/>
        <family val="2"/>
      </rPr>
      <t>the Backup</t>
    </r>
    <r>
      <rPr>
        <strike/>
        <sz val="10"/>
        <color indexed="10"/>
        <rFont val="Arial"/>
        <family val="0"/>
      </rPr>
      <t xml:space="preserve"> and </t>
    </r>
    <r>
      <rPr>
        <sz val="10"/>
        <color indexed="10"/>
        <rFont val="Arial"/>
        <family val="0"/>
      </rPr>
      <t>/</t>
    </r>
    <r>
      <rPr>
        <sz val="10"/>
        <rFont val="Arial"/>
        <family val="2"/>
      </rPr>
      <t>Candidate</t>
    </r>
    <r>
      <rPr>
        <sz val="10"/>
        <color indexed="10"/>
        <rFont val="Arial"/>
        <family val="0"/>
      </rPr>
      <t>/Protected</t>
    </r>
    <r>
      <rPr>
        <sz val="10"/>
        <rFont val="Arial"/>
        <family val="2"/>
      </rPr>
      <t xml:space="preserve"> sets are updated after receiving the DCD</t>
    </r>
    <r>
      <rPr>
        <strike/>
        <sz val="10"/>
        <color indexed="10"/>
        <rFont val="Arial"/>
        <family val="0"/>
      </rPr>
      <t xml:space="preserve"> and the Protected set is updated after reception of the CHO-UPD message (see 6.10.20.7)</t>
    </r>
    <r>
      <rPr>
        <sz val="10"/>
        <rFont val="Arial"/>
        <family val="2"/>
      </rPr>
      <t>. " Also, adjust definition of DCD to accomodate Protoected sets if need be</t>
    </r>
  </si>
  <si>
    <t>Action: Gerald: Review the text of the second and third paragraph to align with the new functionality of the CHO-UPD message as described in comment 220.
Need to be considered in the context of the merging of this sub-section with the SM description in section 9.</t>
  </si>
  <si>
    <t>Reason for the change:
- the overhead in management and maintaining certificates is burdensome
- EAP is more flexible and provides a better interface with the database
- the messaging is more stripped down
- keys will not change but the key hierarchy will change
The authorization machine in 7.2.2.4 has to change, also sections 7.2.2 and 7.2.3.
Winston is not convinced that this is necessary.  Security between CPE and BS is not as important as between BS and the database.
Action: Ranga will produce a document summarizing the required changes with specifying the EAP method to be used, see third paragraph of remedy of #472.</t>
  </si>
  <si>
    <r>
      <t xml:space="preserve">(1) change the title of this section to "Key Management &amp; Authentication Overview" 
(2) Add the following text on  line 25: "EAP-based authentication uses Extensible Authentication Protocol framework [IETF RFC 3748]. EAP offers the operator to select an EAP Method (e.g., EAP-TLS [IETF RFC 2716]) to execute the authentication. Each EAP Method specifies a credential that is used to perform authentication and verify the device/user's identity. For example, EAP-TLS uses a X.509 certificate, while EAP-SIM uses a Subscriber Identity Module.
</t>
    </r>
    <r>
      <rPr>
        <strike/>
        <sz val="10"/>
        <color indexed="12"/>
        <rFont val="Arial"/>
        <family val="2"/>
      </rPr>
      <t xml:space="preserve">The EAP Method and associated credential are selectable by the operator. If </t>
    </r>
    <r>
      <rPr>
        <sz val="10"/>
        <rFont val="Arial"/>
        <family val="2"/>
      </rPr>
      <t xml:space="preserve">EAP-TLS or EAP-TTLS </t>
    </r>
    <r>
      <rPr>
        <strike/>
        <sz val="10"/>
        <color indexed="12"/>
        <rFont val="Arial"/>
        <family val="2"/>
      </rPr>
      <t>is to</t>
    </r>
    <r>
      <rPr>
        <b/>
        <sz val="10"/>
        <color indexed="12"/>
        <rFont val="Arial"/>
        <family val="2"/>
      </rPr>
      <t>shall</t>
    </r>
    <r>
      <rPr>
        <b/>
        <sz val="10"/>
        <rFont val="Arial"/>
        <family val="2"/>
      </rPr>
      <t xml:space="preserve"> </t>
    </r>
    <r>
      <rPr>
        <sz val="10"/>
        <rFont val="Arial"/>
        <family val="2"/>
      </rPr>
      <t>be used, Section 7.5 defines the profile for the X.509 credential. In order to avoid security vulnerabilities, the EAP Method implemented in an 802.22 network should comply to the mandatory requirements stated in Section 2.2 of [IETF RFC 4017]. 
During initial authentication EAP transfer messages are not protected. For reauthentication, the EAP transfer messages are protected (encrypted and authenticated) using the MMP_Key (Section 7.xxx). If EAP reauthentication messages are fail their authentication verification (see 7.xxx) or are not protected, they shall be ignored by the BS and CPE."
(3) remove the text on lines 31-35 on pg 265
(4) Remove sections 7.1.3, 7.1.3.1, 7.1.3.2</t>
    </r>
  </si>
  <si>
    <t>Streamlining with EAP would improve and simplify the schemes.
Need to specify a EAP method (e.g., EAP-TLS or EAP-TTLS) with sufficient authentication protection.
Ranga: could be more specific on which EAP method to use for authentification.
It will be recommended that EAP-TLS or EAP-TTLS shall be used.
See changes to the third paragraph of the remedy.</t>
  </si>
  <si>
    <r>
      <t>modify the end of the sentence as follows: "The SCM protocol allows for mutual authentication where the BS authenticates CPEs and</t>
    </r>
    <r>
      <rPr>
        <strike/>
        <sz val="10"/>
        <color indexed="10"/>
        <rFont val="Arial"/>
        <family val="0"/>
      </rPr>
      <t>t not</t>
    </r>
    <r>
      <rPr>
        <sz val="10"/>
        <rFont val="Arial"/>
        <family val="2"/>
      </rPr>
      <t xml:space="preserve"> vice versa). It also supports periodic reauthentication/reauthorization and key refresh. </t>
    </r>
    <r>
      <rPr>
        <strike/>
        <sz val="10"/>
        <color indexed="10"/>
        <rFont val="Arial"/>
        <family val="0"/>
      </rPr>
      <t xml:space="preserve">The key management protocol uses X.509 digital certificates [IETF RFC 3280] together with RSA public-key encryption algorithm [PKCS #1] or a sequence starting with RSA authentication or even with ECC public-key encryption algorithm. </t>
    </r>
    <r>
      <rPr>
        <sz val="10"/>
        <rFont val="Arial"/>
        <family val="2"/>
      </rPr>
      <t>It uses strong encryption algorithms to perform key exchanges between a CPE and BS. "</t>
    </r>
  </si>
  <si>
    <r>
      <t xml:space="preserve">Modify the text on lines 3-5 pg 267 as follows: "If other cryptographic suites, </t>
    </r>
    <r>
      <rPr>
        <strike/>
        <sz val="10"/>
        <color indexed="10"/>
        <rFont val="Arial"/>
        <family val="0"/>
      </rPr>
      <t>in addition to</t>
    </r>
    <r>
      <rPr>
        <sz val="10"/>
        <color indexed="10"/>
        <rFont val="Arial"/>
        <family val="0"/>
      </rPr>
      <t>besides</t>
    </r>
    <r>
      <rPr>
        <sz val="10"/>
        <rFont val="Arial"/>
        <family val="2"/>
      </rPr>
      <t xml:space="preserve"> “no protection” are configured for the CPE during the CPE authorization process, then </t>
    </r>
    <r>
      <rPr>
        <sz val="10"/>
        <color indexed="10"/>
        <rFont val="Arial"/>
        <family val="0"/>
      </rPr>
      <t>at most two</t>
    </r>
    <r>
      <rPr>
        <strike/>
        <sz val="10"/>
        <color indexed="10"/>
        <rFont val="Arial"/>
        <family val="0"/>
      </rPr>
      <t>one</t>
    </r>
    <r>
      <rPr>
        <sz val="10"/>
        <rFont val="Arial"/>
        <family val="2"/>
      </rPr>
      <t xml:space="preserve"> Unicast SA</t>
    </r>
    <r>
      <rPr>
        <sz val="10"/>
        <color indexed="10"/>
        <rFont val="Arial"/>
        <family val="0"/>
      </rPr>
      <t>s</t>
    </r>
    <r>
      <rPr>
        <sz val="10"/>
        <rFont val="Arial"/>
        <family val="2"/>
      </rPr>
      <t xml:space="preserve"> (that </t>
    </r>
    <r>
      <rPr>
        <strike/>
        <sz val="10"/>
        <color indexed="10"/>
        <rFont val="Arial"/>
        <family val="0"/>
      </rPr>
      <t>is</t>
    </r>
    <r>
      <rPr>
        <sz val="10"/>
        <color indexed="10"/>
        <rFont val="Arial"/>
        <family val="0"/>
      </rPr>
      <t>are</t>
    </r>
    <r>
      <rPr>
        <sz val="10"/>
        <rFont val="Arial"/>
        <family val="2"/>
      </rPr>
      <t xml:space="preserve"> </t>
    </r>
    <r>
      <rPr>
        <sz val="10"/>
        <rFont val="Arial"/>
        <family val="2"/>
      </rPr>
      <t>unique to</t>
    </r>
    <r>
      <rPr>
        <strike/>
        <sz val="10"/>
        <rFont val="Arial"/>
        <family val="2"/>
      </rPr>
      <t xml:space="preserve"> </t>
    </r>
    <r>
      <rPr>
        <strike/>
        <sz val="10"/>
        <color indexed="10"/>
        <rFont val="Arial"/>
        <family val="2"/>
      </rPr>
      <t>it</t>
    </r>
    <r>
      <rPr>
        <strike/>
        <sz val="10"/>
        <rFont val="Arial"/>
        <family val="2"/>
      </rPr>
      <t xml:space="preserve">self </t>
    </r>
    <r>
      <rPr>
        <sz val="10"/>
        <rFont val="Arial"/>
        <family val="2"/>
      </rPr>
      <t>the CPE )</t>
    </r>
    <r>
      <rPr>
        <sz val="10"/>
        <rFont val="Arial"/>
        <family val="2"/>
      </rPr>
      <t xml:space="preserve"> </t>
    </r>
    <r>
      <rPr>
        <strike/>
        <sz val="10"/>
        <color indexed="10"/>
        <rFont val="Arial"/>
        <family val="0"/>
      </rPr>
      <t>that is known as it’s Primary SA</t>
    </r>
    <r>
      <rPr>
        <sz val="10"/>
        <rFont val="Arial"/>
        <family val="2"/>
      </rPr>
      <t>.</t>
    </r>
    <r>
      <rPr>
        <sz val="10"/>
        <color indexed="10"/>
        <rFont val="Arial"/>
        <family val="0"/>
      </rPr>
      <t xml:space="preserve"> These SAs are known as the Primary and Secondary SAs.</t>
    </r>
    <r>
      <rPr>
        <sz val="10"/>
        <rFont val="Arial"/>
        <family val="2"/>
      </rPr>
      <t>"</t>
    </r>
  </si>
  <si>
    <r>
      <t xml:space="preserve">Configuration is established during the registration process.
Modify the paragraph as follows:
"Each CPE establishes the Null SA. </t>
    </r>
    <r>
      <rPr>
        <sz val="10"/>
        <color indexed="12"/>
        <rFont val="Arial"/>
        <family val="2"/>
      </rPr>
      <t>The cryptographic suites that are to be used are negociated during the authorization exchange which happens before the CPE registration during CPE initialization.</t>
    </r>
    <r>
      <rPr>
        <sz val="10"/>
        <rFont val="Arial"/>
        <family val="2"/>
      </rPr>
      <t xml:space="preserve"> If </t>
    </r>
    <r>
      <rPr>
        <sz val="10"/>
        <color indexed="12"/>
        <rFont val="Arial"/>
        <family val="2"/>
      </rPr>
      <t>the BS configures the CPE for</t>
    </r>
    <r>
      <rPr>
        <sz val="10"/>
        <rFont val="Arial"/>
        <family val="2"/>
      </rPr>
      <t xml:space="preserve"> no other cryptographic suites (see 7.2.2.5) besides “no protection” </t>
    </r>
    <r>
      <rPr>
        <strike/>
        <sz val="10"/>
        <color indexed="12"/>
        <rFont val="Arial"/>
        <family val="2"/>
      </rPr>
      <t>are selected for the CPE</t>
    </r>
    <r>
      <rPr>
        <sz val="10"/>
        <rFont val="Arial"/>
        <family val="2"/>
      </rPr>
      <t>, then no Unicast SAs shall be setup on the CPE. If other cryptographic suites,</t>
    </r>
    <r>
      <rPr>
        <sz val="10"/>
        <color indexed="10"/>
        <rFont val="Arial"/>
        <family val="2"/>
      </rPr>
      <t xml:space="preserve"> </t>
    </r>
    <r>
      <rPr>
        <strike/>
        <sz val="10"/>
        <color indexed="10"/>
        <rFont val="Arial"/>
        <family val="2"/>
      </rPr>
      <t>in addition to</t>
    </r>
    <r>
      <rPr>
        <sz val="10"/>
        <color indexed="10"/>
        <rFont val="Arial"/>
        <family val="2"/>
      </rPr>
      <t>besides</t>
    </r>
    <r>
      <rPr>
        <sz val="10"/>
        <rFont val="Arial"/>
        <family val="2"/>
      </rPr>
      <t xml:space="preserve"> “no protection” are configured for the CPE during the CPE authorization process, then </t>
    </r>
    <r>
      <rPr>
        <strike/>
        <sz val="10"/>
        <color indexed="10"/>
        <rFont val="Arial"/>
        <family val="2"/>
      </rPr>
      <t>at most two</t>
    </r>
    <r>
      <rPr>
        <sz val="10"/>
        <color indexed="10"/>
        <rFont val="Arial"/>
        <family val="2"/>
      </rPr>
      <t>one</t>
    </r>
    <r>
      <rPr>
        <sz val="10"/>
        <rFont val="Arial"/>
        <family val="2"/>
      </rPr>
      <t xml:space="preserve"> Unicast SA</t>
    </r>
    <r>
      <rPr>
        <sz val="10"/>
        <color indexed="10"/>
        <rFont val="Arial"/>
        <family val="2"/>
      </rPr>
      <t>s</t>
    </r>
    <r>
      <rPr>
        <sz val="10"/>
        <rFont val="Arial"/>
        <family val="2"/>
      </rPr>
      <t xml:space="preserve"> (that </t>
    </r>
    <r>
      <rPr>
        <strike/>
        <sz val="10"/>
        <color indexed="10"/>
        <rFont val="Arial"/>
        <family val="2"/>
      </rPr>
      <t>is</t>
    </r>
    <r>
      <rPr>
        <sz val="10"/>
        <color indexed="10"/>
        <rFont val="Arial"/>
        <family val="2"/>
      </rPr>
      <t>are</t>
    </r>
    <r>
      <rPr>
        <sz val="10"/>
        <rFont val="Arial"/>
        <family val="2"/>
      </rPr>
      <t xml:space="preserve"> </t>
    </r>
    <r>
      <rPr>
        <sz val="10"/>
        <color indexed="12"/>
        <rFont val="Arial"/>
        <family val="2"/>
      </rPr>
      <t>distinct and</t>
    </r>
    <r>
      <rPr>
        <sz val="10"/>
        <rFont val="Arial"/>
        <family val="2"/>
      </rPr>
      <t xml:space="preserve"> unique to </t>
    </r>
    <r>
      <rPr>
        <strike/>
        <sz val="10"/>
        <color indexed="10"/>
        <rFont val="Arial"/>
        <family val="2"/>
      </rPr>
      <t>it</t>
    </r>
    <r>
      <rPr>
        <strike/>
        <sz val="10"/>
        <rFont val="Arial"/>
        <family val="2"/>
      </rPr>
      <t xml:space="preserve">self </t>
    </r>
    <r>
      <rPr>
        <sz val="10"/>
        <rFont val="Arial"/>
        <family val="2"/>
      </rPr>
      <t xml:space="preserve">the CPE ) </t>
    </r>
    <r>
      <rPr>
        <sz val="10"/>
        <color indexed="12"/>
        <rFont val="Arial"/>
        <family val="2"/>
      </rPr>
      <t>will be used</t>
    </r>
    <r>
      <rPr>
        <strike/>
        <sz val="10"/>
        <color indexed="10"/>
        <rFont val="Arial"/>
        <family val="2"/>
      </rPr>
      <t xml:space="preserve"> that is known as it’s Primary SA</t>
    </r>
    <r>
      <rPr>
        <sz val="10"/>
        <rFont val="Arial"/>
        <family val="2"/>
      </rPr>
      <t xml:space="preserve">. </t>
    </r>
    <r>
      <rPr>
        <sz val="10"/>
        <color indexed="10"/>
        <rFont val="Arial"/>
        <family val="2"/>
      </rPr>
      <t>These SAs are known as the Primary and Secondary SAs.</t>
    </r>
    <r>
      <rPr>
        <sz val="10"/>
        <rFont val="Arial"/>
        <family val="2"/>
      </rPr>
      <t>"</t>
    </r>
  </si>
  <si>
    <t>Winston Caldwell</t>
  </si>
  <si>
    <t>July 2010</t>
  </si>
  <si>
    <t>Support ratio</t>
  </si>
  <si>
    <t>Total count</t>
  </si>
  <si>
    <t>Commentor Response Status</t>
  </si>
  <si>
    <t>O</t>
  </si>
  <si>
    <t>S</t>
  </si>
  <si>
    <t>Support</t>
  </si>
  <si>
    <t>Object</t>
  </si>
  <si>
    <t>Percentage of comments supported at 75%</t>
  </si>
  <si>
    <t>If lack of response is not considered.</t>
  </si>
  <si>
    <t>Charles Einolf</t>
  </si>
  <si>
    <t>Vivek Gupta</t>
  </si>
  <si>
    <t>Tom Gurley</t>
  </si>
  <si>
    <t>Wendong Hu</t>
  </si>
  <si>
    <t>SungHyun Hwang</t>
  </si>
  <si>
    <t>Jerry Kalke</t>
  </si>
  <si>
    <t>Tom Kiernan</t>
  </si>
  <si>
    <t>Gwangzeen Ko</t>
  </si>
  <si>
    <t>Zander Lei</t>
  </si>
  <si>
    <t>Apurva Mody</t>
  </si>
  <si>
    <t>Aziz Rahman</t>
  </si>
  <si>
    <t>Ranga Reddy</t>
  </si>
  <si>
    <t>Shigenobu Sasaki</t>
  </si>
  <si>
    <t>Victor Tawil</t>
  </si>
  <si>
    <t>Jungsun Um</t>
  </si>
  <si>
    <t>Ivan Reede</t>
  </si>
  <si>
    <t>RE</t>
  </si>
  <si>
    <t>doc.: IEEE 802.22-10/0118r0</t>
  </si>
  <si>
    <t>2010-07-09</t>
  </si>
  <si>
    <r>
      <t xml:space="preserve">CRC is 32 bits.
Modify the sentence as follows:
</t>
    </r>
    <r>
      <rPr>
        <strike/>
        <sz val="10"/>
        <rFont val="Arial"/>
        <family val="2"/>
      </rPr>
      <t xml:space="preserve">Finally, a MAC PDU shall </t>
    </r>
    <r>
      <rPr>
        <b/>
        <strike/>
        <sz val="10"/>
        <rFont val="Arial"/>
        <family val="2"/>
      </rPr>
      <t>may</t>
    </r>
    <r>
      <rPr>
        <strike/>
        <sz val="10"/>
        <rFont val="Arial"/>
        <family val="2"/>
      </rPr>
      <t xml:space="preserve"> carry a CRC (see 6.11.5). </t>
    </r>
    <r>
      <rPr>
        <sz val="10"/>
        <rFont val="Arial"/>
        <family val="2"/>
      </rPr>
      <t xml:space="preserve"> "A CRC shall be applied to all the MAC PDUs transmitted on the broadcast, initial ranging, Basic and Multicast transport CIDs.  This is because the MAC PDUs transmittered on these CIDs do not have any other protection.  For all other CIDs, a MAC PDU may or may not carry a CRC since MAC PDUs belonging to all these CIDs contain an integrity check vector (see 7.4)."
ARQ has a reference with CRC but this is not clear.</t>
    </r>
  </si>
  <si>
    <r>
      <t xml:space="preserve">Modify the first part of the second paragraph as follows:
"Since the MAC is </t>
    </r>
    <r>
      <rPr>
        <strike/>
        <sz val="10"/>
        <rFont val="Arial"/>
        <family val="2"/>
      </rPr>
      <t xml:space="preserve">a </t>
    </r>
    <r>
      <rPr>
        <sz val="10"/>
        <rFont val="Arial"/>
        <family val="2"/>
      </rPr>
      <t xml:space="preserve">connection-oriented </t>
    </r>
    <r>
      <rPr>
        <strike/>
        <sz val="10"/>
        <rFont val="Arial"/>
        <family val="2"/>
      </rPr>
      <t>MAC</t>
    </r>
    <r>
      <rPr>
        <sz val="10"/>
        <rFont val="Arial"/>
        <family val="2"/>
      </rPr>
      <t xml:space="preserve">, an important component of the generic MAC header is the CID which serves to identify an existing service flow between the BS and CPE. </t>
    </r>
    <r>
      <rPr>
        <strike/>
        <sz val="10"/>
        <rFont val="Arial"/>
        <family val="2"/>
      </rPr>
      <t xml:space="preserve">Two </t>
    </r>
    <r>
      <rPr>
        <b/>
        <sz val="10"/>
        <rFont val="Arial"/>
        <family val="2"/>
      </rPr>
      <t>An</t>
    </r>
    <r>
      <rPr>
        <sz val="10"/>
        <rFont val="Arial"/>
        <family val="2"/>
      </rPr>
      <t>other critical field</t>
    </r>
    <r>
      <rPr>
        <strike/>
        <sz val="10"/>
        <rFont val="Arial"/>
        <family val="2"/>
      </rPr>
      <t>s</t>
    </r>
    <r>
      <rPr>
        <sz val="10"/>
        <rFont val="Arial"/>
        <family val="2"/>
      </rPr>
      <t xml:space="preserve"> included in the header for the purpose of coexistence </t>
    </r>
    <r>
      <rPr>
        <strike/>
        <sz val="10"/>
        <rFont val="Arial"/>
        <family val="2"/>
      </rPr>
      <t>are</t>
    </r>
    <r>
      <rPr>
        <sz val="10"/>
        <rFont val="Arial"/>
        <family val="2"/>
      </rPr>
      <t xml:space="preserve"> </t>
    </r>
    <r>
      <rPr>
        <b/>
        <sz val="10"/>
        <rFont val="Arial"/>
        <family val="2"/>
      </rPr>
      <t>is</t>
    </r>
    <r>
      <rPr>
        <sz val="10"/>
        <rFont val="Arial"/>
        <family val="2"/>
      </rPr>
      <t xml:space="preserve"> the UCS </t>
    </r>
    <r>
      <rPr>
        <strike/>
        <sz val="10"/>
        <rFont val="Arial"/>
        <family val="2"/>
      </rPr>
      <t>and the CN subheader indication</t>
    </r>
    <r>
      <rPr>
        <b/>
        <sz val="10"/>
        <rFont val="Arial"/>
        <family val="2"/>
      </rPr>
      <t>bit</t>
    </r>
    <r>
      <rPr>
        <sz val="10"/>
        <rFont val="Arial"/>
        <family val="2"/>
      </rPr>
      <t xml:space="preserve"> </t>
    </r>
    <r>
      <rPr>
        <strike/>
        <sz val="10"/>
        <rFont val="Arial"/>
        <family val="2"/>
      </rPr>
      <t>(Type = 6)</t>
    </r>
    <r>
      <rPr>
        <sz val="10"/>
        <rFont val="Arial"/>
        <family val="2"/>
      </rPr>
      <t>. Th</t>
    </r>
    <r>
      <rPr>
        <b/>
        <sz val="10"/>
        <rFont val="Arial"/>
        <family val="2"/>
      </rPr>
      <t>is</t>
    </r>
    <r>
      <rPr>
        <strike/>
        <sz val="10"/>
        <rFont val="Arial"/>
        <family val="2"/>
      </rPr>
      <t>ese</t>
    </r>
    <r>
      <rPr>
        <sz val="10"/>
        <rFont val="Arial"/>
        <family val="2"/>
      </rPr>
      <t xml:space="preserve"> field </t>
    </r>
    <r>
      <rPr>
        <b/>
        <sz val="10"/>
        <rFont val="Arial"/>
        <family val="2"/>
      </rPr>
      <t xml:space="preserve">is </t>
    </r>
    <r>
      <rPr>
        <strike/>
        <sz val="10"/>
        <rFont val="Arial"/>
        <family val="2"/>
      </rPr>
      <t>are</t>
    </r>
    <r>
      <rPr>
        <sz val="10"/>
        <rFont val="Arial"/>
        <family val="2"/>
      </rPr>
      <t xml:space="preserve"> used by CPEs to quickly signal the BS of a newly detected urgent coexistence situation with incumbents. For example, </t>
    </r>
    <r>
      <rPr>
        <strike/>
        <sz val="10"/>
        <rFont val="Arial"/>
        <family val="2"/>
      </rPr>
      <t>these</t>
    </r>
    <r>
      <rPr>
        <sz val="10"/>
        <rFont val="Arial"/>
        <family val="2"/>
      </rPr>
      <t xml:space="preserve"> </t>
    </r>
    <r>
      <rPr>
        <b/>
        <sz val="10"/>
        <rFont val="Arial"/>
        <family val="2"/>
      </rPr>
      <t>it</t>
    </r>
    <r>
      <rPr>
        <sz val="10"/>
        <rFont val="Arial"/>
        <family val="2"/>
      </rPr>
      <t xml:space="preserve"> can be utilized ... "</t>
    </r>
  </si>
  <si>
    <t>There is no need to report altitude in the CBP burst.  Precise topographic databases exist where altitude can be found from latitude and longitude with better accuracy than GPS.  In the case where the GPS antenna would be integrated with the transmit antenna, which is not necessary the case, this altitude would indicate the antenna height but the accuracy of this report would not be sufficient to be useful (GPS has an accuracy of +/-23 m 90% of the time.)
However, it is not clear why these variables are mapped so that the MSB is on the right rather than on the left as usual.  Is it related to the format of the NMEA string used for the satellite based geolocation information?</t>
  </si>
  <si>
    <r>
      <t>Modify the note in the second row as follows:
"If Latitude</t>
    </r>
    <r>
      <rPr>
        <strike/>
        <sz val="10"/>
        <rFont val="Arial"/>
        <family val="2"/>
      </rPr>
      <t xml:space="preserve">,  </t>
    </r>
    <r>
      <rPr>
        <b/>
        <sz val="10"/>
        <rFont val="Arial"/>
        <family val="2"/>
      </rPr>
      <t xml:space="preserve">and </t>
    </r>
    <r>
      <rPr>
        <sz val="10"/>
        <rFont val="Arial"/>
        <family val="2"/>
      </rPr>
      <t>Longitude</t>
    </r>
    <r>
      <rPr>
        <strike/>
        <sz val="10"/>
        <rFont val="Arial"/>
        <family val="2"/>
      </rPr>
      <t>, and Altitude</t>
    </r>
    <r>
      <rPr>
        <sz val="10"/>
        <rFont val="Arial"/>
        <family val="2"/>
      </rPr>
      <t xml:space="preserve"> are set to zero, this shall indicate that the location is not known."
Modify the note in the 5th row as follow:
" - Bit# </t>
    </r>
    <r>
      <rPr>
        <strike/>
        <sz val="10"/>
        <rFont val="Arial"/>
        <family val="2"/>
      </rPr>
      <t>15</t>
    </r>
    <r>
      <rPr>
        <b/>
        <sz val="10"/>
        <rFont val="Arial"/>
        <family val="2"/>
      </rPr>
      <t>14</t>
    </r>
    <r>
      <rPr>
        <sz val="10"/>
        <rFont val="Arial"/>
        <family val="2"/>
      </rPr>
      <t xml:space="preserve">-0: </t>
    </r>
    <r>
      <rPr>
        <strike/>
        <sz val="10"/>
        <rFont val="Arial"/>
        <family val="2"/>
      </rPr>
      <t>16</t>
    </r>
    <r>
      <rPr>
        <sz val="10"/>
        <rFont val="Arial"/>
        <family val="2"/>
      </rPr>
      <t xml:space="preserve"> </t>
    </r>
    <r>
      <rPr>
        <b/>
        <sz val="10"/>
        <rFont val="Arial"/>
        <family val="2"/>
      </rPr>
      <t>15</t>
    </r>
    <r>
      <rPr>
        <sz val="10"/>
        <rFont val="Arial"/>
        <family val="2"/>
      </rPr>
      <t xml:space="preserve"> bits of decimal degree fraction corresponding to a precision of </t>
    </r>
    <r>
      <rPr>
        <strike/>
        <sz val="10"/>
        <rFont val="Arial"/>
        <family val="2"/>
      </rPr>
      <t>1.7</t>
    </r>
    <r>
      <rPr>
        <b/>
        <sz val="10"/>
        <rFont val="Arial"/>
        <family val="2"/>
      </rPr>
      <t>3.4</t>
    </r>
    <r>
      <rPr>
        <sz val="10"/>
        <rFont val="Arial"/>
        <family val="2"/>
      </rPr>
      <t xml:space="preserve"> m.
  - Bit# </t>
    </r>
    <r>
      <rPr>
        <strike/>
        <sz val="10"/>
        <rFont val="Arial"/>
        <family val="2"/>
      </rPr>
      <t>23</t>
    </r>
    <r>
      <rPr>
        <b/>
        <sz val="10"/>
        <rFont val="Arial"/>
        <family val="2"/>
      </rPr>
      <t>22</t>
    </r>
    <r>
      <rPr>
        <sz val="10"/>
        <rFont val="Arial"/>
        <family val="2"/>
      </rPr>
      <t>-</t>
    </r>
    <r>
      <rPr>
        <strike/>
        <sz val="10"/>
        <rFont val="Arial"/>
        <family val="2"/>
      </rPr>
      <t>16</t>
    </r>
    <r>
      <rPr>
        <b/>
        <sz val="10"/>
        <rFont val="Arial"/>
        <family val="2"/>
      </rPr>
      <t>15</t>
    </r>
    <r>
      <rPr>
        <sz val="10"/>
        <rFont val="Arial"/>
        <family val="2"/>
      </rPr>
      <t xml:space="preserve">: 8 bits of degree, sufficient to cover 0° &lt; longitude &lt; 180°
  - Bit# </t>
    </r>
    <r>
      <rPr>
        <strike/>
        <sz val="10"/>
        <rFont val="Arial"/>
        <family val="2"/>
      </rPr>
      <t>24</t>
    </r>
    <r>
      <rPr>
        <b/>
        <sz val="10"/>
        <rFont val="Arial"/>
        <family val="2"/>
      </rPr>
      <t>23</t>
    </r>
    <r>
      <rPr>
        <sz val="10"/>
        <rFont val="Arial"/>
        <family val="2"/>
      </rPr>
      <t>: 1 bit indicator of hemisphere, E = 0, W = 1
Remove the "Altitude" row.</t>
    </r>
  </si>
  <si>
    <t>This CBP IE is not transmitted all the time.  
The purpose of this IE is from the regulatory requirement for identifying the CPE in order to locate the device to shut it off..  Latiyude and Longitude would be enough.
Agree to remove the Altitude.
The bits should be ordered the same way as for other parameters</t>
  </si>
  <si>
    <t>Most IE and MAC management definitions through out the draft have an Element ID field to indicate what type of message it is. All of the Subheader definitions in this section don't have an Element ID field. How does the BS know which subheader is present? Text starting on pg38/line14-pg39/line8 covers some rules on how subheaders are ordered, but is this enough</t>
  </si>
  <si>
    <t>Table 4 identifies the Sub-header that will be included.  All the information needed to parse the sub-headers is present.  It is an unusual way of identifying the IEs but saves on the number of bits.  Could be reviewed later in Draftv4.0 for consistence with the way  other IEs are presented.</t>
  </si>
  <si>
    <t>Old section 6.10.23 on Scheduling constraints which related to the interference-free self-coexistence scheme was removed.  This parameter does no longer seem to be applicable. However messages similar to those in old section 6.10.23 will be needed to synchronize the upstream/downstream split to allow coexistence in the case where two BS's are in line-of-sight and interfere with each other.</t>
  </si>
  <si>
    <t>for this infomration to be valid, there are some requirements. Our text can't specify implementation. If the imlpementation has a separate antenna, there will be a cable length between the antenna and the cable. Moreover, there can be standing wave issues. For this number to be valid, those have to be measured and taken into account.</t>
  </si>
  <si>
    <r>
      <t xml:space="preserve">Specify how these parameters will be </t>
    </r>
    <r>
      <rPr>
        <u val="single"/>
        <sz val="10"/>
        <rFont val="Arial"/>
        <family val="2"/>
      </rPr>
      <t>automatically</t>
    </r>
    <r>
      <rPr>
        <sz val="10"/>
        <rFont val="Arial"/>
        <family val="2"/>
      </rPr>
      <t xml:space="preserve"> measured down to 0.5dB precision by the CPE and BS somewhere in the text. I also suggest relaxing the precision of thos parameter from 0.5 dB to 3 dB. dBs go so fast in real life field applicatins that 0.5 dB is rediculously precise and I beleive this precsison serves no real purpose. Relaxation here may result in lowered costs and simplified measurments. An alternative solution may be to state in the text that resultion is down to 0.5 dB but precision is +/- 3dB.</t>
    </r>
  </si>
  <si>
    <r>
      <t xml:space="preserve">Ivan indicated that the EIRP value may not need to be as accurate as 0.5 dB.  This would require a high precision meter at the BS which would be more complex.
This would be independent from the maximum EIRP stated by the local regulations where a precise maximum has to be observed.
Add the following sentence at the end of the paragraph: "The tolerance on this value shall be no more than +/-x dB.
Winston: Loosening the tolerance on the EIRP may create problems at maximum EIRP.
At the BS, the unit would be calibrated at maximum EIRP and would use a step attenuator that may or may not be accurate.  The purpose of transmitting this value to the CPE is for the CPE to estimate the power needed on its opportunistic bursts.  Tolerance at the CPE receiver will likely be looser anyway.
The message should have a resolution of 0.5 dB but the measurement or the step attenuator should not need to be 0.5 dB in accuracy.
"is reported in dBm </t>
    </r>
    <r>
      <rPr>
        <b/>
        <sz val="10"/>
        <rFont val="Arial"/>
        <family val="2"/>
      </rPr>
      <t xml:space="preserve">with a resolution of 0.5 dB </t>
    </r>
    <r>
      <rPr>
        <sz val="10"/>
        <rFont val="Arial"/>
        <family val="2"/>
      </rPr>
      <t>ranging ... and aaccuracy of +/-3 dB".
The transmit output EIRP should be specified within +/-3 dB.
The tolerance on the measured power should be within +/-3dB.
See also comment 306.
Action: PHY group to review the question of precision or tolerance for the calculation of the EIRP of the first opportunistic burst from the CPE.</t>
    </r>
  </si>
  <si>
    <t>It was decided that the SCW is no longer part of the US sub-frame.  This implies a number of changes.  among them, should there be a third MAP defined to indicate the presence of an SCW since specific CPEs will need to be asked to be "active" (transmit a CBP) and others should be "passive" (listen for CBP) and either synchronize to it or capture the signal as is.  This is currently done in the US-MAP. See new Table 47.</t>
  </si>
  <si>
    <t>Modify text on this page so that the "Disallowed" and "Unclassified" categories are not a sub-category of "Allowed". Also make the Available category a hierarchy: Available, which is comprised of Operating and Backup, then candidate which is a child of backup, and protected which is a child of candidate. This hierarchy makes more sense when reading the defintion of the channel sets and better illustrates the types of channels.</t>
  </si>
  <si>
    <t>Channel Availability is specified by the database. If some channel is available as specified by the database, then it still can be dis-allowed by the operator from use. Further an available channel that has not been sensed is un-classified and an available channel where incumbent is detected is protected.</t>
  </si>
  <si>
    <t>As the paragraph above the event descriptions correctly specifies, the database service is not involved with the channel states.  On a higher level, if a channel is indicated as not available by the database service, it is not on the available channel list, or "unavailable."</t>
  </si>
  <si>
    <t>The group looked at Comments 1011 and 1013 in Comment Database 22-09-0120 Rev 31 and these comments have been addressed in this new diagram. In fact this diagram is more in line of traditional state machine type of diagrams which specify the events and the actions. There is no need to revert back to the old diagram which was incomplete. 
Event 1 should be changed to: ""The channel in the operating, backup or candidate set becomes a member of the protected set as an incumbent is detected."</t>
  </si>
  <si>
    <t>A candidate channel becomes a backup channel after it has been sensed according to the sensing requirements and a protected service has not been discovered.  On the flip side, a backup channel becomes a candidate channel when the sensing requirements are no longer satisfied.</t>
  </si>
  <si>
    <r>
      <t xml:space="preserve">Change "Event 3: Channel quality is sufficient to be member of the Backup set" to </t>
    </r>
    <r>
      <rPr>
        <sz val="10"/>
        <color indexed="18"/>
        <rFont val="Arial"/>
        <family val="2"/>
      </rPr>
      <t xml:space="preserve">"Event 3: No incumbent has been detected on this channel and the timing requirements for sensing as per the definition of the backup channel are satisfied </t>
    </r>
    <r>
      <rPr>
        <b/>
        <sz val="10"/>
        <color indexed="18"/>
        <rFont val="Arial"/>
        <family val="2"/>
      </rPr>
      <t>by all CPEs reporting to the BS.  (Furthermore, a prioritization among the back up channels can be made based on the measured channel quality</t>
    </r>
    <r>
      <rPr>
        <sz val="10"/>
        <color indexed="18"/>
        <rFont val="Arial"/>
        <family val="2"/>
      </rPr>
      <t xml:space="preserve">.)" </t>
    </r>
    <r>
      <rPr>
        <sz val="10"/>
        <rFont val="Arial"/>
        <family val="2"/>
      </rPr>
      <t>Change "Event 6: If the channel quality is worse than that required for it to be part of the Backup set. Also, this channel satisfies that no incumbent appeared during the last 30s." to "</t>
    </r>
    <r>
      <rPr>
        <sz val="10"/>
        <color indexed="18"/>
        <rFont val="Arial"/>
        <family val="2"/>
      </rPr>
      <t xml:space="preserve">Event 6: The timing requirements for sensing are not satisfied as required by the definition of the backup channel </t>
    </r>
    <r>
      <rPr>
        <b/>
        <sz val="10"/>
        <color indexed="18"/>
        <rFont val="Arial"/>
        <family val="2"/>
      </rPr>
      <t>by one or more CPEs.</t>
    </r>
    <r>
      <rPr>
        <sz val="10"/>
        <color indexed="18"/>
        <rFont val="Arial"/>
        <family val="2"/>
      </rPr>
      <t xml:space="preserve"> (Furthermore, a prioritization among the candidate channels can be made based on the measured channel quality.)"</t>
    </r>
  </si>
  <si>
    <t>I do not support the new term "quality" because it is in direct conflict with the specification of the channel sets.  When the event text was correct in the previous draft, the term "quality" was used to describe one of the several possible metrics that could be used in the purposefully unstandardized prioritization of channels within the same channel sets.</t>
  </si>
  <si>
    <r>
      <t xml:space="preserve">The term 'channel quality' has been defined as a footnote to Page 377. This metric is just used to prioritize the channel selection after the channel has been declared as available by the database and the timing requirements for sensing have been met with no incumbent detected. So there is no need to revert back to the transition descriptions in Draft 2.0.
Event 4 has to be removed because a transition to a candidate channel.  Event 7 becomes event 4 which should read as follows: "Event 4: The channel is released due to the termination of WRAN usage </t>
    </r>
    <r>
      <rPr>
        <strike/>
        <sz val="10"/>
        <rFont val="Arial"/>
        <family val="2"/>
      </rPr>
      <t>although its quality is still within the range of the existing members of the Backup set</t>
    </r>
    <r>
      <rPr>
        <sz val="10"/>
        <rFont val="Arial"/>
        <family val="2"/>
      </rPr>
      <t>."</t>
    </r>
  </si>
  <si>
    <t>This line states that the transition lines are defined as a tuple of "Event" + "Action", but this is not indicated anywhere on Figure 170. The existing text explains that the default action is to just move to a particular state given the event+current state</t>
  </si>
  <si>
    <r>
      <t xml:space="preserve">Association is defined as the process by which the CPE completes the registration with the BS. When CPEs request association with a WRAN BS (see CPE initialization procedure described in 6.17.2), the SM is responsible for granting or denying association rights to the requesting CPEs. For that, the SM shall consider location information, and </t>
    </r>
    <r>
      <rPr>
        <sz val="10"/>
        <color indexed="18"/>
        <rFont val="Arial"/>
        <family val="2"/>
      </rPr>
      <t>basic and registered</t>
    </r>
    <r>
      <rPr>
        <sz val="10"/>
        <rFont val="Arial"/>
        <family val="2"/>
      </rPr>
      <t xml:space="preserve"> capabilities of each requesting CPE. The SM shall access the incumbent databases</t>
    </r>
    <r>
      <rPr>
        <strike/>
        <sz val="10"/>
        <rFont val="Arial"/>
        <family val="2"/>
      </rPr>
      <t>, if existent,</t>
    </r>
    <r>
      <rPr>
        <sz val="10"/>
        <rFont val="Arial"/>
        <family val="2"/>
      </rPr>
      <t xml:space="preserve"> to obtain the list of available channels and corresponding maximum EIRP limits at the CPE’s location, and based on the received information, the SM shall decide whether to grant association rights to the CPE in its current operating channel and indicate the maximum transmit EIRP allowed for the CPE. </t>
    </r>
  </si>
  <si>
    <t>For policy 3a, at the last stage "BS within protected radius of wireless mike", some of the text that explains the "NO" answer/action, is similar to other policies with regard to shutting down or disabling CPE transmission. This text needs to be updated to reference the proper signaling (e.g. Action Codes) used with the DREG-CMD.</t>
  </si>
  <si>
    <r>
      <t xml:space="preserve">Modify the text for the "NO" action/condition under the "BS within protected radious of wireless mike" as follows: "Dis-associate the CPEs that are within the protected radius of the wireless microphone operation (Microphone Protection Radius - MPR) within (Tch_move_wm - 0.5) seconds from the time when the wireless microphone signal was detected and continue normal operation with the other CPEs.   A </t>
    </r>
    <r>
      <rPr>
        <strike/>
        <sz val="10"/>
        <color indexed="10"/>
        <rFont val="Arial"/>
        <family val="0"/>
      </rPr>
      <t>formal MAC message</t>
    </r>
    <r>
      <rPr>
        <sz val="10"/>
        <color indexed="10"/>
        <rFont val="Arial"/>
        <family val="0"/>
      </rPr>
      <t xml:space="preserve"> DREG-CMD with Action Code = 0x04 (6.10.15), aimed at dropping their association on the current operating channel,</t>
    </r>
    <r>
      <rPr>
        <sz val="10"/>
        <rFont val="Arial"/>
        <family val="2"/>
      </rPr>
      <t xml:space="preserve"> shall be sent to these CPEs before dropping their association so that the CPEs no longer wait for an allocation in the US-MAP and/or transmit an opportunistic BW request, UCS or Ranging request.   Optionally, the BS may signal the next channel to go to for the dis-associated CPEs before shutting down the communication. </t>
    </r>
    <r>
      <rPr>
        <sz val="10"/>
        <color indexed="10"/>
        <rFont val="Arial"/>
        <family val="0"/>
      </rPr>
      <t xml:space="preserve">This is enabled by sending a DREG-CMD with Action Code = </t>
    </r>
    <r>
      <rPr>
        <strike/>
        <sz val="10"/>
        <color indexed="18"/>
        <rFont val="Arial"/>
        <family val="2"/>
      </rPr>
      <t>0x00</t>
    </r>
    <r>
      <rPr>
        <sz val="10"/>
        <color indexed="18"/>
        <rFont val="Arial"/>
        <family val="2"/>
      </rPr>
      <t xml:space="preserve"> 0x01</t>
    </r>
    <r>
      <rPr>
        <sz val="10"/>
        <color indexed="10"/>
        <rFont val="Arial"/>
        <family val="0"/>
      </rPr>
      <t>.</t>
    </r>
    <r>
      <rPr>
        <sz val="10"/>
        <rFont val="Arial"/>
        <family val="2"/>
      </rPr>
      <t xml:space="preserve"> The default value for MPR shall be 4 km."</t>
    </r>
  </si>
  <si>
    <r>
      <t xml:space="preserve">This is in line with other comments that make the actions more specific and is accepted with the additional changes indicated in blue.
Comments 588, 589, 591, 593 and 362: A proper name still needs to be found for the timer that will be set differently for fixed and portable operation.
</t>
    </r>
    <r>
      <rPr>
        <sz val="10"/>
        <color indexed="12"/>
        <rFont val="Arial"/>
        <family val="2"/>
      </rPr>
      <t>Ranga email (18 May): last action code referenced in proposed resolution should be 0x00</t>
    </r>
  </si>
  <si>
    <t>The quiet periods will be needed for any channel where there is already some WRAN operation which may hide the presence of incumbents. These could be different QPs than those of the current operating channel but the out-of-band sensing will still need to be done during these quiet periods to properly detect the presence of incumbents.
The box in Figure 177 needs to be modified to indicate that the BS can only control the quiet periods for N and coordinate it with the other BSs on N (coexistence) and N+/-1 for adjacent channels.  See comment 598.</t>
  </si>
  <si>
    <t xml:space="preserve">Row after: Number of subchannels (for UIUC 2 and 3)
The signalling of the presence of an initial ranging opportunistic window needs to be declared before UIUC 6 to 8 so that the 7 first symbols can be reserved first.
Note that the number of sub-channels is asked for the initial ranging and the other CDMA bursts because it is possible that the initial ranging window may not be allocated to the ranging channel while other CDMA bursts are.  In case both types are scheduled, then the CPE </t>
  </si>
  <si>
    <t>Insert the following two rows:
"} else if (UIUC == 8) {"   "The first 7 symbols of the ranging burst shall be reserved for the opportunistic initial ranging burt."
"Number of sub-channels"   "4 bits"   " Number of sub-channels reserved for the initial ranging burst."</t>
  </si>
  <si>
    <t>The normal case could be to cover a 50 km range with one symbol buffer before and after the initial ranging burst and an option for 100 km with 2 symbols buffer.
There is a need to add a 1 bit flag to indicate whether the BS wants to include a 1-suymbol or 2-symbol buffer.
Action: Gerald to include one row to the Table under UIUC=8 for the number of symbols for the buffer.</t>
  </si>
  <si>
    <t>Agree with inclusion of new UIUC = 8 for the initial ranging allocation.  Keep the extended UIUC with Table 50 and the Dummy application with Table 51 for test purposes.
See comment 263.
The EIRP Control IE for US-MAP is fixed in length at 20 bits, but length needs to be expressed in bits to be consistent.</t>
  </si>
  <si>
    <r>
      <t xml:space="preserve">Move section 6.10.4.1.2.2 US-MAP Dummy IE as section 6.10.4.1.2.1 before the section on US-MAP EIRP Control IE which will become section 6.10.4.1.2.2.
Rename the two sections as:
"6.10.4.1.2.1 US-MAP Dummy </t>
    </r>
    <r>
      <rPr>
        <b/>
        <sz val="10"/>
        <rFont val="Arial"/>
        <family val="2"/>
      </rPr>
      <t>Extended</t>
    </r>
    <r>
      <rPr>
        <sz val="10"/>
        <rFont val="Arial"/>
        <family val="2"/>
      </rPr>
      <t xml:space="preserve"> IE"
"6.10.4.1.2.2 US-MAP EIRP Control </t>
    </r>
    <r>
      <rPr>
        <b/>
        <sz val="10"/>
        <rFont val="Arial"/>
        <family val="2"/>
      </rPr>
      <t>Extended</t>
    </r>
    <r>
      <rPr>
        <sz val="10"/>
        <rFont val="Arial"/>
        <family val="2"/>
      </rPr>
      <t xml:space="preserve"> IE"
Rename the two Tables as follows:
"Table 50— US-MAP Dummy </t>
    </r>
    <r>
      <rPr>
        <b/>
        <sz val="10"/>
        <rFont val="Arial"/>
        <family val="2"/>
      </rPr>
      <t>Extended</t>
    </r>
    <r>
      <rPr>
        <sz val="10"/>
        <rFont val="Arial"/>
        <family val="2"/>
      </rPr>
      <t xml:space="preserve"> IE format"
"Table 51— US-MAP EIRP control </t>
    </r>
    <r>
      <rPr>
        <b/>
        <sz val="10"/>
        <rFont val="Arial"/>
        <family val="2"/>
      </rPr>
      <t>Extended</t>
    </r>
    <r>
      <rPr>
        <sz val="10"/>
        <rFont val="Arial"/>
        <family val="2"/>
      </rPr>
      <t xml:space="preserve"> IE format"
Remove the padding bits from the two Tables.
Align the "Extended UIUC" so that it is in increasing order: 0, 1 and 2</t>
    </r>
  </si>
  <si>
    <t>The order should be Table 47, Table 48 followed by the explanation of EIRP UIUC=9 for US-MAP EIRP Control IE, then CBP UIUC which is referred under UIUC =0, then CDMA IE which is referred under UIUC= 7 (10-12 are still reserved) and then the extended UIUC and the last sub-section being the Dummy Extended UIUC.
Also for the Extended and Dummy IEs, we should reflect their length usings 8 bits for the total length of the IE.</t>
  </si>
  <si>
    <r>
      <t xml:space="preserve">3rd row: The note needs to be more specific:
"Indicates the Code sent by the CPE </t>
    </r>
    <r>
      <rPr>
        <b/>
        <sz val="10"/>
        <rFont val="Arial"/>
        <family val="2"/>
      </rPr>
      <t>for initial ranging</t>
    </r>
    <r>
      <rPr>
        <sz val="10"/>
        <rFont val="Arial"/>
        <family val="2"/>
      </rPr>
      <t>."
4th row: since the channel is known, this row is redundant and needs to be removed.
5th row: the mapping of the US bursts is in OFDMA slots rather than symbols since it may not all be transmitted on the same sub-channel:
"Indicates the duration, in units of OFDM</t>
    </r>
    <r>
      <rPr>
        <b/>
        <sz val="10"/>
        <rFont val="Arial"/>
        <family val="2"/>
      </rPr>
      <t>A</t>
    </r>
    <r>
      <rPr>
        <sz val="10"/>
        <rFont val="Arial"/>
        <family val="2"/>
      </rPr>
      <t xml:space="preserve"> </t>
    </r>
    <r>
      <rPr>
        <strike/>
        <sz val="10"/>
        <rFont val="Arial"/>
        <family val="2"/>
      </rPr>
      <t>symbols</t>
    </r>
    <r>
      <rPr>
        <b/>
        <sz val="10"/>
        <rFont val="Arial"/>
        <family val="2"/>
      </rPr>
      <t>slots</t>
    </r>
    <r>
      <rPr>
        <sz val="10"/>
        <rFont val="Arial"/>
        <family val="2"/>
      </rPr>
      <t>, of the allocation.
6th row: this row is to indicate the FEC and modulation to be used by the CPE for continuing its registration.  It should read as follows: "UIUC"   6 bits"   "</t>
    </r>
    <r>
      <rPr>
        <strike/>
        <sz val="10"/>
        <rFont val="Arial"/>
        <family val="2"/>
      </rPr>
      <t>Indicates the PHY symbol</t>
    </r>
    <r>
      <rPr>
        <b/>
        <sz val="10"/>
        <rFont val="Arial"/>
        <family val="2"/>
      </rPr>
      <t xml:space="preserve">UIUC to be </t>
    </r>
    <r>
      <rPr>
        <sz val="10"/>
        <rFont val="Arial"/>
        <family val="2"/>
      </rPr>
      <t>used by the CPE</t>
    </r>
    <r>
      <rPr>
        <b/>
        <sz val="10"/>
        <rFont val="Arial"/>
        <family val="2"/>
      </rPr>
      <t xml:space="preserve"> for this allocation (see Table 47)</t>
    </r>
    <r>
      <rPr>
        <sz val="10"/>
        <rFont val="Arial"/>
        <family val="2"/>
      </rPr>
      <t>."
Remove the "Reserved" bits.</t>
    </r>
  </si>
  <si>
    <r>
      <t xml:space="preserve">With the proposed changes, the size of the IE is 20 rather than 32.  This needs to be changed in Table 47.
</t>
    </r>
    <r>
      <rPr>
        <sz val="10"/>
        <color indexed="10"/>
        <rFont val="Arial"/>
        <family val="2"/>
      </rPr>
      <t>Also, remove the words: "for initial ranging" proposed in the first item since this CDMA allocation IE is also used for CDMA BW Request and CDMA UCS Notification.</t>
    </r>
  </si>
  <si>
    <t>The Method 2 is the only workable method.  Instead of a temporay MAC address, a temporary basic CID is used until completion of the authorization.  Then, the real basic CID is assigned for normal operation.  Hence, the match between the MAC address and the basic CID is not preserved for privacy purpose.
However, a MAC address can still be spoofed.</t>
  </si>
  <si>
    <t>The MMP_PN and Ciphertext ICV IEs for RNG-REQ don't have an element id value assigned to the. Also, Downstream Burst Profile and CPE MAC address have Element IDs 1 and 2 assigned respectively. This can't be right, because in Table 6 the Backup_and_Candidate_Channel_List and FC_REQ IEs have Element ID 1 and 2 assigned.</t>
  </si>
  <si>
    <t>Row 2:
It was proposed to move from a differential timing adjustment to an absolute adjustment so that the BS can always track the distance to the CPE.  The 16 bits allocated for this parameters allows tracking beyond the 100 km range.
A method to initially calibrate the timing advance is included.</t>
  </si>
  <si>
    <r>
      <t>Change "Timing adjust" to "Timing advance"
Change the note to read::
"</t>
    </r>
    <r>
      <rPr>
        <strike/>
        <sz val="10"/>
        <rFont val="Arial"/>
        <family val="2"/>
      </rPr>
      <t xml:space="preserve">Signed </t>
    </r>
    <r>
      <rPr>
        <b/>
        <sz val="10"/>
        <rFont val="Arial"/>
        <family val="2"/>
      </rPr>
      <t>Timing advance at the CPE, in</t>
    </r>
    <r>
      <rPr>
        <sz val="10"/>
        <rFont val="Arial"/>
        <family val="2"/>
      </rPr>
      <t xml:space="preserve"> number</t>
    </r>
    <r>
      <rPr>
        <strike/>
        <sz val="10"/>
        <rFont val="Arial"/>
        <family val="2"/>
      </rPr>
      <t xml:space="preserve"> in</t>
    </r>
    <r>
      <rPr>
        <sz val="10"/>
        <rFont val="Arial"/>
        <family val="2"/>
      </rPr>
      <t xml:space="preserve"> </t>
    </r>
    <r>
      <rPr>
        <b/>
        <sz val="10"/>
        <rFont val="Arial"/>
        <family val="2"/>
      </rPr>
      <t>of</t>
    </r>
    <r>
      <rPr>
        <sz val="10"/>
        <rFont val="Arial"/>
        <family val="2"/>
      </rPr>
      <t xml:space="preserve"> TU</t>
    </r>
    <r>
      <rPr>
        <b/>
        <sz val="10"/>
        <rFont val="Arial"/>
        <family val="2"/>
      </rPr>
      <t>, to compensate for the signal propagation delay on both, the downstream and the upstream RF paths, so that the upstream burst arrives at the BS within the tolerance specified in 8.9.2.  The timing advance shall be set to 0 when the CPE is co-located with the BS and shall increase as the CPE is located further away from the BS</t>
    </r>
    <r>
      <rPr>
        <sz val="10"/>
        <rFont val="Arial"/>
        <family val="2"/>
      </rPr>
      <t>."</t>
    </r>
    <r>
      <rPr>
        <sz val="10"/>
        <rFont val="Arial"/>
        <family val="2"/>
      </rPr>
      <t xml:space="preserve"> </t>
    </r>
  </si>
  <si>
    <t>Row 7:
When the RNG-RSP message is sent, the MAC address of the CPE is not yet known by the BS and cannot be sent here.  If it is a temporary MAC address for secure registration, then the name of the parameter should clearly reflect it and the appropriate section in clause 7 should be referred (see 6.10.7.3.6.9).</t>
  </si>
  <si>
    <t>Users may buy fixed CPEs and decide to move them on their own, or attempt to use them in a portable fashion. Manufacturers may build CPEs that are capable of Fixed (high-power) operation, portable (low-power) operation, or both. We should accomadate this by allowing the CPE to tell the BS what types of operation it is allowed for.</t>
  </si>
  <si>
    <t>Add a subection 6.10.7.3.6.10 titled "CPE Operational Capability". Add the following text to the section: "This IE allows the CPE to signal to the BS that it is capable of Fixed and/or Portable operation."  Add a table to this new section with ElementID=??; Length=1 byte; Value: 0x00=Fixed, 0x01=Portable, 0x02=both, 0x03-0xFF=reserved; Scope=REG-REQ/RSP</t>
  </si>
  <si>
    <r>
      <t xml:space="preserve">A fixed CPE has to be connected to an outdoor antenna whereas for the portable terminal, the antenna has to be integrated to the CPE: "permanently attached antenna" according to the FCC R&amp;O.
The proposed remedy needs to be modified so that a CPE is not capable of being used for both fixed and portable operation since there are other functional requirements that the CPEs need to support.
Add the following sentence:
"This IE allows the CPE to signal to the BS that it is </t>
    </r>
    <r>
      <rPr>
        <b/>
        <sz val="10"/>
        <rFont val="Arial"/>
        <family val="2"/>
      </rPr>
      <t>to be operated as a</t>
    </r>
    <r>
      <rPr>
        <sz val="10"/>
        <rFont val="Arial"/>
        <family val="2"/>
      </rPr>
      <t xml:space="preserve"> </t>
    </r>
    <r>
      <rPr>
        <strike/>
        <sz val="10"/>
        <rFont val="Arial"/>
        <family val="2"/>
      </rPr>
      <t>capable of</t>
    </r>
    <r>
      <rPr>
        <sz val="10"/>
        <rFont val="Arial"/>
        <family val="2"/>
      </rPr>
      <t xml:space="preserve"> Fixed </t>
    </r>
    <r>
      <rPr>
        <strike/>
        <sz val="10"/>
        <rFont val="Arial"/>
        <family val="2"/>
      </rPr>
      <t>and/</t>
    </r>
    <r>
      <rPr>
        <sz val="10"/>
        <rFont val="Arial"/>
        <family val="2"/>
      </rPr>
      <t xml:space="preserve">or Portable </t>
    </r>
    <r>
      <rPr>
        <b/>
        <sz val="10"/>
        <rFont val="Arial"/>
        <family val="2"/>
      </rPr>
      <t>terminal</t>
    </r>
    <r>
      <rPr>
        <strike/>
        <sz val="10"/>
        <rFont val="Arial"/>
        <family val="2"/>
      </rPr>
      <t>operation</t>
    </r>
    <r>
      <rPr>
        <sz val="10"/>
        <rFont val="Arial"/>
        <family val="2"/>
      </rPr>
      <t>."  Add a table to this new section with ElementID=??; Length=1 byte; Value: 0x00=Fixed, 0x01=Portable, 0x02</t>
    </r>
    <r>
      <rPr>
        <strike/>
        <sz val="10"/>
        <rFont val="Arial"/>
        <family val="2"/>
      </rPr>
      <t>=both, 0x03</t>
    </r>
    <r>
      <rPr>
        <sz val="10"/>
        <rFont val="Arial"/>
        <family val="2"/>
      </rPr>
      <t>-0xFF=reserved; Scope=REG-REQ/RSP</t>
    </r>
  </si>
  <si>
    <t>No additional MAC messages are needed except for the warning message from the SSA which will be send to ask the BS for more QPs to be able to detect the reach the proper sensing threshlods within the specified time in the given regulatory domain.  Although the BS will be given the capability of the sensing devices at the CPEs at registration, it may not be possible for the SM to establish the required pace of quiet periods in a deterministic way because of the different variables coming into play.  In such case, hte SM should schedule the QPs with a tendency toward reduction to tend to more system data throughput but rely on the CPEs to signal that the pace as gone too low to cover all sensing conditions.  OK. Resolved.
Action: Ranga to develop the unsolicited message from the SSA to the SM to ask for sufficient quiet period time.</t>
  </si>
  <si>
    <t>To the DCD for the backup/candidate channel list and the CHO-UPD for the list of empty channel.  We may need a definition for such empty channel list.  See comments on CHO-UPD: 220, 317, 351,464, 615, 616, 618, 628.
Action: Gerald: See 22-10-84r2, section 9.3.3, second and third paragraphs, align the text related to the CHO-UPD with comment 220.</t>
  </si>
  <si>
    <t>We agreed during the Cognitive Radio Capability ad-hoc to define an IDENTICAL Spectrum Sensing Automaton (SSA) entity to exist at the CPE as well as the BS in order to reduce the implementation complexity. This SSA at the BS will come as an addition ot the Spectrum Manager (SM) entity at the BS. In that sense, this comment is not accepted. However, we do need to generalize all the figures in Section 9.3, such that they are not limited to usage at the CPEs. And this seems to be an issue in Figure 180 - Flow diagram of SSA at CPE initialization. All these sections need to be modified accordingly.
See document 22-10-0084r1.
Action: Apurva to update the SSA state diagram to properly represent the 6 conditions for the SSA</t>
  </si>
  <si>
    <t xml:space="preserve">First of all these footnotes are not normative and they should not be included in the main body of the draft. Secondly, these footnotes are more "Recommended Practice" rather than normative and so they are suitable to be included in 802.22.2 rather than 802.22 </t>
  </si>
  <si>
    <t>1. Figure 183 - Input parameter of "Channel BW" needs to change to IETF Country code. Since the way we are defining the channelization is based on IETF Country Code and the Channel Number for that country assuming that SSF is capable of decoding that information and translate that to the Center Frequency and the BW. 2. At the Output, Field Strength Estimate Vector and Error Standard Deviation are no longer present. Change those to "Mean of the RSSI Measurements' and the "Standard Deviation of the RSSI Measurements". Finally Modes 1 and 2 can now, easily be combined as Output = Signal Present Array, Confidence Array, Mean of the M RSSI measurements and the Standard Deviation of the RSSI measurements. Where - Make modification to Table 259, since there is no need to store the M measurements. Say in the texts before this table that M measurements will be made based on the number of 2 ms measurement periods that can be fit inside the Sensing Window. In case no start and end parameters are specified, then the RSSI measurement window shall be 10 periods of 2 ms duration.</t>
  </si>
  <si>
    <r>
      <t>modify the text on line 22-23 as follows: "Demodulation of the beacon information may</t>
    </r>
    <r>
      <rPr>
        <strike/>
        <sz val="10"/>
        <color indexed="10"/>
        <rFont val="Arial"/>
        <family val="0"/>
      </rPr>
      <t>, therefore, reduce the</t>
    </r>
    <r>
      <rPr>
        <sz val="10"/>
        <rFont val="Arial"/>
        <family val="2"/>
      </rPr>
      <t xml:space="preserve"> impact </t>
    </r>
    <r>
      <rPr>
        <sz val="10"/>
        <color indexed="10"/>
        <rFont val="Arial"/>
        <family val="0"/>
      </rPr>
      <t xml:space="preserve">the WRAN operator and a BS's ability to schedule traffic in an optimal manner. In these cases, the </t>
    </r>
    <r>
      <rPr>
        <strike/>
        <sz val="10"/>
        <color indexed="10"/>
        <rFont val="Arial"/>
        <family val="0"/>
      </rPr>
      <t xml:space="preserve">of </t>
    </r>
    <r>
      <rPr>
        <sz val="10"/>
        <rFont val="Arial"/>
        <family val="2"/>
      </rPr>
      <t>QoS for a portion of the WRAN clients</t>
    </r>
    <r>
      <rPr>
        <sz val="10"/>
        <color indexed="10"/>
        <rFont val="Arial"/>
        <family val="0"/>
      </rPr>
      <t xml:space="preserve"> may not be satisfied </t>
    </r>
    <r>
      <rPr>
        <sz val="10"/>
        <rFont val="Arial"/>
        <family val="2"/>
      </rPr>
      <t xml:space="preserve">while adequately protecting the incumbent." </t>
    </r>
  </si>
  <si>
    <t>First of all we have a table here that isn't assigned a # and title. Also, we are specifying the ability to decode MSF1 by itself, and so on. It doesn't work that way. You can decode MSF1, or MSF1+MSF2, or MSF1+MSF2+MSF3. So you can only have 15, 59, 90 bytes of MSF data</t>
  </si>
  <si>
    <r>
      <t xml:space="preserve">The geolocation technology shall detect if any device in the network </t>
    </r>
    <r>
      <rPr>
        <b/>
        <sz val="10"/>
        <rFont val="Arial"/>
        <family val="2"/>
      </rPr>
      <t>has changed position</t>
    </r>
    <r>
      <rPr>
        <strike/>
        <sz val="10"/>
        <rFont val="Arial"/>
        <family val="2"/>
      </rPr>
      <t xml:space="preserve"> moves</t>
    </r>
    <r>
      <rPr>
        <sz val="10"/>
        <rFont val="Arial"/>
        <family val="2"/>
      </rPr>
      <t>.  If</t>
    </r>
    <r>
      <rPr>
        <b/>
        <sz val="10"/>
        <rFont val="Arial"/>
        <family val="2"/>
      </rPr>
      <t xml:space="preserve"> the position of</t>
    </r>
    <r>
      <rPr>
        <sz val="10"/>
        <rFont val="Arial"/>
        <family val="2"/>
      </rPr>
      <t xml:space="preserve"> a device </t>
    </r>
    <r>
      <rPr>
        <b/>
        <sz val="10"/>
        <rFont val="Arial"/>
        <family val="2"/>
      </rPr>
      <t>has changed by greater than  that specified by the local regulations (default 25 m)</t>
    </r>
    <r>
      <rPr>
        <sz val="10"/>
        <rFont val="Arial"/>
        <family val="2"/>
      </rPr>
      <t xml:space="preserve"> </t>
    </r>
    <r>
      <rPr>
        <strike/>
        <sz val="10"/>
        <rFont val="Arial"/>
        <family val="2"/>
      </rPr>
      <t>moves</t>
    </r>
    <r>
      <rPr>
        <sz val="10"/>
        <color indexed="12"/>
        <rFont val="Arial"/>
        <family val="2"/>
      </rPr>
      <t xml:space="preserve">, </t>
    </r>
    <r>
      <rPr>
        <sz val="10"/>
        <rFont val="Arial"/>
        <family val="2"/>
      </rPr>
      <t xml:space="preserve">the BS shall immediately cease all of this device's </t>
    </r>
    <r>
      <rPr>
        <strike/>
        <sz val="10"/>
        <rFont val="Arial"/>
        <family val="2"/>
      </rPr>
      <t>its</t>
    </r>
    <r>
      <rPr>
        <sz val="10"/>
        <rFont val="Arial"/>
        <family val="2"/>
      </rPr>
      <t xml:space="preserve"> transmissions</t>
    </r>
    <r>
      <rPr>
        <b/>
        <sz val="10"/>
        <rFont val="Arial"/>
        <family val="2"/>
      </rPr>
      <t xml:space="preserve"> </t>
    </r>
    <r>
      <rPr>
        <sz val="10"/>
        <rFont val="Arial"/>
        <family val="2"/>
      </rPr>
      <t>until a new list of available channels is obtained from the database service based on the new location of the device</t>
    </r>
    <r>
      <rPr>
        <b/>
        <sz val="10"/>
        <rFont val="Arial"/>
        <family val="2"/>
      </rPr>
      <t xml:space="preserve"> as specified by policy number 8 from Table 251</t>
    </r>
    <r>
      <rPr>
        <sz val="10"/>
        <rFont val="Arial"/>
        <family val="2"/>
      </rPr>
      <t>.</t>
    </r>
  </si>
  <si>
    <r>
      <t xml:space="preserve">In the 802.22 PAR, the BS is supposed to be fixed and professionally installed.  This should therefore not apply to the BS.
Generic text could be added at the beginning of the Draft:  "The system shall comply with the local regulations."
The BS and the CPE's always have to behave as the local regulator specifies in the area.
Ivan suggests to add: "as specified by the local regulator." Also, if there is no incumbent to be protected on a channel, why should the CPE need to stop its operation if it has changed position.
Winston:  How would it know that there is no incumbent to be protected if a new list of channels is not obtained for the new position?  The TV bands are not intended for devices moving in a car.
Ivan: In practice, if portable devices are allowed, it will happen.
Proposal for the text to read: "The geolocation technology shall detect if any device in the network moves </t>
    </r>
    <r>
      <rPr>
        <sz val="10"/>
        <color indexed="12"/>
        <rFont val="Arial"/>
        <family val="2"/>
      </rPr>
      <t>by more than [+/-50 m]</t>
    </r>
    <r>
      <rPr>
        <sz val="10"/>
        <rFont val="Arial"/>
        <family val="2"/>
      </rPr>
      <t>.  In such case, the BS and CPE shall follow the local regulations and shall obtain the new list of available channels from the database service based on the new location of the device."  Winston is still unconfortable with the sentence.
Action 1: Add the sentence as modified in the remedy.
Action 2: Apurva to add this case as new Policy 8 in Table 251 using the text from comment 591: Done on June 8th, to be added to the Table.
Modification added to document 22-10-0084r2.</t>
    </r>
  </si>
  <si>
    <t>The geolocation technology shall detect if any device in the network moves.  If a device moves, the BS shall immediately cease all of its transmissions until a new list of available channels is attained from the database service based on the new location of the device.</t>
  </si>
  <si>
    <r>
      <t>The 802.22 WG is of the opinion that s</t>
    </r>
    <r>
      <rPr>
        <sz val="10"/>
        <color indexed="10"/>
        <rFont val="Arial"/>
        <family val="2"/>
      </rPr>
      <t>S</t>
    </r>
    <r>
      <rPr>
        <sz val="10"/>
        <rFont val="Arial"/>
        <family val="2"/>
      </rPr>
      <t xml:space="preserve">ecurity on the messages exchanged between the Base Station and the database service will be critical for the proper operation of the systems to allow authentication of the database provider as well as the WRAN system querying the service.  Security will also be necessary to avoid the message exchange being altered on the backhaul connection.  </t>
    </r>
    <r>
      <rPr>
        <sz val="10"/>
        <color indexed="10"/>
        <rFont val="Arial"/>
        <family val="2"/>
      </rPr>
      <t xml:space="preserve">The network shall only support </t>
    </r>
    <r>
      <rPr>
        <sz val="10"/>
        <rFont val="Arial"/>
        <family val="2"/>
      </rPr>
      <t xml:space="preserve">SSL </t>
    </r>
    <r>
      <rPr>
        <strike/>
        <sz val="10"/>
        <rFont val="Arial"/>
        <family val="2"/>
      </rPr>
      <t>was identified as an acceptable way to provide transport layer security</t>
    </r>
    <r>
      <rPr>
        <sz val="10"/>
        <rFont val="Arial"/>
        <family val="2"/>
      </rPr>
      <t xml:space="preserve"> on the link between the database service and the BS </t>
    </r>
    <r>
      <rPr>
        <sz val="10"/>
        <color indexed="10"/>
        <rFont val="Arial"/>
        <family val="2"/>
      </rPr>
      <t>to provide transport layer security</t>
    </r>
    <r>
      <rPr>
        <sz val="10"/>
        <rFont val="Arial"/>
        <family val="2"/>
      </rPr>
      <t xml:space="preserve">.  The </t>
    </r>
    <r>
      <rPr>
        <strike/>
        <sz val="10"/>
        <rFont val="Arial"/>
        <family val="2"/>
      </rPr>
      <t>802.22 WG recommends</t>
    </r>
    <r>
      <rPr>
        <sz val="10"/>
        <color indexed="10"/>
        <rFont val="Arial"/>
        <family val="2"/>
      </rPr>
      <t>network shall support device and database service</t>
    </r>
    <r>
      <rPr>
        <sz val="10"/>
        <rFont val="Arial"/>
        <family val="2"/>
      </rPr>
      <t xml:space="preserve"> authentication based on Elliptic-Curve-Cryptography (ECC).  We note that the RSA is outdated while ECC provides more security with less overhead and faster processing.</t>
    </r>
  </si>
  <si>
    <t>Interface at the BS with the operator etc. is not done through the NCMS.  It could be done through the MIB or through a local control software or management terminal.
Action: Editor: To locate "NCMS" and replace by "higher layers" in all instances in 9.7.2 and 9.7.3.</t>
  </si>
  <si>
    <t>Need to find place for adding the conditions for the absolute RSSI measurement capability.
Need normative text saying that professional installation is needed and that the different elements of the RF sensing chain would be designed so that the sensitivity required in the given regulatory domain (See Annex A) is at least met with the proper tolerances.  The manufacturer will need to compendate at the sensor for any extra losses at the RF level.  Find room in section 10 for this text.</t>
  </si>
  <si>
    <r>
      <t xml:space="preserve">Cell: A 802.22 cell (or simply, a cell) is </t>
    </r>
    <r>
      <rPr>
        <strike/>
        <sz val="10"/>
        <rFont val="Arial"/>
        <family val="2"/>
      </rPr>
      <t>defined as</t>
    </r>
    <r>
      <rPr>
        <sz val="10"/>
        <rFont val="Arial"/>
        <family val="2"/>
      </rPr>
      <t xml:space="preserve"> formed by a single 802.22 BS and zero or more 802.22 CPEs associated with and under control of this 802.22 BS</t>
    </r>
    <r>
      <rPr>
        <b/>
        <sz val="10"/>
        <rFont val="Arial"/>
        <family val="2"/>
      </rPr>
      <t>.  The</t>
    </r>
    <r>
      <rPr>
        <strike/>
        <sz val="10"/>
        <rFont val="Arial"/>
        <family val="2"/>
      </rPr>
      <t>, whose</t>
    </r>
    <r>
      <rPr>
        <sz val="10"/>
        <rFont val="Arial"/>
        <family val="2"/>
      </rPr>
      <t xml:space="preserve"> coverage area </t>
    </r>
    <r>
      <rPr>
        <b/>
        <sz val="10"/>
        <rFont val="Arial"/>
        <family val="2"/>
      </rPr>
      <t xml:space="preserve">of this cell </t>
    </r>
    <r>
      <rPr>
        <sz val="10"/>
        <rFont val="Arial"/>
        <family val="2"/>
      </rPr>
      <t xml:space="preserve">extends up to the point where the signal </t>
    </r>
    <r>
      <rPr>
        <strike/>
        <sz val="10"/>
        <rFont val="Arial"/>
        <family val="2"/>
      </rPr>
      <t>transmitted</t>
    </r>
    <r>
      <rPr>
        <b/>
        <sz val="10"/>
        <rFont val="Arial"/>
        <family val="2"/>
      </rPr>
      <t>received</t>
    </r>
    <r>
      <rPr>
        <sz val="10"/>
        <rFont val="Arial"/>
        <family val="2"/>
      </rPr>
      <t xml:space="preserve"> from the 802.22 BS </t>
    </r>
    <r>
      <rPr>
        <b/>
        <sz val="10"/>
        <rFont val="Arial"/>
        <family val="2"/>
      </rPr>
      <t>is sufficient to</t>
    </r>
    <r>
      <rPr>
        <strike/>
        <sz val="10"/>
        <rFont val="Arial"/>
        <family val="2"/>
      </rPr>
      <t>can be received by</t>
    </r>
    <r>
      <rPr>
        <sz val="10"/>
        <rFont val="Arial"/>
        <family val="2"/>
      </rPr>
      <t xml:space="preserve"> </t>
    </r>
    <r>
      <rPr>
        <b/>
        <sz val="10"/>
        <rFont val="Arial"/>
        <family val="2"/>
      </rPr>
      <t>allow</t>
    </r>
    <r>
      <rPr>
        <strike/>
        <sz val="10"/>
        <rFont val="Arial"/>
        <family val="2"/>
      </rPr>
      <t>associated</t>
    </r>
    <r>
      <rPr>
        <sz val="10"/>
        <rFont val="Arial"/>
        <family val="2"/>
      </rPr>
      <t xml:space="preserve"> 802.22 CPEs</t>
    </r>
    <r>
      <rPr>
        <b/>
        <sz val="10"/>
        <rFont val="Arial"/>
        <family val="2"/>
      </rPr>
      <t xml:space="preserve"> to associate with the BS</t>
    </r>
    <r>
      <rPr>
        <strike/>
        <sz val="10"/>
        <rFont val="Arial"/>
        <family val="2"/>
      </rPr>
      <t>with a given minimum signal to interference and noise ratio quality</t>
    </r>
    <r>
      <rPr>
        <sz val="10"/>
        <rFont val="Arial"/>
        <family val="2"/>
      </rPr>
      <t>.</t>
    </r>
  </si>
  <si>
    <r>
      <t xml:space="preserve">Cell: A 802.22 cell (or simply, a cell) is </t>
    </r>
    <r>
      <rPr>
        <strike/>
        <sz val="10"/>
        <rFont val="Arial"/>
        <family val="2"/>
      </rPr>
      <t>defined as</t>
    </r>
    <r>
      <rPr>
        <sz val="10"/>
        <rFont val="Arial"/>
        <family val="2"/>
      </rPr>
      <t xml:space="preserve"> formed by a single 802.22 BS and zero or more 802.22 CPEs associated with and under control of this 802.22 BS.  The, </t>
    </r>
    <r>
      <rPr>
        <strike/>
        <sz val="10"/>
        <rFont val="Arial"/>
        <family val="2"/>
      </rPr>
      <t>whose</t>
    </r>
    <r>
      <rPr>
        <sz val="10"/>
        <rFont val="Arial"/>
        <family val="2"/>
      </rPr>
      <t xml:space="preserve"> coverage area of this cell extends up to the point where the signal </t>
    </r>
    <r>
      <rPr>
        <strike/>
        <sz val="10"/>
        <rFont val="Arial"/>
        <family val="2"/>
      </rPr>
      <t>transmitted</t>
    </r>
    <r>
      <rPr>
        <sz val="10"/>
        <rFont val="Arial"/>
        <family val="2"/>
      </rPr>
      <t>received from the 802.22 BS is sufficient to</t>
    </r>
    <r>
      <rPr>
        <strike/>
        <sz val="10"/>
        <rFont val="Arial"/>
        <family val="2"/>
      </rPr>
      <t>can be received by</t>
    </r>
    <r>
      <rPr>
        <sz val="10"/>
        <rFont val="Arial"/>
        <family val="2"/>
      </rPr>
      <t xml:space="preserve"> allow</t>
    </r>
    <r>
      <rPr>
        <strike/>
        <sz val="10"/>
        <rFont val="Arial"/>
        <family val="2"/>
      </rPr>
      <t>associated</t>
    </r>
    <r>
      <rPr>
        <sz val="10"/>
        <rFont val="Arial"/>
        <family val="2"/>
      </rPr>
      <t xml:space="preserve"> 802.22 CPEs to associate with the BS</t>
    </r>
    <r>
      <rPr>
        <strike/>
        <sz val="10"/>
        <rFont val="Arial"/>
        <family val="2"/>
      </rPr>
      <t>with a given minimum signal to interference and noise ratio quality</t>
    </r>
    <r>
      <rPr>
        <sz val="10"/>
        <rFont val="Arial"/>
        <family val="2"/>
      </rPr>
      <t>.</t>
    </r>
  </si>
  <si>
    <t>Incumbent database service: Service operated under the rules of the local regulatory authority that provides information on the channels available and maximum EIRP allowable in these channels to protect the licensed services in the band.  This is done through queries containing the geolocation of the WRAN device of interest done by the base station over the backhaul.</t>
  </si>
  <si>
    <t>Add the following definitons to clause 3: "3.xx: Connection: data path established between BS and CPE for transport of data; 3.xx: Management Connection: a connection established to transport MAC management messages and data between the BS and a particular CPE.; 3.xx: Broadcast Connection: a connection established to transport MAC management messages and data from the BS to all of the CPEs in the cell on the DS.; 3.xx: Multicast transport connection: a connection established to transport user data from the BS to a particular group of CPEs on the DS; 3.xx: Multicast Management connection: a connection established to transport MAC management messages and data from the BS to a particular group of CPEs on the DS</t>
  </si>
  <si>
    <r>
      <t xml:space="preserve">Section 5.3.1 title should remain the same. Text for 5.3.1 should be </t>
    </r>
    <r>
      <rPr>
        <sz val="10"/>
        <color indexed="10"/>
        <rFont val="Arial"/>
        <family val="0"/>
      </rPr>
      <t>"An IEEE 802.3/Ethernet packet PDU is directly mapped to a CS PDU (MAC SDU).</t>
    </r>
    <r>
      <rPr>
        <sz val="10"/>
        <rFont val="Arial"/>
        <family val="2"/>
      </rPr>
      <t>" Title for 5.3.2 should be "</t>
    </r>
    <r>
      <rPr>
        <sz val="10"/>
        <color indexed="10"/>
        <rFont val="Arial"/>
        <family val="0"/>
      </rPr>
      <t>IEEE 802.3/Ethernet CS Classification Rules</t>
    </r>
    <r>
      <rPr>
        <sz val="10"/>
        <rFont val="Arial"/>
        <family val="2"/>
      </rPr>
      <t>" Modify 5.3.2 as follows: "The following parameters are relevant for IEEE 802.3/Ethernet CS classification rules: --</t>
    </r>
    <r>
      <rPr>
        <sz val="10"/>
        <color indexed="10"/>
        <rFont val="Arial"/>
        <family val="0"/>
      </rPr>
      <t>IEEE 802.3/Ethernet and VLAN headers shall be processed by</t>
    </r>
    <r>
      <rPr>
        <strike/>
        <sz val="10"/>
        <color indexed="10"/>
        <rFont val="Arial"/>
        <family val="0"/>
      </rPr>
      <t>Logical link control (LLC) classification parameters -</t>
    </r>
    <r>
      <rPr>
        <sz val="10"/>
        <rFont val="Arial"/>
        <family val="2"/>
      </rPr>
      <t xml:space="preserve"> zero or more of the LLC classification parameters (</t>
    </r>
    <r>
      <rPr>
        <strike/>
        <sz val="10"/>
        <color indexed="10"/>
        <rFont val="Arial"/>
        <family val="0"/>
      </rPr>
      <t>destination MAC address, source MAC address, Ethertype/SAP</t>
    </r>
    <r>
      <rPr>
        <sz val="10"/>
        <color indexed="10"/>
        <rFont val="Arial"/>
        <family val="0"/>
      </rPr>
      <t>6.10.8.9.21.2.8 through 6.10.8.9.21.2.12</t>
    </r>
    <r>
      <rPr>
        <sz val="10"/>
        <rFont val="Arial"/>
        <family val="2"/>
      </rPr>
      <t xml:space="preserve">) -- For IP over Ethernet over IEEE 802.3/Ethernet, IP headers fields may be included in classification </t>
    </r>
    <r>
      <rPr>
        <sz val="10"/>
        <color indexed="10"/>
        <rFont val="Arial"/>
        <family val="0"/>
      </rPr>
      <t>(see 6.10.8.9.21.2.2 through 6.10.8.9.21.2.7 and 6.10.8.9.21.2.15)</t>
    </r>
    <r>
      <rPr>
        <strike/>
        <sz val="10"/>
        <color indexed="10"/>
        <rFont val="Arial"/>
        <family val="0"/>
      </rPr>
      <t>.</t>
    </r>
    <r>
      <rPr>
        <sz val="10"/>
        <rFont val="Arial"/>
        <family val="2"/>
      </rPr>
      <t xml:space="preserve"> </t>
    </r>
    <r>
      <rPr>
        <strike/>
        <sz val="10"/>
        <color indexed="10"/>
        <rFont val="Arial"/>
        <family val="0"/>
      </rPr>
      <t>In this case, the IP classification parameters are allowed (see sublcause 6.10.8.9)in addition to the LLC parameters</t>
    </r>
    <r>
      <rPr>
        <sz val="10"/>
        <color indexed="10"/>
        <rFont val="Arial"/>
        <family val="0"/>
      </rPr>
      <t xml:space="preserve"> -- For IP headers compressed with ROHC (IETF 3095, 3749, 3243, 4995, 3843, 4996) only the LLC parameters shall be used for classification</t>
    </r>
    <r>
      <rPr>
        <sz val="10"/>
        <rFont val="Arial"/>
        <family val="2"/>
      </rPr>
      <t>" Then below this list add the following text: "</t>
    </r>
    <r>
      <rPr>
        <sz val="10"/>
        <color indexed="10"/>
        <rFont val="Arial"/>
        <family val="0"/>
      </rPr>
      <t>Use of IP header compression (ROHC) is negotiated during registration (REG-REQ/RSP) and enabled during service flow setup.</t>
    </r>
    <r>
      <rPr>
        <sz val="10"/>
        <rFont val="Arial"/>
        <family val="2"/>
      </rPr>
      <t xml:space="preserve">" </t>
    </r>
  </si>
  <si>
    <r>
      <rPr>
        <sz val="10"/>
        <color indexed="18"/>
        <rFont val="Arial"/>
        <family val="2"/>
      </rPr>
      <t>Ranga needs to make sure that the sentence construction is correct: Change as:</t>
    </r>
    <r>
      <rPr>
        <sz val="10"/>
        <rFont val="Arial"/>
        <family val="2"/>
      </rPr>
      <t xml:space="preserve"> Section 5.3.1 title should remain the same. Text for 5.3.1 should be </t>
    </r>
    <r>
      <rPr>
        <sz val="10"/>
        <color indexed="10"/>
        <rFont val="Arial"/>
        <family val="2"/>
      </rPr>
      <t>"An IEEE 802.3/Ethernet packet PDU is directly mapped to a CS PDU (MAC SDU).</t>
    </r>
    <r>
      <rPr>
        <sz val="10"/>
        <rFont val="Arial"/>
        <family val="2"/>
      </rPr>
      <t>" Title for 5.3.2 should be "</t>
    </r>
    <r>
      <rPr>
        <sz val="10"/>
        <color indexed="10"/>
        <rFont val="Arial"/>
        <family val="2"/>
      </rPr>
      <t>IEEE 802.3/Ethernet CS Classification Rules</t>
    </r>
    <r>
      <rPr>
        <sz val="10"/>
        <rFont val="Arial"/>
        <family val="2"/>
      </rPr>
      <t>" Modify 5.3.2 as follows: "The following parameters are relevant for IEEE 802.3/Ethernet CS classification rules: --</t>
    </r>
    <r>
      <rPr>
        <sz val="10"/>
        <color indexed="10"/>
        <rFont val="Arial"/>
        <family val="2"/>
      </rPr>
      <t>IEEE 802.3/Ethernet and VLAN headers shall be processed by</t>
    </r>
    <r>
      <rPr>
        <strike/>
        <sz val="10"/>
        <color indexed="10"/>
        <rFont val="Arial"/>
        <family val="2"/>
      </rPr>
      <t>Logical link control (LLC) classification parameters -</t>
    </r>
    <r>
      <rPr>
        <sz val="10"/>
        <rFont val="Arial"/>
        <family val="2"/>
      </rPr>
      <t xml:space="preserve"> zero or more of the LLC classification parameters (</t>
    </r>
    <r>
      <rPr>
        <strike/>
        <sz val="10"/>
        <color indexed="10"/>
        <rFont val="Arial"/>
        <family val="2"/>
      </rPr>
      <t>destination MAC address, source MAC address, Ethertype/SAP</t>
    </r>
    <r>
      <rPr>
        <sz val="10"/>
        <color indexed="10"/>
        <rFont val="Arial"/>
        <family val="2"/>
      </rPr>
      <t>6.</t>
    </r>
    <r>
      <rPr>
        <sz val="10"/>
        <color indexed="18"/>
        <rFont val="Arial"/>
        <family val="2"/>
      </rPr>
      <t>6</t>
    </r>
    <r>
      <rPr>
        <strike/>
        <sz val="10"/>
        <color indexed="10"/>
        <rFont val="Arial"/>
        <family val="2"/>
      </rPr>
      <t>10</t>
    </r>
    <r>
      <rPr>
        <sz val="10"/>
        <color indexed="10"/>
        <rFont val="Arial"/>
        <family val="2"/>
      </rPr>
      <t>.8.9.21.2.8 through 6.10.8.9.21.2.12</t>
    </r>
    <r>
      <rPr>
        <sz val="10"/>
        <rFont val="Arial"/>
        <family val="2"/>
      </rPr>
      <t xml:space="preserve">) -- For IP over Ethernet over IEEE 802.3/Ethernet, IP headers fields may be included in classification </t>
    </r>
    <r>
      <rPr>
        <sz val="10"/>
        <color indexed="10"/>
        <rFont val="Arial"/>
        <family val="2"/>
      </rPr>
      <t>(see 6.10.8.9.21.2.2 through 6.10.8.9.21.2.7 and 6.10.8.9.21.2.15)</t>
    </r>
    <r>
      <rPr>
        <strike/>
        <sz val="10"/>
        <color indexed="10"/>
        <rFont val="Arial"/>
        <family val="2"/>
      </rPr>
      <t>.</t>
    </r>
    <r>
      <rPr>
        <sz val="10"/>
        <rFont val="Arial"/>
        <family val="2"/>
      </rPr>
      <t xml:space="preserve"> </t>
    </r>
    <r>
      <rPr>
        <strike/>
        <sz val="10"/>
        <color indexed="10"/>
        <rFont val="Arial"/>
        <family val="2"/>
      </rPr>
      <t>In this case, the IP classification parameters are allowed (see sublcause 6.10.8.9)in addition to the LLC parameters</t>
    </r>
    <r>
      <rPr>
        <sz val="10"/>
        <color indexed="10"/>
        <rFont val="Arial"/>
        <family val="2"/>
      </rPr>
      <t xml:space="preserve"> -- For IP headers compressed with ROHC (IETF 3095, 3749, 3243, 4995, 3843, 4996) only the LLC parameters shall be used for classification</t>
    </r>
    <r>
      <rPr>
        <sz val="10"/>
        <rFont val="Arial"/>
        <family val="2"/>
      </rPr>
      <t>" Then below this list add the following text: "</t>
    </r>
    <r>
      <rPr>
        <sz val="10"/>
        <color indexed="10"/>
        <rFont val="Arial"/>
        <family val="2"/>
      </rPr>
      <t>Use of IP header compression (ROHC) is negotiated during registration (REG-REQ/RSP) and enabled during service flow setup.</t>
    </r>
    <r>
      <rPr>
        <sz val="10"/>
        <rFont val="Arial"/>
        <family val="2"/>
      </rPr>
      <t xml:space="preserve">" </t>
    </r>
  </si>
  <si>
    <r>
      <t>Replace text in this section with the following: "</t>
    </r>
    <r>
      <rPr>
        <sz val="10"/>
        <color indexed="10"/>
        <rFont val="Arial"/>
        <family val="0"/>
      </rPr>
      <t>IP classification rules shall be based on the IP classification parameters (6.10.8.9.21.2.2 through 6.10.8.9.21.2.7 and 6.10.8.9.21.2.15). For IP packets with headers compressed by ROHC, only the IEEE 802.3/Ethernet and VLAN parameters (6.10.8.9.21.2.8 through 6.10.8.9.21.2.12) shall be used.</t>
    </r>
    <r>
      <rPr>
        <sz val="10"/>
        <rFont val="Arial"/>
        <family val="2"/>
      </rPr>
      <t>"</t>
    </r>
  </si>
  <si>
    <r>
      <t xml:space="preserve">Need an illustrative example that Ivan have a problem with.  An example of the rules could be developed but this would not help.  It would be more applicable to a Recommended Practice.
Since these rules can be defined at the BS and downloaded to the CPE through the MIB, there is no need to define it in the standard.  Each operator could define its own and send it to its CPEs.  The interoperability would be preserved.
However, a minimum set of rules defined as MIBs should be annexed to the standard.
</t>
    </r>
    <r>
      <rPr>
        <b/>
        <sz val="10"/>
        <rFont val="Arial"/>
        <family val="2"/>
      </rPr>
      <t xml:space="preserve">Action: </t>
    </r>
    <r>
      <rPr>
        <sz val="10"/>
        <rFont val="Arial"/>
        <family val="2"/>
      </rPr>
      <t xml:space="preserve">
Insert at the end of 5.2 before the Figure: "The </t>
    </r>
    <r>
      <rPr>
        <strike/>
        <sz val="10"/>
        <rFont val="Arial"/>
        <family val="2"/>
      </rPr>
      <t>operator shall provide the</t>
    </r>
    <r>
      <rPr>
        <sz val="10"/>
        <rFont val="Arial"/>
        <family val="2"/>
      </rPr>
      <t xml:space="preserve"> parameters for the classification rules </t>
    </r>
    <r>
      <rPr>
        <b/>
        <sz val="10"/>
        <rFont val="Arial"/>
        <family val="2"/>
      </rPr>
      <t>shall be provided</t>
    </r>
    <r>
      <rPr>
        <sz val="10"/>
        <rFont val="Arial"/>
        <family val="2"/>
      </rPr>
      <t xml:space="preserve"> as MIB objects at the base station (see section 12.1.3) and these parameters shall be downloaded from the BS to its associated CPEs for interoperability and consistency (see 5.2) ."
[Note: the wording "the operator shall ..." does not make sense in a standard.
A minimum set of default classification rules is not within the scope of the 802.22 Standard but of the Recommended Practice which is expected to become the 802.22.2 standard..</t>
    </r>
  </si>
  <si>
    <t>To be addressed in the MAC ad-hoc
Action: Gerald to verify if channel move is in DCD
Channel switch is carried in the DCD IE defined in section 6.10.1.1, hence it is signalled at the beginning of the next frame which can be even faster than waiting to the beginning of the next superframe for the SCH if the "Action Superrrrame number" can be the current superframe.  It is expected, however that the switch will take place in a following superframe.
Recommendation is: Reject.</t>
  </si>
  <si>
    <r>
      <t xml:space="preserve">See the Comment ID 85 from Gwangzeen that answers this question. Modify the text: This is accomplished through four </t>
    </r>
    <r>
      <rPr>
        <strike/>
        <sz val="10"/>
        <rFont val="Arial"/>
        <family val="2"/>
      </rPr>
      <t>[?]</t>
    </r>
    <r>
      <rPr>
        <sz val="10"/>
        <rFont val="Arial"/>
        <family val="2"/>
      </rPr>
      <t xml:space="preserve"> different types of upstream scheduling mechanisms that are implemented using unsolicited bandwidth grants, polling, and two contention procedures (CDMA based and MAC header). </t>
    </r>
  </si>
  <si>
    <t>Once a new WRAN cell has moved to a new channel already occupied by other WRAn operation, it will first monitor to receive a SCH directly from a BS or a CBP from a CPE.  Thse will contains the SCW scheduling information and the frame map.  Schemes need to use this information for the new BS to acquire some capacity by the next superframe.  A description of the procedure to achieve this is needed.
Although the channel switch is supposed to be transparent to the users when the new channel is empty, there will likely be a hiccup on the QoS after the switch to a new channel where WRAN systems are already in operation, at least for the first superframe.
The worst that can happen if the new channel if very crowed of the scheme that is used to re-acquire channel capacity would be that the network would need to go through an entire network re-initialization where all the CPEs would have to re-register.  This should be avoided.
Resolution: It is assumed that when a WRAN cells needs to switch to a new channel where there is already WRAN operation (co-existence), the assumption is that for the worst case, the new WRAN cell will have to go through a re-initialization.
If time permits in the development of the standard, a better coordination scheme should be designed to cover this condition but these conditions need to be clearly described in the standard.
Action: if time permits, develop means to achieve a coordinated start of a new WRAN in a new channel under coexistence conditions.</t>
  </si>
  <si>
    <t>Do we really need the first sentence of this  paragraph? All this does is assert some things about 802.22 which are not entirely true. Some other standards efforts (e.g. 802.16h) are developing self-coexistence. The rest of the paragraph highlights the need for self-coexistence problem, and is worthwhile to include</t>
  </si>
  <si>
    <t xml:space="preserve">There are only UIUCs in this context, on DIUC.
Text explains rules for coexistence based on PER.
As long as the mechanisms to collect the information from the CPE to the BS and the BS to define the CBP payload, this should be sufficient to secure the interoperability.  The rules used by the BS to define how it is done may not be needed and be implementation.  The way the decision is made at the BS should be vendor-specific and does not belong to the standard.
Action: remove the example on lines 43-45 and specifically refer to the BLM-RSP for the transfer of the necessary information.
Action: Make sure that PER can be reported by the BLM-RSP if it is needed. </t>
  </si>
  <si>
    <t>Let's be clear, "If a CBP packet or SCH is received by the CPE, it shall report the information to its BS." Is the CPE reporting the information contained in the CBP, or is it relaying the CBP back to the BS. For security and system complexity reasons, we should not allow the CPE to manipulate the CBP data.</t>
  </si>
  <si>
    <t>When two overlapping WRAN cells schedule their transmissions toward their respective CPEs that are not in the overlap area at the same time, such transmissions will work without interference.  Interference will only be produced in the overlap area where no CPE expects any communication anyway, thus producing no actual interference.  Where proper traffic scheduling can be made and coordinated between overlapping WRAN cells, the BSs can operate on concurrent frames, therefore increasing the system capacity.</t>
  </si>
  <si>
    <t>Add "Interference-free CPE scheduling" before the frame contention scheme to allow concurrent frame transmission for overlapping WRAN cells if the traffic is directed to CPEs in non-overlap areas to increase system capacity.  This would form an intermediate step on self-coexistence mecanism between the spectrum etiquette and the on-demand frame contention as new section 6.23.3.2.
A proposal needs to be developed.  If it works, this could be included in this version of the Draft, or at least hooks to allow later inclusion. If it is found to be complex, it would have to be delayed to a later version of the Draft.</t>
  </si>
  <si>
    <t>Modify the contention algorithm to include a minimum number of frames that a BS should be left untouched by contention. 0 would mean that a BS can be left without a frame in the super-frame and would have to contend as a new comer. 1 means that the BS is left with at least 1 frame per superframe. 2 would mean two frames per super-frame as minimum, and so on.  For 4 coexistng BSs, if the number is 4, then the contention algorithm is in fact disabled. This parameter would act as a damping factor for this algorithm that may produce a ping-pong effect for frames continually bouncing from one BS to another.</t>
  </si>
  <si>
    <t>Ranga: Annex A would only include the regulatory value.  Such values which would be agreed by the industry in an area or country would need to fit in another place such as the Recommended Practice.
Winston: Should it fit in section 11, establishing the bounds in Tabel 288.  However specific values agreed upon would go best in the Recommended Practice.
Action: Gerald to present the exact proposal and text to be included in the Draft.
Action: Apurva sent an email to Wendong on June 13th inviting him to contribute on teleconference.</t>
  </si>
  <si>
    <t>Why is the number for the upper bound on FCN set to specifically to 16? Is that because we have a super-frame structure of 16 frames? What if, as an operator don't want to support that level of "self-coexistence"? Or an operator is deploying a smaller scale BS (e.g. femtocell) to support smaller scale access to close, portable devices; in this case my power/footprint is much smaller and the # of overlapping cells COULD be less.</t>
  </si>
  <si>
    <t xml:space="preserve">SM should be responsible for scheduling the quiet periods and re-concile the needs from the nearby BS's to maximize the requests for concurrent QPs. This should be a priority activity multiplexed with the other activities of the SM.  Furthermore, once the quiet periods are scheduled for in-band sensing, there should be a way to indicate to the CPEs whether they should do the measurements on N, N-1 or N+1 and what measurements or do we need to assume that this would be always done explicitly through the BLM-REQ message?  Note that the scheduling of the quiet periods was initially assuming in-band sensing to take place automatically on N.  This is why the SCH parameters were called "sensing periods" rather than "quiet periods" </t>
  </si>
  <si>
    <t xml:space="preserve">Develop the scheme for the SM to schedule sufficient QPs to allow proper incumbent detection within the required deadline given the performance of its CPEs reported at registration.
Add a sub-section on the Spectrum manager in section 9 describing the processto manage the scheduling of the quiet periods to meet the timing requirements for in-band sensing 
Develop the scheme and the required MAC messages for mutually scheduling the quiet periods in a coexistence context and add it to 6.24.
</t>
  </si>
  <si>
    <r>
      <t xml:space="preserve">To help understand Figure 14, the MAC packets are assumed to be structured in a linear TDM manner (see Figure 13) while the PHY packets are arranged in a two-dimensional time/frequency domain (symbol in the horizontal direction, logical sub-channels in the vertical direction). For the FCH, the DS/US-MAP, the DCD and UCD, as well as for the downstream payload, the MAC information is first layed vertically by sub-channels, then stepped horizontally in the time direction. </t>
    </r>
    <r>
      <rPr>
        <b/>
        <sz val="10"/>
        <rFont val="Arial"/>
        <family val="2"/>
      </rPr>
      <t>This vertical layering allows early scheduling of DS bursts assigned to distant CPEs to compensate for propagation delays.</t>
    </r>
  </si>
  <si>
    <t>For energy efficiency and air-wave pollution reduction, I think 802.22 should come out with a way to minimuize transmitted energy when there is no data to be transmitted instead of transmitting "all zero padding". This may also exptend battery life of portable units.
Also line 11.</t>
  </si>
  <si>
    <t>The argument is only valid if the DS sub-frame is kept excessively long by adding padding. One could also need to pad the DS sub-frame to keep the DS-US split.  But the DS sub-frame could be shortened if there is less traffic while keeping the DS/US split by not zero-padding.
In the US, only the CPEs that need to transmit will use the channel and thus energy is not lost.This has been resolved by comment 173.</t>
  </si>
  <si>
    <t>The modulation of the padding bits needs to be specified.
The reason for the horizontal laying of the MAC PDUs which is an optimization of the 802.22 standard for not exceeding the maximum EIRP allowed even at large distance, different than the 802.16 approach, needs to be stated.</t>
  </si>
  <si>
    <r>
      <t xml:space="preserve">Modify the end of the 7th paragraph as follows:
" … shall be inserted at the end.  </t>
    </r>
    <r>
      <rPr>
        <b/>
        <sz val="10"/>
        <rFont val="Arial"/>
        <family val="2"/>
      </rPr>
      <t>The modulation and coding schemes for the padding zeros are defined by the UIUC for the last US burst in the US-MAP.</t>
    </r>
    <r>
      <rPr>
        <sz val="10"/>
        <rFont val="Arial"/>
        <family val="2"/>
      </rPr>
      <t xml:space="preserve"> Note that the DS-MAP indicates the length of the contiguous DS MAC elements, not their absolute position in the DS sub-frame. </t>
    </r>
    <r>
      <rPr>
        <b/>
        <sz val="10"/>
        <rFont val="Arial"/>
        <family val="2"/>
      </rPr>
      <t xml:space="preserve"> This horizontal laying reduces the EIRP required by the CPE for its upstream burst by minimizing the number of sub-channels needed.</t>
    </r>
  </si>
  <si>
    <t>In 802.16, they use a generic MAC header with a Padding CID .
It was decided to keep it simpler in 802.22 and simply pad the left over of the DS sub-frame and US sub frame with zeros (which are fed to the bit scrambler afterward) and use the DIUC and UIUC of the last burst.</t>
  </si>
  <si>
    <t>There is a need to differentiate between the "Initial Ranging" window which, when scheduled, occupies the first 7 symbols of the ranging channel as explained in section 8.9.3.1.2, and the "Periodic Ranging" window which, when scheduled, can occupy any group of symbols in the ranging channel as explained in section 8.9.3.2 (see Figure 167).</t>
  </si>
  <si>
    <r>
      <t xml:space="preserve">Modify the first sentence of the paragraph as follows:
"The BS may schedule up to four types of contention windows (see 6.16): the </t>
    </r>
    <r>
      <rPr>
        <b/>
        <sz val="10"/>
        <rFont val="Arial"/>
        <family val="2"/>
      </rPr>
      <t>Initial</t>
    </r>
    <r>
      <rPr>
        <sz val="10"/>
        <rFont val="Arial"/>
        <family val="2"/>
      </rPr>
      <t xml:space="preserve"> Ranging window is used for initializing the association</t>
    </r>
    <r>
      <rPr>
        <b/>
        <sz val="10"/>
        <rFont val="Arial"/>
        <family val="2"/>
      </rPr>
      <t>, the periodic ranging window is used for regularly adjusting the timing and power at the CPE</t>
    </r>
    <r>
      <rPr>
        <sz val="10"/>
        <rFont val="Arial"/>
        <family val="2"/>
      </rPr>
      <t>, the BW request window is ... "</t>
    </r>
  </si>
  <si>
    <r>
      <t xml:space="preserve">The BS may schedule up to four types of contention windows (see 6.16): the </t>
    </r>
    <r>
      <rPr>
        <b/>
        <sz val="10"/>
        <rFont val="Arial"/>
        <family val="2"/>
      </rPr>
      <t>initial</t>
    </r>
    <r>
      <rPr>
        <sz val="10"/>
        <rFont val="Arial"/>
        <family val="2"/>
      </rPr>
      <t xml:space="preserve"> Ranging window is used for initializing the association, </t>
    </r>
    <r>
      <rPr>
        <b/>
        <sz val="10"/>
        <rFont val="Arial"/>
        <family val="2"/>
      </rPr>
      <t>the periodic ranging window is used for regularly adjusting the timing and power at the CPE</t>
    </r>
    <r>
      <rPr>
        <sz val="10"/>
        <rFont val="Arial"/>
        <family val="2"/>
      </rPr>
      <t xml:space="preserve">, the BW request window is for CPEs to request upstream bandwidth allocation from the BS, the UCS Notification window is used by CPEs to report an urgent coexistence situation with incumbents, while the Self-coexistence window is employed by CBP packets for signaling key information to adjacent and overlapping WRAN cells for the purpose of self-coexistence and for carrying out geolocation between CPEs of the same WRAN cell. </t>
    </r>
  </si>
  <si>
    <t xml:space="preserve">There is a need to indicate that the CBP is also needed to regularly indicate the MAC address of the BS and CPE for transmission identification for the purpose of identifying the possible culprit of interference to an incumbent as requested in the FCC R&amp;O 08-2600.  It was decided last year that carrying the CPE MAC address in front of each US message would overburden the system and it was decided to use the CBP burst for this purpose. </t>
  </si>
  <si>
    <r>
      <t>Modify the end of the first sentence of the paragraph as follows:
" … while the Self-coexistence window is employed by CBP packets for signaling key information to adjacent and overlapping WRAN cells for the purpose of self-coexistence</t>
    </r>
    <r>
      <rPr>
        <b/>
        <sz val="10"/>
        <rFont val="Arial"/>
        <family val="2"/>
      </rPr>
      <t>, signal the device identification for resolving interference situations with incumbents when requested by local regulation</t>
    </r>
    <r>
      <rPr>
        <sz val="10"/>
        <rFont val="Arial"/>
        <family val="2"/>
      </rPr>
      <t xml:space="preserve"> and for carrying out geolocation between CPEs of the same WRAN cell."</t>
    </r>
  </si>
  <si>
    <r>
      <t xml:space="preserve">Modify the end of the first sentence of the paragraph as follows:
" … while the Self-coexistence window is employed by CBP packets for signaling </t>
    </r>
    <r>
      <rPr>
        <strike/>
        <sz val="10"/>
        <color indexed="10"/>
        <rFont val="Arial"/>
        <family val="2"/>
      </rPr>
      <t>key</t>
    </r>
    <r>
      <rPr>
        <sz val="10"/>
        <rFont val="Arial"/>
        <family val="2"/>
      </rPr>
      <t xml:space="preserve">information to adjacent and overlapping WRAN cells for the purpose of self-coexistence, </t>
    </r>
    <r>
      <rPr>
        <b/>
        <sz val="10"/>
        <rFont val="Arial"/>
        <family val="2"/>
      </rPr>
      <t>signal the device identification for resolving interference situations with incumbents when requested by local regulation</t>
    </r>
    <r>
      <rPr>
        <sz val="10"/>
        <rFont val="Arial"/>
        <family val="2"/>
      </rPr>
      <t xml:space="preserve"> and for carrying out geolocation between CPEs of the same WRAN cell."
Note however that: BS should construct the CBP message and send it to the CPE.  CPE should broadcast its FCC ID and serial number.</t>
    </r>
  </si>
  <si>
    <r>
      <t xml:space="preserve">Modify the paragraph as follows:
"The Self-coexistence window is scheduled at the end of the </t>
    </r>
    <r>
      <rPr>
        <strike/>
        <sz val="10"/>
        <rFont val="Arial"/>
        <family val="2"/>
      </rPr>
      <t>upstream sub</t>
    </r>
    <r>
      <rPr>
        <sz val="10"/>
        <rFont val="Arial"/>
        <family val="2"/>
      </rPr>
      <t>frame as depicted in Figure 13. The CBP packets are transmitted by selected CPEs or the BS, and carry information, among other things, about the 802.22 cell as a whole</t>
    </r>
    <r>
      <rPr>
        <b/>
        <sz val="10"/>
        <rFont val="Arial"/>
        <family val="2"/>
      </rPr>
      <t>, the device that transmits it</t>
    </r>
    <r>
      <rPr>
        <sz val="10"/>
        <rFont val="Arial"/>
        <family val="2"/>
      </rPr>
      <t>, as well as information to support the self-coexistence mechanism (see 6.23).</t>
    </r>
  </si>
  <si>
    <t>Need to develop a scheme to synchronize these SCW's through signalling with the CBP.
Similar to a TDMA process. Bootstrappig process during a few SCW's, then do TDMA slot assignment process. Also distributed mesh-type process can apply.
The design of these schedulers is required for interoperability.  The algorithms can be implement specific but the exchange information and the need to use the same algorithm is needed.
Need scheduler for SCW and quiet periods.  Will need to be done in a future amendment to the standard.</t>
  </si>
  <si>
    <t>as written, this may require at least 5 recievers running in parralell in the CPE, one on channel n-2, another on channel n-1, another on channel n, another on channel n+1, another on channel n+2. I do not believe this is the intent, but that is what is currently specified in this sentence</t>
  </si>
  <si>
    <r>
      <t>Modify the text on lnes 7-8 pg 267 as follows: "</t>
    </r>
    <r>
      <rPr>
        <sz val="10"/>
        <color indexed="10"/>
        <rFont val="Arial"/>
        <family val="0"/>
      </rPr>
      <t>The Primary SA shall be installed if the "authentication only" or "authentication+encryption" cryptographic suites are selected for the CPE.</t>
    </r>
    <r>
      <rPr>
        <sz val="10"/>
        <rFont val="Arial"/>
        <family val="2"/>
      </rPr>
      <t xml:space="preserve"> </t>
    </r>
    <r>
      <rPr>
        <strike/>
        <sz val="10"/>
        <color indexed="10"/>
        <rFont val="Arial"/>
        <family val="0"/>
      </rPr>
      <t>Another Unicast SA, known as t</t>
    </r>
    <r>
      <rPr>
        <sz val="10"/>
        <color indexed="10"/>
        <rFont val="Arial"/>
        <family val="0"/>
      </rPr>
      <t>T</t>
    </r>
    <r>
      <rPr>
        <sz val="10"/>
        <rFont val="Arial"/>
        <family val="2"/>
      </rPr>
      <t>he Secondary SA, shall only be installed on the CPE if the “</t>
    </r>
    <r>
      <rPr>
        <sz val="10"/>
        <color indexed="10"/>
        <rFont val="Arial"/>
        <family val="0"/>
      </rPr>
      <t>encryption only</t>
    </r>
    <r>
      <rPr>
        <strike/>
        <sz val="10"/>
        <color indexed="10"/>
        <rFont val="Arial"/>
        <family val="0"/>
      </rPr>
      <t>no protection</t>
    </r>
    <r>
      <rPr>
        <sz val="10"/>
        <rFont val="Arial"/>
        <family val="2"/>
      </rPr>
      <t xml:space="preserve">” cryptographic suite. </t>
    </r>
    <r>
      <rPr>
        <sz val="10"/>
        <color indexed="10"/>
        <rFont val="Arial"/>
        <family val="0"/>
      </rPr>
      <t>For complete description of the cryptographic suites, refer to</t>
    </r>
    <r>
      <rPr>
        <sz val="10"/>
        <rFont val="Arial"/>
        <family val="2"/>
      </rPr>
      <t xml:space="preserve"> </t>
    </r>
    <r>
      <rPr>
        <strike/>
        <sz val="10"/>
        <color indexed="10"/>
        <rFont val="Arial"/>
        <family val="0"/>
      </rPr>
      <t>(</t>
    </r>
    <r>
      <rPr>
        <sz val="10"/>
        <rFont val="Arial"/>
        <family val="2"/>
      </rPr>
      <t>se</t>
    </r>
    <r>
      <rPr>
        <sz val="10"/>
        <color indexed="10"/>
        <rFont val="Arial"/>
        <family val="0"/>
      </rPr>
      <t>ction</t>
    </r>
    <r>
      <rPr>
        <strike/>
        <sz val="10"/>
        <color indexed="10"/>
        <rFont val="Arial"/>
        <family val="0"/>
      </rPr>
      <t>e</t>
    </r>
    <r>
      <rPr>
        <sz val="10"/>
        <rFont val="Arial"/>
        <family val="2"/>
      </rPr>
      <t xml:space="preserve"> 7.2.2.5</t>
    </r>
    <r>
      <rPr>
        <strike/>
        <sz val="10"/>
        <color indexed="10"/>
        <rFont val="Arial"/>
        <family val="0"/>
      </rPr>
      <t>) is to be supported by the CPE</t>
    </r>
    <r>
      <rPr>
        <sz val="10"/>
        <rFont val="Arial"/>
        <family val="2"/>
      </rPr>
      <t>."</t>
    </r>
  </si>
  <si>
    <r>
      <t>(1) Change title to "Mapping of DS Multicast Traffic to SAs" (2) Modify the text on lines 9-12 pg 268 as follows: "When creating a new DS multicast service flow</t>
    </r>
    <r>
      <rPr>
        <sz val="10"/>
        <color indexed="10"/>
        <rFont val="Arial"/>
        <family val="0"/>
      </rPr>
      <t xml:space="preserve"> for a multicast transport connection</t>
    </r>
    <r>
      <rPr>
        <sz val="10"/>
        <rFont val="Arial"/>
        <family val="2"/>
      </rPr>
      <t xml:space="preserve">, the BS </t>
    </r>
    <r>
      <rPr>
        <sz val="10"/>
        <color indexed="10"/>
        <rFont val="Arial"/>
        <family val="0"/>
      </rPr>
      <t>shall map this traffic to the null SA.</t>
    </r>
    <r>
      <rPr>
        <sz val="10"/>
        <rFont val="Arial"/>
        <family val="2"/>
      </rPr>
      <t xml:space="preserve"> </t>
    </r>
    <r>
      <rPr>
        <strike/>
        <sz val="10"/>
        <color indexed="10"/>
        <rFont val="Arial"/>
        <family val="0"/>
      </rPr>
      <t xml:space="preserve">may request an existing GSA (configured at the CPE) be used by passing the SAID of the GSA in a DSA-REQ or DSC-REQ message sent to the CPE. </t>
    </r>
    <r>
      <rPr>
        <sz val="10"/>
        <color indexed="10"/>
        <rFont val="Arial"/>
        <family val="0"/>
      </rPr>
      <t>Prior to scheduling traffic on a DS multicast management connection, t</t>
    </r>
    <r>
      <rPr>
        <strike/>
        <sz val="10"/>
        <color indexed="10"/>
        <rFont val="Arial"/>
        <family val="0"/>
      </rPr>
      <t>T</t>
    </r>
    <r>
      <rPr>
        <sz val="10"/>
        <rFont val="Arial"/>
        <family val="2"/>
      </rPr>
      <t xml:space="preserve">he BS </t>
    </r>
    <r>
      <rPr>
        <sz val="10"/>
        <color indexed="10"/>
        <rFont val="Arial"/>
        <family val="0"/>
      </rPr>
      <t xml:space="preserve">sets up the multicast group (see 6.20) and </t>
    </r>
    <r>
      <rPr>
        <sz val="10"/>
        <rFont val="Arial"/>
        <family val="2"/>
      </rPr>
      <t xml:space="preserve">checks the CPEs authorization for the </t>
    </r>
    <r>
      <rPr>
        <strike/>
        <sz val="10"/>
        <color indexed="10"/>
        <rFont val="Arial"/>
        <family val="0"/>
      </rPr>
      <t xml:space="preserve">requested </t>
    </r>
    <r>
      <rPr>
        <sz val="10"/>
        <rFont val="Arial"/>
        <family val="2"/>
      </rPr>
      <t>GSA</t>
    </r>
    <r>
      <rPr>
        <sz val="10"/>
        <color indexed="10"/>
        <rFont val="Arial"/>
        <family val="0"/>
      </rPr>
      <t xml:space="preserve"> that is assigned to that multicast group.</t>
    </r>
    <r>
      <rPr>
        <sz val="10"/>
        <rFont val="Arial"/>
        <family val="2"/>
      </rPr>
      <t xml:space="preserve">  </t>
    </r>
    <r>
      <rPr>
        <strike/>
        <sz val="10"/>
        <color indexed="10"/>
        <rFont val="Arial"/>
        <family val="0"/>
      </rPr>
      <t>and generates appropriate response using a DSA-RSP or DSC-RSP message correspondingly.</t>
    </r>
    <r>
      <rPr>
        <sz val="10"/>
        <rFont val="Arial"/>
        <family val="2"/>
      </rPr>
      <t xml:space="preserve">" </t>
    </r>
  </si>
  <si>
    <t>Table 209 show a transition from the Operational State to Rekey Wait, when a TEK Invalid Message is received. However, no such transition is drawn on Figure 128. Also, in the table the transitions from Operational State when either GKEK Updated or GTEK Updated is received show transition to the "M&amp;B Rekey Interim Wait" this should be changed to "Multicast Rekey Interim Wait"</t>
  </si>
  <si>
    <t xml:space="preserve">Need to align the Figure to the Table 209. "M&amp;B Rekey Interim Wait" needs to be changed to "Multicast Rekey Interim Wait" at the bottom left of Figure 128.
Related to the Operational state above it, the transition going from the Operational state to the Rekey Wait state has to be changed for: "TEK Timeout , TEK Invalid Message"
Change Table 209 in two places, column D, last two rows to align with the above change: Multicastt rather than M&amp;B .
In section 7.2.3.2.5, item 7-D, include TEK Invalid message
</t>
  </si>
  <si>
    <t>If it is specific to a regulatory area, the RF masks should be in Annex A.  In section 8, state that there are masks for specific areas in Annex A.
Also need a relaxed default mask to be included in section 8.  It would be difficult to determine and a relaxed mask would not help differentiate 802.22 from other wireless systems.
Replace section 8.13 by the following sentence: "802.22 devices shall comply with the RF mask specified for the given regulatory domain or with at least one of the masks included in Annex A."</t>
  </si>
  <si>
    <r>
      <t xml:space="preserve">In "... the first 30 km range being </t>
    </r>
    <r>
      <rPr>
        <b/>
        <sz val="10"/>
        <rFont val="Arial"/>
        <family val="2"/>
      </rPr>
      <t>covered by the TTG</t>
    </r>
    <r>
      <rPr>
        <sz val="10"/>
        <rFont val="Arial"/>
        <family val="2"/>
      </rPr>
      <t xml:space="preserve"> at the
 PHY layer and the rest being </t>
    </r>
    <r>
      <rPr>
        <b/>
        <sz val="10"/>
        <rFont val="Arial"/>
        <family val="2"/>
      </rPr>
      <t>covered by proper MAC packet</t>
    </r>
    <r>
      <rPr>
        <sz val="10"/>
        <rFont val="Arial"/>
        <family val="2"/>
      </rPr>
      <t xml:space="preserve"> scheduling </t>
    </r>
    <r>
      <rPr>
        <sz val="10"/>
        <color indexed="10"/>
        <rFont val="Arial"/>
        <family val="2"/>
      </rPr>
      <t xml:space="preserve"> </t>
    </r>
    <r>
      <rPr>
        <sz val="10"/>
        <rFont val="Arial"/>
        <family val="2"/>
      </rPr>
      <t xml:space="preserve">and </t>
    </r>
    <r>
      <rPr>
        <sz val="10"/>
        <color indexed="10"/>
        <rFont val="Arial"/>
        <family val="2"/>
      </rPr>
      <t xml:space="preserve"> </t>
    </r>
    <r>
      <rPr>
        <sz val="10"/>
        <rFont val="Arial"/>
        <family val="2"/>
      </rPr>
      <t xml:space="preserve">time buffers before and after
 the opportunistic bursts such as ranging and BW request, and before and after the CBP burst."", the highlighted phrases are not clear. The last quotation should be removed. 
</t>
    </r>
  </si>
  <si>
    <r>
      <t xml:space="preserve">Modify the sentence as follows:
 "... </t>
    </r>
    <r>
      <rPr>
        <b/>
        <sz val="10"/>
        <rFont val="Arial"/>
        <family val="2"/>
      </rPr>
      <t>the propagation time over</t>
    </r>
    <r>
      <rPr>
        <sz val="10"/>
        <rFont val="Arial"/>
        <family val="2"/>
      </rPr>
      <t xml:space="preserve"> the first 30 km range being </t>
    </r>
    <r>
      <rPr>
        <strike/>
        <sz val="10"/>
        <rFont val="Arial"/>
        <family val="2"/>
      </rPr>
      <t>covered</t>
    </r>
    <r>
      <rPr>
        <sz val="10"/>
        <rFont val="Arial"/>
        <family val="2"/>
      </rPr>
      <t xml:space="preserve">absorbed by the TTG at the PHY layer and the </t>
    </r>
    <r>
      <rPr>
        <b/>
        <sz val="10"/>
        <rFont val="Arial"/>
        <family val="2"/>
      </rPr>
      <t>propagation time beyond 30 km</t>
    </r>
    <r>
      <rPr>
        <sz val="10"/>
        <rFont val="Arial"/>
        <family val="2"/>
      </rPr>
      <t xml:space="preserve"> </t>
    </r>
    <r>
      <rPr>
        <strike/>
        <sz val="10"/>
        <rFont val="Arial"/>
        <family val="2"/>
      </rPr>
      <t>rest</t>
    </r>
    <r>
      <rPr>
        <sz val="10"/>
        <rFont val="Arial"/>
        <family val="2"/>
      </rPr>
      <t xml:space="preserve"> being </t>
    </r>
    <r>
      <rPr>
        <strike/>
        <sz val="10"/>
        <rFont val="Arial"/>
        <family val="2"/>
      </rPr>
      <t>covered</t>
    </r>
    <r>
      <rPr>
        <b/>
        <sz val="10"/>
        <rFont val="Arial"/>
        <family val="2"/>
      </rPr>
      <t xml:space="preserve">absorbed </t>
    </r>
    <r>
      <rPr>
        <sz val="10"/>
        <rFont val="Arial"/>
        <family val="2"/>
      </rPr>
      <t>by proper</t>
    </r>
    <r>
      <rPr>
        <b/>
        <sz val="10"/>
        <rFont val="Arial"/>
        <family val="2"/>
      </rPr>
      <t xml:space="preserve"> </t>
    </r>
    <r>
      <rPr>
        <sz val="10"/>
        <rFont val="Arial"/>
        <family val="2"/>
      </rPr>
      <t xml:space="preserve">MAC packet scheduling </t>
    </r>
    <r>
      <rPr>
        <b/>
        <sz val="10"/>
        <rFont val="Arial"/>
        <family val="2"/>
      </rPr>
      <t>at the BS,</t>
    </r>
    <r>
      <rPr>
        <sz val="10"/>
        <color indexed="10"/>
        <rFont val="Arial"/>
        <family val="2"/>
      </rPr>
      <t xml:space="preserve"> </t>
    </r>
    <r>
      <rPr>
        <strike/>
        <sz val="10"/>
        <rFont val="Arial"/>
        <family val="2"/>
      </rPr>
      <t>and</t>
    </r>
    <r>
      <rPr>
        <sz val="10"/>
        <rFont val="Arial"/>
        <family val="2"/>
      </rPr>
      <t xml:space="preserve"> </t>
    </r>
    <r>
      <rPr>
        <b/>
        <sz val="10"/>
        <rFont val="Arial"/>
        <family val="2"/>
      </rPr>
      <t>as well as</t>
    </r>
    <r>
      <rPr>
        <sz val="10"/>
        <color indexed="10"/>
        <rFont val="Arial"/>
        <family val="2"/>
      </rPr>
      <t xml:space="preserve"> </t>
    </r>
    <r>
      <rPr>
        <sz val="10"/>
        <rFont val="Arial"/>
        <family val="2"/>
      </rPr>
      <t xml:space="preserve">time buffers before and after
 the opportunistic bursts </t>
    </r>
    <r>
      <rPr>
        <b/>
        <sz val="10"/>
        <rFont val="Arial"/>
        <family val="2"/>
      </rPr>
      <t>(</t>
    </r>
    <r>
      <rPr>
        <sz val="10"/>
        <rFont val="Arial"/>
        <family val="2"/>
      </rPr>
      <t>s</t>
    </r>
    <r>
      <rPr>
        <strike/>
        <sz val="10"/>
        <rFont val="Arial"/>
        <family val="2"/>
      </rPr>
      <t>uch as</t>
    </r>
    <r>
      <rPr>
        <sz val="10"/>
        <rFont val="Arial"/>
        <family val="2"/>
      </rPr>
      <t xml:space="preserve"> ranging, </t>
    </r>
    <r>
      <rPr>
        <strike/>
        <sz val="10"/>
        <rFont val="Arial"/>
        <family val="2"/>
      </rPr>
      <t>and</t>
    </r>
    <r>
      <rPr>
        <sz val="10"/>
        <rFont val="Arial"/>
        <family val="2"/>
      </rPr>
      <t xml:space="preserve"> BW request </t>
    </r>
    <r>
      <rPr>
        <b/>
        <sz val="10"/>
        <rFont val="Arial"/>
        <family val="2"/>
      </rPr>
      <t xml:space="preserve">and UCS Notification) </t>
    </r>
    <r>
      <rPr>
        <sz val="10"/>
        <rFont val="Arial"/>
        <family val="2"/>
      </rPr>
      <t xml:space="preserve">and before and after the CBP burst.
</t>
    </r>
  </si>
  <si>
    <t>See Document 22-06-0264r12 where, for 7 symbols with pilot carriers, the maximum Doppler spread is 106.3 Hz, which corresponds to 164 km/h at 700 MHz. See Tab: "6 MHz, CP=1-8", range K35:P40.
However, the standard is for fixed and portable (i.e., nomadic).  The 802.22 standard needs to define portability.  See comment #13 for the proposed definition.</t>
  </si>
  <si>
    <r>
      <t xml:space="preserve">For multiple WRAN cells implementation, frequency references derived from a common timing reference </t>
    </r>
    <r>
      <rPr>
        <strike/>
        <sz val="10"/>
        <rFont val="Arial"/>
        <family val="2"/>
      </rPr>
      <t>may</t>
    </r>
    <r>
      <rPr>
        <strike/>
        <sz val="10"/>
        <color indexed="10"/>
        <rFont val="Arial"/>
        <family val="2"/>
      </rPr>
      <t>shall</t>
    </r>
    <r>
      <rPr>
        <sz val="10"/>
        <rFont val="Arial"/>
        <family val="2"/>
      </rPr>
      <t xml:space="preserve"> be used to control the frequency accuracy of Base-Stations </t>
    </r>
    <r>
      <rPr>
        <sz val="10"/>
        <color indexed="10"/>
        <rFont val="Arial"/>
        <family val="2"/>
      </rPr>
      <t xml:space="preserve">as specified in section 6.26.1 </t>
    </r>
    <r>
      <rPr>
        <sz val="10"/>
        <rFont val="Arial"/>
        <family val="2"/>
      </rPr>
      <t>provided that they meet the frequency accuracy requirements of 8.11.</t>
    </r>
  </si>
  <si>
    <t xml:space="preserve">Draw Spectrum Manager as a central entity and show the MAC messages or management messages or MIBs through which it interacts with the other entities such as the SSA / SSF, geolocation, database service, policy etc. Defined additional MAC messages, management plane procedures or MIBs as necessary. </t>
  </si>
  <si>
    <t xml:space="preserve">Draw Spectrum Manager as a central entity and show the MAC messages or management messages or MIBs through which it interacts with the other entities such as the SSA / SSF, geolocation, database service, policy etc. Defined additional MAC messages, management plane procedures or MIBs as necessary. Use the diagram shown in 22-10-0073 Rev1 as a reference if needed. </t>
  </si>
  <si>
    <t>Apurva to provide a figure that describes the general over-arching view of the Cognitive Radio Capability. Such a figure as described in Presentation 22-10-0073 Rev 2 on the mentor, Slide 9 needs to be added to Section 9.1 after the first paragraph. The first paragraph also needs to be modified accordingly to add some other things such as Policy, Channel Set Management and Subscriber or (CPE) registration and tracking.</t>
  </si>
  <si>
    <t>Text on this line indicates that the SM is installed at the BS. This is a specific implementation issue we do not need to define. The existing PRM specifies logical interfaces between the SM, SSA and 802.22 devices, e.g. BS and CPE. By not defining the SM to be installed at the BS, we allow for simplification of the system, i.e. the SM operating in the operator's NOC.</t>
  </si>
  <si>
    <t>See the proposed resolution to Comment 97. The group has had much discussion on this topic. 
A typical BS consists of many modules. See a typical BS implementation (image) on the internet. By saying that the SM resides at the BS just means that the SM is in close proximity to the BS, at the same level in the cognitive plane as the MAC in the data / control plane.</t>
  </si>
  <si>
    <r>
      <t>Change the sentece on lines 38-40 as follows: "</t>
    </r>
    <r>
      <rPr>
        <sz val="10"/>
        <color indexed="10"/>
        <rFont val="Arial"/>
        <family val="0"/>
      </rPr>
      <t>To simplify system design, it is always assumed that a database is present.</t>
    </r>
    <r>
      <rPr>
        <sz val="10"/>
        <rFont val="Arial"/>
        <family val="2"/>
      </rPr>
      <t xml:space="preserve"> When operating in a </t>
    </r>
    <r>
      <rPr>
        <strike/>
        <sz val="10"/>
        <color indexed="10"/>
        <rFont val="Arial"/>
        <family val="0"/>
      </rPr>
      <t xml:space="preserve">In case an incumbent database that is required by the </t>
    </r>
    <r>
      <rPr>
        <sz val="10"/>
        <color indexed="10"/>
        <rFont val="Arial"/>
        <family val="0"/>
      </rPr>
      <t>regulatory domain does not require a database</t>
    </r>
    <r>
      <rPr>
        <sz val="10"/>
        <rFont val="Arial"/>
        <family val="2"/>
      </rPr>
      <t>, all channels are initially assumed to be available."</t>
    </r>
  </si>
  <si>
    <r>
      <t xml:space="preserve">Change the sentence on lines 38-40 as follows: "For the purposes of the 802.22 operation, a database containing location dependent available channels shall always exist. </t>
    </r>
    <r>
      <rPr>
        <strike/>
        <sz val="10"/>
        <color indexed="10"/>
        <rFont val="Arial"/>
        <family val="2"/>
      </rPr>
      <t>To simplify system design, it is always assumed that a database is present.</t>
    </r>
    <r>
      <rPr>
        <strike/>
        <sz val="10"/>
        <rFont val="Arial"/>
        <family val="2"/>
      </rPr>
      <t xml:space="preserve"> </t>
    </r>
    <r>
      <rPr>
        <sz val="10"/>
        <rFont val="Arial"/>
        <family val="2"/>
      </rPr>
      <t xml:space="preserve">When operating in a </t>
    </r>
    <r>
      <rPr>
        <strike/>
        <sz val="10"/>
        <color indexed="10"/>
        <rFont val="Arial"/>
        <family val="2"/>
      </rPr>
      <t xml:space="preserve">In case an incumbent database that is required by the </t>
    </r>
    <r>
      <rPr>
        <sz val="10"/>
        <color indexed="10"/>
        <rFont val="Arial"/>
        <family val="2"/>
      </rPr>
      <t>regulatory domain that does not require a database</t>
    </r>
    <r>
      <rPr>
        <sz val="10"/>
        <rFont val="Arial"/>
        <family val="2"/>
      </rPr>
      <t>, all channels are initially assumed to be available."</t>
    </r>
  </si>
  <si>
    <t>How can the "Disallowed" category be a sub-category of "Available"? If it's disallowed, then it's not available! Similar can be said of the "Unclassified" category. If a channel's status hasn't or can't currently be verified, then we can't really say it's "Available"</t>
  </si>
  <si>
    <r>
      <t xml:space="preserve">Add the following sentence at the end of the 5th paragraph:
" … then stepped horizontally in the time direction.  </t>
    </r>
    <r>
      <rPr>
        <b/>
        <sz val="10"/>
        <rFont val="Arial"/>
        <family val="2"/>
      </rPr>
      <t>This vertical layering allows early scheduling of DS bursts assigned to distant CPEs to compensate for propagation delays.</t>
    </r>
    <r>
      <rPr>
        <sz val="10"/>
        <rFont val="Arial"/>
        <family val="2"/>
      </rPr>
      <t>"</t>
    </r>
  </si>
  <si>
    <r>
      <t xml:space="preserve">Modify the last sentence as follows:
"Hence, multiple co-located or nearby 802.22 cells can efficiently communicate with each other and align their </t>
    </r>
    <r>
      <rPr>
        <b/>
        <sz val="10"/>
        <rFont val="Arial"/>
        <family val="2"/>
      </rPr>
      <t>SCW for CBP exchange as well as their</t>
    </r>
    <r>
      <rPr>
        <sz val="10"/>
        <rFont val="Arial"/>
        <family val="2"/>
      </rPr>
      <t xml:space="preserve"> quiet periods for sensing incumbents."</t>
    </r>
  </si>
  <si>
    <r>
      <t xml:space="preserve">Need to clarify and optimize the SCH payload.
The 'Length' parameter should appear as the first parameter in the list.
The current note should be modified as follows:
"Total length in bytes of </t>
    </r>
    <r>
      <rPr>
        <strike/>
        <sz val="10"/>
        <rFont val="Arial"/>
        <family val="2"/>
      </rPr>
      <t xml:space="preserve">the information following </t>
    </r>
    <r>
      <rPr>
        <sz val="10"/>
        <rFont val="Arial"/>
        <family val="2"/>
      </rPr>
      <t>the SCH."</t>
    </r>
  </si>
  <si>
    <r>
      <t xml:space="preserve">Delete: " </t>
    </r>
    <r>
      <rPr>
        <strike/>
        <sz val="10"/>
        <rFont val="Arial"/>
        <family val="2"/>
      </rPr>
      <t>The MAP Indicator indicates whether the length parameter applies to a DS-MAP or US-MAP</t>
    </r>
    <r>
      <rPr>
        <sz val="10"/>
        <rFont val="Arial"/>
        <family val="2"/>
      </rPr>
      <t>."</t>
    </r>
  </si>
  <si>
    <r>
      <t>Make the following modification to the second sentence:
" … at least carry a Backup</t>
    </r>
    <r>
      <rPr>
        <b/>
        <sz val="10"/>
        <rFont val="Arial"/>
        <family val="2"/>
      </rPr>
      <t>/Candidate</t>
    </r>
    <r>
      <rPr>
        <sz val="10"/>
        <rFont val="Arial"/>
        <family val="2"/>
      </rPr>
      <t xml:space="preserve"> Channel information element (IE) in their payload."</t>
    </r>
  </si>
  <si>
    <r>
      <t>Modify the title of the section as follows:
"Current</t>
    </r>
    <r>
      <rPr>
        <b/>
        <sz val="10"/>
        <rFont val="Arial"/>
        <family val="2"/>
      </rPr>
      <t xml:space="preserve"> BS</t>
    </r>
    <r>
      <rPr>
        <sz val="10"/>
        <rFont val="Arial"/>
        <family val="2"/>
      </rPr>
      <t xml:space="preserve"> transmit EIRP"
Modify 1st sentence of the 1st paragraph as follows:
"The parameter indicates the transmitted EIRP </t>
    </r>
    <r>
      <rPr>
        <b/>
        <sz val="10"/>
        <rFont val="Arial"/>
        <family val="2"/>
      </rPr>
      <t>used by the BS</t>
    </r>
    <r>
      <rPr>
        <sz val="10"/>
        <rFont val="Arial"/>
        <family val="2"/>
      </rPr>
      <t xml:space="preserve"> for the burst which carries the message. "
Limit the scope to the SCH.</t>
    </r>
  </si>
  <si>
    <r>
      <t xml:space="preserve">Change the fourth row as follows:
"Downstream </t>
    </r>
    <r>
      <rPr>
        <b/>
        <sz val="10"/>
        <rFont val="Arial"/>
        <family val="2"/>
      </rPr>
      <t>Logical</t>
    </r>
    <r>
      <rPr>
        <sz val="10"/>
        <rFont val="Arial"/>
        <family val="2"/>
      </rPr>
      <t xml:space="preserve"> Channel ID"   "8 bits"
"The identifier of the downstream </t>
    </r>
    <r>
      <rPr>
        <b/>
        <sz val="10"/>
        <rFont val="Arial"/>
        <family val="2"/>
      </rPr>
      <t xml:space="preserve">logical </t>
    </r>
    <r>
      <rPr>
        <sz val="10"/>
        <rFont val="Arial"/>
        <family val="2"/>
      </rPr>
      <t>channel to which this message refers. … "</t>
    </r>
  </si>
  <si>
    <r>
      <t>Modify the note as follows:
"</t>
    </r>
    <r>
      <rPr>
        <strike/>
        <sz val="10"/>
        <rFont val="Arial"/>
        <family val="2"/>
      </rPr>
      <t xml:space="preserve">Reducing </t>
    </r>
    <r>
      <rPr>
        <b/>
        <sz val="10"/>
        <rFont val="Arial"/>
        <family val="2"/>
      </rPr>
      <t>Reduction</t>
    </r>
    <r>
      <rPr>
        <sz val="10"/>
        <rFont val="Arial"/>
        <family val="2"/>
      </rPr>
      <t xml:space="preserve"> factor, in units of 0.5 dB, between the </t>
    </r>
    <r>
      <rPr>
        <strike/>
        <sz val="10"/>
        <rFont val="Arial"/>
        <family val="2"/>
      </rPr>
      <t xml:space="preserve">power </t>
    </r>
    <r>
      <rPr>
        <b/>
        <sz val="10"/>
        <rFont val="Arial"/>
        <family val="2"/>
      </rPr>
      <t>EIRP per subcarrier</t>
    </r>
    <r>
      <rPr>
        <sz val="10"/>
        <rFont val="Arial"/>
        <family val="2"/>
      </rPr>
      <t xml:space="preserve"> used for this burst and the </t>
    </r>
    <r>
      <rPr>
        <strike/>
        <sz val="10"/>
        <rFont val="Arial"/>
        <family val="2"/>
      </rPr>
      <t xml:space="preserve">power </t>
    </r>
    <r>
      <rPr>
        <b/>
        <sz val="10"/>
        <rFont val="Arial"/>
        <family val="2"/>
      </rPr>
      <t xml:space="preserve">EIRP per subcarrier </t>
    </r>
    <r>
      <rPr>
        <sz val="10"/>
        <rFont val="Arial"/>
        <family val="2"/>
      </rPr>
      <t>that should be used for CDMA Ranging."</t>
    </r>
  </si>
  <si>
    <r>
      <t xml:space="preserve">Increase the size from 5 to 6 bits.
Make te note more specific as follows:
"Effective start time (in OFDM symbols </t>
    </r>
    <r>
      <rPr>
        <b/>
        <sz val="10"/>
        <rFont val="Arial"/>
        <family val="2"/>
      </rPr>
      <t xml:space="preserve">from the start of the frame including all preambles) </t>
    </r>
    <r>
      <rPr>
        <sz val="10"/>
        <rFont val="Arial"/>
        <family val="2"/>
      </rPr>
      <t>of the upstream allocation defined by the US-MAP.</t>
    </r>
  </si>
  <si>
    <r>
      <t>UIUC=6: "CDMA</t>
    </r>
    <r>
      <rPr>
        <b/>
        <sz val="10"/>
        <rFont val="Arial"/>
        <family val="2"/>
      </rPr>
      <t xml:space="preserve"> Periodic</t>
    </r>
    <r>
      <rPr>
        <sz val="10"/>
        <rFont val="Arial"/>
        <family val="2"/>
      </rPr>
      <t xml:space="preserve"> Ranging"
UIUC=7: "CDMA Initial Allocation IE (Table 53)"
New UIUC=8: "CDMA Initial Ranging"
UIUC 8-12 to be changed to "UIUC 9-12"</t>
    </r>
  </si>
  <si>
    <r>
      <t>Change the text in the "Description" field of the "CPE MAC Address" entry in Table 55 as follows: "CPE MAC address that's universally assigned by manufacturer</t>
    </r>
    <r>
      <rPr>
        <strike/>
        <sz val="10"/>
        <color indexed="10"/>
        <rFont val="Arial"/>
        <family val="0"/>
      </rPr>
      <t xml:space="preserve"> or MAC Address that's assigned locally to support CPE Privacy (See 7.7)</t>
    </r>
    <r>
      <rPr>
        <sz val="10"/>
        <rFont val="Arial"/>
        <family val="2"/>
      </rPr>
      <t>."</t>
    </r>
  </si>
  <si>
    <r>
      <t>Need to remove the text in square brackets.
Change text to read "</t>
    </r>
    <r>
      <rPr>
        <b/>
        <sz val="10"/>
        <rFont val="Arial"/>
        <family val="2"/>
      </rPr>
      <t>Unsigned</t>
    </r>
    <r>
      <rPr>
        <sz val="10"/>
        <rFont val="Arial"/>
        <family val="2"/>
      </rPr>
      <t xml:space="preserve"> timing advance …" </t>
    </r>
  </si>
  <si>
    <r>
      <t>Modify the note as follows:
"P</t>
    </r>
    <r>
      <rPr>
        <b/>
        <sz val="10"/>
        <rFont val="Arial"/>
        <family val="2"/>
      </rPr>
      <t>range</t>
    </r>
    <r>
      <rPr>
        <strike/>
        <sz val="10"/>
        <rFont val="Arial"/>
        <family val="2"/>
      </rPr>
      <t>new</t>
    </r>
    <r>
      <rPr>
        <sz val="10"/>
        <rFont val="Arial"/>
        <family val="2"/>
      </rPr>
      <t xml:space="preserve">: EIRP per transmitted subcarrier (see 8.9.4.2). Signed in units of 0.5 dB </t>
    </r>
    <r>
      <rPr>
        <b/>
        <sz val="10"/>
        <rFont val="Arial"/>
        <family val="2"/>
      </rPr>
      <t>and ranging from</t>
    </r>
    <r>
      <rPr>
        <sz val="10"/>
        <rFont val="Arial"/>
        <family val="2"/>
      </rPr>
      <t xml:space="preserve"> </t>
    </r>
    <r>
      <rPr>
        <strike/>
        <sz val="10"/>
        <rFont val="Arial"/>
        <family val="2"/>
      </rPr>
      <t>[</t>
    </r>
    <r>
      <rPr>
        <sz val="10"/>
        <rFont val="Arial"/>
        <family val="2"/>
      </rPr>
      <t xml:space="preserve">-104 </t>
    </r>
    <r>
      <rPr>
        <b/>
        <sz val="10"/>
        <rFont val="Arial"/>
        <family val="2"/>
      </rPr>
      <t xml:space="preserve">dBm (encoded 0x00) </t>
    </r>
    <r>
      <rPr>
        <sz val="10"/>
        <rFont val="Arial"/>
        <family val="2"/>
      </rPr>
      <t xml:space="preserve">to +23.5 dBm </t>
    </r>
    <r>
      <rPr>
        <b/>
        <sz val="10"/>
        <rFont val="Arial"/>
        <family val="2"/>
      </rPr>
      <t>(encoded 0xFF). Values outside this range shall be assigned the closest extreme</t>
    </r>
    <r>
      <rPr>
        <sz val="10"/>
        <rFont val="Arial"/>
        <family val="2"/>
      </rPr>
      <t>.</t>
    </r>
    <r>
      <rPr>
        <strike/>
        <sz val="10"/>
        <rFont val="Arial"/>
        <family val="2"/>
      </rPr>
      <t>]</t>
    </r>
  </si>
  <si>
    <r>
      <t>Change the name of the variable for: "</t>
    </r>
    <r>
      <rPr>
        <b/>
        <sz val="10"/>
        <rFont val="Arial"/>
        <family val="2"/>
      </rPr>
      <t xml:space="preserve">Temporary </t>
    </r>
    <r>
      <rPr>
        <sz val="10"/>
        <rFont val="Arial"/>
        <family val="2"/>
      </rPr>
      <t xml:space="preserve">CPE MAC address"
Modify the note as follows:
"A required parameter when the CID in the MAC header is the Initial Ranging CID </t>
    </r>
    <r>
      <rPr>
        <b/>
        <sz val="10"/>
        <rFont val="Arial"/>
        <family val="2"/>
      </rPr>
      <t>(see proper sub-section in clause 7)</t>
    </r>
    <r>
      <rPr>
        <sz val="10"/>
        <rFont val="Arial"/>
        <family val="2"/>
      </rPr>
      <t>."</t>
    </r>
  </si>
  <si>
    <r>
      <t>Delete the first sentence as proposed.
Start the next paragraph as follows:  "</t>
    </r>
    <r>
      <rPr>
        <b/>
        <sz val="10"/>
        <rFont val="Arial"/>
        <family val="2"/>
      </rPr>
      <t xml:space="preserve">Because of the issues identified in the previous paragraph, </t>
    </r>
    <r>
      <rPr>
        <strike/>
        <sz val="10"/>
        <rFont val="Arial"/>
        <family val="2"/>
      </rPr>
      <t>T</t>
    </r>
    <r>
      <rPr>
        <b/>
        <sz val="10"/>
        <rFont val="Arial"/>
        <family val="2"/>
      </rPr>
      <t>t</t>
    </r>
    <r>
      <rPr>
        <sz val="10"/>
        <rFont val="Arial"/>
        <family val="2"/>
      </rPr>
      <t>he MAC layer addresses self-coexistence using a mandatory mechanism …"</t>
    </r>
  </si>
  <si>
    <r>
      <t xml:space="preserve">Change the sentence to read as "If a CBP packet or SCH is received by the CPE, it shall </t>
    </r>
    <r>
      <rPr>
        <strike/>
        <sz val="10"/>
        <color indexed="10"/>
        <rFont val="Arial"/>
        <family val="0"/>
      </rPr>
      <t>report that information</t>
    </r>
    <r>
      <rPr>
        <sz val="10"/>
        <color indexed="10"/>
        <rFont val="Arial"/>
        <family val="0"/>
      </rPr>
      <t xml:space="preserve"> package that information and transport it </t>
    </r>
    <r>
      <rPr>
        <sz val="10"/>
        <rFont val="Arial"/>
        <family val="2"/>
      </rPr>
      <t>to the BS."</t>
    </r>
  </si>
  <si>
    <r>
      <t xml:space="preserve">Change the sentence on lines 11-12 on pg 250 as follows: "The BSs must manage the quiet periods in order to protect the incumbents, while </t>
    </r>
    <r>
      <rPr>
        <sz val="10"/>
        <color indexed="10"/>
        <rFont val="Arial"/>
        <family val="0"/>
      </rPr>
      <t xml:space="preserve">attempting to </t>
    </r>
    <r>
      <rPr>
        <sz val="10"/>
        <rFont val="Arial"/>
        <family val="2"/>
      </rPr>
      <t>support</t>
    </r>
    <r>
      <rPr>
        <strike/>
        <sz val="10"/>
        <color indexed="10"/>
        <rFont val="Arial"/>
        <family val="0"/>
      </rPr>
      <t>ing</t>
    </r>
    <r>
      <rPr>
        <sz val="10"/>
        <rFont val="Arial"/>
        <family val="2"/>
      </rPr>
      <t xml:space="preserve"> the QoS required by 802.22 users."</t>
    </r>
  </si>
  <si>
    <r>
      <t>Modify the text on line 15 pg 280 as follows: "Rekey Wait: The TEK Refresh Time</t>
    </r>
    <r>
      <rPr>
        <strike/>
        <sz val="10"/>
        <color indexed="10"/>
        <rFont val="Arial"/>
        <family val="0"/>
      </rPr>
      <t>r</t>
    </r>
    <r>
      <rPr>
        <sz val="10"/>
        <color indexed="10"/>
        <rFont val="Arial"/>
        <family val="0"/>
      </rPr>
      <t>out</t>
    </r>
    <r>
      <rPr>
        <sz val="10"/>
        <rFont val="Arial"/>
        <family val="2"/>
      </rPr>
      <t xml:space="preserve"> has expired</t>
    </r>
    <r>
      <rPr>
        <sz val="10"/>
        <color indexed="10"/>
        <rFont val="Arial"/>
        <family val="0"/>
      </rPr>
      <t xml:space="preserve"> or the TEK Invalid message has been received</t>
    </r>
    <r>
      <rPr>
        <sz val="10"/>
        <rFont val="Arial"/>
        <family val="2"/>
      </rPr>
      <t>, and the CPE has requested a key update for the SAID."</t>
    </r>
  </si>
  <si>
    <r>
      <t xml:space="preserve">The maximum EIRP parameter is quantized in 0.5 dBm steps ranging from </t>
    </r>
    <r>
      <rPr>
        <strike/>
        <sz val="10"/>
        <rFont val="Arial"/>
        <family val="2"/>
      </rPr>
      <t>–64dBm (encoded 0x00)</t>
    </r>
    <r>
      <rPr>
        <sz val="10"/>
        <rFont val="Arial"/>
        <family val="2"/>
      </rPr>
      <t xml:space="preserve"> </t>
    </r>
    <r>
      <rPr>
        <sz val="10"/>
        <color indexed="10"/>
        <rFont val="Arial"/>
        <family val="2"/>
      </rPr>
      <t xml:space="preserve">-30 (encoded 0x44) </t>
    </r>
    <r>
      <rPr>
        <sz val="10"/>
        <rFont val="Arial"/>
        <family val="2"/>
      </rPr>
      <t xml:space="preserve">to </t>
    </r>
    <r>
      <rPr>
        <strike/>
        <sz val="10"/>
        <rFont val="Arial"/>
        <family val="2"/>
      </rPr>
      <t>63.5 dBm (encoded 0xFF)</t>
    </r>
    <r>
      <rPr>
        <sz val="10"/>
        <color indexed="10"/>
        <rFont val="Arial"/>
        <family val="2"/>
      </rPr>
      <t>29.5 dBm (encoded 0xBB)</t>
    </r>
    <r>
      <rPr>
        <sz val="10"/>
        <rFont val="Arial"/>
        <family val="2"/>
      </rPr>
      <t>.</t>
    </r>
    <r>
      <rPr>
        <sz val="10"/>
        <color indexed="10"/>
        <rFont val="Arial"/>
        <family val="2"/>
      </rPr>
      <t xml:space="preserve">  Parameter encodings from 0x00 to 0x43 and from 0xBC to 0xFF shall be undefined.</t>
    </r>
  </si>
  <si>
    <r>
      <t>change the text on lines 8-9 as follows: "</t>
    </r>
    <r>
      <rPr>
        <strike/>
        <sz val="10"/>
        <color indexed="10"/>
        <rFont val="Arial"/>
        <family val="0"/>
      </rPr>
      <t>;</t>
    </r>
    <r>
      <rPr>
        <sz val="10"/>
        <color indexed="10"/>
        <rFont val="Arial"/>
        <family val="0"/>
      </rPr>
      <t>,</t>
    </r>
    <r>
      <rPr>
        <sz val="10"/>
        <rFont val="Arial"/>
        <family val="2"/>
      </rPr>
      <t xml:space="preserve"> i.e.</t>
    </r>
    <r>
      <rPr>
        <strike/>
        <sz val="10"/>
        <color indexed="10"/>
        <rFont val="Arial"/>
        <family val="0"/>
      </rPr>
      <t>,</t>
    </r>
    <r>
      <rPr>
        <sz val="10"/>
        <rFont val="Arial"/>
        <family val="2"/>
      </rPr>
      <t xml:space="preserve"> the </t>
    </r>
    <r>
      <rPr>
        <strike/>
        <sz val="10"/>
        <color indexed="10"/>
        <rFont val="Arial"/>
        <family val="0"/>
      </rPr>
      <t>CHO-UPD</t>
    </r>
    <r>
      <rPr>
        <sz val="10"/>
        <color indexed="10"/>
        <rFont val="Arial"/>
        <family val="0"/>
      </rPr>
      <t>DCD</t>
    </r>
    <r>
      <rPr>
        <sz val="10"/>
        <rFont val="Arial"/>
        <family val="2"/>
      </rPr>
      <t xml:space="preserve"> MAC message."</t>
    </r>
  </si>
  <si>
    <r>
      <t>Most of the SSA functionality described above and depicted in Figure 181 is used by the S</t>
    </r>
    <r>
      <rPr>
        <sz val="10"/>
        <color indexed="10"/>
        <rFont val="Arial"/>
        <family val="2"/>
      </rPr>
      <t>M</t>
    </r>
    <r>
      <rPr>
        <strike/>
        <sz val="10"/>
        <rFont val="Arial"/>
        <family val="2"/>
      </rPr>
      <t>SA</t>
    </r>
    <r>
      <rPr>
        <sz val="10"/>
        <rFont val="Arial"/>
        <family val="2"/>
      </rPr>
      <t xml:space="preserve"> located at the BS before the network can be initialized.</t>
    </r>
  </si>
  <si>
    <r>
      <t xml:space="preserve">modify the text on line 30 as follows: "window that allows 802.22 systems to </t>
    </r>
    <r>
      <rPr>
        <sz val="10"/>
        <color indexed="10"/>
        <rFont val="Arial"/>
        <family val="0"/>
      </rPr>
      <t xml:space="preserve">attempt to </t>
    </r>
    <r>
      <rPr>
        <sz val="10"/>
        <rFont val="Arial"/>
        <family val="2"/>
      </rPr>
      <t>provide tolerable QoS."</t>
    </r>
  </si>
  <si>
    <r>
      <t xml:space="preserve">modify the text on line 15 as follows: "If a large move is detected, the CPE shall be </t>
    </r>
    <r>
      <rPr>
        <strike/>
        <sz val="10"/>
        <color indexed="10"/>
        <rFont val="Arial"/>
        <family val="0"/>
      </rPr>
      <t>dissallowed</t>
    </r>
    <r>
      <rPr>
        <sz val="10"/>
        <color indexed="10"/>
        <rFont val="Arial"/>
        <family val="0"/>
      </rPr>
      <t xml:space="preserve">de-registered (see 6.17.9 and 6.10.15) via the DREG-CMD </t>
    </r>
    <r>
      <rPr>
        <sz val="10"/>
        <rFont val="Arial"/>
        <family val="2"/>
      </rPr>
      <t>at once."</t>
    </r>
  </si>
  <si>
    <r>
      <t>Satellite-based geolocation is mandatory</t>
    </r>
    <r>
      <rPr>
        <strike/>
        <sz val="10"/>
        <rFont val="Arial"/>
        <family val="2"/>
      </rPr>
      <t xml:space="preserve"> where prescribed by regulators</t>
    </r>
    <r>
      <rPr>
        <sz val="10"/>
        <rFont val="Arial"/>
        <family val="2"/>
      </rPr>
      <t>.</t>
    </r>
  </si>
  <si>
    <t>Given that the range of coverage is intended to be 100 km from the base station, the expected number of users could be big.  
Therefore, the expected throughput for each user should be small. A range of 100 km will provide a coverage area of about 30000 km^2 (pi*radius^2). Therefore, if we assume that there are 1000 users (1 user per 30 sq km), it yields each user a 6KHz portion of the spectrum.  In such case, even with a higher order modulation, i.e. 16QAM, the average user throughput cannot exceed 24kbps. Moreover, since from the business point of view a small number of users is not attractive</t>
  </si>
  <si>
    <t>In 2006 October meeting in Washington, it was decided that channel bonding will not be allowed by IEEE 802.22. So although this is a valid comment, IEEE 802.22 at this time will not support Channel bonding unless regulatory domain rules allow it or are agnostic to it. This however, does not prohibit the operators from using techniques such as Cell sectorization, or RF engineering to reduce the cell radius to provide enough coverage and QoS</t>
  </si>
  <si>
    <t>Does 802.22 draft standard allows for multiple radios in the same base station?If it is allowed, in such case, the self- coexistence methods, i.e. beaconing are not necessary to discover other 802.22 cell networks, since these BSs would be co-located and they could directly inquire each other regarding their spectrum utilization. Different methods may be needed.</t>
  </si>
  <si>
    <t>The comment is slightly vague. IEEE 802.22 at this time does not support multiple radios in multiple channels to be associated with the same BS. The co-existence scenarios are defined for cases where the number of channels that are available are much less than the number of BSs.</t>
  </si>
  <si>
    <t xml:space="preserve">The ballot consists of motions on individual clauses of the draft.  However, Section 9.6 of the LMSC WG P&amp;P states
"Approval to forward a draft standard to the Sponsor shall require approval by a WG Electronic Ballot"  It is my understanding of the rules that the WG must vote on the sending the entire draft to sponsor ballot and not individual clauses.
</t>
  </si>
  <si>
    <t xml:space="preserve">IEEE 802.22 will have to make a motion at the WG level to send the entire draft to the Sponsor Ballot once we are close to reaching 75% approval and the standard seems to have technically stabilized. This motion needs to be made in July Closing Plenary Meeting and approved with 75% majority. </t>
  </si>
  <si>
    <t xml:space="preserve">If comments any sections of the draft are difficult to resolve and those sections are not required to meet the scope of the PAR, neither are they required to fulfill teh regulatory domain requirements or to make the document self contained, then remove those sections and associated text and bring them back as an amendment to the standard at a future date. Make changes to the Functional Requirements Document accordingly. This comment applies to all the Sections of the standard. </t>
  </si>
  <si>
    <t>If comments any sections of the draft are difficult to resolve and those sections are not required to meet the scope of the PAR, neither are they required to fulfill the regulatory domain requirement or to make the document self contained, then remove those sections and associated text and bring them back as an amendment to the standard at a future date. Make changes to the Functional Requirements Document accordingly. This comment applies to all the Sections of the standard.</t>
  </si>
  <si>
    <t>Should we revert back to including the SCW in the US sub-frame?
SCW is a piece of a frame that no longer belongs to a specific WRAN cells unlike the rest of the frame since other WRAn cells also will contend for it.
It was decided to keep it as is, keeping it as a separate portion from the US sub-frame but map it in the US-MAP</t>
  </si>
  <si>
    <t>Do we really need the CHO-UPD message? The backup channel list IE should be sufficient for a couple of reasons: (1) The structure of the list in the DCD IE, is that is supposed to be "ordered" in priority so that the CPEs can efficientyly do its scanning/sensing. (2) It is sent periodically, so CPEs attempting to enter network, can have access to this useful information before they've finished network entry.</t>
  </si>
  <si>
    <t>Action: Gwangzeen to look at the role for the CHO-UPD MAC message.  As a result of the study, this message could stay as a MAC message or a DCD IE just after the Backup/Candidate list.
See comments: 220, 317, 351, 464, 466, 615, 616, 618, 628
The WG agree that the CHO-UPD should be kept for a substracting mask to indicate the channels that are not allowed to broadcast operation (e.g., ch 37) to speed up sensing by the SSA skipping these channels since no incumbent will ever be fond in these channels.
Name: Sensing not required. Sensing optional update, still to be defined.</t>
  </si>
  <si>
    <t>Ranga: One of the possible changes is to restructure the DS-MAP IE to make them the same length.  It was found to be unnecessary.  Even without the extended DIUCs, the total count is 37 bit which would require 3 bits padding for each IE.  With 50 IEs, for example, this padding would represent 150 bits.  It is better to pad onlt once at the end of the DS-MAP.
Action: Add padding bits to Table 35 and remove the padding bits from Tables 36, 38 and 39.
The 4 reserved bits in the first part of Table 35 are no longer needed.  Also, the two extended DIUC IEs (generic and Dummy in Table 38/39) should express their total lengths in bits with an 8 bit Length parameter</t>
  </si>
  <si>
    <r>
      <t xml:space="preserve">Modify the 1st paragraph as follows:
"The format of the DS-MAP IE is shown in Table 35. </t>
    </r>
    <r>
      <rPr>
        <strike/>
        <sz val="10"/>
        <rFont val="Arial"/>
        <family val="2"/>
      </rPr>
      <t xml:space="preserve"> If the length of the DS-MAP Information element is a non-integral number of bytes, the length field in the MAC header is rounded up to the next integral number of bytes. The message shall be padded to match this length, but the CPE shall disregard the pad bits</t>
    </r>
    <r>
      <rPr>
        <sz val="10"/>
        <rFont val="Arial"/>
        <family val="2"/>
      </rPr>
      <t>."</t>
    </r>
  </si>
  <si>
    <t>Row 4:
The use of the Extended DIUC is not clear. Since they don’t contain CIDs, these extended DIUC would either be directed to the same CIDs as the previous DIUC or all CIDs. It seems to be an unnecessary complication since it is only used to toggle between including CIDs or not. This could be done by setting N_CID to zero or not in each DS-MAP IE.  Don’t understand how a DS-MAP IE would be sufficiently defined if the CID is not present. I guess it would be the same as in the previous IE.   The other option is the Dummy DS-MAP IE which tells the CPE not to decode the DS bursts following this IE in the frame under test conditions.  Not sure what this is used for.  The CPE would continue to decode since it cannot do anything else anyway.
Note that the Extended UIUC has more applications and will likely be needed (see 6.10.4.1.1).</t>
  </si>
  <si>
    <t>Penultimate row:
The use of the Extended DIUC is not clear. Since they don’t contain CIDs, these extended DIUC would either be directed to the same CIDs as the previous DIUC or all CIDs.It seems to be an unnecessary complication since it is only used to toggle between including CIDs or not. This could be done by setting N_CID to zero or not in each DS-MAP IE.  Don’t understand how a DS-MAP IE would be sufficiently defined if the CID is not present. I guess it would be the same as in the previous IE.   The other option is the Dummy DS-MAP IE which tells the CPE not to decode the DS bursts following this IE in the frame under test conditions.  Not sure what this is used for.  The CPE would continue to decode since it cannot do anything else anyway.</t>
  </si>
  <si>
    <t>Not sure that this Extnded DIUC IE 62 is needed.  Besides for a dummy IE, it is only used for toggle the inclusion of CID or not (6.10.2.1.2.2).  This could be done by seting N_CID  to zero or not in each DS-MAP IE.  Don’t understand how a DS-MAP IE would be sufficiently defined if the CID is not present. I guess it would be the same as in the previous IE.  It is not clear.
It is indicated that if a CPE does not recognize one one extended DIUC value (out of 16), it ignores it. Only 0 and 4 are defined in the Draft.  How will the others be treated?  The danger is that each manufacturer defines its own new non-interoperable extended IE.</t>
  </si>
  <si>
    <t>Row 6:
Reduce the number of reserved bits to 6 to result in an integer number of bytes for the US-MAP payload that is not EIs.  It is unclear how many bits need to be reserved for FDD and whether all other MAC messages have the proper reserve for a future FDD version.</t>
  </si>
  <si>
    <r>
      <t xml:space="preserve">Add the following text at the end of the 4th sentence:
"The beginning of the upstream sub-frame is clearly defined by the allocation start time </t>
    </r>
    <r>
      <rPr>
        <b/>
        <sz val="10"/>
        <rFont val="Arial"/>
        <family val="2"/>
      </rPr>
      <t>which corresponds to the number of symbols from the first preamble symbol of the current frame (e.g., superframe preamble or frame preamble) plus the width of the TTG (see Figure 12).</t>
    </r>
    <r>
      <rPr>
        <sz val="10"/>
        <rFont val="Arial"/>
        <family val="2"/>
      </rPr>
      <t>"</t>
    </r>
  </si>
  <si>
    <t>Row: Timing Advance:
This timing advance for the transmission of the CBP burst needs to be controlled by the BS so that the CBP burst is received within gthe right tolerance at the other CPEs for which it is intended.  Note that the timing advance resulting from the normal ranging process makes sure that the burst transmitted by the CEPs are received at the right time at the BS.  The CBP is not intended to be received by the BS but rather by the surrounding CPEs.  Such advance will therefore need to be different.</t>
  </si>
  <si>
    <r>
      <t xml:space="preserve">Modify the note as follows:
"Signed number in TU corresponding to the advance of the </t>
    </r>
    <r>
      <rPr>
        <b/>
        <sz val="10"/>
        <rFont val="Arial"/>
        <family val="2"/>
      </rPr>
      <t>transmission of the CBP burst</t>
    </r>
    <r>
      <rPr>
        <strike/>
        <sz val="10"/>
        <rFont val="Arial"/>
        <family val="2"/>
      </rPr>
      <t>upstream symbol to be transmitted by</t>
    </r>
    <r>
      <rPr>
        <sz val="10"/>
        <rFont val="Arial"/>
        <family val="2"/>
      </rPr>
      <t xml:space="preserve"> at the CPE.  </t>
    </r>
    <r>
      <rPr>
        <b/>
        <sz val="10"/>
        <rFont val="Arial"/>
        <family val="2"/>
      </rPr>
      <t>As the CPE starts to transmit the CBP burst as its fourth symbol before the end of the frame, zero advance corresponds to this signal being received by the BS at the beginning of its fourth symbol before the end of the frame when the CPE is co-located with the BS (see Table 56).</t>
    </r>
    <r>
      <rPr>
        <sz val="10"/>
        <rFont val="Arial"/>
        <family val="2"/>
      </rPr>
      <t xml:space="preserve"> </t>
    </r>
    <r>
      <rPr>
        <strike/>
        <sz val="10"/>
        <rFont val="Arial"/>
        <family val="2"/>
      </rPr>
      <t>relative to the time of arrival of the downstream symbol</t>
    </r>
  </si>
  <si>
    <t>Add the note:
"Number of sub-channels reserved for the CDMA Ranging/BW Request/UCS Notification opportunistic window.  Note that in case where UIUC=8 and any UIUC in the range 4 to 6 are allocated to a frame, the largest number of sub-channel specified shall prevail."</t>
  </si>
  <si>
    <t>Row: Number of subchannels (for UIUC 4 to 6)
Add explanation as a note
Note that each CDMA burst occupies one symbol and its transmission is assumed to be synchronized with the BS so that no time buffer is needed to absorb the propagation time.  This is not the case, however, for the initial ranging which requires a total of 7 symbols (3 for the burst and a buffer of 2 symbols before and after to absorb the potential propagation delay or advance for a 100 km round trip.  A special DIUC has been added for this purpose.</t>
  </si>
  <si>
    <t>Add the note:
"Number of symbols in the US ranging channel reserved for the opportunistic windows carrying either CDMA Periodic Ranging/BW Request/UCS Notification as specified by the respective UIUC.  These shall be placed in the ranging channel following the initial ranging window if scheduled and consecutively (see Figure 168)."</t>
  </si>
  <si>
    <t>Table 226: Title should also be for upstream.  Agree that 836 combination is missing for CBP burst.  Change DL and UL for DS and US.
Action: Zander to send an email to John Benko to ask for the interleaving parameters for the 836 combination.</t>
  </si>
  <si>
    <t>8.9.4.2</t>
  </si>
  <si>
    <t>EIRP range does not align with the 60dB transmitter range specified in 8.9.4.1</t>
  </si>
  <si>
    <t>Section 8.9.4.1 stated "at elast 60 dB".  The actual range needs to be more than that.
Annex A will specify the maximum EIRP to be used, not the PHY.</t>
  </si>
  <si>
    <t>Gurley, Tom</t>
  </si>
  <si>
    <t>IEEE-BTS</t>
  </si>
  <si>
    <t>tgurley@ieee.org</t>
  </si>
  <si>
    <t>252-443-3115</t>
  </si>
  <si>
    <t>8.10</t>
  </si>
  <si>
    <t>This text is in conflict with 6.26.1, which states, "All base stations shall use a common clock derived from a global navigational systems [sic] such as GPS."</t>
  </si>
  <si>
    <t>Replace this sentence with, "All base stations shall use a common clock derived from a global navigational system such as GPS."</t>
  </si>
  <si>
    <t>See comment resolution 538.</t>
  </si>
  <si>
    <t>WRAN networks are required to use a common clock derived from a global navigational systems such as GPS to synchronize their MAC frames.</t>
  </si>
  <si>
    <t>Modify the first sentence and keep the second one.</t>
  </si>
  <si>
    <t>9</t>
  </si>
  <si>
    <t>9.1</t>
  </si>
  <si>
    <t>remove "BS" on line 34</t>
  </si>
  <si>
    <t>Closed</t>
  </si>
  <si>
    <t>9.2.1</t>
  </si>
  <si>
    <t>remove the text "and shall always be present at the BS" on line 35, and on line 43 change "WRAN BS" to "WRAN".</t>
  </si>
  <si>
    <t>9.2.2</t>
  </si>
  <si>
    <t>the sentence on lines 38-40 is poorly worded. While changing the text maybe considered editorial, it does introduce a specific technical concept</t>
  </si>
  <si>
    <t>9.2.3</t>
  </si>
  <si>
    <t>9.2.3.1</t>
  </si>
  <si>
    <t>Revert back to the transition descriptions in draft 2.0.  Include the accepted changes from approved comments 1011 and 1013 from doc. IEEE 802.22-09/120r31.</t>
  </si>
  <si>
    <t>this can be remedied by removing "/ Action"</t>
  </si>
  <si>
    <t>Explanation of why "/ Action" is omitted has been discussed as "Actions triggered by the events for this figure are the state transitions themselves, and so they have been omitted in this diagram." So no need to remove it.</t>
  </si>
  <si>
    <t>9.2.4</t>
  </si>
  <si>
    <t>need to be more explicit here. Do we mean just basic capabilities (CBC-REQ/RSP), just registered capabilities (REG-REQ/RSP), or both.</t>
  </si>
  <si>
    <t>Please clarify. If needed add either "(basic)", "(registered)", or "(basic and registerted)" before the word "capabilities" on line 6</t>
  </si>
  <si>
    <t>Table 251</t>
  </si>
  <si>
    <t>9.2.6.1</t>
  </si>
  <si>
    <t>Figure 175</t>
  </si>
  <si>
    <t>There is a " | " with an arrow pointed to the Set Timer TNoDB stage of the SM_Data_Update procedure.</t>
  </si>
  <si>
    <t>Please clarify what operating state or condition that the " | " refers to. If it does not pertain to a certain condition, remove this from the figure.</t>
  </si>
  <si>
    <t>This is an error from the previous version and the Arrow with letter 'I' should not be there. So this needs to be removed.</t>
  </si>
  <si>
    <t>Figure 177</t>
  </si>
  <si>
    <t>Quiet periods may not be necessary for all back up and candidates channel.</t>
  </si>
  <si>
    <t>revise</t>
  </si>
  <si>
    <t>Does SSA at the BS follow the same procedures at the startup as the SSA at the CPEs?</t>
  </si>
  <si>
    <t xml:space="preserve">Make sure that the SSA operation is consistent with the Reference Architecture. </t>
  </si>
  <si>
    <t>See document 22-10-0084r1.</t>
  </si>
  <si>
    <t xml:space="preserve">Ensure that there is co-ordination between SSA and MAC to make sure that it knows the the sensing periods. </t>
  </si>
  <si>
    <t>Insert new figures if necessary to show how the information exchange takes place between the SSA and the MAC. Draw a figure which shows the messaging.</t>
  </si>
  <si>
    <t>Define the messaging between the SM and the SSA</t>
  </si>
  <si>
    <t xml:space="preserve">Make Technical and Editorial changes to ensure that the contents of Section 9.3 on Spectrum Sensing Automaton align with the rest of the draft and the PAR. </t>
  </si>
  <si>
    <t xml:space="preserve">Now that and entity SSA is defined to exist both at the BS and the CPE, make sure that the SSA operation as described in Section 9.3 is in line with that. </t>
  </si>
  <si>
    <t xml:space="preserve">Make Technical and Editorial changes to ensure that the contents of Section 9.3 on Spectrum Sensing Automaton align with the rest of the draft and the PAR and the description is valid for such an entity to exist at the CPE AND the BS.  </t>
  </si>
  <si>
    <t>using previous comments as a baseline, suggestion is to rely on DCD instead of CHO-UPD</t>
  </si>
  <si>
    <t>DCD message is adequate for updating channel list information</t>
  </si>
  <si>
    <t>Replace references to CHO-UPD with DCD in Figure 180</t>
  </si>
  <si>
    <t>Action: Gerald: Align Figure 180 with the new role of the CHO-UPD message as described in comment 220..</t>
  </si>
  <si>
    <t>There is no SSA at the BS.  The SSA is a lite version of the SM at the BS.</t>
  </si>
  <si>
    <t>The footnotes on this page do not line up with numbering established earlier in the draft. Also, the text in either of this footnotes seems to be normative</t>
  </si>
  <si>
    <t>Incorporate text in footnotes 2 and 3 on pg 399 into text of section 9.3.3</t>
  </si>
  <si>
    <t>Remove footnote 4. It is already established elsewhere in the draft that quiet periods will be synchronized, so this text here as a footnote is totally, redundant.</t>
  </si>
  <si>
    <t>Accept since this is more succintly explained in the main body of the draft and there is no need for this footnote.</t>
  </si>
  <si>
    <t xml:space="preserve">Reduce the SSF complexity if possible. </t>
  </si>
  <si>
    <t>Combine Modes 1 and 2. Reduce the number of inputs and outputs.</t>
  </si>
  <si>
    <t>Table 252</t>
  </si>
  <si>
    <t>Change reference to CHO-UPD on last row of Table 252 to DCD</t>
  </si>
  <si>
    <t>Action: Gerald: Align Table 252 with the new role of the CHO-UPD message as described in comment 220..</t>
  </si>
  <si>
    <r>
      <t>Table 25</t>
    </r>
    <r>
      <rPr>
        <sz val="10"/>
        <rFont val="Arial"/>
        <family val="2"/>
      </rPr>
      <t>3</t>
    </r>
  </si>
  <si>
    <r>
      <t xml:space="preserve">Definition on the value of the maximum probability of false alarm is not clear yet. How much probability of false alarm corresponds to the value from </t>
    </r>
    <r>
      <rPr>
        <sz val="10"/>
        <rFont val="Arial"/>
        <family val="2"/>
      </rPr>
      <t xml:space="preserve">0x02 </t>
    </r>
    <r>
      <rPr>
        <sz val="10"/>
        <rFont val="Arial"/>
        <family val="2"/>
      </rPr>
      <t>to</t>
    </r>
    <r>
      <rPr>
        <sz val="10"/>
        <rFont val="Arial"/>
        <family val="2"/>
      </rPr>
      <t xml:space="preserve"> 0xFF</t>
    </r>
    <r>
      <rPr>
        <sz val="10"/>
        <rFont val="Arial"/>
        <family val="2"/>
      </rPr>
      <t>?</t>
    </r>
  </si>
  <si>
    <r>
      <t xml:space="preserve">Make a clear definition for 8-bit value on the maximum probability of false alarm. Create </t>
    </r>
    <r>
      <rPr>
        <sz val="10"/>
        <rFont val="Arial"/>
        <family val="2"/>
      </rPr>
      <t>a table</t>
    </r>
    <r>
      <rPr>
        <sz val="10"/>
        <rFont val="Arial"/>
        <family val="2"/>
      </rPr>
      <t>, if necessary.</t>
    </r>
  </si>
  <si>
    <t>Change: "Maximum Probability of False Alarm – 0x00 indicates ‘0’ and 0x01 indicates ‘0.001’" to  'Maximum Probability of False Alarm – 0x00 indicates ‘0’ and 0x01 indicates ‘0.001, and 0xFF = 0.255’"</t>
  </si>
  <si>
    <t>Table 264</t>
  </si>
  <si>
    <t>There are a lot of TBD's in Table 264. Are awaiting other bodies to specify this power levels?</t>
  </si>
  <si>
    <t>Add an explanatory note above table 264 stating that at this time signal levels for certain signal types have not been established.</t>
  </si>
  <si>
    <t>Remove the TBDs since they are not favorable when this standard goes to the Sponsor. Defined -114 dBm for NTSC. For all other signals replace TBD with "Not Available"</t>
  </si>
  <si>
    <t>Some levels are still "TBD".</t>
  </si>
  <si>
    <t>Specify all levels.</t>
  </si>
  <si>
    <t>Not possible to specify the levels if they have not been defined by other regulatory bodies. See the proposed resolution to Comment 638.</t>
  </si>
  <si>
    <t>TBD for NTSC</t>
  </si>
  <si>
    <t>Insert -114 dBm for NTSC</t>
  </si>
  <si>
    <t>9.4.2</t>
  </si>
  <si>
    <t>we cannot guarantee QoS, we can only attempt to provide QoS</t>
  </si>
  <si>
    <t>demod of the whole beacon does not impact the QoS. It (negatively) impacts to ability of the WRAN operator and BS to be able to schedule traffic in a manner to support QoS for a portion of users in a WRAN cell.</t>
  </si>
  <si>
    <t>Please adjust options and text in this table accordingly.</t>
  </si>
  <si>
    <t>9.5.1</t>
  </si>
  <si>
    <t>proper term here is de-registered</t>
  </si>
  <si>
    <t>Accept. That makes sense</t>
  </si>
  <si>
    <t>Satellite-based geolocation is required.</t>
  </si>
  <si>
    <t>Delete "where prescribed by regulators".</t>
  </si>
  <si>
    <t>Based on resolution passed in Vancouver, March 2009 Plenary, Satellite-based geolocation is manadatory for 802.22 systems.  Ballot was approved in December 2009.</t>
  </si>
  <si>
    <t>Add to the paragraph text describing the movement restrictions.</t>
  </si>
  <si>
    <t>See comment 653.</t>
  </si>
  <si>
    <t>9.6.2</t>
  </si>
  <si>
    <t>Section 9.6.2 is not appropriate for the standard.</t>
  </si>
  <si>
    <t>Remove section 9.6.2.</t>
  </si>
  <si>
    <t>This text should be moved to the Recommend Practice.</t>
  </si>
  <si>
    <t>An opinion piece or wish list of things that might be considered does not belong in the body of the standard.</t>
  </si>
  <si>
    <t>Remove Section 9.6.2.</t>
  </si>
  <si>
    <t>This text should be moved to the Recommend Practice.  See comment 662.</t>
  </si>
  <si>
    <t>Section 9.6.2 is an opinion.</t>
  </si>
  <si>
    <t>This text should be moved to the Recommend Practice. See comment 662.</t>
  </si>
  <si>
    <t>9.6.4</t>
  </si>
  <si>
    <t>This text should be written to be definitive - not our opinion but our specification.</t>
  </si>
  <si>
    <t>This text should not express an opinion.</t>
  </si>
  <si>
    <t>See comment 669.</t>
  </si>
  <si>
    <t>9.7.1.6</t>
  </si>
  <si>
    <t>Since the available channel information is pre-computed at the database service, there is no need for a primitive to confirm the receipt of a DB channel available request.  The available channels will be sent in the indication upon receipt of the request.</t>
  </si>
  <si>
    <t>Delete section 9.7.1.6.</t>
  </si>
  <si>
    <t>Time stamp will allow to keep track of time and quality of response from different database services.
Most databases will have pre-calculated the responses.  The response should be practically immediate.
Action: Delete this section</t>
  </si>
  <si>
    <t>9.7.2</t>
  </si>
  <si>
    <t>Sections 9.7.2 and 9.7.3 mistakenly refer to the NCMS instead of the correctly referenced higher layers.</t>
  </si>
  <si>
    <t>In order to schedule sufficient QP for detecting the incumbents at the appropriate thresholds, the BS needs to know the performance of the CPEs on the network.
Also sensing period may be shorter than the QP depending on the performance of the sensor.  Concatenation of QPs for sensing to the required threshold is also possible as long as the CPE declares that it can cumulate multiple QPs for sensing.
The BS should consider the performance compared to its other CPEs and accept association or reject the CPE with excessively poor performance since it would slow down the whole cell due to excessively long sensing time which would result in long quiet periods affecting QoS.  Minimum performance requirement should be established for sensing by industry. Specific metrics to define the performance of the sensing devices should be defined: minimum contiguous time required for sensing and the number of repetitions to reach the sensing threshold: that is 2 IE's to be transferred from the CPE to BS (see Table 255 for QP parameter definition).</t>
  </si>
  <si>
    <t>Need the  CPE to declare its sensing capabilities at registration using the REG-RSP or CBC-RSP message:  time needed to sense down to the threshold for each type of signal to be detected and whether it has to be contiguous or not.  Develop the scheme to take this information and schedule the sufficient number of QPs and add it to section 9.
CBC-REQ, CBC-RSP messages on basic capabilities should be kept at a minimum length to reduce the amount of transmission that is taking place before registration. So these parameters need to be included in the REG-REQ and REG-RSP messages. This also helps because the Registration messages are protected through authentication.
Verify Table 69 to make sure that all the necessary parameters needed are present.  This Table looks partly as if it was to be sent from the BS to the CPE (indicating the sensing Threshold) rather than the other way around.  Need to be verified.</t>
  </si>
  <si>
    <t>The CPE could declare its sensing capabilities including its sensing threshold and then the BS could scale these capabilities according to the actual sensing threshold applicable in the environment.
Otherwise, the BS would need to tell the CPE about the sensing threshold needed and then the CPE would need to declare sensing capabilities such as the time required to reach this threshold. 
Ivan asked about the impact of other WRANs operating on the same channel which would mask the incumbents.  Gerald explained that this was considered during the previous WG Letter ballot round and calculations were made that showed that if a co-channel WRAN signal is strong enough to increase the apparent thermal noise level by more than 2-3 dB, then this signal is strong enough to be decoded and then synchronization of quiet periods can take place.  It must be remembered that for an equivalent sensing receiver NF of 11 dB (6 dB NF + 5 dB cable and coupling loss and 0 dBi antenna), the sensing scheme needs to detect an incumbent signal from a -19 dB SNR to be able to meet the -114 dBm sensing requirement. 
Table 69 already contains all the parameters to properly characterize the performance of the CPE sensing device,</t>
  </si>
  <si>
    <t>Although the antenna gain is dealt with locally at the CPE on the transmit side because the TCP control loop is in EIRP, the information on the antenna gain will be needed at the BS for the CPE receiving side because, for a given CPE sensitivity in dBm, the actual minimum required field strength would vary with the antenna gain.  This would need to be known to the BS for it to prioritize the channels to be included on its backup/candidate channel list based on the real sensitivity of all its CPEs on these channels.</t>
  </si>
  <si>
    <r>
      <t xml:space="preserve">This message seems to be redundant and can be deleted.  However, section 6.18.1 needs to be modified to include this functionality in the normal ranging process.
Action: delete sections 6.10.11 and 6.10.12.
Action: modify the following wording in section 6.18.1
"a) If the CPE has been granted upstream bandwidth (a data grant allocation to the CPE’s Basic CID), the CPE shall send a </t>
    </r>
    <r>
      <rPr>
        <strike/>
        <sz val="10"/>
        <rFont val="Arial"/>
        <family val="2"/>
      </rPr>
      <t>DBPC</t>
    </r>
    <r>
      <rPr>
        <b/>
        <sz val="10"/>
        <rFont val="Arial"/>
        <family val="2"/>
      </rPr>
      <t>RNG</t>
    </r>
    <r>
      <rPr>
        <sz val="10"/>
        <rFont val="Arial"/>
        <family val="2"/>
      </rPr>
      <t xml:space="preserve">-REQ message in that allocation. The BS responds with a </t>
    </r>
    <r>
      <rPr>
        <strike/>
        <sz val="10"/>
        <rFont val="Arial"/>
        <family val="2"/>
      </rPr>
      <t>DBPC</t>
    </r>
    <r>
      <rPr>
        <b/>
        <sz val="10"/>
        <rFont val="Arial"/>
        <family val="2"/>
      </rPr>
      <t>RNG</t>
    </r>
    <r>
      <rPr>
        <sz val="10"/>
        <rFont val="Arial"/>
        <family val="2"/>
      </rPr>
      <t>-RSP message.</t>
    </r>
  </si>
  <si>
    <t>Do we really even need the DBPC-REQ message? Could we simply rely on the DIUC specified in the DS-MAP IE contained in DS-MAP? Plus this message has a "configuration change count", which I thought would only be applicable to DCD. Also RNG-RSP would contain parameters and adjustments for CPE</t>
  </si>
  <si>
    <r>
      <t xml:space="preserve">This IE is used in 802.16 for indicating FDD and TDD as well as half of full duplex.  This is not used in 802.22.
This IE in not needed.
Action: Delete section 6.10.14.3.1
Action: Modify the sentence of section 6.10.14.3 as follows: "For the information elements, they include (1) </t>
    </r>
    <r>
      <rPr>
        <strike/>
        <sz val="10"/>
        <rFont val="Arial"/>
        <family val="2"/>
      </rPr>
      <t>bandwidth allocation support (c.f. Table 121); and (2)</t>
    </r>
    <r>
      <rPr>
        <sz val="10"/>
        <rFont val="Arial"/>
        <family val="2"/>
      </rPr>
      <t xml:space="preserve"> capabilities for construction and transmission of MAC PDUs (cf. Table 122) and physical parameters supported (cf. Tables 123, 124 and 125).</t>
    </r>
  </si>
  <si>
    <t>Each CPE model may have its own internal delay relative to the Timing advance coming from the BS.  Accurate terrestruial geolocation will need to take this into account to compensate for these different delays.  Such terminal specific delay will need to be quantified by the manufacturer and reported to the BS when it tries to register on a network.  This will be done by the CBC-RSP message with this IE.</t>
  </si>
  <si>
    <t>Insert the following section:
"6.10.14.3.3.2 CPE Residual Delay
This residual delay shall be measured by the manufacturer when the CPE is co-located with the BS (i.e., BS and CPE antennas are co-located or the BS and CPE are connected through the proper lengths of feed cables) and the Timing Advance (see 6.10.6) is set to zero.  The manufacturer shall record this residual delay in the CPE which shall be reported to the BS at the time of registration on the network.
Table 122 — CPE MAC Address
Element ID   Length (Bytes   Value   Scope
4   3   CPE Residual Delay
Signed integer representing the CPE residual delay in nano-seconds.  Positive value indicates a delay. Negative value indicates an advance. Accuracy shall be within +/- 30 ns for 10 m distance accuracy.   CBC-REQ"</t>
  </si>
  <si>
    <t>This timing information does not need to be known early in the CPE initialization.  This section should be added to the REG-RSP message contained in section 6.10.7.3.
Action: text and Table to be moved as new sub-section following the current sub-section 6.10.7.3.67 on the Antenna Gain.</t>
  </si>
  <si>
    <r>
      <t>Add an entry to Table 127: "0x05 - CPE forced to reset itself,
 reinitialize its MAC, and repeat initial system access. This message may be used if a CPE is unresponsive to the BS or if the BS detects continued abnormalities in the upstream transmission from the CPE". Modify the text for Action Code=0x04 as follows: "CPE shall terminate current Normal Operations with the BS</t>
    </r>
    <r>
      <rPr>
        <sz val="10"/>
        <color indexed="10"/>
        <rFont val="Arial"/>
        <family val="0"/>
      </rPr>
      <t xml:space="preserve"> and shutdown</t>
    </r>
    <r>
      <rPr>
        <sz val="10"/>
        <rFont val="Arial"/>
        <family val="2"/>
      </rPr>
      <t>; the BS shall transmit this action code only in response to any CPE DREG-REQ message."</t>
    </r>
  </si>
  <si>
    <t>This message needs to be deleted since it does not contain any information and no explanation is given for its intended purpose.</t>
  </si>
  <si>
    <t>Delete section 6.10.14.3.1</t>
  </si>
  <si>
    <t>6.10.14.3.3.2</t>
  </si>
  <si>
    <t>6.10.15</t>
  </si>
  <si>
    <t>Table 127</t>
  </si>
  <si>
    <t>RST-CMD is unecessary. Functionality RST-CMD seeks could be governed by an action code set for DREG-CMD.</t>
  </si>
  <si>
    <t>6.10.16</t>
  </si>
  <si>
    <t>Table 128</t>
  </si>
  <si>
    <t>Penultimate row:
Information to be carried by these IEs needs to be specified.</t>
  </si>
  <si>
    <t>Create new sub-sections to 6.10.16 to specify the content of the IE's.</t>
  </si>
  <si>
    <t>6.10.20.1</t>
  </si>
  <si>
    <t>Table 132</t>
  </si>
  <si>
    <t>Row 4: Change size from 12 to 16 bits
Row 5: Delete row 5
End of the Table: remobe 5 rows starting with the "Length" row.</t>
  </si>
  <si>
    <t>6.10.20.3</t>
  </si>
  <si>
    <t>Table 134</t>
  </si>
  <si>
    <t>Row 5: Current channel number is not needed
Row 6: Reserved bits are not needed
There is a need for the BS to indicate the next channel to go to after the switch.</t>
  </si>
  <si>
    <t>Row 5: Delete row
Row 6: Delete row
Add a new row before the last one:
"Next Channel Number"   "8 bits"   "Next channel to which the CPEs should go after the switch"</t>
  </si>
  <si>
    <t>6.10.20.7</t>
  </si>
  <si>
    <t>Do we really need the CHO-UPD message? The IE for the DCD should be sufficient.</t>
  </si>
  <si>
    <t>Remove sublclause 6.10.20.7 and restructure any refernces to the CHO-UPD message to reflect usage of DCD to update CPEs with available channel data.</t>
  </si>
  <si>
    <t>6.17.2.2</t>
  </si>
  <si>
    <t>Remove reference to CHO-UPD. DCD can accomplish this just as well</t>
  </si>
  <si>
    <t>Remove reference to CHO-UPD message. Indicate that CHO-UPD message can handle this as well.</t>
  </si>
  <si>
    <t>Action: Remove the following phrase: ", similar to the CHO-UPD described in 6.10.20.7"</t>
  </si>
  <si>
    <t>6.22.2</t>
  </si>
  <si>
    <t>Here we state that the BS can poll multiple CPEs simulatneously. We should highlight the MAC transmission mechanisms that support this.</t>
  </si>
  <si>
    <t>Explaining how to set up a multicast group.</t>
  </si>
  <si>
    <t>STMicroelectronics</t>
  </si>
  <si>
    <t>6.22.6</t>
  </si>
  <si>
    <t>6.23</t>
  </si>
  <si>
    <t>Remove text on lines 8-11, pg 231</t>
  </si>
  <si>
    <t>6.23.1.2</t>
  </si>
  <si>
    <t>Last para.</t>
  </si>
  <si>
    <t>Why describe an example for deciding when the BS should generate a coexistence IUC? If there are specific metrics to be considered, they should be explicitly defined.</t>
  </si>
  <si>
    <t>Take the text on lines 43-45 as a suggestion and implement this trigger, potentially as a MIB element. There exisits performance management MIBs, a trap or threshold PER could be added. What the default value of that threshold should be is up to debate?</t>
  </si>
  <si>
    <t>6.23.1.3.1</t>
  </si>
  <si>
    <t>Improvement in wording.
Need to include the reference to the MAC message that carries the information to the BS.</t>
  </si>
  <si>
    <t>6.23.3.1</t>
  </si>
  <si>
    <t>Spectrum etiquette and self-coexistence, in general, is resource intesnive process. We should avoid any allowiance for triggering the spectrum etiquette, other than for the purposes of protecting incumbents or coexisting with other WRANs.</t>
  </si>
  <si>
    <t>Remove item 6 for triggers of spectrum etiquette</t>
  </si>
  <si>
    <t>Item 6 would allow a vendor to trigger the spectrum etiquette.
This may lead to decisions that may be inconsistent with the other 5 triggers.</t>
  </si>
  <si>
    <t>Figure 106</t>
  </si>
  <si>
    <t>What timer does "Timer Expired?" in Figure 106 refer to? Please clarify.</t>
  </si>
  <si>
    <t>If a timer doesn't exist, please add one and add to list of parameters in Section 11.</t>
  </si>
  <si>
    <t>Action: Remove condition 5 on line 34, page 239.
Action:Update Figure 106: Remove "Timer expired", include a new box: "Move to selected channel" before going to ''Update channel information" and delete "; reset timer" from this box.</t>
  </si>
  <si>
    <t>6.23.3.2</t>
  </si>
  <si>
    <t>Reject: Postponed to the next version of the standard.
Counter: If there is an easy way to include hooks for later addition, do it otherwise, no action.</t>
  </si>
  <si>
    <t>6.23.3.2.2.1</t>
  </si>
  <si>
    <t>Make the modification to the algorithm and ling the new variable to the Annex A so that this minimum number of frames could be dependent on the regulatory domain.</t>
  </si>
  <si>
    <t>6.23.3.2.2.2</t>
  </si>
  <si>
    <t>To support flexible level, of coexistence support to enable deployment of macro BS and femtocell BS, make the limit of contention number an adjustable parameter from 4-16.</t>
  </si>
  <si>
    <t>See Comment 424.
Action: Gerald to consider this comment in preparing the proposal.
Action: Apurva sent an email to Wendong on June 13th inviting him to contribute on teleconference.</t>
  </si>
  <si>
    <t>We should not fix the upper limit on the FCN to a factor of 16, see previous comment for this section</t>
  </si>
  <si>
    <t>change "2(16-1)" to 2^(n-1). Where n is the number of overlapping WRANs a BS can support contention with. This parameter can be set by the MIB wranIfBsxxxxxx"</t>
  </si>
  <si>
    <t xml:space="preserve">DS / US split co-existence review it. How will this affect the quiet period synchronization across cells if different cells have a different split. Review this. </t>
  </si>
  <si>
    <t xml:space="preserve">Have some discussions to see if some system complexity can be reduced if different DS/ US splits are not allowed for example in the co-existence mode </t>
  </si>
  <si>
    <t>This is related to the DS/US split dicussed in comment 411.
Apurva: System seems to have too much flexibility.
The SCW is independent from the DS/US split.</t>
  </si>
  <si>
    <t>6.24</t>
  </si>
  <si>
    <t xml:space="preserve">It is not clear how the CPE would know on which channel in-band sensing need to be done (N, N+/-1).  </t>
  </si>
  <si>
    <t>Develop the signalling from the BS to the CPEs for indicating which in-band channel (N, N+/-1) is to be sensed.</t>
  </si>
  <si>
    <t>In-band sensing on N, N+1 and N-1: This has been resolved by automating the in=band sensing at the SSA, see document 22-10-84r2.</t>
  </si>
  <si>
    <t xml:space="preserve">This option has been rejected in the previous ballots.  See also comments 392.
</t>
  </si>
  <si>
    <t>Remove references to TMO-REQ on pg 252 and throughout the rest of the draft.</t>
  </si>
  <si>
    <t>TMO-REQ was created for power saving, discovery and sensing.  The QP mechanism does it.  This function is no longer needed.</t>
  </si>
  <si>
    <t xml:space="preserve">We shouldn't be promising things that are hard to deliver on. This could be nitpicking, but it may not always be possible to support the QoS of users, while scheduling adequate sensing opportunities. </t>
  </si>
  <si>
    <t>6.24.1</t>
  </si>
  <si>
    <t>6.25.1</t>
  </si>
  <si>
    <t>CHO-UPD message is unecessary. It's redundant to what the DCD can provide.</t>
  </si>
  <si>
    <t>On lines 16-24, we reference use of the CHO-UPD message. CHO-UPD is unecessary and redundant with what the DCD can provide.</t>
  </si>
  <si>
    <t>Change referencet o CHO-UPD for lines 16-24 on pg 261 to use of DCD.</t>
  </si>
  <si>
    <t>See comment 464.</t>
  </si>
  <si>
    <t>7</t>
  </si>
  <si>
    <t xml:space="preserve">In previous balloting, there was a withdrawn comment to replace the certificate-based authentication with an EAP-based process. </t>
  </si>
  <si>
    <t>change "digital-certificate-based CPE" to "EAP-based"</t>
  </si>
  <si>
    <t>7.1</t>
  </si>
  <si>
    <t>Working group is behing transitioning to an EAP-based authentication mechanism</t>
  </si>
  <si>
    <t>Update Figure 126, and text on lines 3-7 on pg 265</t>
  </si>
  <si>
    <t>To be consistent with resolution of comment 470.</t>
  </si>
  <si>
    <t>7.1.2</t>
  </si>
  <si>
    <t xml:space="preserve">In order to facilitate EAP integration provide a description of EAP here. Also the title of the section should be changed to reflect that this section (even currently) serves as an overview of the key management and authentication procedures. </t>
  </si>
  <si>
    <r>
      <t>S</t>
    </r>
    <r>
      <rPr>
        <sz val="10"/>
        <rFont val="Arial"/>
        <family val="2"/>
      </rPr>
      <t>asaki, Shigenobu</t>
    </r>
  </si>
  <si>
    <r>
      <t>N</t>
    </r>
    <r>
      <rPr>
        <sz val="10"/>
        <rFont val="Arial"/>
        <family val="2"/>
      </rPr>
      <t>iigata University, Japan</t>
    </r>
  </si>
  <si>
    <r>
      <t>8</t>
    </r>
    <r>
      <rPr>
        <sz val="10"/>
        <rFont val="Arial"/>
        <family val="2"/>
      </rPr>
      <t>1-25-262-6737</t>
    </r>
  </si>
  <si>
    <r>
      <t>6</t>
    </r>
    <r>
      <rPr>
        <sz val="10"/>
        <rFont val="Arial"/>
        <family val="2"/>
      </rPr>
      <t>.1</t>
    </r>
  </si>
  <si>
    <r>
      <t>W</t>
    </r>
    <r>
      <rPr>
        <sz val="10"/>
        <rFont val="Arial"/>
        <family val="2"/>
      </rPr>
      <t>hat does "a new Annex" indicate?</t>
    </r>
  </si>
  <si>
    <r>
      <t>S</t>
    </r>
    <r>
      <rPr>
        <sz val="10"/>
        <rFont val="Arial"/>
        <family val="2"/>
      </rPr>
      <t>pecify the reference part. If necessary, create a new annex.</t>
    </r>
  </si>
  <si>
    <t>Agree that this is not going to be in a new Annex, but this is specified in Section 5. Change "a new Annex to this Standard" with "Clause 12."  See #80.</t>
  </si>
  <si>
    <t>The text here states that MIBs can be used to install a default set of classification rules, but the MIB section is not an annex.</t>
  </si>
  <si>
    <t xml:space="preserve">The group accepts this resolution. </t>
  </si>
  <si>
    <t>What is the difference between “overlapping 802.22 cells” and “PHY/MAC 1 and 2”. They should be the same.  Why call it differently?</t>
  </si>
  <si>
    <t>Re-write the sentence to make it clear.</t>
  </si>
  <si>
    <t>This is accomplished through four[?]….</t>
  </si>
  <si>
    <t>See the proposed resolution to Comment 76.</t>
  </si>
  <si>
    <r>
      <t>c</t>
    </r>
    <r>
      <rPr>
        <sz val="10"/>
        <rFont val="Arial"/>
        <family val="2"/>
      </rPr>
      <t xml:space="preserve">hannel 1 and 5 used by adjacent cells in overlapping coverage. But, channel 1,6 used by home BS. Thus editor used "PHY/MAC". However, this figure imply multi-channel operation </t>
    </r>
  </si>
  <si>
    <t>See the proposed resolutions to Comment 84.</t>
  </si>
  <si>
    <t xml:space="preserve">The text between lines 23-30 and 32-36 seems to overlap in its description of MAC functionality. </t>
  </si>
  <si>
    <t>We need to not only re-write this section but also change the Figure 6 accordingly. IEEE 802.22 does not allow operation on multiple channels at the same time. Remove reference to PHY / MAC1 and PHY / MAC2 from the figure and show only one channel as the "Operating Channel"
Action: Change text and Figure 6: "Allocated to MAC/PHY 1 and 2 to "802.22 WRAN cell".  Remove the cross-hatch for vacant available channels for 802.22 and indicate it in the legend.</t>
  </si>
  <si>
    <t>This sentence comes from IEEE 802.16 text…In original text, there are four bandwidth allocation methods such as grant, polling and contention procedures(2 contention methods). For contention procedure, one is contention using by MAC header, another is contention using by CDMA based mechanism. Thus, four is correct in our WRAN draft.( Also see pp. 147, IEEE 802.16-2004 standard)</t>
  </si>
  <si>
    <t>The SM and SSA are entities that exist in an 802.22 system. The SSA has to reside in both CPEs and BSs for the system to work. However, where in the draft (or in our defined requirements) is it stated that the SM has to be co-located at the BS. The SM is more of a logical entity that could reside in the network. Stating it resides in the BS is an implementation issue that doesn't need to specified in this standard.</t>
  </si>
  <si>
    <t>The group has discussed this issue in the past.
A typical BS consists of many modules. See a typical BS implementation (image) on the internet. By saying that the SM resides at the BS just means that the SM is in close proximity to the BS, at the same level in the cognitive plane as the MAC in the data / control plane.</t>
  </si>
  <si>
    <r>
      <t xml:space="preserve">"Explicit connections B1 and B2 are shown in Figure 7(a). Connection B2 must be used for configuration of the Spectrum Manager at the BS, transmission of the available TV channel list to the SM </t>
    </r>
    <r>
      <rPr>
        <b/>
        <sz val="10"/>
        <rFont val="Arial"/>
        <family val="2"/>
      </rPr>
      <t>from the BS Network Control and Management System</t>
    </r>
    <r>
      <rPr>
        <sz val="10"/>
        <rFont val="Arial"/>
        <family val="2"/>
      </rPr>
      <t>, as well as to convey ... "</t>
    </r>
  </si>
  <si>
    <r>
      <rPr>
        <strike/>
        <sz val="10"/>
        <rFont val="Arial"/>
        <family val="2"/>
      </rPr>
      <t>Explicit</t>
    </r>
    <r>
      <rPr>
        <sz val="10"/>
        <rFont val="Arial"/>
        <family val="2"/>
      </rPr>
      <t xml:space="preserve">Connections B1 and B2 are shown in Figure 8 (a) which signify that different kind of information is exchanged between the SM and the MAC, and the SM and the MIBs. Connection B2 must be used for configuration of the Spectrum Manager at the BS, transmission of the available TV channel list to the SM, as well as to </t>
    </r>
    <r>
      <rPr>
        <strike/>
        <sz val="10"/>
        <rFont val="Arial"/>
        <family val="2"/>
      </rPr>
      <t xml:space="preserve">convey and </t>
    </r>
    <r>
      <rPr>
        <sz val="10"/>
        <rFont val="Arial"/>
        <family val="2"/>
      </rPr>
      <t xml:space="preserve">report the </t>
    </r>
    <r>
      <rPr>
        <sz val="10"/>
        <color indexed="12"/>
        <rFont val="Arial"/>
        <family val="2"/>
      </rPr>
      <t>RF</t>
    </r>
    <r>
      <rPr>
        <sz val="10"/>
        <rFont val="Arial"/>
        <family val="2"/>
      </rPr>
      <t xml:space="preserve"> environment </t>
    </r>
    <r>
      <rPr>
        <strike/>
        <sz val="10"/>
        <rFont val="Arial"/>
        <family val="2"/>
      </rPr>
      <t xml:space="preserve">monitoring </t>
    </r>
    <r>
      <rPr>
        <sz val="10"/>
        <rFont val="Arial"/>
        <family val="2"/>
      </rPr>
      <t>information to the network operator via the MIBs. Connection B1 must be used by the SM</t>
    </r>
    <r>
      <rPr>
        <sz val="10"/>
        <color indexed="12"/>
        <rFont val="Arial"/>
        <family val="2"/>
      </rPr>
      <t xml:space="preserve"> to initiate channel move,</t>
    </r>
    <r>
      <rPr>
        <sz val="10"/>
        <rFont val="Arial"/>
        <family val="2"/>
      </rPr>
      <t xml:space="preserve"> to configure the SSA (e. g., backup/candidate channel list, specific channels to be sensed, etc.) as well as to gather information from the CPEs (e. g., local sensing information, local geolocation information, etc.). </t>
    </r>
  </si>
  <si>
    <r>
      <t xml:space="preserve">This makes sense. Counter: The </t>
    </r>
    <r>
      <rPr>
        <strike/>
        <sz val="10"/>
        <rFont val="Arial"/>
        <family val="2"/>
      </rPr>
      <t>CPE</t>
    </r>
    <r>
      <rPr>
        <sz val="10"/>
        <rFont val="Arial"/>
        <family val="2"/>
      </rPr>
      <t xml:space="preserve"> SSA located at the CPE</t>
    </r>
    <r>
      <rPr>
        <strike/>
        <sz val="10"/>
        <rFont val="Arial"/>
        <family val="2"/>
      </rPr>
      <t>is a much simpler entity which</t>
    </r>
    <r>
      <rPr>
        <sz val="10"/>
        <rFont val="Arial"/>
        <family val="2"/>
      </rPr>
      <t xml:space="preserve"> </t>
    </r>
    <r>
      <rPr>
        <strike/>
        <sz val="10"/>
        <rFont val="Arial"/>
        <family val="2"/>
      </rPr>
      <t>must only</t>
    </r>
    <r>
      <rPr>
        <sz val="10"/>
        <rFont val="Arial"/>
        <family val="2"/>
      </rPr>
      <t xml:space="preserve"> shall include essential features to allow proper operation when the CPE is not under the control of a BS, such as during initialization (before association with the BS), basic functionalities to respond/react to the BS’s requests and to execute the BS commands such as doing out-of-band sensing during the idle-times. </t>
    </r>
  </si>
  <si>
    <r>
      <t>Modify the Paragraph to: In addition to the Security Sublayer 1 at the data plane, Security Sublayer 2 is introduced at the cognitive plane. The detailed operation</t>
    </r>
    <r>
      <rPr>
        <strike/>
        <sz val="10"/>
        <rFont val="Arial"/>
        <family val="2"/>
      </rPr>
      <t xml:space="preserve"> functions</t>
    </r>
    <r>
      <rPr>
        <sz val="10"/>
        <rFont val="Arial"/>
        <family val="2"/>
      </rPr>
      <t xml:space="preserve"> of the Security Sublayers 1 and 2 are described in Clause 7.  The functions of the Security Sublayer 1 and 2 must ensure spectrum and service availability, </t>
    </r>
    <r>
      <rPr>
        <strike/>
        <sz val="10"/>
        <rFont val="Arial"/>
        <family val="2"/>
      </rPr>
      <t>apply to various types of devices;</t>
    </r>
    <r>
      <rPr>
        <sz val="10"/>
        <rFont val="Arial"/>
        <family val="2"/>
      </rPr>
      <t xml:space="preserve"> provide data and signal authentication, network access authorization, ensure data, control and management message integrity, confidentiality and non-repudiation. </t>
    </r>
    <r>
      <rPr>
        <strike/>
        <sz val="10"/>
        <rFont val="Arial"/>
        <family val="2"/>
      </rPr>
      <t xml:space="preserve">Security Sublayer 2 enhances the security for the cognitive radio based access.  </t>
    </r>
    <r>
      <rPr>
        <sz val="10"/>
        <rFont val="Arial"/>
        <family val="2"/>
      </rPr>
      <t xml:space="preserve">The role of the Security Sublayer 2 is to provide enhanced protection to the incumbents as well as necessary protection to the 802.22 systems. If the 802.22.1 beacon has to be detected in the given regulatory domain and the transmission needs to be authenticated, the Security Sub-layer 2 shall be used along with the security mechanism provided (ECC-based signature) to authenticate this beacon. </t>
    </r>
    <r>
      <rPr>
        <sz val="10"/>
        <color indexed="12"/>
        <rFont val="Arial"/>
        <family val="2"/>
      </rPr>
      <t>Similarly, Security Sub-layer 1 shall be used to authenticate a CBP packet originating from a neighboring cell CPE.</t>
    </r>
  </si>
  <si>
    <t>See the proposed resolution to Comment 31.
Accept in principle to keep the CID to 12 bits based on Ranga's proposal in doc. 22-09-112r1.
Action: Ranga to post a new revision of Doc. 22-09-112r1 that will include a revision of Table 228 in section 11.2.
Other comments that need to consider this decision: 29, 30, 31 109, 123, 124, 179, 230,  282, 690.</t>
  </si>
  <si>
    <r>
      <t>Change the text on lines 12-15 as follows: "BS and CPE shall collect and store managed objects</t>
    </r>
    <r>
      <rPr>
        <sz val="10"/>
        <color indexed="10"/>
        <rFont val="Arial"/>
        <family val="0"/>
      </rPr>
      <t xml:space="preserve"> (see 6.3.6)</t>
    </r>
    <r>
      <rPr>
        <sz val="10"/>
        <rFont val="Arial"/>
        <family val="2"/>
      </rPr>
      <t xml:space="preserve"> in the format </t>
    </r>
    <r>
      <rPr>
        <strike/>
        <sz val="10"/>
        <color indexed="10"/>
        <rFont val="Arial"/>
        <family val="0"/>
      </rPr>
      <t xml:space="preserve">of </t>
    </r>
    <r>
      <rPr>
        <sz val="10"/>
        <color indexed="10"/>
        <rFont val="Arial"/>
        <family val="0"/>
      </rPr>
      <t xml:space="preserve">as defined in the </t>
    </r>
    <r>
      <rPr>
        <sz val="10"/>
        <rFont val="Arial"/>
        <family val="2"/>
      </rPr>
      <t xml:space="preserve">WRAN </t>
    </r>
    <r>
      <rPr>
        <strike/>
        <sz val="10"/>
        <color indexed="10"/>
        <rFont val="Arial"/>
        <family val="0"/>
      </rPr>
      <t>Interface</t>
    </r>
    <r>
      <rPr>
        <sz val="10"/>
        <rFont val="Arial"/>
        <family val="2"/>
      </rPr>
      <t xml:space="preserve"> Management Information Base (MIB). </t>
    </r>
    <r>
      <rPr>
        <strike/>
        <sz val="10"/>
        <color indexed="10"/>
        <rFont val="Arial"/>
        <family val="0"/>
      </rPr>
      <t xml:space="preserve"> and Device MIB that shall be available to NMSs via the Simple Network Management Protocol (SNMP). </t>
    </r>
    <r>
      <rPr>
        <sz val="10"/>
        <rFont val="Arial"/>
        <family val="2"/>
      </rPr>
      <t xml:space="preserve">The MIB is defined </t>
    </r>
    <r>
      <rPr>
        <strike/>
        <sz val="10"/>
        <color indexed="10"/>
        <rFont val="Arial"/>
        <family val="0"/>
      </rPr>
      <t xml:space="preserve">in 3.33 </t>
    </r>
    <r>
      <rPr>
        <sz val="10"/>
        <rFont val="Arial"/>
        <family val="2"/>
      </rPr>
      <t>and specified in Clause 12."</t>
    </r>
  </si>
  <si>
    <r>
      <t xml:space="preserve">Modify the first paragraph as follows:
"Each 802.22 base station and CPE shall have a 48-bit universal MAC address, as defined in IEEE Std 802-2001. This address uniquely defines the base station and CPE from within the set of all possible vendors and equipment types. It is </t>
    </r>
    <r>
      <rPr>
        <b/>
        <sz val="10"/>
        <rFont val="Arial"/>
        <family val="2"/>
      </rPr>
      <t xml:space="preserve">regularly broadcast by the BS and </t>
    </r>
    <r>
      <rPr>
        <sz val="10"/>
        <rFont val="Arial"/>
        <family val="2"/>
      </rPr>
      <t xml:space="preserve">used </t>
    </r>
    <r>
      <rPr>
        <b/>
        <sz val="10"/>
        <rFont val="Arial"/>
        <family val="2"/>
      </rPr>
      <t>by the CPE</t>
    </r>
    <r>
      <rPr>
        <sz val="10"/>
        <rFont val="Arial"/>
        <family val="2"/>
      </rPr>
      <t xml:space="preserve"> </t>
    </r>
    <r>
      <rPr>
        <strike/>
        <sz val="10"/>
        <rFont val="Arial"/>
        <family val="2"/>
      </rPr>
      <t>during the initial ranging process to establish the appropriate connections for a CPE, as well as</t>
    </r>
    <r>
      <rPr>
        <sz val="10"/>
        <rFont val="Arial"/>
        <family val="2"/>
      </rPr>
      <t xml:space="preserve"> for signaling </t>
    </r>
    <r>
      <rPr>
        <b/>
        <sz val="10"/>
        <rFont val="Arial"/>
        <family val="2"/>
      </rPr>
      <t>for self-identification as potential interference source to incumbent services and</t>
    </r>
    <r>
      <rPr>
        <sz val="10"/>
        <rFont val="Arial"/>
        <family val="2"/>
      </rPr>
      <t xml:space="preserve"> for coexistence purposes. It is also used as part of the authentication process by which the BS and CPE each verify the identity of the other."</t>
    </r>
  </si>
  <si>
    <r>
      <t xml:space="preserve">Counter: Modify the first paragraph as follows:
"Each 802.22 base station and CPE shall have a 48-bit universal MAC address, as defined in IEEE 802-2001 Standard. This address uniquely defines the base station and CPE from within the set of all possible vendors and equipment types. It is </t>
    </r>
    <r>
      <rPr>
        <b/>
        <sz val="10"/>
        <rFont val="Arial"/>
        <family val="2"/>
      </rPr>
      <t xml:space="preserve">regularly broadcast by the BS and </t>
    </r>
    <r>
      <rPr>
        <sz val="10"/>
        <rFont val="Arial"/>
        <family val="2"/>
      </rPr>
      <t xml:space="preserve">used </t>
    </r>
    <r>
      <rPr>
        <b/>
        <sz val="10"/>
        <rFont val="Arial"/>
        <family val="2"/>
      </rPr>
      <t xml:space="preserve">by the CPE </t>
    </r>
    <r>
      <rPr>
        <strike/>
        <sz val="10"/>
        <rFont val="Arial"/>
        <family val="2"/>
      </rPr>
      <t>during the initial ranging process to establish the appropriate connections for a CPE, as well as</t>
    </r>
    <r>
      <rPr>
        <sz val="10"/>
        <rFont val="Arial"/>
        <family val="2"/>
      </rPr>
      <t xml:space="preserve"> for signaling the </t>
    </r>
    <r>
      <rPr>
        <b/>
        <sz val="10"/>
        <rFont val="Arial"/>
        <family val="2"/>
      </rPr>
      <t>BS and</t>
    </r>
    <r>
      <rPr>
        <sz val="10"/>
        <rFont val="Arial"/>
        <family val="2"/>
      </rPr>
      <t xml:space="preserve"> </t>
    </r>
    <r>
      <rPr>
        <b/>
        <sz val="10"/>
        <rFont val="Arial"/>
        <family val="2"/>
      </rPr>
      <t>CPE</t>
    </r>
    <r>
      <rPr>
        <sz val="10"/>
        <rFont val="Arial"/>
        <family val="2"/>
      </rPr>
      <t xml:space="preserve"> self-identification as a potential interference source, </t>
    </r>
    <r>
      <rPr>
        <strike/>
        <sz val="10"/>
        <rFont val="Arial"/>
        <family val="2"/>
      </rPr>
      <t xml:space="preserve">to incumbent services </t>
    </r>
    <r>
      <rPr>
        <sz val="10"/>
        <rFont val="Arial"/>
        <family val="2"/>
      </rPr>
      <t>for coexistence purposes, and also as part of the authentication process by which the BS and CPE each verify the identity of the other."</t>
    </r>
  </si>
  <si>
    <t>Connections themselves don't need the maintenance, it's the service flows that are mapped to them that require maintenance. It's also service flows that can be modified and eventually terminated, but not the connections themselves. In fact this discussion on pg 22 lines 2-14 should be (and probably) is better explained later on in clause 6 and doesn't need to be discussed here</t>
  </si>
  <si>
    <t xml:space="preserve">Line 23, change "The MAC" to "The Data &amp; Control/Management plane of the MAC". Remove the text starting on line 32 through the sentence that ends on line 35. </t>
  </si>
  <si>
    <t>What statistics?</t>
  </si>
  <si>
    <t>Clarify.</t>
  </si>
  <si>
    <t>Remove "at the BS"</t>
  </si>
  <si>
    <t>Clarify sentence.</t>
  </si>
  <si>
    <t>"must only include" create un-necessary restrictions. We can only request certain behaviours, we should not attepmt to limit added features manufacturers may find desirable differentialtors</t>
  </si>
  <si>
    <t>replace "must only include" by "shall include"</t>
  </si>
  <si>
    <t>Why does most of this paragraph deal with both security sublayers 1 and 2?  Shouldn’t it be directed to sublayer 2?</t>
  </si>
  <si>
    <t>Modify paragraph as needed.</t>
  </si>
  <si>
    <t>The explicit definition of what a "managed object" is given in 6.3.6. Also we there are several main MIB object groups that cover all aspects of the system, so we don't need to specifically highlight the "Device MIB" here explicitly.</t>
  </si>
  <si>
    <t>Comment is accepted</t>
  </si>
  <si>
    <t>6.3.2</t>
  </si>
  <si>
    <t>Complete the list.</t>
  </si>
  <si>
    <t>Insert "- Security context management" as second indent under 6.3.2.1.</t>
  </si>
  <si>
    <t>Agree that this needs to be added to the C-SAP primitives</t>
  </si>
  <si>
    <t>Clarification of text.  The MAC address is not supposed to be used during the initial ranging.  It is used to self-identify and for self-coexistence.</t>
  </si>
  <si>
    <t>6.4</t>
  </si>
  <si>
    <t>Remove text on pg 22 lines 2-14</t>
  </si>
  <si>
    <t>Remove current lines 2-14 on Page 22 and replace that with - "See Clauses x.x.x. - x.x.x"</t>
  </si>
  <si>
    <t>document problem - 'Error! Reference source not found."</t>
  </si>
  <si>
    <t>fix this</t>
  </si>
  <si>
    <t>The reference (6.10.8.1-1.1.1.1) needs to be changed to (6.21.9.2 - 6.21.9.3)</t>
  </si>
  <si>
    <t>Make wording more precise.</t>
  </si>
  <si>
    <t>Accept this proposal.</t>
  </si>
  <si>
    <t>Add a sentence stating the reason for the vertical laying of the MAC PDUs which is an optimization of the 802.22 standard for long reach, different than the 802.16 approach.</t>
  </si>
  <si>
    <t>change padding / PHY to mimize energy waste when no data needs to be transmitted.</t>
  </si>
  <si>
    <t>It was decided that the SCW would not be part of the US sub-frame. (However, strangely, its signalling is still included in the US-MAC.)
The CBP burst needs also to carry information about itself.</t>
  </si>
  <si>
    <t>Makes sense, Accept.</t>
  </si>
  <si>
    <t>SCW's also need to be aligned across WRAN cells to be able to exchange CBP bursts.</t>
  </si>
  <si>
    <t>clarify the intent and be specific on how many receivers are needed here.</t>
  </si>
  <si>
    <t>6.7.1</t>
  </si>
  <si>
    <t>Table 1</t>
  </si>
  <si>
    <t>Add a new parameter after 'Framr Parameter Length to indicate the level of encoding of the FCH as indicated ni Section 8 which used to be repeat or not which is in fact using PHY mode 5 or 4.</t>
  </si>
  <si>
    <t>Insert:
"FCH Encoding Flag    1 bit
0 = FCH packet encoded with PHY mode 5
1 = FCH packet encoded with PHY mode 4"</t>
  </si>
  <si>
    <t>Accept this proposal. Action for the editor</t>
  </si>
  <si>
    <t>'Inter-frame Quiet Period Duration' row:
Clarify the note.</t>
  </si>
  <si>
    <t>'Inter-frame Quiet Period Offset' row:
Clarify the note.</t>
  </si>
  <si>
    <t>Accept - Action, Editor</t>
  </si>
  <si>
    <t>'Inter-frame Quiet Period Cycle Frame Bitmap' row:
Clarify the note.</t>
  </si>
  <si>
    <t>Add a one-before last row for padding bits to fill the 45 bytes of the SCH payload.</t>
  </si>
  <si>
    <t>Add the following row:
"Padding bits    n bits
Padding bits to fill the rest of the 360 bits of the SCH symbol. All bits shall be set to 0."</t>
  </si>
  <si>
    <t>Accept but reconcile with a maximum use of the SCH.  See comments 152 and 160.</t>
  </si>
  <si>
    <t>6.8.1.2</t>
  </si>
  <si>
    <t xml:space="preserve">The CPE should only act as a relaying device for the CBP. The CPE should not be responsible for assembling the message for the CBP. Make sure that all the information that is necessary for the CBP such as backup channels etc. is contained in the SCH. </t>
  </si>
  <si>
    <t>If there is room in SCH then we need to put more information such as backup channel info or command for channel move into the SCH.or carry in the FCH.</t>
  </si>
  <si>
    <t>6.7.2</t>
  </si>
  <si>
    <t>Need to be more specific about the PHY mode for the FCH in the text.</t>
  </si>
  <si>
    <t>The DS-MAP and US-MAP contain the management message type which indicates whether this is a DS-MAP or an US-MAP message. No need to indicate it in the FCH.</t>
  </si>
  <si>
    <t>Remove the third sentence of the paragraph.</t>
  </si>
  <si>
    <t>Table 2</t>
  </si>
  <si>
    <t>Row 4:
It was decided by a motion that the length given in the FCH is the length of the next packet, the DS-MAP or the US-MAP if the DS-MAP is absent rather than the concatenated length of the broadcast packets (DS-MAP, US-MAP, DCD, UCD when present).</t>
  </si>
  <si>
    <t>Remove the DIUC row.</t>
  </si>
  <si>
    <t>6.8</t>
  </si>
  <si>
    <t>Please change "shall" to "may"</t>
  </si>
  <si>
    <t>The parameter "CN", channel number is not needed in the generic MAC header since the operating channel is known.</t>
  </si>
  <si>
    <t xml:space="preserve">Accept - Action Editor </t>
  </si>
  <si>
    <t>Table 3</t>
  </si>
  <si>
    <t>CID's are already contained inb the DS- and US-MAP addressing the MAC PDU.  There is no need to repeat it in the MAC PDU header.</t>
  </si>
  <si>
    <t>Remove the CID parameter from the Table 3.</t>
  </si>
  <si>
    <r>
      <t>6</t>
    </r>
    <r>
      <rPr>
        <sz val="10"/>
        <rFont val="Arial"/>
        <family val="2"/>
      </rPr>
      <t>.8.1.1</t>
    </r>
  </si>
  <si>
    <r>
      <t>T</t>
    </r>
    <r>
      <rPr>
        <sz val="10"/>
        <rFont val="Arial"/>
        <family val="2"/>
      </rPr>
      <t>able 3</t>
    </r>
  </si>
  <si>
    <r>
      <t xml:space="preserve">Third column: </t>
    </r>
    <r>
      <rPr>
        <sz val="10"/>
        <rFont val="Arial"/>
        <family val="2"/>
      </rPr>
      <t>H</t>
    </r>
    <r>
      <rPr>
        <sz val="10"/>
        <rFont val="Arial"/>
        <family val="2"/>
      </rPr>
      <t>CS value should be given.</t>
    </r>
  </si>
  <si>
    <r>
      <t xml:space="preserve">Give the </t>
    </r>
    <r>
      <rPr>
        <sz val="10"/>
        <rFont val="Arial"/>
        <family val="2"/>
      </rPr>
      <t>H</t>
    </r>
    <r>
      <rPr>
        <sz val="10"/>
        <rFont val="Arial"/>
        <family val="2"/>
      </rPr>
      <t>CS value.</t>
    </r>
  </si>
  <si>
    <t>Replace the ?? by the value 15.</t>
  </si>
  <si>
    <t>Please provide complete example of HCS calculation</t>
  </si>
  <si>
    <t>For given example GMH input as listed in the "Notes" field for the HCS entry of Table 3, the GMH=0x1000017F0F, and the HCS calculated over it = 0x15</t>
  </si>
  <si>
    <t>6.8.1.2.1</t>
  </si>
  <si>
    <t>In the text, the channel information element carried by the CBP should be the Backup/Candidate channel list to be consistent with the first element</t>
  </si>
  <si>
    <t>Table 6</t>
  </si>
  <si>
    <t>The last element is not needed.</t>
  </si>
  <si>
    <t>Delete:
"0x0A    CBP Pattern Identification IE"</t>
  </si>
  <si>
    <t>Accept - Action to the Editor</t>
  </si>
  <si>
    <t>Table 12</t>
  </si>
  <si>
    <t>6.8.1.2.1.8.3</t>
  </si>
  <si>
    <t>extraneous data</t>
  </si>
  <si>
    <t>remove at least 8 of the 10 reserved bits in the last IE of table 16</t>
  </si>
  <si>
    <t>Action to MAC to adjust this to make it byte aligned.  Reduce reserved to 2 bits.</t>
  </si>
  <si>
    <t>6.8.1.2.1.9</t>
  </si>
  <si>
    <t>Due to previous discussion and Editor's Note on this line, SCW window has a single configuration: 5 symbols wide (1prebuffer symbol, 3 data symbols, 1 postbuffer symbol). We do not need this IE anymore</t>
  </si>
  <si>
    <t>Remove section 6.8.1.2.1.9 and any references to it.</t>
  </si>
  <si>
    <t>Accept Section 6.8.1.2.1.9 since we will not be using it</t>
  </si>
  <si>
    <t>as the editor states, this section is no longer needed
Also lines 5-13.</t>
  </si>
  <si>
    <t>remove section and table.</t>
  </si>
  <si>
    <t>Superceded with the proposed resolution to the Comment 198.</t>
  </si>
  <si>
    <t>This section is no longer needed since it was decided that the CBP burst will always have the same length (3 symbols) to simplify the scheduling of the SCW by overlapping WRAN cells.</t>
  </si>
  <si>
    <t>Remove the section.</t>
  </si>
  <si>
    <t>6.8.1.3</t>
  </si>
  <si>
    <t>Please clarify. If we need specific indication of subheader type in each subheader add an "Element ID" field to each subheader definition in 6.8.1.3.</t>
  </si>
  <si>
    <t>6.8.1.3.2</t>
  </si>
  <si>
    <t>Table 19</t>
  </si>
  <si>
    <t>Remove the parameter "Length" from the Table.</t>
  </si>
  <si>
    <t>6.9.2</t>
  </si>
  <si>
    <t>Only the BS is to transmit information on its EIRP.  CPE's EIRP is hadled through the TPC.</t>
  </si>
  <si>
    <t>6.9.4</t>
  </si>
  <si>
    <t>Table 28</t>
  </si>
  <si>
    <t>This table seems to describe two different IEs, but only one Element ID is assigned. Please Clarify</t>
  </si>
  <si>
    <t>If only one IE is needed here, then describe the IE as such: Bit #0-#4, Signal Type (See Table 254); Bit #5-#31, Inhibit Period (number of frames). If two IEs are needed here, then add another Element ID.</t>
  </si>
  <si>
    <t>Action for the Editor to describe Table 28 in the Type Length Value format.</t>
  </si>
  <si>
    <t>6.10</t>
  </si>
  <si>
    <t>Table 29</t>
  </si>
  <si>
    <t>Traffic constraint and timout request management messages have been remove.  However, there is reference to the Timer Request messages in section 6.24 (page 251, line 10).  This needs to be clarified.</t>
  </si>
  <si>
    <t>Delete TRC-REQ and TRC-RSP.
Delete TMO-REQ and TMO -RSP and the mention on page 251 if it is found that this is no longer needed.  Otherwise, sub-sections on these messages should be re-inserted.</t>
  </si>
  <si>
    <t>There is no need for these timers.  TMO is used for hand-off in 802.16.</t>
  </si>
  <si>
    <t>6.10.10</t>
  </si>
  <si>
    <t>Table 39</t>
  </si>
  <si>
    <t>Reconcile the fact that the SCW is seen as a separate sub-frame while it is still scheduled in the US-MAP.</t>
  </si>
  <si>
    <t>Table 6.10 has error msgs in IE 41,42,43,44</t>
  </si>
  <si>
    <t xml:space="preserve">Rows corresponding to TRC-REQ, TRC-RSP, TMO-REQ and TMO-RSP need to be removed since they do not exist any more. </t>
  </si>
  <si>
    <t>Remove reference to CHO-UPD in Table 29. Remove section 6.10.20.7. Update other references to the CHO-UPD to reflect that the updating of channels can be accomplished by the channel list IE in the DCD broadcast message.</t>
  </si>
  <si>
    <r>
      <t>6</t>
    </r>
    <r>
      <rPr>
        <sz val="10"/>
        <rFont val="Arial"/>
        <family val="2"/>
      </rPr>
      <t>.10</t>
    </r>
  </si>
  <si>
    <r>
      <t>T</t>
    </r>
    <r>
      <rPr>
        <sz val="10"/>
        <rFont val="Arial"/>
        <family val="2"/>
      </rPr>
      <t>able 29</t>
    </r>
  </si>
  <si>
    <t xml:space="preserve">TRC-REQ, TRC-RSP, TMO-REQ, and TMO-RSP are not defined. </t>
  </si>
  <si>
    <r>
      <t>Define t</t>
    </r>
    <r>
      <rPr>
        <sz val="10"/>
        <rFont val="Arial"/>
        <family val="2"/>
      </rPr>
      <t>hese messages</t>
    </r>
    <r>
      <rPr>
        <sz val="10"/>
        <rFont val="Arial"/>
        <family val="2"/>
      </rPr>
      <t xml:space="preserve"> by creating a new subclause .</t>
    </r>
    <r>
      <rPr>
        <sz val="10"/>
        <rFont val="Arial"/>
        <family val="2"/>
      </rPr>
      <t xml:space="preserve"> </t>
    </r>
  </si>
  <si>
    <t>Superceded with the proposed resolution to the Comment 219.</t>
  </si>
  <si>
    <r>
      <t xml:space="preserve">Whenever a CPE is neither receiving nor sending data to its BS (idle state), it shall be capable of decoding CBP packets transmitted by nearby CPEs belonging to other WRAN cells, </t>
    </r>
    <r>
      <rPr>
        <sz val="10"/>
        <color indexed="10"/>
        <rFont val="Arial"/>
        <family val="2"/>
      </rPr>
      <t>either</t>
    </r>
    <r>
      <rPr>
        <sz val="10"/>
        <rFont val="Arial"/>
        <family val="2"/>
      </rPr>
      <t xml:space="preserve"> on the same TV channel (N), </t>
    </r>
    <r>
      <rPr>
        <sz val="10"/>
        <color indexed="10"/>
        <rFont val="Arial"/>
        <family val="2"/>
      </rPr>
      <t>or</t>
    </r>
    <r>
      <rPr>
        <sz val="10"/>
        <rFont val="Arial"/>
        <family val="2"/>
      </rPr>
      <t xml:space="preserve"> on adjacent channels (N+/-1), </t>
    </r>
    <r>
      <rPr>
        <strike/>
        <sz val="10"/>
        <rFont val="Arial"/>
        <family val="2"/>
      </rPr>
      <t>and/</t>
    </r>
    <r>
      <rPr>
        <sz val="10"/>
        <rFont val="Arial"/>
        <family val="2"/>
      </rPr>
      <t xml:space="preserve">or on alternate channels (N+/-2 and beyond).  </t>
    </r>
  </si>
  <si>
    <t>'Length' row: 
The SCH symbol can carry 45 bytes total (1140 data subcarried modulated with QPSK rate:1/2 with a repeat of 4: 1440/ (4*8)= 45). SCH can go from 18 bytes to 24 bytes as it is.  Length could be indicated by 6 bits instead of 8 while 2 bits could be added to the Superframe Number to roll at modulo 1024.  Only about half of the SCH capacity seems to be used.  Some broadcast information sent otherwise could be added here.  There may not be a need to send the inter- and intra-frame quiet period scheduling in parallel as was proposed.</t>
  </si>
  <si>
    <r>
      <t xml:space="preserve">Make the following modifications:
"Duration of Quiet Period
</t>
    </r>
    <r>
      <rPr>
        <strike/>
        <sz val="10"/>
        <rFont val="Arial"/>
        <family val="2"/>
      </rPr>
      <t>Used for in-band inter-frame sensing, i</t>
    </r>
    <r>
      <rPr>
        <b/>
        <sz val="10"/>
        <rFont val="Arial"/>
        <family val="2"/>
      </rPr>
      <t>I</t>
    </r>
    <r>
      <rPr>
        <sz val="10"/>
        <rFont val="Arial"/>
        <family val="2"/>
      </rPr>
      <t xml:space="preserve">t indicates the duration of the next scheduled quiet period </t>
    </r>
    <r>
      <rPr>
        <b/>
        <sz val="10"/>
        <rFont val="Arial"/>
        <family val="2"/>
      </rPr>
      <t>in frames</t>
    </r>
    <r>
      <rPr>
        <sz val="10"/>
        <rFont val="Arial"/>
        <family val="2"/>
      </rPr>
      <t xml:space="preserve">. If this field is set to a value different from 0 (zero), it indicates the number of frames </t>
    </r>
    <r>
      <rPr>
        <strike/>
        <sz val="10"/>
        <rFont val="Arial"/>
        <family val="2"/>
      </rPr>
      <t>starting from TTQP</t>
    </r>
    <r>
      <rPr>
        <sz val="10"/>
        <rFont val="Arial"/>
        <family val="2"/>
      </rPr>
      <t xml:space="preserve"> that shall be used to perform </t>
    </r>
    <r>
      <rPr>
        <b/>
        <sz val="10"/>
        <rFont val="Arial"/>
        <family val="2"/>
      </rPr>
      <t xml:space="preserve">in-band </t>
    </r>
    <r>
      <rPr>
        <sz val="10"/>
        <rFont val="Arial"/>
        <family val="2"/>
      </rPr>
      <t xml:space="preserve">inter-frame sensing.If this field is set to 0, </t>
    </r>
    <r>
      <rPr>
        <b/>
        <sz val="10"/>
        <rFont val="Arial"/>
        <family val="2"/>
      </rPr>
      <t>no inter-frame quiet period is scheduled or the current inter-frame quiet period is cancelled</t>
    </r>
    <r>
      <rPr>
        <strike/>
        <sz val="10"/>
        <rFont val="Arial"/>
        <family val="2"/>
      </rPr>
      <t>it cancels the next scheduled quiet period for inter-frame sensing or indicates that no inter-frame sensing are currently scheduled.]</t>
    </r>
    <r>
      <rPr>
        <sz val="10"/>
        <rFont val="Arial"/>
        <family val="2"/>
      </rPr>
      <t>"</t>
    </r>
  </si>
  <si>
    <r>
      <t xml:space="preserve">Make the following modifications:
"Duration of Quiet Period
</t>
    </r>
    <r>
      <rPr>
        <strike/>
        <sz val="10"/>
        <rFont val="Arial"/>
        <family val="2"/>
      </rPr>
      <t>Used for in-band inter-frame sensing, i</t>
    </r>
    <r>
      <rPr>
        <b/>
        <sz val="10"/>
        <rFont val="Arial"/>
        <family val="2"/>
      </rPr>
      <t>I</t>
    </r>
    <r>
      <rPr>
        <sz val="10"/>
        <rFont val="Arial"/>
        <family val="2"/>
      </rPr>
      <t xml:space="preserve">t indicates the duration of the next scheduled quiet period </t>
    </r>
    <r>
      <rPr>
        <b/>
        <sz val="10"/>
        <color indexed="10"/>
        <rFont val="Arial"/>
        <family val="2"/>
      </rPr>
      <t>in symbols</t>
    </r>
    <r>
      <rPr>
        <b/>
        <strike/>
        <sz val="10"/>
        <color indexed="10"/>
        <rFont val="Arial"/>
        <family val="2"/>
      </rPr>
      <t>frames</t>
    </r>
    <r>
      <rPr>
        <sz val="10"/>
        <color indexed="10"/>
        <rFont val="Arial"/>
        <family val="2"/>
      </rPr>
      <t>.</t>
    </r>
    <r>
      <rPr>
        <sz val="10"/>
        <rFont val="Arial"/>
        <family val="2"/>
      </rPr>
      <t xml:space="preserve"> If this field is set to a value different from 0 (zero), it indicates the number of </t>
    </r>
    <r>
      <rPr>
        <b/>
        <sz val="10"/>
        <color indexed="10"/>
        <rFont val="Arial"/>
        <family val="2"/>
      </rPr>
      <t>symbols</t>
    </r>
    <r>
      <rPr>
        <strike/>
        <sz val="10"/>
        <color indexed="10"/>
        <rFont val="Arial"/>
        <family val="2"/>
      </rPr>
      <t>frames</t>
    </r>
    <r>
      <rPr>
        <sz val="10"/>
        <color indexed="10"/>
        <rFont val="Arial"/>
        <family val="2"/>
      </rPr>
      <t xml:space="preserve"> </t>
    </r>
    <r>
      <rPr>
        <strike/>
        <sz val="10"/>
        <rFont val="Arial"/>
        <family val="2"/>
      </rPr>
      <t>starting from TTQP</t>
    </r>
    <r>
      <rPr>
        <sz val="10"/>
        <rFont val="Arial"/>
        <family val="2"/>
      </rPr>
      <t xml:space="preserve"> that shall be used to perform </t>
    </r>
    <r>
      <rPr>
        <b/>
        <sz val="10"/>
        <rFont val="Arial"/>
        <family val="2"/>
      </rPr>
      <t xml:space="preserve">in-band </t>
    </r>
    <r>
      <rPr>
        <sz val="10"/>
        <rFont val="Arial"/>
        <family val="2"/>
      </rPr>
      <t xml:space="preserve">inter-frame sensing.If this field is set to 0, </t>
    </r>
    <r>
      <rPr>
        <b/>
        <sz val="10"/>
        <rFont val="Arial"/>
        <family val="2"/>
      </rPr>
      <t>no inter-frame quiet period is scheduled or the current inter-frame quiet period is cancelled</t>
    </r>
    <r>
      <rPr>
        <strike/>
        <sz val="10"/>
        <rFont val="Arial"/>
        <family val="2"/>
      </rPr>
      <t>it cancels the next scheduled quiet period for inter-frame sensing or indicates that no inter-frame sensing are currently scheduled.]</t>
    </r>
    <r>
      <rPr>
        <sz val="10"/>
        <rFont val="Arial"/>
        <family val="2"/>
      </rPr>
      <t>"</t>
    </r>
  </si>
  <si>
    <r>
      <t xml:space="preserve">Make the following modifications:
"Time To Quiet Period
</t>
    </r>
    <r>
      <rPr>
        <strike/>
        <sz val="10"/>
        <rFont val="Arial"/>
        <family val="2"/>
      </rPr>
      <t>Used for in-band inter-frame sensing, i</t>
    </r>
    <r>
      <rPr>
        <b/>
        <sz val="10"/>
        <rFont val="Arial"/>
        <family val="2"/>
      </rPr>
      <t>I</t>
    </r>
    <r>
      <rPr>
        <sz val="10"/>
        <rFont val="Arial"/>
        <family val="2"/>
      </rPr>
      <t xml:space="preserve">t indicates the time span between the transmission of this information and the next scheduled quiet period for </t>
    </r>
    <r>
      <rPr>
        <b/>
        <sz val="10"/>
        <rFont val="Arial"/>
        <family val="2"/>
      </rPr>
      <t>in-band</t>
    </r>
    <r>
      <rPr>
        <sz val="10"/>
        <rFont val="Arial"/>
        <family val="2"/>
      </rPr>
      <t xml:space="preserve"> inter-frame sensing. The 8 left most bits </t>
    </r>
    <r>
      <rPr>
        <b/>
        <sz val="10"/>
        <rFont val="Arial"/>
        <family val="2"/>
      </rPr>
      <t>(MSB)</t>
    </r>
    <r>
      <rPr>
        <sz val="10"/>
        <rFont val="Arial"/>
        <family val="2"/>
      </rPr>
      <t xml:space="preserve"> ind</t>
    </r>
    <r>
      <rPr>
        <strike/>
        <sz val="10"/>
        <rFont val="Arial"/>
        <family val="2"/>
      </rPr>
      <t>ex</t>
    </r>
    <r>
      <rPr>
        <b/>
        <sz val="10"/>
        <rFont val="Arial"/>
        <family val="2"/>
      </rPr>
      <t>icate</t>
    </r>
    <r>
      <rPr>
        <sz val="10"/>
        <rFont val="Arial"/>
        <family val="2"/>
      </rPr>
      <t xml:space="preserve"> the superframe number and the 4 right most bits </t>
    </r>
    <r>
      <rPr>
        <b/>
        <sz val="10"/>
        <rFont val="Arial"/>
        <family val="2"/>
      </rPr>
      <t>(LSB)</t>
    </r>
    <r>
      <rPr>
        <sz val="10"/>
        <rFont val="Arial"/>
        <family val="2"/>
      </rPr>
      <t xml:space="preserve"> ind</t>
    </r>
    <r>
      <rPr>
        <strike/>
        <sz val="10"/>
        <rFont val="Arial"/>
        <family val="2"/>
      </rPr>
      <t>ex</t>
    </r>
    <r>
      <rPr>
        <b/>
        <sz val="10"/>
        <rFont val="Arial"/>
        <family val="2"/>
      </rPr>
      <t>icate</t>
    </r>
    <r>
      <rPr>
        <sz val="10"/>
        <rFont val="Arial"/>
        <family val="2"/>
      </rPr>
      <t xml:space="preserve"> the frame number when the next scheduled quiet period for inter-frame sensing</t>
    </r>
    <r>
      <rPr>
        <strike/>
        <sz val="10"/>
        <rFont val="Arial"/>
        <family val="2"/>
      </rPr>
      <t xml:space="preserve"> will</t>
    </r>
    <r>
      <rPr>
        <sz val="10"/>
        <rFont val="Arial"/>
        <family val="2"/>
      </rPr>
      <t xml:space="preserve"> </t>
    </r>
    <r>
      <rPr>
        <b/>
        <sz val="10"/>
        <rFont val="Arial"/>
        <family val="2"/>
      </rPr>
      <t>shall</t>
    </r>
    <r>
      <rPr>
        <sz val="10"/>
        <rFont val="Arial"/>
        <family val="2"/>
      </rPr>
      <t xml:space="preserve"> start.</t>
    </r>
  </si>
  <si>
    <r>
      <t xml:space="preserve">Make the following modifications:
"Valid only if </t>
    </r>
    <r>
      <rPr>
        <strike/>
        <sz val="10"/>
        <rFont val="Arial"/>
        <family val="2"/>
      </rPr>
      <t>i</t>
    </r>
    <r>
      <rPr>
        <b/>
        <sz val="10"/>
        <rFont val="Arial"/>
        <family val="2"/>
      </rPr>
      <t>I</t>
    </r>
    <r>
      <rPr>
        <sz val="10"/>
        <rFont val="Arial"/>
        <family val="2"/>
      </rPr>
      <t xml:space="preserve">ntra-frame </t>
    </r>
    <r>
      <rPr>
        <strike/>
        <sz val="10"/>
        <rFont val="Arial"/>
        <family val="2"/>
      </rPr>
      <t xml:space="preserve">Sensing </t>
    </r>
    <r>
      <rPr>
        <b/>
        <sz val="10"/>
        <rFont val="Arial"/>
        <family val="2"/>
      </rPr>
      <t xml:space="preserve">Quiet period </t>
    </r>
    <r>
      <rPr>
        <sz val="10"/>
        <rFont val="Arial"/>
        <family val="2"/>
      </rPr>
      <t>Cycle Length &gt; 0.</t>
    </r>
    <r>
      <rPr>
        <strike/>
        <sz val="10"/>
        <rFont val="Arial"/>
        <family val="2"/>
      </rPr>
      <t>Used for in-band intra-frame sensing.</t>
    </r>
    <r>
      <rPr>
        <sz val="10"/>
        <rFont val="Arial"/>
        <family val="2"/>
      </rPr>
      <t xml:space="preserve"> Specified in number of superframes, it indicates the offset from this SCH transmission to the beginning of the first superframe in the </t>
    </r>
    <r>
      <rPr>
        <strike/>
        <sz val="10"/>
        <rFont val="Arial"/>
        <family val="2"/>
      </rPr>
      <t>current</t>
    </r>
    <r>
      <rPr>
        <b/>
        <sz val="10"/>
        <rFont val="Arial"/>
        <family val="2"/>
      </rPr>
      <t>scheduled</t>
    </r>
    <r>
      <rPr>
        <strike/>
        <sz val="10"/>
        <rFont val="Arial"/>
        <family val="2"/>
      </rPr>
      <t xml:space="preserve"> i</t>
    </r>
    <r>
      <rPr>
        <b/>
        <sz val="10"/>
        <rFont val="Arial"/>
        <family val="2"/>
      </rPr>
      <t>I</t>
    </r>
    <r>
      <rPr>
        <sz val="10"/>
        <rFont val="Arial"/>
        <family val="2"/>
      </rPr>
      <t xml:space="preserve">ntra-frame </t>
    </r>
    <r>
      <rPr>
        <b/>
        <sz val="10"/>
        <rFont val="Arial"/>
        <family val="2"/>
      </rPr>
      <t>Quiet period</t>
    </r>
    <r>
      <rPr>
        <strike/>
        <sz val="10"/>
        <rFont val="Arial"/>
        <family val="2"/>
      </rPr>
      <t>sensing c</t>
    </r>
    <r>
      <rPr>
        <b/>
        <sz val="10"/>
        <rFont val="Arial"/>
        <family val="2"/>
      </rPr>
      <t>C</t>
    </r>
    <r>
      <rPr>
        <sz val="10"/>
        <rFont val="Arial"/>
        <family val="2"/>
      </rPr>
      <t>ycle Length."</t>
    </r>
  </si>
  <si>
    <r>
      <t xml:space="preserve">Make the following modifications:
"Valid only if </t>
    </r>
    <r>
      <rPr>
        <strike/>
        <sz val="10"/>
        <rFont val="Arial"/>
        <family val="2"/>
      </rPr>
      <t>i</t>
    </r>
    <r>
      <rPr>
        <b/>
        <sz val="10"/>
        <rFont val="Arial"/>
        <family val="2"/>
      </rPr>
      <t>I</t>
    </r>
    <r>
      <rPr>
        <sz val="10"/>
        <rFont val="Arial"/>
        <family val="2"/>
      </rPr>
      <t xml:space="preserve">ntra-frame Quiet Period Cycle Length &gt; 0.
Valid for </t>
    </r>
    <r>
      <rPr>
        <strike/>
        <sz val="10"/>
        <rFont val="Arial"/>
        <family val="2"/>
      </rPr>
      <t>a unit of</t>
    </r>
    <r>
      <rPr>
        <b/>
        <sz val="10"/>
        <rFont val="Arial"/>
        <family val="2"/>
      </rPr>
      <t xml:space="preserve">all </t>
    </r>
    <r>
      <rPr>
        <sz val="10"/>
        <rFont val="Arial"/>
        <family val="2"/>
      </rPr>
      <t>superframe</t>
    </r>
    <r>
      <rPr>
        <b/>
        <sz val="10"/>
        <rFont val="Arial"/>
        <family val="2"/>
      </rPr>
      <t>s within the Intra-frame Quiet Period Cycle Length</t>
    </r>
    <r>
      <rPr>
        <sz val="10"/>
        <rFont val="Arial"/>
        <family val="2"/>
      </rPr>
      <t xml:space="preserve">, each bit in the bitmap corresponds to one frame within </t>
    </r>
    <r>
      <rPr>
        <strike/>
        <sz val="10"/>
        <rFont val="Arial"/>
        <family val="2"/>
      </rPr>
      <t xml:space="preserve">the </t>
    </r>
    <r>
      <rPr>
        <b/>
        <sz val="10"/>
        <rFont val="Arial"/>
        <family val="2"/>
      </rPr>
      <t>each specified</t>
    </r>
    <r>
      <rPr>
        <sz val="10"/>
        <rFont val="Arial"/>
        <family val="2"/>
      </rPr>
      <t xml:space="preserve"> superframe. If the bit is set to 0, no intra-frame quiet period shall be scheduled in the corresponding frame. If the bit is set to 1, an intra-frame quiet period shall be scheduled within the </t>
    </r>
    <r>
      <rPr>
        <b/>
        <sz val="10"/>
        <rFont val="Arial"/>
        <family val="2"/>
      </rPr>
      <t xml:space="preserve">corresponding </t>
    </r>
    <r>
      <rPr>
        <sz val="10"/>
        <rFont val="Arial"/>
        <family val="2"/>
      </rPr>
      <t>frame for the duration specified by Intra-frame Quiet period Duration.</t>
    </r>
    <r>
      <rPr>
        <strike/>
        <sz val="10"/>
        <rFont val="Arial"/>
        <family val="2"/>
      </rPr>
      <t>This bitmap applies to all superframes within the Intra-frame Quiet Period Cycle Length.</t>
    </r>
  </si>
  <si>
    <t>From security standpoint, it is a bad idea for the CPE to construct the CBP burst.  The WG agrees that the BS should formulate the CBP burst and the CPE needs to act as a relay.  There is a message defined in 6.10.26 called the CBP IE relay.  Now it is used to convey the IE only between the BS and the CPE in the DS. This needs to be changed so that the message can be transmitted in both directions.  The action is for the MAC group to modify the usage of the CBP IE relay.</t>
  </si>
  <si>
    <r>
      <t xml:space="preserve">Make the following modification to the first sentence of the paragraph:
"The format of the FCH is shown in Table 2. Since FCH decoding is critical, the FCH shall be </t>
    </r>
    <r>
      <rPr>
        <strike/>
        <sz val="10"/>
        <rFont val="Arial"/>
        <family val="2"/>
      </rPr>
      <t>transmitted</t>
    </r>
    <r>
      <rPr>
        <sz val="10"/>
        <rFont val="Arial"/>
        <family val="2"/>
      </rPr>
      <t xml:space="preserve"> </t>
    </r>
    <r>
      <rPr>
        <b/>
        <sz val="10"/>
        <rFont val="Arial"/>
        <family val="2"/>
      </rPr>
      <t>encoded</t>
    </r>
    <r>
      <rPr>
        <sz val="10"/>
        <rFont val="Arial"/>
        <family val="2"/>
      </rPr>
      <t xml:space="preserve"> using  </t>
    </r>
    <r>
      <rPr>
        <strike/>
        <sz val="10"/>
        <rFont val="Arial"/>
        <family val="2"/>
      </rPr>
      <t>the modulation described</t>
    </r>
    <r>
      <rPr>
        <b/>
        <sz val="10"/>
        <rFont val="Arial"/>
        <family val="2"/>
      </rPr>
      <t xml:space="preserve"> PHY mode 4 as described in Table 221</t>
    </r>
    <r>
      <rPr>
        <strike/>
        <sz val="10"/>
        <rFont val="Arial"/>
        <family val="2"/>
      </rPr>
      <t xml:space="preserve"> in 8.2</t>
    </r>
    <r>
      <rPr>
        <sz val="10"/>
        <rFont val="Arial"/>
        <family val="2"/>
      </rPr>
      <t>.</t>
    </r>
  </si>
  <si>
    <r>
      <t xml:space="preserve">Modify the sentence as follows:
"The format of the FCH is shown in Table 2. Since FCH decoding is critical, the FCH shall be transmitted encoded using  </t>
    </r>
    <r>
      <rPr>
        <b/>
        <sz val="10"/>
        <rFont val="Arial"/>
        <family val="2"/>
      </rPr>
      <t>either</t>
    </r>
    <r>
      <rPr>
        <sz val="10"/>
        <rFont val="Arial"/>
        <family val="2"/>
      </rPr>
      <t xml:space="preserve"> the modulation specified by the PHY mode 4 as described in Table 221 in 8.2 </t>
    </r>
    <r>
      <rPr>
        <b/>
        <sz val="10"/>
        <rFont val="Arial"/>
        <family val="2"/>
      </rPr>
      <t xml:space="preserve">or PHY mode 5 as signalled in the SCH </t>
    </r>
    <r>
      <rPr>
        <sz val="10"/>
        <rFont val="Arial"/>
        <family val="2"/>
      </rPr>
      <t>and described in Table 1.</t>
    </r>
  </si>
  <si>
    <r>
      <t>Change the parameter name as follows:
"</t>
    </r>
    <r>
      <rPr>
        <strike/>
        <sz val="10"/>
        <rFont val="Arial"/>
        <family val="2"/>
      </rPr>
      <t xml:space="preserve">Concatened </t>
    </r>
    <r>
      <rPr>
        <sz val="10"/>
        <rFont val="Arial"/>
        <family val="2"/>
      </rPr>
      <t xml:space="preserve">Length of </t>
    </r>
    <r>
      <rPr>
        <strike/>
        <sz val="10"/>
        <rFont val="Arial"/>
        <family val="2"/>
      </rPr>
      <t>DS-</t>
    </r>
    <r>
      <rPr>
        <b/>
        <sz val="10"/>
        <rFont val="Arial"/>
        <family val="2"/>
      </rPr>
      <t>the</t>
    </r>
    <r>
      <rPr>
        <sz val="10"/>
        <rFont val="Arial"/>
        <family val="2"/>
      </rPr>
      <t xml:space="preserve"> MAP, </t>
    </r>
    <r>
      <rPr>
        <strike/>
        <sz val="10"/>
        <rFont val="Arial"/>
        <family val="2"/>
      </rPr>
      <t>US-MAP, DCD and UCD M</t>
    </r>
    <r>
      <rPr>
        <b/>
        <sz val="10"/>
        <rFont val="Arial"/>
        <family val="2"/>
      </rPr>
      <t>m</t>
    </r>
    <r>
      <rPr>
        <sz val="10"/>
        <rFont val="Arial"/>
        <family val="2"/>
      </rPr>
      <t>essage</t>
    </r>
    <r>
      <rPr>
        <strike/>
        <sz val="10"/>
        <rFont val="Arial"/>
        <family val="2"/>
      </rPr>
      <t xml:space="preserve">s Length
</t>
    </r>
    <r>
      <rPr>
        <sz val="10"/>
        <rFont val="Arial"/>
        <family val="2"/>
      </rPr>
      <t>Change the note as follows:</t>
    </r>
    <r>
      <rPr>
        <strike/>
        <sz val="10"/>
        <rFont val="Arial"/>
        <family val="2"/>
      </rPr>
      <t xml:space="preserve">
</t>
    </r>
    <r>
      <rPr>
        <sz val="10"/>
        <rFont val="Arial"/>
        <family val="2"/>
      </rPr>
      <t>"</t>
    </r>
    <r>
      <rPr>
        <strike/>
        <sz val="10"/>
        <rFont val="Arial"/>
        <family val="2"/>
      </rPr>
      <t>Size in OFDM slots</t>
    </r>
    <r>
      <rPr>
        <sz val="10"/>
        <rFont val="Arial"/>
        <family val="2"/>
      </rPr>
      <t xml:space="preserve">This field specifies the </t>
    </r>
    <r>
      <rPr>
        <strike/>
        <sz val="10"/>
        <rFont val="Arial"/>
        <family val="2"/>
      </rPr>
      <t>L</t>
    </r>
    <r>
      <rPr>
        <b/>
        <sz val="10"/>
        <rFont val="Arial"/>
        <family val="2"/>
      </rPr>
      <t>l</t>
    </r>
    <r>
      <rPr>
        <sz val="10"/>
        <rFont val="Arial"/>
        <family val="2"/>
      </rPr>
      <t xml:space="preserve">ength of the </t>
    </r>
    <r>
      <rPr>
        <b/>
        <sz val="10"/>
        <rFont val="Arial"/>
        <family val="2"/>
      </rPr>
      <t>MAP information element following the FCH in OFDM slots. A length of 0 (zero) indicates the absence of any burst in the frame.</t>
    </r>
    <r>
      <rPr>
        <strike/>
        <sz val="10"/>
        <rFont val="Arial"/>
        <family val="2"/>
      </rPr>
      <t>DS-MAP, US-MAP, DCD, and UCD messages when present, which immediately follow the FCH.</t>
    </r>
    <r>
      <rPr>
        <sz val="10"/>
        <rFont val="Arial"/>
        <family val="2"/>
      </rPr>
      <t>"</t>
    </r>
  </si>
  <si>
    <t>Row 3:
The DIUC is redundant in the FCH since, as indicated in the text above, PHY mode 4 will always be used for the DS-MAP or US-MAP.  The parameter can be removed . The length of the FCH burst could be reduced but would need to be padded to 24 bits at encoding to fit in one slot for PHY mode 4.  Reducing the FCH to less than 24 bits is not needed.
A better approach would be to keep the length of the FCH to 24 bits which would fill one slot with PHY mode 4 and allocate 10 bits to the length to allow for a MAP of up to 17 symbols and replace the 'redundant' DIUC by the frame length (see next comment).
Why do we need a HCS for such a short message?</t>
  </si>
  <si>
    <t>CRC on MAC PDU should be optional. For example,  MAC management messages exchanged after the authoarization phase are covered by encryption and an ICV. Also, user data that's mapped to the Primary SA will be covered by an ICV or by encryption and an ICV. In either of these cases, a CRC is redundant and doesn't add value. Mulitcast MAC management messages will also be protected. So, a CRC is really only applicable to MAC PDUs transmitted on Broadcast, Initial Ranging, Basic, and multicast transport CIDs.</t>
  </si>
  <si>
    <r>
      <t>Modify the last sentence as follows:
"A WRAN runs in normal mode by default and transits to coexistence mode when the WRAN can detect and decode an SCH or a CBP from an adjacent WRAN cell</t>
    </r>
    <r>
      <rPr>
        <b/>
        <sz val="10"/>
        <rFont val="Arial"/>
        <family val="2"/>
      </rPr>
      <t xml:space="preserve"> on its operating channel</t>
    </r>
    <r>
      <rPr>
        <sz val="10"/>
        <rFont val="Arial"/>
        <family val="2"/>
      </rPr>
      <t>."</t>
    </r>
  </si>
  <si>
    <t xml:space="preserve">the "Timeout" capability has been removed in previous round of balloting. </t>
  </si>
  <si>
    <t>Remove references to TMO-REQ/RSP in Table 29, and throughout the rest of the draft.</t>
  </si>
  <si>
    <t>Accept. Make sure to remove TMO-REQ / TMO-RSP from the rest of the draft.</t>
  </si>
  <si>
    <t>6.10.1</t>
  </si>
  <si>
    <t>Table 30</t>
  </si>
  <si>
    <t>In the fourth row of the Table, the use of “channel” is not clear in this context.  It needs to be clear that it is not a TV channel.</t>
  </si>
  <si>
    <t>The channel that is referred to is the RF channel.  This field is therefore redundant and should be removed.</t>
  </si>
  <si>
    <t>Table 35</t>
  </si>
  <si>
    <t>The MAC address of the BS is transmitted in the SCH.  It does not need to be repeated in the DS-MAP. In coexistence situation, each BS will have an opportunity to transmit its SCH where the frame map will indicate which frame belongs to which BS.</t>
  </si>
  <si>
    <t>Remove the 6th row on BS ID.</t>
  </si>
  <si>
    <t xml:space="preserve">To reduce the length of the total DS-MAP PDU, padding to the octet boundary should only be done on the total DS-MAP message and not for each IE.  </t>
  </si>
  <si>
    <t>Include the two following rows before the last of the Table:
"If(!byte_boundary)"
"Padding bits"  "0-7 bits"  "Padding to octet alignment –  All bits shall be set to 0."</t>
  </si>
  <si>
    <t>6.10.2.1</t>
  </si>
  <si>
    <t>Table 36</t>
  </si>
  <si>
    <t>Need to decide whether extended DIUC is needed or not and adjust the text accordingly.</t>
  </si>
  <si>
    <t>Keep the extended DIUC for possible future extension and the dummy extended DIUC for test purpose. 
No change required to the text for Tables 37, 38 and 39.  Table 40 is discussed in comment 228.</t>
  </si>
  <si>
    <t>Penultimate row:
To reduce the length of the total DS-MAP PDU, padding to the octet boundary should only be done on the total DS-MAP message and not for each IE.</t>
  </si>
  <si>
    <t>Remove the padding bit inclusion at the end of the Table.</t>
  </si>
  <si>
    <t>See resolution of 226.</t>
  </si>
  <si>
    <t>6.10.2.1.1</t>
  </si>
  <si>
    <t>It is unclear why the DIUC=0 is needed. Passive coexistence mode should only apply to the upstream since the CPE will be listening to the BS in the downstream and not to CBP burts.  CBP burst will always be at the end of the frame.</t>
  </si>
  <si>
    <t>A reason for defining a passive coexistence mode during the downstream needs to be found and explained or only the first sentence of the first paragraph should be kept.</t>
  </si>
  <si>
    <t>Remove the second and next sentences from the first paragraph.</t>
  </si>
  <si>
    <t>Table 37</t>
  </si>
  <si>
    <t>Row 2:
It is unclear why the DIUC=0 is needed. Passive coexistence mode should only apply to the upstream since the CPE will be listening to the BS in the downstream and not to CBP burts.</t>
  </si>
  <si>
    <t xml:space="preserve">DUIC=0  should be removed unless a use is found for it.
</t>
  </si>
  <si>
    <t>Change DIUC=0 from  Self-coexistence to Reserved: 0-12 Reserved.</t>
  </si>
  <si>
    <t>Need to decide whether extended DIUC is needed or not and adjust the text accordingly bu removing or keeping DIUC= 62.</t>
  </si>
  <si>
    <t>Keep DIUC=62 unchanged.</t>
  </si>
  <si>
    <t>6.10.2.1.2</t>
  </si>
  <si>
    <t>Need to find a good reason to keep this extended DIUC 62 and desribe it better, otherwise, remove this section and its reference in the DIUC Table 37.</t>
  </si>
  <si>
    <t>Need to keep it for futur extendability and align with the extended UIUC in the upstream.</t>
  </si>
  <si>
    <t>6.10.3.2</t>
  </si>
  <si>
    <t>Rahman, Aziz</t>
  </si>
  <si>
    <t>NICT, Japan</t>
  </si>
  <si>
    <t>aziz@nict.go.jp</t>
  </si>
  <si>
    <t>81-46-847-5060</t>
  </si>
  <si>
    <t>General</t>
  </si>
  <si>
    <t xml:space="preserve">Solution could be simultaneous using of multiple channels etc.
</t>
  </si>
  <si>
    <t>Comments considered during the Beijing Interim Session
Week of 17-20 May 2010.</t>
  </si>
  <si>
    <t>Week of 24-28 May
Conference calls</t>
  </si>
  <si>
    <t>Shellhammer, Stephen</t>
  </si>
  <si>
    <t>Qualcomm</t>
  </si>
  <si>
    <t>shellhammer@ieee.org</t>
  </si>
  <si>
    <t>858-658-1874</t>
  </si>
  <si>
    <t>0</t>
  </si>
  <si>
    <t>The WG must pass a motion to send the entire draft to sponsor ballot before the draft can be sent to sponsor ballot. That motion can be handled with a subsequent letter ballot.</t>
  </si>
  <si>
    <t>Week of 31st May to 4 June
Conference calls</t>
  </si>
  <si>
    <t>BAE Systems</t>
  </si>
  <si>
    <t>apurva.mody@baesystems.com, apurva_mody@yahoo.com</t>
  </si>
  <si>
    <t>404-819-0314
603-885-2621</t>
  </si>
  <si>
    <t xml:space="preserve">There are a number of obvious Technical corrections that need to made to improve the quality of the draft. </t>
  </si>
  <si>
    <t>Empower the Editor to continuously keep making Technical and Technical Required corrections and place the new improved draft on the members only part of the 802.22 website for confirmation if the voting members agree with the proposed changes.</t>
  </si>
  <si>
    <t>This was discussed in the May interim. Most people in the room agreed. A motion needs to be passed at the May interim Closing to this effect.
The motion cannot be found in the minutes.</t>
  </si>
  <si>
    <t>Week of 7-11 June
Interim session run by teleconference</t>
  </si>
  <si>
    <t>Week of 14-18 June
Conference calls</t>
  </si>
  <si>
    <t>If comments any sections of the draft are difficult to resolve and those sections are required as specified in the Functional Requirements Document (FRD) then modify the FRD accordingly.  This applies to all the sections of the draft.</t>
  </si>
  <si>
    <t xml:space="preserve">If comments any sections of the draft are difficult to resolve and those sections are required as specified in the Functional Requirements Document (FRD) then modify the FRD accordingly. This applies to all the sections of the draft. </t>
  </si>
  <si>
    <t xml:space="preserve">This issue is taken care of by the proposed resolution to Comment 21. </t>
  </si>
  <si>
    <t>Week of 21-25 June Conference calls</t>
  </si>
  <si>
    <t>The current FCC R&amp;O limits the BS and CPE antenna height to 30m. This will reduce the operating range of the 802.22 cells. Re-do the computations and make changes to the draft accordingly.</t>
  </si>
  <si>
    <t>Week of 28 June to 2 July Conference calls</t>
  </si>
  <si>
    <t xml:space="preserve">Moving forward from Draft v3.0, comments shall be allowed only for those sub-clauses where technical changes have been made. </t>
  </si>
  <si>
    <t xml:space="preserve">Make a motion that: Moving forward from Draft v3.0, comments shall be allowed only for those sub-clauses where technical changes have been made. </t>
  </si>
  <si>
    <t>This was discussed in the May interim. Most people in the room agreed. A motion needs to be passed at the May interim Closing to this effect.</t>
  </si>
  <si>
    <t>Week of 5-9 July
Conference calls</t>
  </si>
  <si>
    <t>This was discussed in the May interim. Most people in the room agreed. A motion needs to be passed at the May interim Closing to this effect.
See comment 21.</t>
  </si>
  <si>
    <t>Comments considerd during the San Diego Plenary session 
Week of 12-16 July 2010.</t>
  </si>
  <si>
    <t>Define the timeline to resolve all the issues related to 802.22 Draft v3.0 as to the end of the July Plenary meeting. Letter Ballot 4.0 needs to be launched ten days from the 802.22 Closing Plenary meeting of the July session.</t>
  </si>
  <si>
    <t>Motion was passed in Bejing with 75%.</t>
  </si>
  <si>
    <t>I_reede@amerisys.com</t>
  </si>
  <si>
    <t>Is 255 correct? Normally 2 addresses are reserved in a ClassC space, one for test (0) and one for broadcast(255). Should this number read 253?</t>
  </si>
  <si>
    <t>Reconsider this number</t>
  </si>
  <si>
    <t>Communications Research Centre, Canada</t>
  </si>
  <si>
    <t>Include the actual maximum number of addressees and the fact that they can be grouped for multicast and they can be fixed and portable.</t>
  </si>
  <si>
    <t>Superceded with the proposed resolution to the Comment 29.</t>
  </si>
  <si>
    <t>Reddy, Ranga</t>
  </si>
  <si>
    <t>US Army</t>
  </si>
  <si>
    <t>ranga.reddy@ieee.org</t>
  </si>
  <si>
    <t>The existing text here states that a maximum of 255 CPEs can be located within a cell/service area. Since the PAR has been modified to include portables, we need to revisit this</t>
  </si>
  <si>
    <t>Figure 2 depicts WiMax as operating at 54Mbps at a far range, which is false, misleading and pejorative to 802.22</t>
  </si>
  <si>
    <t>Correct the figure to show realistic rates versus distanse rings. Also clarify distance scale which also appears to be badly broken</t>
  </si>
  <si>
    <t>802.22.1 is not a competed and sponsor approved standard.</t>
  </si>
  <si>
    <t>Remove this reference</t>
  </si>
  <si>
    <t>extraneous reference - we have no relation with this standard</t>
  </si>
  <si>
    <t>Agree that there is no relationship between IEEE 802.15.4 and IEEE 802.22. This reference needs to be removed.</t>
  </si>
  <si>
    <t>Explain the work "cleared" in the definition.</t>
  </si>
  <si>
    <t>Improve wording of the definition.</t>
  </si>
  <si>
    <t>Add a new definition for the incumbent database service.</t>
  </si>
  <si>
    <r>
      <rPr>
        <b/>
        <sz val="10"/>
        <rFont val="Arial"/>
        <family val="2"/>
      </rPr>
      <t>Incumbent database service:</t>
    </r>
    <r>
      <rPr>
        <sz val="10"/>
        <rFont val="Arial"/>
        <family val="2"/>
      </rPr>
      <t xml:space="preserve"> Service operated under the rules of the local regulatory authority that provides information on the channels available and maximum EIRP allowable based on the queries containing the geolocation of the WRAN device. </t>
    </r>
  </si>
  <si>
    <r>
      <t>+</t>
    </r>
    <r>
      <rPr>
        <sz val="10"/>
        <rFont val="Arial"/>
        <family val="2"/>
      </rPr>
      <t>82-42-860-4862</t>
    </r>
  </si>
  <si>
    <r>
      <t>3</t>
    </r>
    <r>
      <rPr>
        <sz val="10"/>
        <rFont val="Arial"/>
        <family val="2"/>
      </rPr>
      <t>.33</t>
    </r>
  </si>
  <si>
    <r>
      <t>1</t>
    </r>
    <r>
      <rPr>
        <sz val="10"/>
        <rFont val="Arial"/>
        <family val="2"/>
      </rPr>
      <t>0</t>
    </r>
  </si>
  <si>
    <t xml:space="preserve">Definition of Operating TV channel make a confusion. It imply that TV operate on the channel. </t>
  </si>
  <si>
    <r>
      <t>R</t>
    </r>
    <r>
      <rPr>
        <sz val="10"/>
        <rFont val="Arial"/>
        <family val="2"/>
      </rPr>
      <t>eplace Operating TV channel with Operating channel</t>
    </r>
  </si>
  <si>
    <t>This makes sense. "Operating TV Channel" needs to change to "Operating Channel"</t>
  </si>
  <si>
    <t>3.58</t>
  </si>
  <si>
    <t>We have a definition for transport connection, but no subsequent definition of a management connection, broadcast, multicast, or what the basic concept of what a connection is.</t>
  </si>
  <si>
    <t>The WG decided to add these definitions to Section 3.0</t>
  </si>
  <si>
    <t>5</t>
  </si>
  <si>
    <t>5.3</t>
  </si>
  <si>
    <t>This section is empty. Also, there is no allowance for IP-headers compressed with ROHC.</t>
  </si>
  <si>
    <t>5.4.2</t>
  </si>
  <si>
    <t>??</t>
  </si>
  <si>
    <t>The paragraph here is essentially a repeat of existing text in section 5.2. Replace it with a proper description of which classification rule parameters</t>
  </si>
  <si>
    <t>explain how this si done ans id testable on a unit. ". The resulting bevariour of a given rule shall be standardized and implementation independent"</t>
  </si>
  <si>
    <t>this is an editorial comment within the group - remove it, it can’t be tested… if 2 implementations are different, which one fails?</t>
  </si>
  <si>
    <t>Not sure if the way Channel Move command is transmitted is fast enough or has adequately high priority.</t>
  </si>
  <si>
    <t>Urgent message needs to be defined for Channel move or information needs to be contained in the SCH.</t>
  </si>
  <si>
    <t>5.5</t>
  </si>
  <si>
    <t>We don't need to specify a separate CS for 802.1Q/VLAN support. This can be rolled into the IEEE 802.3/Ethernet CS.</t>
  </si>
  <si>
    <t>Remove section 5.5</t>
  </si>
  <si>
    <t>In general the group agrees but Ranga to explain to the group what he is trying to do.</t>
  </si>
  <si>
    <t>The MAC regulates the upstream through assigning the various packets to various conbinations of sub-channels in the frequency domain and symbols in the time domain rather than only in the time domain.</t>
  </si>
  <si>
    <t>Change "DAMA/TDMA" to "DAMA/OFDMS".</t>
  </si>
  <si>
    <t>"DAMA/ TDMA" needs to change to "DAMA/OFDMA"</t>
  </si>
  <si>
    <t>It is not clear that there are 4 different types of upstream scheduling mechanisms.  Only 3 are listed later in the sentence.  This needs to be reconciled.</t>
  </si>
  <si>
    <t>Clarify the sentence or add the 4th mechanism in the list.</t>
  </si>
  <si>
    <t>6.10.6</t>
  </si>
  <si>
    <t>6.10.7.3.6</t>
  </si>
  <si>
    <t>clarify</t>
  </si>
  <si>
    <t>kojiro@eng.niigata-u.ac.jp</t>
  </si>
  <si>
    <t>9.3.4</t>
  </si>
  <si>
    <t>Table 298</t>
  </si>
  <si>
    <t>1.3</t>
  </si>
  <si>
    <t>3</t>
  </si>
  <si>
    <t>E</t>
  </si>
  <si>
    <t>6.1</t>
  </si>
  <si>
    <t>6.2</t>
  </si>
  <si>
    <t>6.3</t>
  </si>
  <si>
    <t>6.8.1.1</t>
  </si>
  <si>
    <t>6.8.1.2.1.6</t>
  </si>
  <si>
    <t>6.10.4.1</t>
  </si>
  <si>
    <t>WRAN Draft 2.0 Third Comment Confirmation Ballot Database</t>
  </si>
  <si>
    <t>9.4.1.1</t>
  </si>
  <si>
    <t>AmeriSys Inc.</t>
  </si>
  <si>
    <t>514-620-8522</t>
  </si>
  <si>
    <t>Chouinard, Gerald</t>
  </si>
  <si>
    <t>9.3.3</t>
  </si>
  <si>
    <t>Provide appropriate text.</t>
  </si>
  <si>
    <t>9.2.5</t>
  </si>
  <si>
    <t>9.3.1</t>
  </si>
  <si>
    <t>Affiliation</t>
  </si>
  <si>
    <t>Clause</t>
  </si>
  <si>
    <t>Page</t>
  </si>
  <si>
    <t>Line</t>
  </si>
  <si>
    <t>Email</t>
  </si>
  <si>
    <t>Telephone</t>
  </si>
  <si>
    <t>Paragraph</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</si>
  <si>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</si>
  <si>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</si>
  <si>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</si>
  <si>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</si>
  <si>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</si>
  <si>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</si>
  <si>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</si>
  <si>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</si>
  <si>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</si>
  <si>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</si>
  <si>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</si>
  <si>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</si>
  <si>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</si>
  <si>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</si>
  <si>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</si>
  <si>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</si>
  <si>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</si>
  <si>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</si>
  <si>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</si>
  <si>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</si>
  <si>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</si>
  <si>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Type</t>
  </si>
  <si>
    <t>Comment</t>
  </si>
  <si>
    <t>Commenter Name</t>
  </si>
  <si>
    <t>Subclause</t>
  </si>
  <si>
    <t>Suggested Remedy</t>
  </si>
  <si>
    <t>gerald.chouinard@crc.ca</t>
  </si>
  <si>
    <t>613-998-2500</t>
  </si>
  <si>
    <t>Section</t>
  </si>
  <si>
    <t>Caldwell, Winston</t>
  </si>
  <si>
    <t>Fox</t>
  </si>
  <si>
    <t>winston.caldwell@fox.com</t>
  </si>
  <si>
    <t>310-369-4367</t>
  </si>
  <si>
    <t>6.10.5</t>
  </si>
  <si>
    <t>ER</t>
  </si>
  <si>
    <t>Resolution</t>
  </si>
  <si>
    <t>Comment Status</t>
  </si>
  <si>
    <t>WG Status</t>
  </si>
  <si>
    <t>Response Status</t>
  </si>
  <si>
    <t>ID</t>
  </si>
  <si>
    <t>Reede, Ivan</t>
  </si>
  <si>
    <t>Einolf, Charles</t>
  </si>
  <si>
    <t>CBS</t>
  </si>
  <si>
    <t>c.einolf@ieee.org</t>
  </si>
  <si>
    <t>301-806-1544</t>
  </si>
  <si>
    <t>Ko, Gwangzeen</t>
  </si>
  <si>
    <r>
      <t>E</t>
    </r>
    <r>
      <rPr>
        <sz val="10"/>
        <rFont val="Arial"/>
        <family val="2"/>
      </rPr>
      <t>TRI</t>
    </r>
  </si>
  <si>
    <t>gogogo@etri.re.kr</t>
  </si>
  <si>
    <t>Superceded</t>
  </si>
  <si>
    <t>Hu, Wendong</t>
  </si>
  <si>
    <t>wendong.hu@st.com</t>
  </si>
  <si>
    <t>408-467-8410</t>
  </si>
  <si>
    <t>6.10.2</t>
  </si>
  <si>
    <t>Abstain</t>
  </si>
  <si>
    <t>Mody, Apurva</t>
  </si>
  <si>
    <t xml:space="preserve">Counter </t>
  </si>
  <si>
    <t>Reject</t>
  </si>
  <si>
    <t>1</t>
  </si>
  <si>
    <t>9.4.1.3.1</t>
  </si>
  <si>
    <t>6</t>
  </si>
  <si>
    <t>2</t>
  </si>
  <si>
    <t>T</t>
  </si>
  <si>
    <t>Counter</t>
  </si>
  <si>
    <t>Accept</t>
  </si>
  <si>
    <r>
      <t>T</t>
    </r>
    <r>
      <rPr>
        <sz val="10"/>
        <rFont val="Arial"/>
        <family val="2"/>
      </rPr>
      <t>R</t>
    </r>
  </si>
  <si>
    <t>TR</t>
  </si>
  <si>
    <t>The answers will be compiled and a status of the ballot will be uploaded to Mentor and announced on the reflector soon afterwards.</t>
  </si>
  <si>
    <t>Note that 802.22 voting members risk losing their voting rights if they miss responding to two out of three consecutive electronic ballots.</t>
  </si>
  <si>
    <t>X</t>
  </si>
  <si>
    <t>Instructions for the first electronic confirmation ballot on the 802.22 Draft 3.0</t>
  </si>
  <si>
    <t>It is proposed that we consider this electronic ballot period to start on Monday, 21th June 2010 and to run for 15 days.  802.22 voting members are asked to send their ballot by attaching this spreadsheet to an email to be sent before the end of the day, Monday, 5th July 2010.</t>
  </si>
  <si>
    <t>1-  P802.22/D3.0, Draft Standard for Wireless Regional Area Networks, “Part 22: Cognitive Wireless RAN Medium Access Control (MAC) and Physical Layer (PHY) specifications: Policies and procedures for operation in the TV Bands”, April 2010</t>
  </si>
  <si>
    <t>2-  P802.22 Draft 2.3 (for track changes and comments tagged to the Comment Database</t>
  </si>
  <si>
    <t>3-  22-09-0120-33-0000 WRAN Draft 2.0 Ballot Comments Database.xls</t>
  </si>
  <si>
    <t>Four new columns were added on the right (Support, Object, Abstain and Explanation) for each comment listed.  The 802.22 voting members are asked to indicate, for each comment resolution listed, their support by an “X” in column R titled “Approve”, their objection by an “X” in column S titled “Disapprove”, or their abstention by an “X” in column T titled “Abstain”.  Furthermore, for the purpose of this ballot, any comment in the list not voted on by the respondents will be considered as “Abstain”.  The voters are asked to enter an explanation for their "Disapprove" to the resolution of a comment in column U.  They may also enter an explanation in case of an "Approve" or "Abstain" vote if they feel that this would be useful.
Note that if a comment resolution is conditional on the resolution of another comment (status= "Superceded"), the voter should normally "Disapprove" the second comment if he has "Disapproved" the first one.  He may "Approve" or "Disapprove" the second one if he has "Approved" the first one but, if he "Abstains", he should abstain on both.</t>
  </si>
  <si>
    <t>This was discussed in the May Interim. Most people in the room agreed. A motion needs to be passed at the May interim Closing to this effect.
The motion was not passed in May.
There are sections in the Draft that go way beyond the regulatory requirements and beyond the scope of the PAR.
Example is section 6.23 where there is no representation.  If it is contentious, this should be postponed to a later version of the standard.
Action: Apurva</t>
  </si>
  <si>
    <r>
      <t xml:space="preserve">This was discussed in the May interim. Most people in the room agreed. Corresponding changes need to be made in Annex A on regulatory domain requirements and remove any mention of the 802.22 operational range in the main draft. Refer to Annex A for all such sentences in the draft. Alter the Annex A as required. 
Action: Annex A should include the 30 m antenna height limit but the Reference application section should stay the same.
Under LOS conditions, the system can cover up to 390 km with 4 W EIRP.
Because of the MAC being included, the system can ...100 km
The system has been optimized for use in the TV bands.
Action: Victor to update the Annex A with antenna height
Gerald to draft modified section 1.3. 
Proposal for the second part of the paragraph:
"A typical application can be the coverage of the rural area around a village, as illustrated in Figure 1, within a radius of </t>
    </r>
    <r>
      <rPr>
        <strike/>
        <sz val="10"/>
        <rFont val="Arial"/>
        <family val="2"/>
      </rPr>
      <t xml:space="preserve">17 </t>
    </r>
    <r>
      <rPr>
        <b/>
        <sz val="10"/>
        <rFont val="Arial"/>
        <family val="2"/>
      </rPr>
      <t>10</t>
    </r>
    <r>
      <rPr>
        <sz val="10"/>
        <rFont val="Arial"/>
        <family val="2"/>
      </rPr>
      <t xml:space="preserve"> km to 30 km from the base station depending on </t>
    </r>
    <r>
      <rPr>
        <strike/>
        <sz val="10"/>
        <rFont val="Arial"/>
        <family val="2"/>
      </rPr>
      <t>the</t>
    </r>
    <r>
      <rPr>
        <b/>
        <sz val="10"/>
        <rFont val="Arial"/>
        <family val="2"/>
      </rPr>
      <t>its</t>
    </r>
    <r>
      <rPr>
        <sz val="10"/>
        <rFont val="Arial"/>
        <family val="2"/>
      </rPr>
      <t xml:space="preserve"> EIRP</t>
    </r>
    <r>
      <rPr>
        <strike/>
        <sz val="10"/>
        <rFont val="Arial"/>
        <family val="2"/>
      </rPr>
      <t xml:space="preserve"> of the base station. The MAC can also accommodate user terminals located as far as 100 km when exceptional RF signal propagation conditions are present</t>
    </r>
    <r>
      <rPr>
        <sz val="10"/>
        <rFont val="Arial"/>
        <family val="2"/>
      </rPr>
      <t xml:space="preserve">. With the PHY implemented in this standard, WRAN systems can cover up to a radius of 30 km without special scheduling.  With the MAC implemented in this standard, WRAN systems can cover up to a radius of 100 km with proper scheduling of the traffic in the frame.
</t>
    </r>
  </si>
  <si>
    <t>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This applies to all the sections of the draft.</t>
  </si>
  <si>
    <t xml:space="preserve">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Make a motion to this effect. </t>
  </si>
  <si>
    <r>
      <t xml:space="preserve">Even if 802.22 is able to support 253 users, given that we only have 6 MHz total bandwidth per channel with an aggregate throughput ranging from 3Mbps to 18 Mbps, individual users will hardly get any capacity. Change this sentence to read:  "A Base Station (BS) complying to this standard shall be able to provide high-speed internet service </t>
    </r>
    <r>
      <rPr>
        <sz val="10"/>
        <color indexed="10"/>
        <rFont val="Arial"/>
        <family val="2"/>
      </rPr>
      <t xml:space="preserve">for up to 512 </t>
    </r>
    <r>
      <rPr>
        <sz val="10"/>
        <color indexed="10"/>
        <rFont val="Arial"/>
        <family val="2"/>
      </rPr>
      <t xml:space="preserve">fixed or portable </t>
    </r>
    <r>
      <rPr>
        <sz val="10"/>
        <rFont val="Arial"/>
        <family val="2"/>
      </rPr>
      <t xml:space="preserve">Customer Premise Equipment (CPE) devices within its coverage area, </t>
    </r>
    <r>
      <rPr>
        <sz val="10"/>
        <color indexed="10"/>
        <rFont val="Arial"/>
        <family val="2"/>
      </rPr>
      <t>assuming differing quality of service requirements for various CPEs, while meeting the regulatory requirements for protection of the incumbents</t>
    </r>
    <r>
      <rPr>
        <sz val="10"/>
        <rFont val="Arial"/>
        <family val="2"/>
      </rPr>
      <t>."</t>
    </r>
    <r>
      <rPr>
        <sz val="10"/>
        <color indexed="10"/>
        <rFont val="Arial"/>
        <family val="2"/>
      </rPr>
      <t xml:space="preserve">
</t>
    </r>
    <r>
      <rPr>
        <sz val="10"/>
        <rFont val="Arial"/>
        <family val="2"/>
      </rPr>
      <t>Accept in principle to keep the CID to 12 bits based on Ranga's proposal in doc. 22-09-112r1.</t>
    </r>
    <r>
      <rPr>
        <sz val="10"/>
        <color indexed="10"/>
        <rFont val="Arial"/>
        <family val="2"/>
      </rPr>
      <t xml:space="preserve">
</t>
    </r>
    <r>
      <rPr>
        <sz val="10"/>
        <rFont val="Arial"/>
        <family val="2"/>
      </rPr>
      <t>Action: Ranga to post a new revision of Doc. 22-09-112r1 that will include a revision of the Table of section 11.2.
Other comments that need to be reviewed based on this decision: 29, 30, 31, 109, 123, 124, 179, 230,  282, 690).</t>
    </r>
  </si>
  <si>
    <t>Remove restriction to 255 CPEs, consider modifying how CIDs are structured and allocated to accommodate more CPEs in a cell. Once such example, is highlighted in 22-09/112r1 or latest revision (which will contain a complete list of modifications that need to be made).</t>
  </si>
  <si>
    <t>See the proposed resolution to Comment 29. Even a Number 255 is way too many, considering that the max data throughput offered by PHY, for each channel is 3 - 18 Mbits/s. So there is no need to increase the number of users supported. However, changes to the CID may be made considering the dynamic nature of the problem. But reconcile this with Table 288 which still shows a 16 bit CID. Discussions are needed in the MAC ad-hoc to resolve this issue.
Accept in principle to keep the CID to 12 bits based on Ranga's proposal in doc. 22-09-112r1.
Action: Ranga to post a new revision of Doc. 22-09-112r1 that will include a revision of Table 228 in section 11.2.
Other comments that need to consider this decision: 29, 30, 31, 109, 123, 124, 179, 230,  282, 690.</t>
  </si>
  <si>
    <t>The group agrees with this comment. The Editor needs to modify this diagram and fix the throughput as well as distances. WiMAX cells are typically expected to be 3 km at the most. Please also remove any un-necessary details such as European Standards and North American Standards. There is also no need to show so many cartoons on this figure. The Editor also needs to change Figure 1 accordingly and remove the relay towers. Also need to show a CPE (house) acting as a relay for CBP packets. But such a detail is not needed.</t>
  </si>
  <si>
    <t>The reference refer to the Draft Standard Document. It does not say that the document has been approved as a standard. We have referred to the contents of 802.22.1 in many sections of this draft including MAC, security, co-existence, sensing, spectrum management and the annex. So a reference to this is necessary.</t>
  </si>
  <si>
    <t>This sentence is that starts on line 20 wrong. Our security should/does allow mutual authentication. Also, the text that starts at the end of line 21 and runs through line 24, is not in step with our desire to bring in EAP.</t>
  </si>
  <si>
    <t>To be consistent with resolution of comment 470.
The EAP method provides for mutual authentication.</t>
  </si>
  <si>
    <t>7.2.1</t>
  </si>
  <si>
    <t>If other cryptographic suites are protected, then at most two Unicast SAs are installed</t>
  </si>
  <si>
    <t>It needs to be made more clear under what circumstance the Primary and Secondary Sas are installed.</t>
  </si>
  <si>
    <t>CPEs can only "receive" multicast traffic, multicast is a DS-only service</t>
  </si>
  <si>
    <t>change "transmit/receive" to "receive DS"</t>
  </si>
  <si>
    <t>7.2.1.2</t>
  </si>
  <si>
    <t>GSAs are only for protecting DS multicast management traffic. Some changes are required for this section.</t>
  </si>
  <si>
    <t>7.2.3.2</t>
  </si>
  <si>
    <t>Table 209</t>
  </si>
  <si>
    <t>Please implemnent recommended changes to Table 209 and Figure 128. Update the actions in 7.2.3.2.5 accordingly.</t>
  </si>
  <si>
    <t>7.2.3.2.1</t>
  </si>
  <si>
    <t>The Rekey Wait state should be entered if the TEK Refresh timeout of TEK Inavlid message has happened</t>
  </si>
  <si>
    <t>To align with resolution of comment 485.</t>
  </si>
  <si>
    <t>Insert the text where the 802.22 Spectrum Mask has been defined that this particular mask has been defined for the US regulatory domain taken from the FCC R&amp;O and may change. Incorporate Spectrum Masks for other regulatory domains such as Canada.</t>
  </si>
  <si>
    <t>Lei, Zander</t>
  </si>
  <si>
    <t>Institute for Infocomm Research</t>
  </si>
  <si>
    <t>leizd@i2r.a-star.edu.sg</t>
  </si>
  <si>
    <t>65-6408-2436</t>
  </si>
  <si>
    <t>8</t>
  </si>
  <si>
    <t>Rephrase the sentence</t>
  </si>
  <si>
    <t>Table 220</t>
  </si>
  <si>
    <t>Is FFT size of 2048 still acceptable while supporting portability? Few other changes may also be needed.</t>
  </si>
  <si>
    <t>May need changes which may lead to changes in many other parts of the draft.</t>
  </si>
  <si>
    <t>Um, Jungsun</t>
  </si>
  <si>
    <t>korses@etri.re.kr</t>
  </si>
  <si>
    <r>
      <t>+</t>
    </r>
    <r>
      <rPr>
        <sz val="10"/>
        <rFont val="Arial"/>
        <family val="2"/>
      </rPr>
      <t>82</t>
    </r>
    <r>
      <rPr>
        <sz val="10"/>
        <rFont val="Arial"/>
        <family val="2"/>
      </rPr>
      <t>-42-860-4844</t>
    </r>
  </si>
  <si>
    <t>8.6.2.2</t>
  </si>
  <si>
    <t>Table 226</t>
  </si>
  <si>
    <t>CBP burst is not correct. The number of 720 coded bit is from SCH. See the subcaluase 8.4.2.1.</t>
  </si>
  <si>
    <t>CBP burst is changed to the ' SCH'.</t>
  </si>
  <si>
    <t>The CBP payload is divided into blocks of 418 bits, then 836 encoded bits are generate by rate-1/2 convolutional coder with tail biting. So, the number of 836 bits for interleaving shall be added to the table 227.</t>
  </si>
  <si>
    <t>add the K of 836 bits and drive relating parameters of p, q, and j.</t>
  </si>
  <si>
    <t>Do a search and replace from "NCMS" to "higher layers" starting at section 9.7.2 through 9.7.3.</t>
  </si>
  <si>
    <t>10</t>
  </si>
  <si>
    <t>Normative text needs to be included to state that no unapproved external software can control the device's transmisson characteristics.</t>
  </si>
  <si>
    <t>The Registration Request Retries parameter should have, as a minumum, 1, and as a maximum, 3.</t>
  </si>
  <si>
    <t>Make these corrections to the table.</t>
  </si>
  <si>
    <t>The CPE downstream management message processing time should have a more appropriate maximum value.</t>
  </si>
  <si>
    <t>Change the CPE downstream management message processing time from a maximum value of 300 sec to a maximum value of 60 sec.</t>
  </si>
  <si>
    <t>Isn't -117 dBm per TV channel sensing requirements too restrictive as compared to -114 dBm required by FCC?</t>
  </si>
  <si>
    <t>Set it to -114 dBm</t>
  </si>
  <si>
    <t>A</t>
  </si>
  <si>
    <t>A.8</t>
  </si>
  <si>
    <t>Table 302 includes TV channels not allowed for transmission (37, 52-69) in the US.  Those should not be valid 802.22 channel numbers.</t>
  </si>
  <si>
    <t>Remove TV channels that are not permitted for use from the table</t>
  </si>
  <si>
    <t>This Table was not about the channels that are valid in the US but rather the list of frequencies.
Need a note before the Table to explain that channels 37 and 52 and above are not valid in the US.</t>
  </si>
  <si>
    <t>Annex E</t>
  </si>
  <si>
    <t>The title of Annex E states that collaborative sensing protects against spurious signals, but instead of addressing spurious signals treats only additive white Gaussian noise.</t>
  </si>
  <si>
    <t>Change the title of the Annex to "Collaborative Spectrum Sensing and Authentication to Provide Protection Against Thermal Noise"</t>
  </si>
  <si>
    <t>Apurva: Comment was made before. 
Annex E could be expanded later.</t>
  </si>
  <si>
    <r>
      <t xml:space="preserve">" … to up to </t>
    </r>
    <r>
      <rPr>
        <b/>
        <sz val="10"/>
        <rFont val="Arial"/>
        <family val="2"/>
      </rPr>
      <t>512</t>
    </r>
    <r>
      <rPr>
        <strike/>
        <sz val="10"/>
        <rFont val="Arial"/>
        <family val="2"/>
      </rPr>
      <t>a maximum of 255</t>
    </r>
    <r>
      <rPr>
        <b/>
        <sz val="10"/>
        <rFont val="Arial"/>
        <family val="2"/>
      </rPr>
      <t xml:space="preserve"> fixed or portable</t>
    </r>
    <r>
      <rPr>
        <sz val="10"/>
        <rFont val="Arial"/>
        <family val="2"/>
      </rPr>
      <t xml:space="preserve"> Customer Premise Equipment (CPE) devices </t>
    </r>
    <r>
      <rPr>
        <b/>
        <sz val="10"/>
        <rFont val="Arial"/>
        <family val="2"/>
      </rPr>
      <t>or groups of devices</t>
    </r>
    <r>
      <rPr>
        <sz val="10"/>
        <rFont val="Arial"/>
        <family val="2"/>
      </rPr>
      <t xml:space="preserve"> within its coverage area.</t>
    </r>
  </si>
  <si>
    <r>
      <t xml:space="preserve">" … cleared </t>
    </r>
    <r>
      <rPr>
        <b/>
        <sz val="10"/>
        <rFont val="Arial"/>
        <family val="2"/>
      </rPr>
      <t>(i.e., verified that no incumbent service would be affected by WRAN operation in this channel)</t>
    </r>
    <r>
      <rPr>
        <sz val="10"/>
        <rFont val="Arial"/>
        <family val="2"/>
      </rPr>
      <t xml:space="preserve"> … "</t>
    </r>
  </si>
  <si>
    <r>
      <t xml:space="preserve">Cleared Channel: A channel is said to be cleared if no incumbent service </t>
    </r>
    <r>
      <rPr>
        <b/>
        <sz val="10"/>
        <rFont val="Arial"/>
        <family val="2"/>
      </rPr>
      <t>will</t>
    </r>
    <r>
      <rPr>
        <sz val="10"/>
        <rFont val="Arial"/>
        <family val="2"/>
      </rPr>
      <t xml:space="preserve"> be affected by WRAN operation in this channel.</t>
    </r>
  </si>
  <si>
    <r>
      <t xml:space="preserve">Change "a new Annex to this standard" to "by MIBs (see </t>
    </r>
    <r>
      <rPr>
        <i/>
        <sz val="10"/>
        <rFont val="Arial"/>
        <family val="0"/>
      </rPr>
      <t>wranIfBsSfMgmt</t>
    </r>
    <r>
      <rPr>
        <sz val="10"/>
        <rFont val="Arial"/>
        <family val="2"/>
      </rPr>
      <t xml:space="preserve"> Section 12.1.3) in Clause 12."</t>
    </r>
  </si>
  <si>
    <r>
      <t xml:space="preserve">Agree with the first part of this comment but do not agree with the second part. Perhaps the sentence on Line 32 should read: The MAC </t>
    </r>
    <r>
      <rPr>
        <sz val="10"/>
        <color indexed="18"/>
        <rFont val="Arial"/>
        <family val="2"/>
      </rPr>
      <t>Commong Part Sub-l</t>
    </r>
    <r>
      <rPr>
        <strike/>
        <sz val="10"/>
        <rFont val="Arial"/>
        <family val="2"/>
      </rPr>
      <t>L</t>
    </r>
    <r>
      <rPr>
        <sz val="10"/>
        <rFont val="Arial"/>
        <family val="2"/>
      </rPr>
      <t xml:space="preserve">ayer </t>
    </r>
  </si>
  <si>
    <r>
      <t xml:space="preserve">Data, PHY control, and statistics </t>
    </r>
    <r>
      <rPr>
        <sz val="10"/>
        <color indexed="12"/>
        <rFont val="Arial"/>
        <family val="2"/>
      </rPr>
      <t>(spectrum sensing, RSSI, RSSL, etc.)</t>
    </r>
    <r>
      <rPr>
        <sz val="10"/>
        <rFont val="Arial"/>
        <family val="2"/>
      </rPr>
      <t xml:space="preserve"> must be transferred between the MAC CPS and the PHY via the PHY SAP. </t>
    </r>
  </si>
  <si>
    <t>Table 45</t>
  </si>
  <si>
    <t>Row 2:
It was decided that the BS is to control the EIRP of the CPE and not the power.</t>
  </si>
  <si>
    <t>6.10.4</t>
  </si>
  <si>
    <t>Table 46</t>
  </si>
  <si>
    <t>Row 5:
Since the maximum number of symbols in a frame is 41 (CP=1/32 and BW= 8 MHZ), a minimum width US subframe could start at: 41-7= 34 which needs 6 bits to be coded.</t>
  </si>
  <si>
    <t>This is a hook to allow</t>
  </si>
  <si>
    <t>Change the size from 11 bits to 6 bits.</t>
  </si>
  <si>
    <t>Remove this reserved field.</t>
  </si>
  <si>
    <t>Penultimate row:
Add padding bits for octet alignment for the entire US-MAP rather than for each IE as in the case of the DS-MAP.</t>
  </si>
  <si>
    <t xml:space="preserve">Add padding bits to Table 46 and remove from Tables 47, 49, 50, 51 and 52. </t>
  </si>
  <si>
    <t>The start of the US sub-frame needs to be better defined.</t>
  </si>
  <si>
    <t>Table 47</t>
  </si>
  <si>
    <t>Ranga: Detailed text shoul better fit in section 6.23.
Gerald: However this information may be hard to find in 6.23 by the manufacturer who designs the CPE.</t>
  </si>
  <si>
    <t>Row: Number of subchannels (for UIUC 4 to 6)
Add explanation as a note</t>
  </si>
  <si>
    <t>See resolution of comments 256 and 260 for the UIUC=8.</t>
  </si>
  <si>
    <t>Row: Transaction ID
Transaction IDs in the rest of the Draft use 16 bits.</t>
  </si>
  <si>
    <t>Change the size from 14 to 16 bits.</t>
  </si>
  <si>
    <t>The bit padding at the octet boundary should be done once for the entire US-MAP rather than for each US IE to reduce overhead.</t>
  </si>
  <si>
    <t>Remove the second and third last rows for the Table.</t>
  </si>
  <si>
    <t>See 249.</t>
  </si>
  <si>
    <t>6.10.4.1.1</t>
  </si>
  <si>
    <t>Table 48</t>
  </si>
  <si>
    <t>Update the list of UIUC values to be consistent with the updates to the US-MAP.</t>
  </si>
  <si>
    <t>6.10.4.1.2</t>
  </si>
  <si>
    <t>Table 49</t>
  </si>
  <si>
    <t>No need for bit padding at the IE level.</t>
  </si>
  <si>
    <t>Remove the second and third last rows of the Table.</t>
  </si>
  <si>
    <t>6.10.4.1.2.1</t>
  </si>
  <si>
    <t>The Dummy Extended IE should appear first.
The section and Table titles should be more specific.</t>
  </si>
  <si>
    <t>Table 52</t>
  </si>
  <si>
    <t>Remove the padding bit row (5th row) from the Table.</t>
  </si>
  <si>
    <t>See comment 249.</t>
  </si>
  <si>
    <t>6.10.4.1.3</t>
  </si>
  <si>
    <t>Table 53</t>
  </si>
  <si>
    <t>The Table needs improvement.</t>
  </si>
  <si>
    <r>
      <t xml:space="preserve">The text </t>
    </r>
    <r>
      <rPr>
        <b/>
        <sz val="10"/>
        <rFont val="Arial"/>
        <family val="2"/>
      </rPr>
      <t>on the third bullet</t>
    </r>
    <r>
      <rPr>
        <sz val="10"/>
        <rFont val="Arial"/>
        <family val="2"/>
      </rPr>
      <t xml:space="preserve"> alludes to "other cases". What other cases are there after initial ranging, besides periodic ranging?</t>
    </r>
  </si>
  <si>
    <t>Change the text "In all other cases" to "For periodic ranging"</t>
  </si>
  <si>
    <t>Table 55</t>
  </si>
  <si>
    <t xml:space="preserve">The current approach for CPE privacy (based on Method 1, from 22-09/114) is actually quite difficult to make work properly. Suggestion is to adopt the privacy method 2 as described in 22-09/114. </t>
  </si>
  <si>
    <t>I though Element IDs were sequentially numeric across the whole draft. If they're not and only have the scope across a particular set of messages, this may lead to confusion. Please clarify.</t>
  </si>
  <si>
    <t>Action: Assign specific value to these two EI's
Use 3 and 4 and renumber the "Ranging Anomalies" to 5.</t>
  </si>
  <si>
    <t>Row 2:
The DUIC has 6 bits rather than a byte</t>
  </si>
  <si>
    <t>Change the length of the "Downstream burst profile for 6 bits.</t>
  </si>
  <si>
    <t>Accept to be consistent with Table 48.</t>
  </si>
  <si>
    <t>Table 57</t>
  </si>
  <si>
    <t>Row 3:
The note needs to be clarified and needs to refer to the same parameter as used in the referred section.</t>
  </si>
  <si>
    <t>Row 6:
The purpose is not clear.  The BS will use whatever the BS indicates by the DIUC to decode the DS information.</t>
  </si>
  <si>
    <t>Delete this row on the "Downstream operational burst profile".</t>
  </si>
  <si>
    <t>Advising the CPE of the least robust modulation would not help in practical situations.</t>
  </si>
  <si>
    <t>Method 2 will be used.  
See resolution of comment 275.</t>
  </si>
  <si>
    <t>6.10.7.3.6.5</t>
  </si>
  <si>
    <t>Table 69</t>
  </si>
  <si>
    <t>Table 69 alludes to 3 dediacted radio sensing interfaces.</t>
  </si>
  <si>
    <t>Clarify or remove</t>
  </si>
  <si>
    <t>Does this need to be even specified? The BS couldn’t care less how many interfaces for sensing/data usage is needed.
Action: To remove the “Dedicated Interface” field of Table 69.</t>
  </si>
  <si>
    <t>Table 70 profiles 11 and 12 are identical</t>
  </si>
  <si>
    <t>Clarify or remove the extraneous one.</t>
  </si>
  <si>
    <t>Agreed to remove.  See comment 290</t>
  </si>
  <si>
    <t>Table 70</t>
  </si>
  <si>
    <t>Duplicate Table is not needed.  Preferable to refer to the main one.</t>
  </si>
  <si>
    <t>Delete Table 70.</t>
  </si>
  <si>
    <t>Table already exists in Clause 9.  This is a duplicate.  It was agreed to remove the Table.
Action: Delete Table 70
Add reference to Table 254 in the note on row 5th on STA Array field of Table 69,.</t>
  </si>
  <si>
    <t>6.10.7.3.6.7</t>
  </si>
  <si>
    <t>Table 72</t>
  </si>
  <si>
    <t>Row 7 on "On-axis gain":
The antenna gain at the CPE does not need to be transmitted to the BS since it is only used locally at the CPE to translate the EIRP value dictated by the BS into local conducted power at the CPE.</t>
  </si>
  <si>
    <t>Delete row on "On-axis gain".</t>
  </si>
  <si>
    <t>6.10.11</t>
  </si>
  <si>
    <t>Could we just rely on the ranging process to handle the functionality described by the use of this message?</t>
  </si>
  <si>
    <t>Please clarify. If the functionality this message discusses is already handled by other messages and processes, the suggetion is to remove it.</t>
  </si>
  <si>
    <t>6.10.12</t>
  </si>
  <si>
    <t>See resolution of comment 300.</t>
  </si>
  <si>
    <t>6.10.13</t>
  </si>
  <si>
    <t>RST-CMD message is uncessary. Similar functionality can be handled by the DREG-CMD and dedicating an aciton code execute this same behavior, if the current set of aciton codes for the DREG-CMD don't handle this.</t>
  </si>
  <si>
    <t>Remvoe Section 6.10.13. Add action code to DREG-CMD to specify the behavior this message is asking for, if it doesn't already exist.</t>
  </si>
  <si>
    <t>See resolution of comment 310.</t>
  </si>
  <si>
    <t>6.10.14.2</t>
  </si>
  <si>
    <t>Table 120</t>
  </si>
  <si>
    <t>Management message type is missing.</t>
  </si>
  <si>
    <t>Add the "Syntax" on the 3rd row: "Management message type= 22"</t>
  </si>
  <si>
    <t>Type 24 is already in Table 120.</t>
  </si>
  <si>
    <t>6.10.14.3.1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</si>
</sst>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mm/dd/yy"/>
  </numFmts>
  <fonts count="45">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b/>
      <sz val="8"/>
      <name val="Tahoma"/>
      <family val="0"/>
    </font>
    <font>
      <sz val="10"/>
      <color indexed="10"/>
      <name val="Arial"/>
      <family val="2"/>
    </font>
    <font>
      <sz val="10"/>
      <color indexed="12"/>
      <name val="Arial"/>
      <family val="2"/>
    </font>
    <font>
      <u val="single"/>
      <sz val="10"/>
      <name val="Arial"/>
      <family val="2"/>
    </font>
    <font>
      <strike/>
      <sz val="10"/>
      <color indexed="10"/>
      <name val="Arial"/>
      <family val="0"/>
    </font>
    <font>
      <sz val="10"/>
      <color indexed="18"/>
      <name val="Arial"/>
      <family val="2"/>
    </font>
    <font>
      <i/>
      <sz val="10"/>
      <name val="Arial"/>
      <family val="0"/>
    </font>
    <font>
      <b/>
      <sz val="10"/>
      <color indexed="10"/>
      <name val="Arial"/>
      <family val="2"/>
    </font>
    <font>
      <b/>
      <strike/>
      <sz val="10"/>
      <color indexed="10"/>
      <name val="Arial"/>
      <family val="2"/>
    </font>
    <font>
      <b/>
      <strike/>
      <sz val="10"/>
      <name val="Arial"/>
      <family val="2"/>
    </font>
    <font>
      <strike/>
      <sz val="10"/>
      <color indexed="12"/>
      <name val="Arial"/>
      <family val="2"/>
    </font>
    <font>
      <b/>
      <sz val="10"/>
      <color indexed="12"/>
      <name val="Arial"/>
      <family val="2"/>
    </font>
    <font>
      <b/>
      <sz val="10"/>
      <color indexed="18"/>
      <name val="Arial"/>
      <family val="2"/>
    </font>
    <font>
      <strike/>
      <sz val="10"/>
      <color indexed="18"/>
      <name val="Arial"/>
      <family val="2"/>
    </font>
    <font>
      <b/>
      <sz val="16"/>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41">
    <xf numFmtId="0" fontId="0" fillId="0" borderId="0" xfId="0" applyAlignment="1">
      <alignment/>
    </xf>
    <xf numFmtId="0" fontId="1" fillId="7" borderId="10" xfId="0" applyFont="1" applyFill="1" applyBorder="1" applyAlignment="1">
      <alignment horizontal="center" vertical="center"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15" fontId="0" fillId="0" borderId="0" xfId="58" applyNumberFormat="1">
      <alignment/>
      <protection/>
    </xf>
    <xf numFmtId="0" fontId="0" fillId="0" borderId="0" xfId="0" applyFont="1" applyFill="1" applyAlignment="1">
      <alignment vertical="top" wrapText="1"/>
    </xf>
    <xf numFmtId="0" fontId="0" fillId="0" borderId="12" xfId="58" applyFont="1" applyBorder="1" applyAlignment="1">
      <alignment vertical="top" wrapText="1"/>
      <protection/>
    </xf>
    <xf numFmtId="0" fontId="0" fillId="0" borderId="13" xfId="58" applyFont="1" applyBorder="1" applyAlignment="1">
      <alignment vertical="top" wrapText="1"/>
      <protection/>
    </xf>
    <xf numFmtId="0" fontId="0" fillId="0" borderId="0" xfId="58" applyFont="1">
      <alignment/>
      <protection/>
    </xf>
    <xf numFmtId="0" fontId="27" fillId="10" borderId="14"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49" fontId="1" fillId="7" borderId="10" xfId="0" applyNumberFormat="1" applyFont="1" applyFill="1" applyBorder="1" applyAlignment="1">
      <alignment horizontal="center" vertical="top" wrapText="1"/>
    </xf>
    <xf numFmtId="0" fontId="0" fillId="0" borderId="0" xfId="0" applyAlignment="1">
      <alignment horizontal="left"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22" borderId="0" xfId="0" applyFont="1" applyFill="1" applyAlignment="1">
      <alignment horizontal="center" vertical="center" wrapText="1"/>
    </xf>
    <xf numFmtId="0" fontId="0" fillId="4" borderId="0" xfId="0" applyFont="1" applyFill="1" applyAlignment="1">
      <alignment horizontal="center" vertical="center" wrapText="1"/>
    </xf>
    <xf numFmtId="0" fontId="0" fillId="24" borderId="0" xfId="0" applyFont="1" applyFill="1" applyAlignment="1">
      <alignment horizontal="center" vertical="center" wrapText="1"/>
    </xf>
    <xf numFmtId="0" fontId="0" fillId="7" borderId="0" xfId="0" applyFont="1" applyFill="1" applyAlignment="1">
      <alignment horizontal="center" vertical="center" wrapText="1"/>
    </xf>
    <xf numFmtId="0" fontId="0" fillId="11" borderId="0" xfId="0" applyFont="1" applyFill="1" applyAlignment="1">
      <alignment horizontal="center" vertical="center" wrapText="1"/>
    </xf>
    <xf numFmtId="0" fontId="0" fillId="8" borderId="0" xfId="0" applyFont="1" applyFill="1" applyAlignment="1">
      <alignment horizontal="center" vertical="center" wrapText="1"/>
    </xf>
    <xf numFmtId="0" fontId="0" fillId="5" borderId="0" xfId="0" applyFont="1" applyFill="1" applyAlignment="1">
      <alignment horizontal="center" vertical="center" wrapText="1"/>
    </xf>
    <xf numFmtId="0" fontId="0" fillId="4" borderId="0" xfId="0" applyFont="1" applyFill="1" applyAlignment="1">
      <alignment vertical="top" wrapText="1"/>
    </xf>
    <xf numFmtId="0" fontId="0" fillId="0" borderId="0" xfId="0" applyFont="1" applyAlignment="1">
      <alignment/>
    </xf>
    <xf numFmtId="0" fontId="0" fillId="24" borderId="0" xfId="0" applyFont="1" applyFill="1" applyAlignment="1">
      <alignment vertical="top" wrapText="1"/>
    </xf>
    <xf numFmtId="0" fontId="0" fillId="7" borderId="0" xfId="0" applyFont="1" applyFill="1" applyAlignment="1">
      <alignment vertical="top" wrapText="1"/>
    </xf>
    <xf numFmtId="0" fontId="0" fillId="11" borderId="0" xfId="0" applyFont="1" applyFill="1" applyAlignment="1">
      <alignment vertical="top"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0" borderId="18"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20" borderId="0" xfId="0" applyFont="1" applyFill="1" applyAlignment="1">
      <alignment horizontal="center"/>
    </xf>
    <xf numFmtId="0" fontId="0" fillId="22" borderId="0" xfId="0" applyFont="1" applyFill="1" applyAlignment="1">
      <alignment vertical="top" wrapText="1"/>
    </xf>
    <xf numFmtId="0" fontId="0" fillId="0" borderId="0" xfId="0" applyFont="1" applyFill="1" applyAlignment="1" quotePrefix="1">
      <alignment horizontal="center" vertical="top" wrapText="1"/>
    </xf>
    <xf numFmtId="14" fontId="0" fillId="0" borderId="0" xfId="0" applyNumberFormat="1" applyFont="1" applyFill="1" applyAlignment="1">
      <alignment horizontal="center" vertical="top" wrapText="1"/>
    </xf>
    <xf numFmtId="14" fontId="0" fillId="0" borderId="0" xfId="0" applyNumberFormat="1" applyFont="1" applyFill="1" applyAlignment="1" quotePrefix="1">
      <alignment horizontal="center" vertical="top" wrapText="1"/>
    </xf>
    <xf numFmtId="0" fontId="0" fillId="22" borderId="0" xfId="0" applyFill="1" applyAlignment="1">
      <alignment vertical="top" wrapText="1"/>
    </xf>
    <xf numFmtId="0" fontId="0" fillId="20" borderId="0" xfId="0" applyFont="1" applyFill="1" applyAlignment="1">
      <alignment horizontal="center" vertical="top" wrapText="1"/>
    </xf>
    <xf numFmtId="0" fontId="0" fillId="20" borderId="0" xfId="0" applyFont="1" applyFill="1" applyAlignment="1">
      <alignment horizontal="center" vertical="center" wrapText="1"/>
    </xf>
    <xf numFmtId="0" fontId="0" fillId="20" borderId="0" xfId="0" applyFont="1" applyFill="1" applyAlignment="1">
      <alignment vertical="top" wrapText="1"/>
    </xf>
    <xf numFmtId="0" fontId="1" fillId="7" borderId="10"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22" borderId="0" xfId="0" applyFill="1" applyAlignment="1">
      <alignment vertical="top" wrapText="1"/>
    </xf>
    <xf numFmtId="0" fontId="0" fillId="22" borderId="0" xfId="0" applyFill="1" applyAlignment="1">
      <alignment horizontal="center" vertical="center" wrapText="1"/>
    </xf>
    <xf numFmtId="0" fontId="0" fillId="0" borderId="0" xfId="0" applyFont="1" applyFill="1" applyAlignment="1">
      <alignment vertical="top" wrapText="1"/>
    </xf>
    <xf numFmtId="0" fontId="0" fillId="20" borderId="0" xfId="0" applyFont="1" applyFill="1" applyAlignment="1">
      <alignment vertical="top" wrapText="1"/>
    </xf>
    <xf numFmtId="0" fontId="0" fillId="0" borderId="0" xfId="0" applyFill="1" applyBorder="1" applyAlignment="1">
      <alignment horizontal="left" vertical="top" wrapText="1"/>
    </xf>
    <xf numFmtId="0" fontId="0" fillId="0" borderId="0" xfId="0" applyFont="1" applyFill="1" applyAlignment="1">
      <alignment horizontal="left" vertical="top" wrapText="1"/>
    </xf>
    <xf numFmtId="0" fontId="0" fillId="22" borderId="0" xfId="0" applyFont="1" applyFill="1" applyAlignment="1">
      <alignment vertical="top" wrapText="1"/>
    </xf>
    <xf numFmtId="0" fontId="0" fillId="22" borderId="0" xfId="0" applyFont="1" applyFill="1" applyAlignment="1">
      <alignment horizontal="center" vertical="center" wrapText="1"/>
    </xf>
    <xf numFmtId="0" fontId="0" fillId="0" borderId="0" xfId="0" applyFont="1" applyFill="1" applyAlignment="1">
      <alignment horizontal="center" vertical="center" wrapText="1"/>
    </xf>
    <xf numFmtId="0" fontId="0" fillId="7" borderId="0" xfId="0" applyFill="1" applyAlignment="1">
      <alignment vertical="top" wrapText="1"/>
    </xf>
    <xf numFmtId="0" fontId="0" fillId="7" borderId="0" xfId="0" applyFont="1" applyFill="1" applyAlignment="1">
      <alignment horizontal="center" vertical="center" wrapText="1"/>
    </xf>
    <xf numFmtId="0" fontId="0" fillId="20" borderId="0" xfId="0" applyFont="1" applyFill="1" applyAlignment="1">
      <alignment horizontal="center" vertical="top" wrapText="1"/>
    </xf>
    <xf numFmtId="0" fontId="0" fillId="20" borderId="0" xfId="0" applyFont="1" applyFill="1" applyAlignment="1">
      <alignment horizontal="left" vertical="top" wrapText="1"/>
    </xf>
    <xf numFmtId="0" fontId="0" fillId="7" borderId="0" xfId="0" applyFill="1" applyAlignment="1">
      <alignment horizontal="center" vertical="center" wrapText="1"/>
    </xf>
    <xf numFmtId="0" fontId="0" fillId="3" borderId="0" xfId="0" applyFont="1" applyFill="1" applyAlignment="1">
      <alignment horizontal="center" vertical="center" wrapText="1"/>
    </xf>
    <xf numFmtId="0" fontId="0" fillId="25" borderId="0" xfId="0" applyFont="1" applyFill="1" applyAlignment="1">
      <alignment horizontal="center" vertical="center" wrapText="1"/>
    </xf>
    <xf numFmtId="0" fontId="21" fillId="0" borderId="0" xfId="54" applyFill="1" applyAlignment="1" applyProtection="1">
      <alignment horizontal="left" vertical="top" wrapText="1"/>
      <protection/>
    </xf>
    <xf numFmtId="0" fontId="0" fillId="22" borderId="0" xfId="0" applyFont="1" applyFill="1" applyAlignment="1">
      <alignment horizontal="center" vertical="top" wrapText="1"/>
    </xf>
    <xf numFmtId="0" fontId="0" fillId="22" borderId="0" xfId="0" applyFont="1" applyFill="1" applyAlignment="1">
      <alignment horizontal="left" vertical="top" wrapText="1"/>
    </xf>
    <xf numFmtId="0" fontId="0" fillId="0" borderId="0" xfId="0" applyFont="1" applyFill="1" applyBorder="1" applyAlignment="1">
      <alignment horizontal="left" vertical="top" wrapText="1"/>
    </xf>
    <xf numFmtId="0" fontId="21" fillId="0" borderId="0" xfId="54" applyFill="1" applyBorder="1" applyAlignment="1" applyProtection="1">
      <alignment horizontal="left" vertical="top" wrapText="1"/>
      <protection/>
    </xf>
    <xf numFmtId="0" fontId="1"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49" fontId="0" fillId="0" borderId="0" xfId="0" applyNumberFormat="1" applyFill="1" applyAlignment="1">
      <alignment horizontal="center" vertical="top" wrapText="1"/>
    </xf>
    <xf numFmtId="0" fontId="0" fillId="0" borderId="0" xfId="0" applyNumberFormat="1" applyFont="1" applyFill="1" applyAlignment="1">
      <alignment horizontal="center" vertical="top" wrapText="1"/>
    </xf>
    <xf numFmtId="0" fontId="0" fillId="22" borderId="0" xfId="0" applyFill="1" applyBorder="1" applyAlignment="1">
      <alignment horizontal="left" vertical="top" wrapText="1"/>
    </xf>
    <xf numFmtId="0" fontId="21" fillId="0" borderId="0" xfId="54" applyFont="1" applyFill="1" applyAlignment="1" applyProtection="1">
      <alignment horizontal="left" vertical="top" wrapText="1"/>
      <protection/>
    </xf>
    <xf numFmtId="0" fontId="0" fillId="22" borderId="0" xfId="0" applyFill="1" applyAlignment="1">
      <alignment horizontal="center" vertical="center" wrapText="1"/>
    </xf>
    <xf numFmtId="0" fontId="0" fillId="0" borderId="0" xfId="0" applyFont="1" applyFill="1" applyAlignment="1">
      <alignment horizontal="center" vertical="top" wrapText="1"/>
    </xf>
    <xf numFmtId="0" fontId="0" fillId="22" borderId="0" xfId="0" applyFill="1" applyAlignment="1">
      <alignment horizontal="left" vertical="top" wrapText="1"/>
    </xf>
    <xf numFmtId="0" fontId="0" fillId="0" borderId="0" xfId="0" applyFont="1" applyFill="1" applyAlignment="1" quotePrefix="1">
      <alignment vertical="top" wrapText="1"/>
    </xf>
    <xf numFmtId="0" fontId="21" fillId="0" borderId="0" xfId="54" applyFont="1" applyFill="1" applyAlignment="1" applyProtection="1">
      <alignment horizontal="left" vertical="top" wrapText="1"/>
      <protection/>
    </xf>
    <xf numFmtId="0" fontId="21" fillId="0" borderId="0" xfId="54" applyAlignment="1" applyProtection="1">
      <alignment horizontal="left" vertical="top" wrapText="1"/>
      <protection/>
    </xf>
    <xf numFmtId="0" fontId="1" fillId="0" borderId="0" xfId="0" applyFont="1" applyAlignment="1">
      <alignment horizontal="left" vertical="top" wrapText="1"/>
    </xf>
    <xf numFmtId="49" fontId="0" fillId="0" borderId="0" xfId="0" applyNumberFormat="1" applyAlignment="1">
      <alignment horizontal="center" vertical="top" wrapText="1"/>
    </xf>
    <xf numFmtId="0" fontId="0" fillId="0" borderId="0" xfId="0" applyFill="1" applyAlignment="1" quotePrefix="1">
      <alignment horizontal="left" vertical="top" wrapText="1"/>
    </xf>
    <xf numFmtId="49" fontId="0" fillId="0" borderId="0" xfId="0" applyNumberFormat="1" applyFont="1" applyFill="1" applyAlignment="1" quotePrefix="1">
      <alignment horizontal="center" vertical="top" wrapText="1"/>
    </xf>
    <xf numFmtId="0" fontId="0" fillId="0" borderId="0" xfId="0" applyNumberFormat="1" applyFill="1" applyAlignment="1">
      <alignment horizontal="left" vertical="top" wrapText="1"/>
    </xf>
    <xf numFmtId="0" fontId="0" fillId="4" borderId="0" xfId="0" applyFill="1" applyAlignment="1">
      <alignment vertical="top" wrapText="1"/>
    </xf>
    <xf numFmtId="0" fontId="0" fillId="4" borderId="0" xfId="0" applyFill="1" applyAlignment="1">
      <alignment horizontal="center" vertical="center"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0" fontId="0" fillId="0" borderId="0" xfId="0" applyFill="1" applyBorder="1" applyAlignment="1">
      <alignment horizontal="left" vertical="top" wrapText="1"/>
    </xf>
    <xf numFmtId="49" fontId="0" fillId="0" borderId="0" xfId="0" applyNumberFormat="1" applyFont="1" applyFill="1" applyAlignment="1">
      <alignment horizontal="left" vertical="top" wrapText="1"/>
    </xf>
    <xf numFmtId="0" fontId="28" fillId="0" borderId="0" xfId="0" applyFont="1" applyFill="1" applyAlignment="1">
      <alignment horizontal="left" vertical="top" wrapText="1"/>
    </xf>
    <xf numFmtId="0" fontId="0" fillId="20" borderId="0" xfId="0" applyFont="1" applyFill="1" applyAlignment="1">
      <alignment horizontal="left" vertical="top" wrapText="1"/>
    </xf>
    <xf numFmtId="0" fontId="0" fillId="11" borderId="0" xfId="0" applyFill="1" applyAlignment="1">
      <alignment vertical="top" wrapText="1"/>
    </xf>
    <xf numFmtId="0" fontId="0" fillId="11" borderId="0" xfId="0" applyFont="1" applyFill="1" applyAlignment="1">
      <alignment horizontal="center" vertical="center" wrapText="1"/>
    </xf>
    <xf numFmtId="0" fontId="0" fillId="11" borderId="0" xfId="0" applyFont="1" applyFill="1" applyAlignment="1">
      <alignment vertical="top"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1" fillId="0"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43" fillId="0" borderId="0" xfId="0" applyFont="1" applyFill="1" applyBorder="1" applyAlignment="1">
      <alignment horizontal="center" vertical="center" wrapText="1"/>
    </xf>
    <xf numFmtId="0" fontId="0" fillId="24" borderId="0" xfId="0" applyFont="1" applyFill="1" applyAlignment="1">
      <alignment horizontal="center" vertical="center"/>
    </xf>
    <xf numFmtId="9" fontId="0" fillId="10" borderId="0" xfId="0" applyNumberFormat="1" applyFont="1" applyFill="1" applyAlignment="1">
      <alignment horizontal="center" vertical="center"/>
    </xf>
    <xf numFmtId="0" fontId="0" fillId="20" borderId="0" xfId="0" applyFont="1" applyFill="1" applyAlignment="1">
      <alignment horizontal="center" vertical="center"/>
    </xf>
    <xf numFmtId="0" fontId="0" fillId="10" borderId="0" xfId="0" applyFont="1" applyFill="1" applyAlignment="1">
      <alignment horizontal="center" vertical="center" wrapText="1"/>
    </xf>
    <xf numFmtId="0" fontId="0" fillId="4" borderId="0" xfId="0" applyFont="1" applyFill="1" applyAlignment="1">
      <alignment horizontal="center" vertical="center" wrapText="1"/>
    </xf>
    <xf numFmtId="0" fontId="43" fillId="3" borderId="0"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17" borderId="0" xfId="0" applyFont="1" applyFill="1" applyBorder="1" applyAlignment="1">
      <alignment horizontal="center" vertical="center" wrapText="1"/>
    </xf>
    <xf numFmtId="0" fontId="0" fillId="10" borderId="0" xfId="0" applyFont="1" applyFill="1" applyAlignment="1">
      <alignment horizontal="center" vertical="top" wrapText="1"/>
    </xf>
    <xf numFmtId="0" fontId="0" fillId="4" borderId="0" xfId="0" applyFont="1" applyFill="1" applyAlignment="1">
      <alignment horizontal="center" vertical="top"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dxfs count="3">
    <dxf>
      <font>
        <color auto="1"/>
      </font>
      <fill>
        <patternFill>
          <bgColor rgb="FFCCFFCC"/>
        </patternFill>
      </fill>
      <border/>
    </dxf>
    <dxf>
      <font>
        <color auto="1"/>
      </font>
      <fill>
        <patternFill>
          <bgColor rgb="FFFFFF99"/>
        </patternFill>
      </fill>
      <border/>
    </dxf>
    <dxf>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database compiles all the results of the partial ballot organized during the Teleconference Interim session in June 2010 where the comment resolutions developed on the 802.22 WRAN Draft 3.0 since the beginning of the Beijing Interim session in May 2010 and the teleconference calls that have been held up to 18 June 2010, including the Teleconference session on June 2010  were issued for balloting to the members of the WG.  This spreadsheet is used to gather the votes and the additional comments from the voting members of the 802.22 WG on each of the listed comment.
Note: This work-book is best viewed on a 1600x1200 pixels screen.
results of the partial ballot organized during the Plenary session of Atlanta in November 2009 where the comment resolutions developed</a:t>
          </a:r>
        </a:p>
      </xdr:txBody>
    </xdr:sp>
    <xdr:clientData/>
  </xdr:twoCellAnchor>
  <xdr:twoCellAnchor>
    <xdr:from>
      <xdr:col>1</xdr:col>
      <xdr:colOff>0</xdr:colOff>
      <xdr:row>26</xdr:row>
      <xdr:rowOff>0</xdr:rowOff>
    </xdr:from>
    <xdr:to>
      <xdr:col>9</xdr:col>
      <xdr:colOff>0</xdr:colOff>
      <xdr:row>57</xdr:row>
      <xdr:rowOff>66675</xdr:rowOff>
    </xdr:to>
    <xdr:sp>
      <xdr:nvSpPr>
        <xdr:cNvPr id="2" name="TextBox 2"/>
        <xdr:cNvSpPr txBox="1">
          <a:spLocks noChangeArrowheads="1"/>
        </xdr:cNvSpPr>
      </xdr:nvSpPr>
      <xdr:spPr>
        <a:xfrm>
          <a:off x="876300" y="501967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gerald.chouinard@crc.ca" TargetMode="External" /><Relationship Id="rId3" Type="http://schemas.openxmlformats.org/officeDocument/2006/relationships/hyperlink" Target="mailto:gerald.chouinard@crc.ca" TargetMode="External" /><Relationship Id="rId4" Type="http://schemas.openxmlformats.org/officeDocument/2006/relationships/hyperlink" Target="mailto:gerald.chouinard@crc.ca" TargetMode="External" /><Relationship Id="rId5" Type="http://schemas.openxmlformats.org/officeDocument/2006/relationships/hyperlink" Target="mailto:gerald.chouinard@crc.ca" TargetMode="External" /><Relationship Id="rId6" Type="http://schemas.openxmlformats.org/officeDocument/2006/relationships/hyperlink" Target="mailto:gerald.chouinard@crc.ca" TargetMode="External" /><Relationship Id="rId7" Type="http://schemas.openxmlformats.org/officeDocument/2006/relationships/hyperlink" Target="mailto:gerald.chouinard@crc.ca" TargetMode="External" /><Relationship Id="rId8" Type="http://schemas.openxmlformats.org/officeDocument/2006/relationships/hyperlink" Target="mailto:gerald.chouinard@crc.ca" TargetMode="External" /><Relationship Id="rId9" Type="http://schemas.openxmlformats.org/officeDocument/2006/relationships/hyperlink" Target="mailto:gerald.chouinard@crc.ca" TargetMode="External" /><Relationship Id="rId10" Type="http://schemas.openxmlformats.org/officeDocument/2006/relationships/hyperlink" Target="mailto:gerald.chouinard@crc.ca" TargetMode="External" /><Relationship Id="rId11" Type="http://schemas.openxmlformats.org/officeDocument/2006/relationships/hyperlink" Target="mailto:gerald.chouinard@crc.ca" TargetMode="External" /><Relationship Id="rId12" Type="http://schemas.openxmlformats.org/officeDocument/2006/relationships/hyperlink" Target="mailto:gerald.chouinard@crc.ca" TargetMode="External" /><Relationship Id="rId13" Type="http://schemas.openxmlformats.org/officeDocument/2006/relationships/hyperlink" Target="mailto:gerald.chouinard@crc.ca" TargetMode="External" /><Relationship Id="rId14" Type="http://schemas.openxmlformats.org/officeDocument/2006/relationships/hyperlink" Target="mailto:gerald.chouinard@crc.ca" TargetMode="External" /><Relationship Id="rId15" Type="http://schemas.openxmlformats.org/officeDocument/2006/relationships/hyperlink" Target="mailto:gerald.chouinard@crc.ca" TargetMode="External" /><Relationship Id="rId16" Type="http://schemas.openxmlformats.org/officeDocument/2006/relationships/hyperlink" Target="mailto:gerald.chouinard@crc.ca" TargetMode="External" /><Relationship Id="rId17" Type="http://schemas.openxmlformats.org/officeDocument/2006/relationships/hyperlink" Target="mailto:gerald.chouinard@crc.ca" TargetMode="External" /><Relationship Id="rId18" Type="http://schemas.openxmlformats.org/officeDocument/2006/relationships/hyperlink" Target="mailto:gerald.chouinard@crc.ca" TargetMode="External" /><Relationship Id="rId19" Type="http://schemas.openxmlformats.org/officeDocument/2006/relationships/hyperlink" Target="mailto:gerald.chouinard@crc.ca" TargetMode="External" /><Relationship Id="rId20" Type="http://schemas.openxmlformats.org/officeDocument/2006/relationships/hyperlink" Target="mailto:gerald.chouinard@crc.ca" TargetMode="External" /><Relationship Id="rId21" Type="http://schemas.openxmlformats.org/officeDocument/2006/relationships/hyperlink" Target="mailto:gerald.chouinard@crc.ca" TargetMode="External" /><Relationship Id="rId22" Type="http://schemas.openxmlformats.org/officeDocument/2006/relationships/hyperlink" Target="mailto:gerald.chouinard@crc.ca" TargetMode="External" /><Relationship Id="rId23" Type="http://schemas.openxmlformats.org/officeDocument/2006/relationships/hyperlink" Target="mailto:gerald.chouinard@crc.ca" TargetMode="External" /><Relationship Id="rId24" Type="http://schemas.openxmlformats.org/officeDocument/2006/relationships/hyperlink" Target="mailto:gerald.chouinard@crc.ca" TargetMode="External" /><Relationship Id="rId25" Type="http://schemas.openxmlformats.org/officeDocument/2006/relationships/hyperlink" Target="mailto:gerald.chouinard@crc.ca" TargetMode="External" /><Relationship Id="rId26" Type="http://schemas.openxmlformats.org/officeDocument/2006/relationships/hyperlink" Target="mailto:gerald.chouinard@crc.ca" TargetMode="External" /><Relationship Id="rId27" Type="http://schemas.openxmlformats.org/officeDocument/2006/relationships/hyperlink" Target="mailto:gerald.chouinard@crc.ca" TargetMode="External" /><Relationship Id="rId28" Type="http://schemas.openxmlformats.org/officeDocument/2006/relationships/hyperlink" Target="mailto:gerald.chouinard@crc.ca" TargetMode="External" /><Relationship Id="rId29" Type="http://schemas.openxmlformats.org/officeDocument/2006/relationships/hyperlink" Target="mailto:gerald.chouinard@crc.ca" TargetMode="External" /><Relationship Id="rId30" Type="http://schemas.openxmlformats.org/officeDocument/2006/relationships/hyperlink" Target="mailto:gerald.chouinard@crc.ca" TargetMode="External" /><Relationship Id="rId31" Type="http://schemas.openxmlformats.org/officeDocument/2006/relationships/hyperlink" Target="mailto:gerald.chouinard@crc.ca" TargetMode="External" /><Relationship Id="rId32" Type="http://schemas.openxmlformats.org/officeDocument/2006/relationships/hyperlink" Target="mailto:gerald.chouinard@crc.ca" TargetMode="External" /><Relationship Id="rId33" Type="http://schemas.openxmlformats.org/officeDocument/2006/relationships/hyperlink" Target="mailto:gerald.chouinard@crc.ca" TargetMode="External" /><Relationship Id="rId34" Type="http://schemas.openxmlformats.org/officeDocument/2006/relationships/hyperlink" Target="mailto:gerald.chouinard@crc.ca" TargetMode="External" /><Relationship Id="rId35" Type="http://schemas.openxmlformats.org/officeDocument/2006/relationships/hyperlink" Target="mailto:gerald.chouinard@crc.ca" TargetMode="External" /><Relationship Id="rId36" Type="http://schemas.openxmlformats.org/officeDocument/2006/relationships/hyperlink" Target="mailto:gerald.chouinard@crc.ca" TargetMode="External" /><Relationship Id="rId37" Type="http://schemas.openxmlformats.org/officeDocument/2006/relationships/hyperlink" Target="mailto:gerald.chouinard@crc.ca" TargetMode="External" /><Relationship Id="rId38" Type="http://schemas.openxmlformats.org/officeDocument/2006/relationships/hyperlink" Target="mailto:gerald.chouinard@crc.ca" TargetMode="External" /><Relationship Id="rId39" Type="http://schemas.openxmlformats.org/officeDocument/2006/relationships/hyperlink" Target="mailto:gerald.chouinard@crc.ca" TargetMode="External" /><Relationship Id="rId40" Type="http://schemas.openxmlformats.org/officeDocument/2006/relationships/hyperlink" Target="mailto:gerald.chouinard@crc.ca" TargetMode="External" /><Relationship Id="rId41" Type="http://schemas.openxmlformats.org/officeDocument/2006/relationships/hyperlink" Target="mailto:gerald.chouinard@crc.ca"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erald.chouinard@crc.ca" TargetMode="External" /><Relationship Id="rId85" Type="http://schemas.openxmlformats.org/officeDocument/2006/relationships/hyperlink" Target="mailto:winston.caldwell@fox.com" TargetMode="External" /><Relationship Id="rId86" Type="http://schemas.openxmlformats.org/officeDocument/2006/relationships/hyperlink" Target="mailto:winston.caldwell@fox.com" TargetMode="External" /><Relationship Id="rId87" Type="http://schemas.openxmlformats.org/officeDocument/2006/relationships/hyperlink" Target="mailto:winston.caldwell@fox.com" TargetMode="External" /><Relationship Id="rId88" Type="http://schemas.openxmlformats.org/officeDocument/2006/relationships/hyperlink" Target="mailto:winston.caldwell@fox.com" TargetMode="External" /><Relationship Id="rId89" Type="http://schemas.openxmlformats.org/officeDocument/2006/relationships/hyperlink" Target="mailto:winston.caldwell@fox.com" TargetMode="External" /><Relationship Id="rId90" Type="http://schemas.openxmlformats.org/officeDocument/2006/relationships/hyperlink" Target="mailto:winston.caldwell@fox.com" TargetMode="External" /><Relationship Id="rId91" Type="http://schemas.openxmlformats.org/officeDocument/2006/relationships/hyperlink" Target="mailto:winston.caldwell@fox.com" TargetMode="External" /><Relationship Id="rId92" Type="http://schemas.openxmlformats.org/officeDocument/2006/relationships/hyperlink" Target="mailto:winston.caldwell@fox.com" TargetMode="External" /><Relationship Id="rId93" Type="http://schemas.openxmlformats.org/officeDocument/2006/relationships/hyperlink" Target="mailto:winston.caldwell@fox.com" TargetMode="External" /><Relationship Id="rId94" Type="http://schemas.openxmlformats.org/officeDocument/2006/relationships/hyperlink" Target="mailto:winston.caldwell@fox.com" TargetMode="External" /><Relationship Id="rId95" Type="http://schemas.openxmlformats.org/officeDocument/2006/relationships/hyperlink" Target="mailto:winston.caldwell@fox.com" TargetMode="External" /><Relationship Id="rId96" Type="http://schemas.openxmlformats.org/officeDocument/2006/relationships/hyperlink" Target="mailto:winston.caldwell@fox.com" TargetMode="External" /><Relationship Id="rId97" Type="http://schemas.openxmlformats.org/officeDocument/2006/relationships/hyperlink" Target="mailto:winston.caldwell@fox.com" TargetMode="External" /><Relationship Id="rId98" Type="http://schemas.openxmlformats.org/officeDocument/2006/relationships/hyperlink" Target="mailto:winston.caldwell@fox.com" TargetMode="External" /><Relationship Id="rId99" Type="http://schemas.openxmlformats.org/officeDocument/2006/relationships/hyperlink" Target="mailto:winston.caldwell@fox.com" TargetMode="External" /><Relationship Id="rId100" Type="http://schemas.openxmlformats.org/officeDocument/2006/relationships/hyperlink" Target="mailto:c.einolf@ieee.org" TargetMode="External" /><Relationship Id="rId101" Type="http://schemas.openxmlformats.org/officeDocument/2006/relationships/hyperlink" Target="mailto:c.einolf@ieee.org" TargetMode="External" /><Relationship Id="rId102" Type="http://schemas.openxmlformats.org/officeDocument/2006/relationships/hyperlink" Target="mailto:c.einolf@ieee.org" TargetMode="External" /><Relationship Id="rId103" Type="http://schemas.openxmlformats.org/officeDocument/2006/relationships/hyperlink" Target="mailto:c.einolf@ieee.org" TargetMode="External" /><Relationship Id="rId104" Type="http://schemas.openxmlformats.org/officeDocument/2006/relationships/hyperlink" Target="mailto:c.einolf@ieee.org" TargetMode="External" /><Relationship Id="rId105" Type="http://schemas.openxmlformats.org/officeDocument/2006/relationships/hyperlink" Target="mailto:c.einolf@ieee.org" TargetMode="External" /><Relationship Id="rId106" Type="http://schemas.openxmlformats.org/officeDocument/2006/relationships/hyperlink" Target="mailto:c.einolf@ieee.org" TargetMode="External" /><Relationship Id="rId107" Type="http://schemas.openxmlformats.org/officeDocument/2006/relationships/hyperlink" Target="mailto:tgurley@ieee.org" TargetMode="External" /><Relationship Id="rId108" Type="http://schemas.openxmlformats.org/officeDocument/2006/relationships/hyperlink" Target="mailto:tgurley@ieee.org" TargetMode="External" /><Relationship Id="rId109" Type="http://schemas.openxmlformats.org/officeDocument/2006/relationships/hyperlink" Target="mailto:tgurley@ieee.org" TargetMode="External" /><Relationship Id="rId110" Type="http://schemas.openxmlformats.org/officeDocument/2006/relationships/hyperlink" Target="mailto:tgurley@ieee.org" TargetMode="External" /><Relationship Id="rId111" Type="http://schemas.openxmlformats.org/officeDocument/2006/relationships/hyperlink" Target="mailto:wendong.hu@st.com" TargetMode="External" /><Relationship Id="rId112" Type="http://schemas.openxmlformats.org/officeDocument/2006/relationships/hyperlink" Target="mailto:wendong.hu@st.com" TargetMode="External" /><Relationship Id="rId113" Type="http://schemas.openxmlformats.org/officeDocument/2006/relationships/hyperlink" Target="mailto:wendong.hu@st.com" TargetMode="External" /><Relationship Id="rId114" Type="http://schemas.openxmlformats.org/officeDocument/2006/relationships/hyperlink" Target="mailto:gogogo@etri.re.kr" TargetMode="External" /><Relationship Id="rId115" Type="http://schemas.openxmlformats.org/officeDocument/2006/relationships/hyperlink" Target="mailto:gogogo@etri.re.kr" TargetMode="External" /><Relationship Id="rId116" Type="http://schemas.openxmlformats.org/officeDocument/2006/relationships/hyperlink" Target="mailto:gogogo@etri.re.kr" TargetMode="External" /><Relationship Id="rId117" Type="http://schemas.openxmlformats.org/officeDocument/2006/relationships/hyperlink" Target="mailto:leizd@i2r.a-star.edu.sg" TargetMode="External" /><Relationship Id="rId118" Type="http://schemas.openxmlformats.org/officeDocument/2006/relationships/hyperlink" Target="mailto:gerald.chouinard@crc.ca" TargetMode="External" /><Relationship Id="rId119" Type="http://schemas.openxmlformats.org/officeDocument/2006/relationships/hyperlink" Target="mailto:gerald.chouinard@crc.ca" TargetMode="External" /><Relationship Id="rId120" Type="http://schemas.openxmlformats.org/officeDocument/2006/relationships/hyperlink" Target="mailto:gerald.chouinard@crc.ca" TargetMode="External" /><Relationship Id="rId121" Type="http://schemas.openxmlformats.org/officeDocument/2006/relationships/hyperlink" Target="mailto:gerald.chouinard@crc.ca" TargetMode="External" /><Relationship Id="rId122" Type="http://schemas.openxmlformats.org/officeDocument/2006/relationships/hyperlink" Target="mailto:gerald.chouinard@crc.ca" TargetMode="External" /><Relationship Id="rId123" Type="http://schemas.openxmlformats.org/officeDocument/2006/relationships/hyperlink" Target="mailto:gerald.chouinard@crc.ca" TargetMode="External" /><Relationship Id="rId124" Type="http://schemas.openxmlformats.org/officeDocument/2006/relationships/hyperlink" Target="mailto:gerald.chouinard@crc.ca" TargetMode="External" /><Relationship Id="rId125" Type="http://schemas.openxmlformats.org/officeDocument/2006/relationships/hyperlink" Target="mailto:gerald.chouinard@crc.ca" TargetMode="External" /><Relationship Id="rId126" Type="http://schemas.openxmlformats.org/officeDocument/2006/relationships/hyperlink" Target="mailto:gerald.chouinard@crc.ca" TargetMode="External" /><Relationship Id="rId127" Type="http://schemas.openxmlformats.org/officeDocument/2006/relationships/hyperlink" Target="mailto:gerald.chouinard@crc.ca" TargetMode="External" /><Relationship Id="rId128" Type="http://schemas.openxmlformats.org/officeDocument/2006/relationships/hyperlink" Target="mailto:gerald.chouinard@crc.ca" TargetMode="External" /><Relationship Id="rId129" Type="http://schemas.openxmlformats.org/officeDocument/2006/relationships/hyperlink" Target="mailto:gerald.chouinard@crc.ca" TargetMode="External" /><Relationship Id="rId130" Type="http://schemas.openxmlformats.org/officeDocument/2006/relationships/hyperlink" Target="mailto:gerald.chouinard@crc.ca" TargetMode="External" /><Relationship Id="rId131" Type="http://schemas.openxmlformats.org/officeDocument/2006/relationships/hyperlink" Target="mailto:gerald.chouinard@crc.ca" TargetMode="External" /><Relationship Id="rId132" Type="http://schemas.openxmlformats.org/officeDocument/2006/relationships/hyperlink" Target="mailto:gerald.chouinard@crc.ca" TargetMode="External" /><Relationship Id="rId133" Type="http://schemas.openxmlformats.org/officeDocument/2006/relationships/hyperlink" Target="mailto:gerald.chouinard@crc.ca" TargetMode="External" /><Relationship Id="rId134" Type="http://schemas.openxmlformats.org/officeDocument/2006/relationships/hyperlink" Target="mailto:gerald.chouinard@crc.ca" TargetMode="External" /><Relationship Id="rId135" Type="http://schemas.openxmlformats.org/officeDocument/2006/relationships/hyperlink" Target="mailto:aziz@nict.go.jp" TargetMode="External" /><Relationship Id="rId136" Type="http://schemas.openxmlformats.org/officeDocument/2006/relationships/hyperlink" Target="mailto:aziz@nict.go.jp" TargetMode="External" /><Relationship Id="rId137" Type="http://schemas.openxmlformats.org/officeDocument/2006/relationships/hyperlink" Target="mailto:aziz@nict.go.jp" TargetMode="External" /><Relationship Id="rId138" Type="http://schemas.openxmlformats.org/officeDocument/2006/relationships/hyperlink" Target="mailto:aziz@nict.go.jp" TargetMode="External" /><Relationship Id="rId139" Type="http://schemas.openxmlformats.org/officeDocument/2006/relationships/hyperlink" Target="mailto:aziz@nict.go.jp" TargetMode="External" /><Relationship Id="rId140" Type="http://schemas.openxmlformats.org/officeDocument/2006/relationships/hyperlink" Target="mailto:ranga.reddy@ieee.org" TargetMode="External" /><Relationship Id="rId141" Type="http://schemas.openxmlformats.org/officeDocument/2006/relationships/hyperlink" Target="mailto:ranga.reddy@ieee.org" TargetMode="External" /><Relationship Id="rId142" Type="http://schemas.openxmlformats.org/officeDocument/2006/relationships/hyperlink" Target="mailto:ranga.reddy@ieee.org" TargetMode="External" /><Relationship Id="rId143" Type="http://schemas.openxmlformats.org/officeDocument/2006/relationships/hyperlink" Target="mailto:ranga.reddy@ieee.org" TargetMode="External" /><Relationship Id="rId144" Type="http://schemas.openxmlformats.org/officeDocument/2006/relationships/hyperlink" Target="mailto:ranga.reddy@ieee.org" TargetMode="External" /><Relationship Id="rId145" Type="http://schemas.openxmlformats.org/officeDocument/2006/relationships/hyperlink" Target="mailto:ranga.reddy@ieee.org" TargetMode="External" /><Relationship Id="rId146" Type="http://schemas.openxmlformats.org/officeDocument/2006/relationships/hyperlink" Target="mailto:ranga.reddy@ieee.org" TargetMode="External" /><Relationship Id="rId147" Type="http://schemas.openxmlformats.org/officeDocument/2006/relationships/hyperlink" Target="mailto:ranga.reddy@ieee.org" TargetMode="External" /><Relationship Id="rId148" Type="http://schemas.openxmlformats.org/officeDocument/2006/relationships/hyperlink" Target="mailto:ranga.reddy@ieee.org" TargetMode="External" /><Relationship Id="rId149" Type="http://schemas.openxmlformats.org/officeDocument/2006/relationships/hyperlink" Target="mailto:ranga.reddy@ieee.org" TargetMode="External" /><Relationship Id="rId150" Type="http://schemas.openxmlformats.org/officeDocument/2006/relationships/hyperlink" Target="mailto:ranga.reddy@ieee.org" TargetMode="External" /><Relationship Id="rId151" Type="http://schemas.openxmlformats.org/officeDocument/2006/relationships/hyperlink" Target="mailto:ranga.reddy@ieee.org" TargetMode="External" /><Relationship Id="rId152" Type="http://schemas.openxmlformats.org/officeDocument/2006/relationships/hyperlink" Target="mailto:ranga.reddy@ieee.org" TargetMode="External" /><Relationship Id="rId153" Type="http://schemas.openxmlformats.org/officeDocument/2006/relationships/hyperlink" Target="mailto:ranga.reddy@ieee.org" TargetMode="External" /><Relationship Id="rId154" Type="http://schemas.openxmlformats.org/officeDocument/2006/relationships/hyperlink" Target="mailto:ranga.reddy@ieee.org" TargetMode="External" /><Relationship Id="rId155" Type="http://schemas.openxmlformats.org/officeDocument/2006/relationships/hyperlink" Target="mailto:ranga.reddy@ieee.org" TargetMode="External" /><Relationship Id="rId156" Type="http://schemas.openxmlformats.org/officeDocument/2006/relationships/hyperlink" Target="mailto:ranga.reddy@ieee.org" TargetMode="External" /><Relationship Id="rId157" Type="http://schemas.openxmlformats.org/officeDocument/2006/relationships/hyperlink" Target="mailto:gerald.chouinard@crc.ca" TargetMode="External" /><Relationship Id="rId158" Type="http://schemas.openxmlformats.org/officeDocument/2006/relationships/hyperlink" Target="mailto:ranga.reddy@ieee.org" TargetMode="External" /><Relationship Id="rId159" Type="http://schemas.openxmlformats.org/officeDocument/2006/relationships/hyperlink" Target="mailto:ranga.reddy@ieee.org" TargetMode="External" /><Relationship Id="rId160" Type="http://schemas.openxmlformats.org/officeDocument/2006/relationships/hyperlink" Target="mailto:ranga.reddy@ieee.org" TargetMode="External" /><Relationship Id="rId161" Type="http://schemas.openxmlformats.org/officeDocument/2006/relationships/hyperlink" Target="mailto:ranga.reddy@ieee.org" TargetMode="External" /><Relationship Id="rId162" Type="http://schemas.openxmlformats.org/officeDocument/2006/relationships/hyperlink" Target="mailto:ranga.reddy@ieee.org" TargetMode="External" /><Relationship Id="rId163" Type="http://schemas.openxmlformats.org/officeDocument/2006/relationships/hyperlink" Target="mailto:ranga.reddy@ieee.org" TargetMode="External" /><Relationship Id="rId164" Type="http://schemas.openxmlformats.org/officeDocument/2006/relationships/hyperlink" Target="mailto:ranga.reddy@ieee.org" TargetMode="External" /><Relationship Id="rId165" Type="http://schemas.openxmlformats.org/officeDocument/2006/relationships/hyperlink" Target="mailto:ranga.reddy@ieee.org" TargetMode="External" /><Relationship Id="rId166" Type="http://schemas.openxmlformats.org/officeDocument/2006/relationships/hyperlink" Target="mailto:ranga.reddy@ieee.org" TargetMode="External" /><Relationship Id="rId167" Type="http://schemas.openxmlformats.org/officeDocument/2006/relationships/hyperlink" Target="mailto:ranga.reddy@ieee.org" TargetMode="External" /><Relationship Id="rId168" Type="http://schemas.openxmlformats.org/officeDocument/2006/relationships/hyperlink" Target="mailto:ranga.reddy@ieee.org" TargetMode="External" /><Relationship Id="rId169" Type="http://schemas.openxmlformats.org/officeDocument/2006/relationships/hyperlink" Target="mailto:ranga.reddy@ieee.org" TargetMode="External" /><Relationship Id="rId170" Type="http://schemas.openxmlformats.org/officeDocument/2006/relationships/hyperlink" Target="mailto:ranga.reddy@ieee.org" TargetMode="External" /><Relationship Id="rId171" Type="http://schemas.openxmlformats.org/officeDocument/2006/relationships/hyperlink" Target="mailto:ranga.reddy@ieee.org" TargetMode="External" /><Relationship Id="rId172" Type="http://schemas.openxmlformats.org/officeDocument/2006/relationships/hyperlink" Target="mailto:ranga.reddy@ieee.org" TargetMode="External" /><Relationship Id="rId173" Type="http://schemas.openxmlformats.org/officeDocument/2006/relationships/hyperlink" Target="mailto:ranga.reddy@ieee.org" TargetMode="External" /><Relationship Id="rId174" Type="http://schemas.openxmlformats.org/officeDocument/2006/relationships/hyperlink" Target="mailto:ranga.reddy@ieee.org" TargetMode="External" /><Relationship Id="rId175" Type="http://schemas.openxmlformats.org/officeDocument/2006/relationships/hyperlink" Target="mailto:ranga.reddy@ieee.org" TargetMode="External" /><Relationship Id="rId176" Type="http://schemas.openxmlformats.org/officeDocument/2006/relationships/hyperlink" Target="mailto:ranga.reddy@ieee.org" TargetMode="External" /><Relationship Id="rId177" Type="http://schemas.openxmlformats.org/officeDocument/2006/relationships/hyperlink" Target="mailto:ranga.reddy@ieee.org" TargetMode="External" /><Relationship Id="rId178" Type="http://schemas.openxmlformats.org/officeDocument/2006/relationships/hyperlink" Target="mailto:ranga.reddy@ieee.org" TargetMode="External" /><Relationship Id="rId179" Type="http://schemas.openxmlformats.org/officeDocument/2006/relationships/hyperlink" Target="mailto:ranga.reddy@ieee.org" TargetMode="External" /><Relationship Id="rId180" Type="http://schemas.openxmlformats.org/officeDocument/2006/relationships/hyperlink" Target="mailto:ranga.reddy@ieee.org" TargetMode="External" /><Relationship Id="rId181" Type="http://schemas.openxmlformats.org/officeDocument/2006/relationships/hyperlink" Target="mailto:ranga.reddy@ieee.org" TargetMode="External" /><Relationship Id="rId182" Type="http://schemas.openxmlformats.org/officeDocument/2006/relationships/hyperlink" Target="mailto:ranga.reddy@ieee.org" TargetMode="External" /><Relationship Id="rId183" Type="http://schemas.openxmlformats.org/officeDocument/2006/relationships/hyperlink" Target="mailto:ranga.reddy@ieee.org" TargetMode="External" /><Relationship Id="rId184" Type="http://schemas.openxmlformats.org/officeDocument/2006/relationships/hyperlink" Target="mailto:ranga.reddy@ieee.org" TargetMode="External" /><Relationship Id="rId185" Type="http://schemas.openxmlformats.org/officeDocument/2006/relationships/hyperlink" Target="mailto:ranga.reddy@ieee.org" TargetMode="External" /><Relationship Id="rId186" Type="http://schemas.openxmlformats.org/officeDocument/2006/relationships/hyperlink" Target="mailto:ranga.reddy@ieee.org" TargetMode="External" /><Relationship Id="rId187" Type="http://schemas.openxmlformats.org/officeDocument/2006/relationships/hyperlink" Target="mailto:ranga.reddy@ieee.org" TargetMode="External" /><Relationship Id="rId188" Type="http://schemas.openxmlformats.org/officeDocument/2006/relationships/hyperlink" Target="mailto:ranga.reddy@ieee.org" TargetMode="External" /><Relationship Id="rId189" Type="http://schemas.openxmlformats.org/officeDocument/2006/relationships/hyperlink" Target="mailto:ranga.reddy@ieee.org" TargetMode="External" /><Relationship Id="rId190" Type="http://schemas.openxmlformats.org/officeDocument/2006/relationships/hyperlink" Target="mailto:ranga.reddy@ieee.org" TargetMode="External" /><Relationship Id="rId191" Type="http://schemas.openxmlformats.org/officeDocument/2006/relationships/hyperlink" Target="mailto:ranga.reddy@ieee.org" TargetMode="External" /><Relationship Id="rId192" Type="http://schemas.openxmlformats.org/officeDocument/2006/relationships/hyperlink" Target="mailto:ranga.reddy@ieee.org" TargetMode="External" /><Relationship Id="rId193" Type="http://schemas.openxmlformats.org/officeDocument/2006/relationships/hyperlink" Target="mailto:ranga.reddy@ieee.org" TargetMode="External" /><Relationship Id="rId194" Type="http://schemas.openxmlformats.org/officeDocument/2006/relationships/hyperlink" Target="mailto:ranga.reddy@ieee.org" TargetMode="External" /><Relationship Id="rId195" Type="http://schemas.openxmlformats.org/officeDocument/2006/relationships/hyperlink" Target="mailto:ranga.reddy@ieee.org" TargetMode="External" /><Relationship Id="rId196" Type="http://schemas.openxmlformats.org/officeDocument/2006/relationships/hyperlink" Target="mailto:ranga.reddy@ieee.org" TargetMode="External" /><Relationship Id="rId197" Type="http://schemas.openxmlformats.org/officeDocument/2006/relationships/hyperlink" Target="mailto:ranga.reddy@ieee.org" TargetMode="External" /><Relationship Id="rId198" Type="http://schemas.openxmlformats.org/officeDocument/2006/relationships/hyperlink" Target="mailto:ranga.reddy@ieee.org" TargetMode="External" /><Relationship Id="rId199" Type="http://schemas.openxmlformats.org/officeDocument/2006/relationships/hyperlink" Target="mailto:ranga.reddy@ieee.org" TargetMode="External" /><Relationship Id="rId200" Type="http://schemas.openxmlformats.org/officeDocument/2006/relationships/hyperlink" Target="mailto:ranga.reddy@ieee.org" TargetMode="External" /><Relationship Id="rId201" Type="http://schemas.openxmlformats.org/officeDocument/2006/relationships/hyperlink" Target="mailto:ranga.reddy@ieee.org" TargetMode="External" /><Relationship Id="rId202" Type="http://schemas.openxmlformats.org/officeDocument/2006/relationships/hyperlink" Target="mailto:ranga.reddy@ieee.org" TargetMode="External" /><Relationship Id="rId203" Type="http://schemas.openxmlformats.org/officeDocument/2006/relationships/hyperlink" Target="mailto:ranga.reddy@ieee.org" TargetMode="External" /><Relationship Id="rId204" Type="http://schemas.openxmlformats.org/officeDocument/2006/relationships/hyperlink" Target="mailto:ranga.reddy@ieee.org" TargetMode="External" /><Relationship Id="rId205" Type="http://schemas.openxmlformats.org/officeDocument/2006/relationships/hyperlink" Target="mailto:ranga.reddy@ieee.org" TargetMode="External" /><Relationship Id="rId206" Type="http://schemas.openxmlformats.org/officeDocument/2006/relationships/hyperlink" Target="mailto:ranga.reddy@ieee.org" TargetMode="External" /><Relationship Id="rId207" Type="http://schemas.openxmlformats.org/officeDocument/2006/relationships/hyperlink" Target="mailto:gerald.chouinard@crc.ca" TargetMode="External" /><Relationship Id="rId208" Type="http://schemas.openxmlformats.org/officeDocument/2006/relationships/hyperlink" Target="mailto:gerald.chouinard@crc.ca" TargetMode="External" /><Relationship Id="rId209" Type="http://schemas.openxmlformats.org/officeDocument/2006/relationships/hyperlink" Target="mailto:gerald.chouinard@crc.ca" TargetMode="External" /><Relationship Id="rId210" Type="http://schemas.openxmlformats.org/officeDocument/2006/relationships/hyperlink" Target="mailto:gerald.chouinard@crc.ca" TargetMode="External" /><Relationship Id="rId211" Type="http://schemas.openxmlformats.org/officeDocument/2006/relationships/hyperlink" Target="mailto:gerald.chouinard@crc.ca" TargetMode="External" /><Relationship Id="rId212" Type="http://schemas.openxmlformats.org/officeDocument/2006/relationships/hyperlink" Target="mailto:gerald.chouinard@crc.ca" TargetMode="External" /><Relationship Id="rId213" Type="http://schemas.openxmlformats.org/officeDocument/2006/relationships/hyperlink" Target="mailto:gerald.chouinard@crc.ca" TargetMode="External" /><Relationship Id="rId214" Type="http://schemas.openxmlformats.org/officeDocument/2006/relationships/hyperlink" Target="mailto:gerald.chouinard@crc.ca" TargetMode="External" /><Relationship Id="rId215" Type="http://schemas.openxmlformats.org/officeDocument/2006/relationships/hyperlink" Target="mailto:gerald.chouinard@crc.ca" TargetMode="External" /><Relationship Id="rId216" Type="http://schemas.openxmlformats.org/officeDocument/2006/relationships/hyperlink" Target="mailto:gerald.chouinard@crc.ca" TargetMode="External" /><Relationship Id="rId217" Type="http://schemas.openxmlformats.org/officeDocument/2006/relationships/hyperlink" Target="mailto:gerald.chouinard@crc.ca" TargetMode="External" /><Relationship Id="rId218" Type="http://schemas.openxmlformats.org/officeDocument/2006/relationships/hyperlink" Target="mailto:gerald.chouinard@crc.ca" TargetMode="External" /><Relationship Id="rId219" Type="http://schemas.openxmlformats.org/officeDocument/2006/relationships/hyperlink" Target="mailto:gerald.chouinard@crc.ca" TargetMode="External" /><Relationship Id="rId220" Type="http://schemas.openxmlformats.org/officeDocument/2006/relationships/hyperlink" Target="mailto:gerald.chouinard@crc.ca" TargetMode="External" /><Relationship Id="rId221" Type="http://schemas.openxmlformats.org/officeDocument/2006/relationships/hyperlink" Target="mailto:gerald.chouinard@crc.ca" TargetMode="External" /><Relationship Id="rId222" Type="http://schemas.openxmlformats.org/officeDocument/2006/relationships/hyperlink" Target="mailto:gerald.chouinard@crc.ca" TargetMode="External" /><Relationship Id="rId223" Type="http://schemas.openxmlformats.org/officeDocument/2006/relationships/hyperlink" Target="mailto:gerald.chouinard@crc.ca" TargetMode="External" /><Relationship Id="rId224" Type="http://schemas.openxmlformats.org/officeDocument/2006/relationships/hyperlink" Target="mailto:gerald.chouinard@crc.ca" TargetMode="External" /><Relationship Id="rId225" Type="http://schemas.openxmlformats.org/officeDocument/2006/relationships/hyperlink" Target="mailto:gerald.chouinard@crc.ca" TargetMode="External" /><Relationship Id="rId226" Type="http://schemas.openxmlformats.org/officeDocument/2006/relationships/hyperlink" Target="mailto:shellhammer@ieee.org" TargetMode="External" /><Relationship Id="rId227" Type="http://schemas.openxmlformats.org/officeDocument/2006/relationships/hyperlink" Target="mailto:shellhammer@ieee.org" TargetMode="External" /><Relationship Id="rId228" Type="http://schemas.openxmlformats.org/officeDocument/2006/relationships/hyperlink" Target="mailto:shellhammer@ieee.org" TargetMode="External" /><Relationship Id="rId229" Type="http://schemas.openxmlformats.org/officeDocument/2006/relationships/hyperlink" Target="mailto:korses@etri.re.kr" TargetMode="External" /><Relationship Id="rId230" Type="http://schemas.openxmlformats.org/officeDocument/2006/relationships/hyperlink" Target="mailto:winston.caldwell@fox.com" TargetMode="External" /><Relationship Id="rId231" Type="http://schemas.openxmlformats.org/officeDocument/2006/relationships/comments" Target="../comments3.xml" /><Relationship Id="rId232" Type="http://schemas.openxmlformats.org/officeDocument/2006/relationships/vmlDrawing" Target="../drawings/vmlDrawing1.vml" /><Relationship Id="rId23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I32"/>
  <sheetViews>
    <sheetView zoomScale="75" zoomScaleNormal="75" workbookViewId="0" topLeftCell="A1">
      <selection activeCell="I6" sqref="I6"/>
    </sheetView>
  </sheetViews>
  <sheetFormatPr defaultColWidth="9.140625" defaultRowHeight="12.75"/>
  <cols>
    <col min="1" max="1" width="13.140625" style="2" customWidth="1"/>
    <col min="2" max="2" width="10.57421875" style="2" customWidth="1"/>
    <col min="3" max="16384" width="9.140625" style="2" customWidth="1"/>
  </cols>
  <sheetData>
    <row r="1" ht="18.75">
      <c r="B1" s="3" t="s">
        <v>727</v>
      </c>
    </row>
    <row r="2" ht="18.75">
      <c r="B2" s="3" t="s">
        <v>728</v>
      </c>
    </row>
    <row r="3" spans="1:2" ht="18.75">
      <c r="A3" s="2" t="s">
        <v>729</v>
      </c>
      <c r="B3" s="3" t="s">
        <v>67</v>
      </c>
    </row>
    <row r="4" spans="1:6" ht="18.75">
      <c r="A4" s="2" t="s">
        <v>730</v>
      </c>
      <c r="B4" s="4" t="s">
        <v>40</v>
      </c>
      <c r="F4" s="5"/>
    </row>
    <row r="5" spans="1:2" ht="15.75">
      <c r="A5" s="2" t="s">
        <v>731</v>
      </c>
      <c r="B5" s="6" t="s">
        <v>732</v>
      </c>
    </row>
    <row r="6" s="7" customFormat="1" ht="16.5" thickBot="1"/>
    <row r="7" spans="1:2" s="8" customFormat="1" ht="18.75">
      <c r="A7" s="8" t="s">
        <v>733</v>
      </c>
      <c r="B7" s="9" t="s">
        <v>711</v>
      </c>
    </row>
    <row r="8" spans="1:2" ht="15.75">
      <c r="A8" s="2" t="s">
        <v>734</v>
      </c>
      <c r="B8" s="6" t="s">
        <v>68</v>
      </c>
    </row>
    <row r="9" spans="1:9" ht="15.75">
      <c r="A9" s="2" t="s">
        <v>735</v>
      </c>
      <c r="B9" s="6" t="s">
        <v>736</v>
      </c>
      <c r="C9" s="6" t="s">
        <v>737</v>
      </c>
      <c r="D9" s="6"/>
      <c r="E9" s="6"/>
      <c r="F9" s="6"/>
      <c r="G9" s="6"/>
      <c r="H9" s="6"/>
      <c r="I9" s="6"/>
    </row>
    <row r="10" spans="2:9" ht="15.75">
      <c r="B10" s="6" t="s">
        <v>738</v>
      </c>
      <c r="C10" s="6" t="s">
        <v>739</v>
      </c>
      <c r="D10" s="6"/>
      <c r="E10" s="6"/>
      <c r="F10" s="6"/>
      <c r="G10" s="6"/>
      <c r="H10" s="6"/>
      <c r="I10" s="6"/>
    </row>
    <row r="11" spans="2:9" ht="15.75">
      <c r="B11" s="6" t="s">
        <v>740</v>
      </c>
      <c r="C11" s="6" t="s">
        <v>741</v>
      </c>
      <c r="D11" s="6"/>
      <c r="E11" s="6"/>
      <c r="F11" s="6"/>
      <c r="G11" s="6"/>
      <c r="H11" s="6"/>
      <c r="I11" s="6"/>
    </row>
    <row r="12" spans="2:9" ht="15.75">
      <c r="B12" s="6" t="s">
        <v>742</v>
      </c>
      <c r="C12" s="6" t="s">
        <v>754</v>
      </c>
      <c r="D12" s="6"/>
      <c r="E12" s="6"/>
      <c r="F12" s="6"/>
      <c r="G12" s="6"/>
      <c r="H12" s="6"/>
      <c r="I12" s="6"/>
    </row>
    <row r="13" spans="2:9" ht="15.75">
      <c r="B13" s="6" t="s">
        <v>743</v>
      </c>
      <c r="C13" s="6" t="s">
        <v>744</v>
      </c>
      <c r="D13" s="6"/>
      <c r="E13" s="6"/>
      <c r="F13" s="6"/>
      <c r="G13" s="6"/>
      <c r="H13" s="6"/>
      <c r="I13" s="6"/>
    </row>
    <row r="14" spans="2:9" ht="15.75">
      <c r="B14" s="6" t="s">
        <v>745</v>
      </c>
      <c r="C14" s="10" t="s">
        <v>753</v>
      </c>
      <c r="D14" s="6"/>
      <c r="E14" s="6"/>
      <c r="F14" s="6"/>
      <c r="G14" s="6"/>
      <c r="H14" s="6"/>
      <c r="I14" s="6"/>
    </row>
    <row r="15" ht="15.75">
      <c r="A15" s="2" t="s">
        <v>746</v>
      </c>
    </row>
    <row r="27" spans="1:5" ht="15.75" customHeight="1">
      <c r="A27" s="11"/>
      <c r="B27" s="126"/>
      <c r="C27" s="126"/>
      <c r="D27" s="126"/>
      <c r="E27" s="126"/>
    </row>
    <row r="28" spans="1:5" ht="15.75" customHeight="1">
      <c r="A28" s="8"/>
      <c r="B28" s="12"/>
      <c r="C28" s="12"/>
      <c r="D28" s="12"/>
      <c r="E28" s="12"/>
    </row>
    <row r="29" spans="1:5" ht="15.75" customHeight="1">
      <c r="A29" s="8"/>
      <c r="B29" s="125"/>
      <c r="C29" s="125"/>
      <c r="D29" s="125"/>
      <c r="E29" s="125"/>
    </row>
    <row r="30" spans="1:5" ht="15.75" customHeight="1">
      <c r="A30" s="8"/>
      <c r="B30" s="12"/>
      <c r="C30" s="12"/>
      <c r="D30" s="12"/>
      <c r="E30" s="12"/>
    </row>
    <row r="31" spans="1:5" ht="15.75" customHeight="1">
      <c r="A31" s="8"/>
      <c r="B31" s="125"/>
      <c r="C31" s="125"/>
      <c r="D31" s="125"/>
      <c r="E31" s="125"/>
    </row>
    <row r="32" spans="2:5" ht="15.75" customHeight="1">
      <c r="B32" s="125"/>
      <c r="C32" s="125"/>
      <c r="D32" s="125"/>
      <c r="E32" s="125"/>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2010&amp;R&amp;"Times New Roman,Bold"&amp;14doc.: IEEE 802.22-10/0118r0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C17"/>
  <sheetViews>
    <sheetView workbookViewId="0" topLeftCell="A1">
      <selection activeCell="B1" sqref="B1"/>
    </sheetView>
  </sheetViews>
  <sheetFormatPr defaultColWidth="9.140625" defaultRowHeight="12.75"/>
  <cols>
    <col min="1" max="1" width="92.57421875" style="14" customWidth="1"/>
    <col min="2" max="2" width="5.57421875" style="14" customWidth="1"/>
    <col min="3" max="16384" width="9.140625" style="14" customWidth="1"/>
  </cols>
  <sheetData>
    <row r="1" ht="22.5" customHeight="1">
      <c r="A1" s="21" t="s">
        <v>796</v>
      </c>
    </row>
    <row r="2" spans="1:3" ht="120" customHeight="1">
      <c r="A2" s="18" t="s">
        <v>10</v>
      </c>
      <c r="C2" s="16"/>
    </row>
    <row r="3" ht="154.5" customHeight="1">
      <c r="A3" s="18" t="s">
        <v>801</v>
      </c>
    </row>
    <row r="4" ht="41.25" customHeight="1">
      <c r="A4" s="18" t="s">
        <v>797</v>
      </c>
    </row>
    <row r="5" ht="42" customHeight="1">
      <c r="A5" s="18" t="s">
        <v>9</v>
      </c>
    </row>
    <row r="6" ht="27.75" customHeight="1">
      <c r="A6" s="18" t="s">
        <v>793</v>
      </c>
    </row>
    <row r="7" ht="29.25" customHeight="1" thickBot="1">
      <c r="A7" s="19" t="s">
        <v>794</v>
      </c>
    </row>
    <row r="8" ht="12.75">
      <c r="A8" s="15"/>
    </row>
    <row r="9" ht="12.75">
      <c r="A9" s="15"/>
    </row>
    <row r="10" ht="12.75">
      <c r="A10" s="15"/>
    </row>
    <row r="11" ht="12.75">
      <c r="A11" s="15"/>
    </row>
    <row r="12" ht="12.75">
      <c r="A12" s="15"/>
    </row>
    <row r="13" ht="12.75">
      <c r="A13" s="15"/>
    </row>
    <row r="14" ht="12.75">
      <c r="A14" s="15"/>
    </row>
    <row r="15" ht="12.75">
      <c r="A15" s="15"/>
    </row>
    <row r="16" ht="12.75">
      <c r="A16" s="15"/>
    </row>
    <row r="17" ht="12.75">
      <c r="A17" s="1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F246"/>
  <sheetViews>
    <sheetView tabSelected="1" zoomScale="75" zoomScaleNormal="75" workbookViewId="0" topLeftCell="A1">
      <pane xSplit="1" ySplit="1" topLeftCell="O2" activePane="bottomRight" state="frozen"/>
      <selection pane="topLeft" activeCell="A1" sqref="A1"/>
      <selection pane="topRight" activeCell="B1" sqref="B1"/>
      <selection pane="bottomLeft" activeCell="A2" sqref="A2"/>
      <selection pane="bottomRight" activeCell="AO1" sqref="AO1"/>
    </sheetView>
  </sheetViews>
  <sheetFormatPr defaultColWidth="9.140625" defaultRowHeight="12.75"/>
  <cols>
    <col min="1" max="1" width="5.57421875" style="65" customWidth="1"/>
    <col min="2" max="2" width="16.00390625" style="121" customWidth="1"/>
    <col min="3" max="3" width="21.28125" style="121" hidden="1" customWidth="1"/>
    <col min="4" max="4" width="27.28125" style="121" hidden="1" customWidth="1"/>
    <col min="5" max="5" width="14.421875" style="121" hidden="1" customWidth="1"/>
    <col min="6" max="6" width="8.421875" style="65" customWidth="1"/>
    <col min="7" max="8" width="11.00390625" style="65" customWidth="1"/>
    <col min="9" max="9" width="6.140625" style="65" customWidth="1"/>
    <col min="10" max="10" width="5.57421875" style="65" customWidth="1"/>
    <col min="11" max="11" width="6.140625" style="65" customWidth="1"/>
    <col min="12" max="14" width="51.421875" style="67" customWidth="1"/>
    <col min="15" max="15" width="11.8515625" style="66" customWidth="1"/>
    <col min="16" max="16" width="9.8515625" style="67" customWidth="1"/>
    <col min="17" max="17" width="11.28125" style="67" customWidth="1"/>
    <col min="18" max="18" width="9.28125" style="59" customWidth="1"/>
    <col min="19" max="19" width="12.28125" style="59" customWidth="1"/>
    <col min="20" max="20" width="8.8515625" style="59" customWidth="1"/>
    <col min="21" max="21" width="10.421875" style="59" customWidth="1"/>
    <col min="22" max="22" width="11.421875" style="59" customWidth="1"/>
    <col min="23" max="23" width="8.57421875" style="59" customWidth="1"/>
    <col min="24" max="25" width="7.57421875" style="59" customWidth="1"/>
    <col min="26" max="26" width="10.421875" style="59" customWidth="1"/>
    <col min="27" max="27" width="11.140625" style="59" customWidth="1"/>
    <col min="28" max="28" width="7.140625" style="59" customWidth="1"/>
    <col min="29" max="29" width="8.28125" style="59" customWidth="1"/>
    <col min="30" max="30" width="12.00390625" style="59" customWidth="1"/>
    <col min="31" max="31" width="7.7109375" style="59" customWidth="1"/>
    <col min="32" max="32" width="8.28125" style="59" customWidth="1"/>
    <col min="33" max="33" width="9.140625" style="59" customWidth="1"/>
    <col min="34" max="35" width="7.140625" style="59" customWidth="1"/>
    <col min="36" max="36" width="11.140625" style="59" customWidth="1"/>
    <col min="37" max="37" width="7.421875" style="59" customWidth="1"/>
    <col min="38" max="39" width="9.28125" style="59" customWidth="1"/>
    <col min="40" max="40" width="11.7109375" style="59" customWidth="1"/>
    <col min="41" max="41" width="13.00390625" style="59" customWidth="1"/>
    <col min="42" max="42" width="25.28125" style="67" customWidth="1"/>
    <col min="43" max="16384" width="9.140625" style="67" customWidth="1"/>
  </cols>
  <sheetData>
    <row r="1" spans="1:41" ht="27.75" customHeight="1">
      <c r="A1" s="1" t="s">
        <v>766</v>
      </c>
      <c r="B1" s="68" t="s">
        <v>750</v>
      </c>
      <c r="C1" s="1" t="s">
        <v>720</v>
      </c>
      <c r="D1" s="1" t="s">
        <v>724</v>
      </c>
      <c r="E1" s="1" t="s">
        <v>725</v>
      </c>
      <c r="F1" s="33" t="s">
        <v>721</v>
      </c>
      <c r="G1" s="33" t="s">
        <v>751</v>
      </c>
      <c r="H1" s="33" t="s">
        <v>726</v>
      </c>
      <c r="I1" s="33" t="s">
        <v>722</v>
      </c>
      <c r="J1" s="33" t="s">
        <v>723</v>
      </c>
      <c r="K1" s="33" t="s">
        <v>748</v>
      </c>
      <c r="L1" s="1" t="s">
        <v>749</v>
      </c>
      <c r="M1" s="1" t="s">
        <v>752</v>
      </c>
      <c r="N1" s="1" t="s">
        <v>762</v>
      </c>
      <c r="O1" s="1" t="s">
        <v>763</v>
      </c>
      <c r="P1" s="1" t="s">
        <v>764</v>
      </c>
      <c r="Q1" s="1" t="s">
        <v>765</v>
      </c>
      <c r="R1" s="49" t="s">
        <v>7</v>
      </c>
      <c r="S1" s="50" t="s">
        <v>8</v>
      </c>
      <c r="T1" s="51" t="s">
        <v>780</v>
      </c>
      <c r="U1" s="1" t="s">
        <v>39</v>
      </c>
      <c r="V1" s="1" t="s">
        <v>737</v>
      </c>
      <c r="W1" s="1" t="s">
        <v>50</v>
      </c>
      <c r="X1" s="1" t="s">
        <v>51</v>
      </c>
      <c r="Y1" s="1" t="s">
        <v>52</v>
      </c>
      <c r="Z1" s="1" t="s">
        <v>53</v>
      </c>
      <c r="AA1" s="1" t="s">
        <v>54</v>
      </c>
      <c r="AB1" s="1" t="s">
        <v>55</v>
      </c>
      <c r="AC1" s="1" t="s">
        <v>56</v>
      </c>
      <c r="AD1" s="1" t="s">
        <v>57</v>
      </c>
      <c r="AE1" s="1" t="s">
        <v>58</v>
      </c>
      <c r="AF1" s="1" t="s">
        <v>59</v>
      </c>
      <c r="AG1" s="1" t="s">
        <v>60</v>
      </c>
      <c r="AH1" s="1" t="s">
        <v>61</v>
      </c>
      <c r="AI1" s="1" t="s">
        <v>65</v>
      </c>
      <c r="AJ1" s="1" t="s">
        <v>62</v>
      </c>
      <c r="AK1" s="1" t="s">
        <v>63</v>
      </c>
      <c r="AL1" s="1" t="s">
        <v>64</v>
      </c>
      <c r="AM1" s="52" t="s">
        <v>41</v>
      </c>
      <c r="AN1" s="52" t="s">
        <v>42</v>
      </c>
      <c r="AO1" s="52" t="s">
        <v>43</v>
      </c>
    </row>
    <row r="2" spans="1:42" s="77" customFormat="1" ht="138" customHeight="1">
      <c r="A2" s="69">
        <v>4</v>
      </c>
      <c r="B2" s="70" t="s">
        <v>611</v>
      </c>
      <c r="C2" s="29" t="s">
        <v>612</v>
      </c>
      <c r="D2" s="17" t="s">
        <v>613</v>
      </c>
      <c r="E2" s="17" t="s">
        <v>614</v>
      </c>
      <c r="F2" s="71" t="s">
        <v>615</v>
      </c>
      <c r="G2" s="69"/>
      <c r="H2" s="69"/>
      <c r="I2" s="69">
        <v>0</v>
      </c>
      <c r="J2" s="69">
        <v>0</v>
      </c>
      <c r="K2" s="72" t="s">
        <v>788</v>
      </c>
      <c r="L2" s="73" t="s">
        <v>201</v>
      </c>
      <c r="M2" s="70" t="s">
        <v>616</v>
      </c>
      <c r="N2" s="74" t="s">
        <v>202</v>
      </c>
      <c r="O2" s="75" t="s">
        <v>783</v>
      </c>
      <c r="P2" s="76"/>
      <c r="Q2" s="71"/>
      <c r="R2" s="53" t="s">
        <v>795</v>
      </c>
      <c r="S2" s="54"/>
      <c r="T2" s="55"/>
      <c r="U2" s="127" t="str">
        <f aca="true" t="shared" si="0" ref="U2:U65">IF(R2="X","S",IF(S2="X","O","A"))</f>
        <v>S</v>
      </c>
      <c r="V2" s="127" t="s">
        <v>45</v>
      </c>
      <c r="W2" s="127" t="s">
        <v>45</v>
      </c>
      <c r="X2" s="127" t="s">
        <v>854</v>
      </c>
      <c r="Y2" s="127" t="s">
        <v>45</v>
      </c>
      <c r="Z2" s="127" t="s">
        <v>854</v>
      </c>
      <c r="AA2" s="127" t="s">
        <v>45</v>
      </c>
      <c r="AB2" s="127" t="s">
        <v>45</v>
      </c>
      <c r="AC2" s="127" t="s">
        <v>45</v>
      </c>
      <c r="AD2" s="127" t="s">
        <v>45</v>
      </c>
      <c r="AE2" s="127" t="s">
        <v>45</v>
      </c>
      <c r="AF2" s="127" t="s">
        <v>45</v>
      </c>
      <c r="AG2" s="127" t="s">
        <v>45</v>
      </c>
      <c r="AH2" s="127" t="s">
        <v>45</v>
      </c>
      <c r="AI2" s="127" t="s">
        <v>45</v>
      </c>
      <c r="AJ2" s="127" t="s">
        <v>45</v>
      </c>
      <c r="AK2" s="127" t="s">
        <v>45</v>
      </c>
      <c r="AL2" s="127" t="s">
        <v>45</v>
      </c>
      <c r="AM2" s="128">
        <f>COUNTIF(U2:AL2,"S")/(COUNTIF(U2:AL2,"S")+COUNTIF(U2:AL2,"O"))</f>
        <v>1</v>
      </c>
      <c r="AN2" s="129">
        <f aca="true" t="shared" si="1" ref="AN2:AN65">IF(AM2&lt;=75%,0,1)</f>
        <v>1</v>
      </c>
      <c r="AO2" s="130" t="s">
        <v>45</v>
      </c>
      <c r="AP2" s="37" t="s">
        <v>617</v>
      </c>
    </row>
    <row r="3" spans="1:42" s="77" customFormat="1" ht="81.75" customHeight="1">
      <c r="A3" s="69">
        <v>5</v>
      </c>
      <c r="B3" s="70" t="s">
        <v>611</v>
      </c>
      <c r="C3" s="29" t="s">
        <v>612</v>
      </c>
      <c r="D3" s="17" t="s">
        <v>613</v>
      </c>
      <c r="E3" s="17" t="s">
        <v>614</v>
      </c>
      <c r="F3" s="71" t="s">
        <v>615</v>
      </c>
      <c r="G3" s="69"/>
      <c r="H3" s="69"/>
      <c r="I3" s="69">
        <v>0</v>
      </c>
      <c r="J3" s="69">
        <v>0</v>
      </c>
      <c r="K3" s="72" t="s">
        <v>788</v>
      </c>
      <c r="L3" s="73" t="s">
        <v>203</v>
      </c>
      <c r="M3" s="78" t="s">
        <v>698</v>
      </c>
      <c r="N3" s="74" t="s">
        <v>204</v>
      </c>
      <c r="O3" s="75" t="s">
        <v>783</v>
      </c>
      <c r="P3" s="76"/>
      <c r="Q3" s="76"/>
      <c r="R3" s="53" t="s">
        <v>795</v>
      </c>
      <c r="S3" s="54"/>
      <c r="T3" s="55"/>
      <c r="U3" s="127" t="str">
        <f t="shared" si="0"/>
        <v>S</v>
      </c>
      <c r="V3" s="127" t="s">
        <v>45</v>
      </c>
      <c r="W3" s="127" t="s">
        <v>45</v>
      </c>
      <c r="X3" s="127" t="s">
        <v>854</v>
      </c>
      <c r="Y3" s="127" t="s">
        <v>45</v>
      </c>
      <c r="Z3" s="127" t="s">
        <v>854</v>
      </c>
      <c r="AA3" s="127" t="s">
        <v>45</v>
      </c>
      <c r="AB3" s="127" t="s">
        <v>45</v>
      </c>
      <c r="AC3" s="127" t="s">
        <v>45</v>
      </c>
      <c r="AD3" s="127" t="s">
        <v>45</v>
      </c>
      <c r="AE3" s="127" t="s">
        <v>45</v>
      </c>
      <c r="AF3" s="127" t="s">
        <v>45</v>
      </c>
      <c r="AG3" s="127" t="s">
        <v>45</v>
      </c>
      <c r="AH3" s="127" t="s">
        <v>45</v>
      </c>
      <c r="AI3" s="127" t="s">
        <v>45</v>
      </c>
      <c r="AJ3" s="127" t="s">
        <v>45</v>
      </c>
      <c r="AK3" s="127" t="s">
        <v>45</v>
      </c>
      <c r="AL3" s="127" t="s">
        <v>45</v>
      </c>
      <c r="AM3" s="128">
        <f>COUNTIF(U3:AL3,"S")/(COUNTIF(U3:AL3,"S")+COUNTIF(U3:AL3,"O"))</f>
        <v>1</v>
      </c>
      <c r="AN3" s="129">
        <f t="shared" si="1"/>
        <v>1</v>
      </c>
      <c r="AO3" s="130" t="s">
        <v>45</v>
      </c>
      <c r="AP3" s="38" t="s">
        <v>618</v>
      </c>
    </row>
    <row r="4" spans="1:238" ht="87.75" customHeight="1">
      <c r="A4" s="69">
        <v>11</v>
      </c>
      <c r="B4" s="79" t="s">
        <v>619</v>
      </c>
      <c r="C4" s="79" t="s">
        <v>620</v>
      </c>
      <c r="D4" s="69" t="s">
        <v>621</v>
      </c>
      <c r="E4" s="69" t="s">
        <v>622</v>
      </c>
      <c r="F4" s="69" t="s">
        <v>784</v>
      </c>
      <c r="G4" s="69" t="s">
        <v>623</v>
      </c>
      <c r="H4" s="69" t="s">
        <v>623</v>
      </c>
      <c r="I4" s="69">
        <v>1</v>
      </c>
      <c r="J4" s="69">
        <v>6</v>
      </c>
      <c r="K4" s="69" t="s">
        <v>788</v>
      </c>
      <c r="L4" s="76" t="s">
        <v>205</v>
      </c>
      <c r="M4" s="76" t="s">
        <v>624</v>
      </c>
      <c r="N4" s="80" t="s">
        <v>206</v>
      </c>
      <c r="O4" s="81" t="s">
        <v>790</v>
      </c>
      <c r="P4" s="76"/>
      <c r="Q4" s="76"/>
      <c r="R4" s="53"/>
      <c r="S4" s="54" t="s">
        <v>795</v>
      </c>
      <c r="T4" s="55"/>
      <c r="U4" s="127" t="str">
        <f t="shared" si="0"/>
        <v>O</v>
      </c>
      <c r="V4" s="127" t="s">
        <v>854</v>
      </c>
      <c r="W4" s="127" t="s">
        <v>854</v>
      </c>
      <c r="X4" s="127" t="s">
        <v>854</v>
      </c>
      <c r="Y4" s="127" t="s">
        <v>45</v>
      </c>
      <c r="Z4" s="127" t="s">
        <v>854</v>
      </c>
      <c r="AA4" s="127" t="s">
        <v>45</v>
      </c>
      <c r="AB4" s="127" t="s">
        <v>45</v>
      </c>
      <c r="AC4" s="127" t="s">
        <v>45</v>
      </c>
      <c r="AD4" s="127" t="s">
        <v>45</v>
      </c>
      <c r="AE4" s="127" t="s">
        <v>45</v>
      </c>
      <c r="AF4" s="127" t="s">
        <v>45</v>
      </c>
      <c r="AG4" s="127" t="s">
        <v>45</v>
      </c>
      <c r="AH4" s="127" t="s">
        <v>45</v>
      </c>
      <c r="AI4" s="127" t="s">
        <v>45</v>
      </c>
      <c r="AJ4" s="127" t="s">
        <v>45</v>
      </c>
      <c r="AK4" s="127" t="s">
        <v>45</v>
      </c>
      <c r="AL4" s="127" t="s">
        <v>45</v>
      </c>
      <c r="AM4" s="128">
        <f>COUNTIF(U4:AL4,"S")/(COUNTIF(U4:AL4,"S")+COUNTIF(U4:AL4,"O"))</f>
        <v>0.9285714285714286</v>
      </c>
      <c r="AN4" s="129">
        <f t="shared" si="1"/>
        <v>1</v>
      </c>
      <c r="AO4" s="130"/>
      <c r="AP4" s="39" t="s">
        <v>625</v>
      </c>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row>
    <row r="5" spans="1:235" ht="107.25" customHeight="1">
      <c r="A5" s="69">
        <v>17</v>
      </c>
      <c r="B5" s="79" t="s">
        <v>781</v>
      </c>
      <c r="C5" s="79" t="s">
        <v>626</v>
      </c>
      <c r="D5" s="69" t="s">
        <v>627</v>
      </c>
      <c r="E5" s="69" t="s">
        <v>628</v>
      </c>
      <c r="F5" s="69">
        <v>1</v>
      </c>
      <c r="G5" s="69"/>
      <c r="H5" s="69"/>
      <c r="I5" s="69">
        <v>1</v>
      </c>
      <c r="J5" s="69">
        <v>6</v>
      </c>
      <c r="K5" s="69" t="s">
        <v>788</v>
      </c>
      <c r="L5" s="76" t="s">
        <v>629</v>
      </c>
      <c r="M5" s="76" t="s">
        <v>630</v>
      </c>
      <c r="N5" s="80" t="s">
        <v>631</v>
      </c>
      <c r="O5" s="81" t="s">
        <v>790</v>
      </c>
      <c r="P5" s="76"/>
      <c r="Q5" s="76"/>
      <c r="R5" s="53"/>
      <c r="S5" s="54" t="s">
        <v>795</v>
      </c>
      <c r="T5" s="55"/>
      <c r="U5" s="127" t="str">
        <f t="shared" si="0"/>
        <v>O</v>
      </c>
      <c r="V5" s="127" t="s">
        <v>854</v>
      </c>
      <c r="W5" s="127" t="s">
        <v>854</v>
      </c>
      <c r="X5" s="127" t="s">
        <v>854</v>
      </c>
      <c r="Y5" s="127" t="s">
        <v>45</v>
      </c>
      <c r="Z5" s="127" t="s">
        <v>854</v>
      </c>
      <c r="AA5" s="127" t="s">
        <v>45</v>
      </c>
      <c r="AB5" s="127" t="s">
        <v>854</v>
      </c>
      <c r="AC5" s="127" t="s">
        <v>45</v>
      </c>
      <c r="AD5" s="127" t="s">
        <v>45</v>
      </c>
      <c r="AE5" s="127" t="s">
        <v>45</v>
      </c>
      <c r="AF5" s="127" t="s">
        <v>45</v>
      </c>
      <c r="AG5" s="127" t="s">
        <v>45</v>
      </c>
      <c r="AH5" s="127" t="s">
        <v>45</v>
      </c>
      <c r="AI5" s="127" t="s">
        <v>45</v>
      </c>
      <c r="AJ5" s="127" t="s">
        <v>45</v>
      </c>
      <c r="AK5" s="127" t="s">
        <v>45</v>
      </c>
      <c r="AL5" s="127" t="s">
        <v>45</v>
      </c>
      <c r="AM5" s="128">
        <f>COUNTIF(U5:AL5,"S")/(COUNTIF(U5:AL5,"S")+COUNTIF(U5:AL5,"O"))</f>
        <v>0.9230769230769231</v>
      </c>
      <c r="AN5" s="129">
        <f t="shared" si="1"/>
        <v>1</v>
      </c>
      <c r="AO5" s="130" t="s">
        <v>45</v>
      </c>
      <c r="AP5" s="40" t="s">
        <v>632</v>
      </c>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row>
    <row r="6" spans="1:237" ht="157.5" customHeight="1">
      <c r="A6" s="69">
        <v>21</v>
      </c>
      <c r="B6" s="79" t="s">
        <v>781</v>
      </c>
      <c r="C6" s="79" t="s">
        <v>626</v>
      </c>
      <c r="D6" s="82" t="s">
        <v>627</v>
      </c>
      <c r="E6" s="76" t="s">
        <v>628</v>
      </c>
      <c r="F6" s="69">
        <v>1</v>
      </c>
      <c r="G6" s="69"/>
      <c r="H6" s="69"/>
      <c r="I6" s="69">
        <v>1</v>
      </c>
      <c r="J6" s="69">
        <v>6</v>
      </c>
      <c r="K6" s="69" t="s">
        <v>792</v>
      </c>
      <c r="L6" s="76" t="s">
        <v>207</v>
      </c>
      <c r="M6" s="76" t="s">
        <v>208</v>
      </c>
      <c r="N6" s="122" t="s">
        <v>802</v>
      </c>
      <c r="O6" s="123"/>
      <c r="P6" s="124"/>
      <c r="Q6" s="124" t="s">
        <v>22</v>
      </c>
      <c r="R6" s="53" t="s">
        <v>795</v>
      </c>
      <c r="S6" s="54"/>
      <c r="T6" s="55"/>
      <c r="U6" s="127" t="str">
        <f t="shared" si="0"/>
        <v>S</v>
      </c>
      <c r="V6" s="127" t="s">
        <v>854</v>
      </c>
      <c r="W6" s="127" t="s">
        <v>854</v>
      </c>
      <c r="X6" s="127" t="s">
        <v>854</v>
      </c>
      <c r="Y6" s="127" t="s">
        <v>854</v>
      </c>
      <c r="Z6" s="127" t="s">
        <v>854</v>
      </c>
      <c r="AA6" s="127" t="s">
        <v>45</v>
      </c>
      <c r="AB6" s="127" t="s">
        <v>854</v>
      </c>
      <c r="AC6" s="127" t="s">
        <v>45</v>
      </c>
      <c r="AD6" s="127" t="s">
        <v>45</v>
      </c>
      <c r="AE6" s="127" t="s">
        <v>854</v>
      </c>
      <c r="AF6" s="127" t="s">
        <v>45</v>
      </c>
      <c r="AG6" s="127" t="s">
        <v>45</v>
      </c>
      <c r="AH6" s="127" t="s">
        <v>45</v>
      </c>
      <c r="AI6" s="127" t="s">
        <v>45</v>
      </c>
      <c r="AJ6" s="127" t="s">
        <v>45</v>
      </c>
      <c r="AK6" s="127" t="s">
        <v>45</v>
      </c>
      <c r="AL6" s="127" t="s">
        <v>45</v>
      </c>
      <c r="AM6" s="128">
        <f>COUNTIF(U6:AL6,"S")/(COUNTIF(U6:AL6,"S")+COUNTIF(U6:AL6,"O"))</f>
        <v>1</v>
      </c>
      <c r="AN6" s="129">
        <f t="shared" si="1"/>
        <v>1</v>
      </c>
      <c r="AO6" s="130" t="s">
        <v>45</v>
      </c>
      <c r="AP6" s="41" t="s">
        <v>633</v>
      </c>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IB6" s="85"/>
      <c r="IC6" s="86"/>
    </row>
    <row r="7" spans="1:240" ht="63.75">
      <c r="A7" s="69">
        <v>22</v>
      </c>
      <c r="B7" s="79" t="s">
        <v>781</v>
      </c>
      <c r="C7" s="79" t="s">
        <v>626</v>
      </c>
      <c r="D7" s="76" t="s">
        <v>627</v>
      </c>
      <c r="E7" s="76" t="s">
        <v>628</v>
      </c>
      <c r="F7" s="69">
        <v>1</v>
      </c>
      <c r="G7" s="69"/>
      <c r="H7" s="69"/>
      <c r="I7" s="69">
        <v>1</v>
      </c>
      <c r="J7" s="69">
        <v>6</v>
      </c>
      <c r="K7" s="69" t="s">
        <v>792</v>
      </c>
      <c r="L7" s="76" t="s">
        <v>634</v>
      </c>
      <c r="M7" s="76" t="s">
        <v>635</v>
      </c>
      <c r="N7" s="74" t="s">
        <v>636</v>
      </c>
      <c r="O7" s="75" t="s">
        <v>783</v>
      </c>
      <c r="P7" s="76"/>
      <c r="Q7" s="76"/>
      <c r="R7" s="53" t="s">
        <v>795</v>
      </c>
      <c r="S7" s="54"/>
      <c r="T7" s="55"/>
      <c r="U7" s="127" t="str">
        <f t="shared" si="0"/>
        <v>S</v>
      </c>
      <c r="V7" s="127" t="s">
        <v>854</v>
      </c>
      <c r="W7" s="127" t="s">
        <v>854</v>
      </c>
      <c r="X7" s="127" t="s">
        <v>854</v>
      </c>
      <c r="Y7" s="127" t="s">
        <v>45</v>
      </c>
      <c r="Z7" s="127" t="s">
        <v>854</v>
      </c>
      <c r="AA7" s="127" t="s">
        <v>45</v>
      </c>
      <c r="AB7" s="127" t="s">
        <v>45</v>
      </c>
      <c r="AC7" s="127" t="s">
        <v>45</v>
      </c>
      <c r="AD7" s="127" t="s">
        <v>45</v>
      </c>
      <c r="AE7" s="127" t="s">
        <v>45</v>
      </c>
      <c r="AF7" s="127" t="s">
        <v>45</v>
      </c>
      <c r="AG7" s="127" t="s">
        <v>45</v>
      </c>
      <c r="AH7" s="127" t="s">
        <v>854</v>
      </c>
      <c r="AI7" s="127" t="s">
        <v>854</v>
      </c>
      <c r="AJ7" s="127" t="s">
        <v>45</v>
      </c>
      <c r="AK7" s="127" t="s">
        <v>45</v>
      </c>
      <c r="AL7" s="127" t="s">
        <v>45</v>
      </c>
      <c r="AM7" s="128">
        <f>COUNTIF(U7:AL7,"S")/(COUNTIF(U7:AL7,"S")+COUNTIF(U7:AL7,"O"))</f>
        <v>1</v>
      </c>
      <c r="AN7" s="129">
        <f t="shared" si="1"/>
        <v>1</v>
      </c>
      <c r="AO7" s="130" t="s">
        <v>45</v>
      </c>
      <c r="AP7" s="42" t="s">
        <v>637</v>
      </c>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Y7" s="85"/>
      <c r="HZ7" s="86"/>
      <c r="IE7" s="85"/>
      <c r="IF7" s="86"/>
    </row>
    <row r="8" spans="1:240" ht="409.5">
      <c r="A8" s="69">
        <v>23</v>
      </c>
      <c r="B8" s="79" t="s">
        <v>781</v>
      </c>
      <c r="C8" s="79" t="s">
        <v>626</v>
      </c>
      <c r="D8" s="76" t="s">
        <v>627</v>
      </c>
      <c r="E8" s="76" t="s">
        <v>628</v>
      </c>
      <c r="F8" s="69">
        <v>1</v>
      </c>
      <c r="G8" s="69">
        <v>1</v>
      </c>
      <c r="H8" s="69"/>
      <c r="I8" s="69">
        <v>1</v>
      </c>
      <c r="J8" s="69">
        <v>6</v>
      </c>
      <c r="K8" s="71" t="s">
        <v>792</v>
      </c>
      <c r="L8" s="76" t="s">
        <v>638</v>
      </c>
      <c r="M8" s="70" t="s">
        <v>638</v>
      </c>
      <c r="N8" s="83" t="s">
        <v>803</v>
      </c>
      <c r="O8" s="87" t="s">
        <v>789</v>
      </c>
      <c r="P8" s="76"/>
      <c r="Q8" s="76"/>
      <c r="R8" s="53"/>
      <c r="S8" s="54" t="s">
        <v>795</v>
      </c>
      <c r="T8" s="55"/>
      <c r="U8" s="127" t="str">
        <f t="shared" si="0"/>
        <v>O</v>
      </c>
      <c r="V8" s="127" t="s">
        <v>45</v>
      </c>
      <c r="W8" s="127" t="s">
        <v>854</v>
      </c>
      <c r="X8" s="127" t="s">
        <v>854</v>
      </c>
      <c r="Y8" s="127" t="s">
        <v>854</v>
      </c>
      <c r="Z8" s="127" t="s">
        <v>854</v>
      </c>
      <c r="AA8" s="127" t="s">
        <v>45</v>
      </c>
      <c r="AB8" s="127" t="s">
        <v>45</v>
      </c>
      <c r="AC8" s="127" t="s">
        <v>45</v>
      </c>
      <c r="AD8" s="127" t="s">
        <v>45</v>
      </c>
      <c r="AE8" s="127" t="s">
        <v>854</v>
      </c>
      <c r="AF8" s="127" t="s">
        <v>45</v>
      </c>
      <c r="AG8" s="127" t="s">
        <v>45</v>
      </c>
      <c r="AH8" s="127" t="s">
        <v>45</v>
      </c>
      <c r="AI8" s="127" t="s">
        <v>45</v>
      </c>
      <c r="AJ8" s="127" t="s">
        <v>45</v>
      </c>
      <c r="AK8" s="127" t="s">
        <v>45</v>
      </c>
      <c r="AL8" s="127" t="s">
        <v>45</v>
      </c>
      <c r="AM8" s="128">
        <f>COUNTIF(U8:AL8,"S")/(COUNTIF(U8:AL8,"S")+COUNTIF(U8:AL8,"O"))</f>
        <v>0.9230769230769231</v>
      </c>
      <c r="AN8" s="129">
        <f t="shared" si="1"/>
        <v>1</v>
      </c>
      <c r="AO8" s="130" t="s">
        <v>45</v>
      </c>
      <c r="AP8" s="43" t="s">
        <v>639</v>
      </c>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V8" s="85"/>
      <c r="HW8" s="86"/>
      <c r="IB8" s="85"/>
      <c r="IC8" s="86"/>
      <c r="IE8" s="85"/>
      <c r="IF8" s="86"/>
    </row>
    <row r="9" spans="1:237" ht="38.25">
      <c r="A9" s="69">
        <v>25</v>
      </c>
      <c r="B9" s="79" t="s">
        <v>781</v>
      </c>
      <c r="C9" s="79" t="s">
        <v>626</v>
      </c>
      <c r="D9" s="76" t="s">
        <v>627</v>
      </c>
      <c r="E9" s="76" t="s">
        <v>628</v>
      </c>
      <c r="F9" s="69">
        <v>1</v>
      </c>
      <c r="G9" s="69"/>
      <c r="H9" s="71"/>
      <c r="I9" s="69">
        <v>1</v>
      </c>
      <c r="J9" s="71">
        <v>6</v>
      </c>
      <c r="K9" s="71" t="s">
        <v>792</v>
      </c>
      <c r="L9" s="76" t="s">
        <v>640</v>
      </c>
      <c r="M9" s="70" t="s">
        <v>641</v>
      </c>
      <c r="N9" s="74" t="s">
        <v>642</v>
      </c>
      <c r="O9" s="81" t="s">
        <v>790</v>
      </c>
      <c r="P9" s="76"/>
      <c r="Q9" s="76"/>
      <c r="R9" s="53"/>
      <c r="S9" s="54" t="s">
        <v>795</v>
      </c>
      <c r="T9" s="55"/>
      <c r="U9" s="127" t="str">
        <f t="shared" si="0"/>
        <v>O</v>
      </c>
      <c r="V9" s="127" t="s">
        <v>854</v>
      </c>
      <c r="W9" s="127" t="s">
        <v>854</v>
      </c>
      <c r="X9" s="127" t="s">
        <v>854</v>
      </c>
      <c r="Y9" s="127" t="s">
        <v>854</v>
      </c>
      <c r="Z9" s="127" t="s">
        <v>854</v>
      </c>
      <c r="AA9" s="127" t="s">
        <v>45</v>
      </c>
      <c r="AB9" s="127" t="s">
        <v>854</v>
      </c>
      <c r="AC9" s="127" t="s">
        <v>45</v>
      </c>
      <c r="AD9" s="127" t="s">
        <v>45</v>
      </c>
      <c r="AE9" s="127" t="s">
        <v>45</v>
      </c>
      <c r="AF9" s="127" t="s">
        <v>45</v>
      </c>
      <c r="AG9" s="127" t="s">
        <v>45</v>
      </c>
      <c r="AH9" s="127" t="s">
        <v>854</v>
      </c>
      <c r="AI9" s="127" t="s">
        <v>45</v>
      </c>
      <c r="AJ9" s="127" t="s">
        <v>45</v>
      </c>
      <c r="AK9" s="127" t="s">
        <v>45</v>
      </c>
      <c r="AL9" s="127" t="s">
        <v>45</v>
      </c>
      <c r="AM9" s="128">
        <f>COUNTIF(U9:AL9,"S")/(COUNTIF(U9:AL9,"S")+COUNTIF(U9:AL9,"O"))</f>
        <v>0.9090909090909091</v>
      </c>
      <c r="AN9" s="129">
        <f t="shared" si="1"/>
        <v>1</v>
      </c>
      <c r="AO9" s="130" t="s">
        <v>45</v>
      </c>
      <c r="AP9" s="88" t="s">
        <v>643</v>
      </c>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S9" s="85"/>
      <c r="HT9" s="86"/>
      <c r="HY9" s="85"/>
      <c r="HZ9" s="86"/>
      <c r="IB9" s="85"/>
      <c r="IC9" s="86"/>
    </row>
    <row r="10" spans="1:240" ht="114.75">
      <c r="A10" s="69">
        <v>26</v>
      </c>
      <c r="B10" s="79" t="s">
        <v>781</v>
      </c>
      <c r="C10" s="79" t="s">
        <v>626</v>
      </c>
      <c r="D10" s="76" t="s">
        <v>627</v>
      </c>
      <c r="E10" s="73" t="s">
        <v>628</v>
      </c>
      <c r="F10" s="69">
        <v>1</v>
      </c>
      <c r="G10" s="71"/>
      <c r="H10" s="71"/>
      <c r="I10" s="69">
        <v>1</v>
      </c>
      <c r="J10" s="71">
        <v>6</v>
      </c>
      <c r="K10" s="71" t="s">
        <v>792</v>
      </c>
      <c r="L10" s="76" t="s">
        <v>804</v>
      </c>
      <c r="M10" s="79" t="s">
        <v>805</v>
      </c>
      <c r="N10" s="80" t="s">
        <v>644</v>
      </c>
      <c r="O10" s="81" t="s">
        <v>790</v>
      </c>
      <c r="P10" s="76"/>
      <c r="Q10" s="76"/>
      <c r="R10" s="53"/>
      <c r="S10" s="54" t="s">
        <v>795</v>
      </c>
      <c r="T10" s="55"/>
      <c r="U10" s="127" t="str">
        <f t="shared" si="0"/>
        <v>O</v>
      </c>
      <c r="V10" s="127" t="s">
        <v>854</v>
      </c>
      <c r="W10" s="127" t="s">
        <v>854</v>
      </c>
      <c r="X10" s="127" t="s">
        <v>854</v>
      </c>
      <c r="Y10" s="127" t="s">
        <v>854</v>
      </c>
      <c r="Z10" s="127" t="s">
        <v>854</v>
      </c>
      <c r="AA10" s="127" t="s">
        <v>45</v>
      </c>
      <c r="AB10" s="127" t="s">
        <v>854</v>
      </c>
      <c r="AC10" s="127" t="s">
        <v>45</v>
      </c>
      <c r="AD10" s="127" t="s">
        <v>45</v>
      </c>
      <c r="AE10" s="127" t="s">
        <v>45</v>
      </c>
      <c r="AF10" s="127" t="s">
        <v>45</v>
      </c>
      <c r="AG10" s="127" t="s">
        <v>45</v>
      </c>
      <c r="AH10" s="127" t="s">
        <v>854</v>
      </c>
      <c r="AI10" s="127" t="s">
        <v>45</v>
      </c>
      <c r="AJ10" s="127" t="s">
        <v>45</v>
      </c>
      <c r="AK10" s="127" t="s">
        <v>45</v>
      </c>
      <c r="AL10" s="127" t="s">
        <v>45</v>
      </c>
      <c r="AM10" s="128">
        <f>COUNTIF(U10:AL10,"S")/(COUNTIF(U10:AL10,"S")+COUNTIF(U10:AL10,"O"))</f>
        <v>0.9090909090909091</v>
      </c>
      <c r="AN10" s="129">
        <f t="shared" si="1"/>
        <v>1</v>
      </c>
      <c r="AO10" s="130" t="s">
        <v>45</v>
      </c>
      <c r="AP10" s="89" t="s">
        <v>645</v>
      </c>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P10" s="85"/>
      <c r="HQ10" s="86"/>
      <c r="HV10" s="85"/>
      <c r="HW10" s="86"/>
      <c r="HY10" s="85"/>
      <c r="HZ10" s="86"/>
      <c r="IE10" s="85"/>
      <c r="IF10" s="86"/>
    </row>
    <row r="11" spans="1:240" ht="63" customHeight="1">
      <c r="A11" s="22">
        <v>27</v>
      </c>
      <c r="B11" s="31" t="s">
        <v>781</v>
      </c>
      <c r="C11" s="31" t="s">
        <v>626</v>
      </c>
      <c r="D11" s="90" t="s">
        <v>627</v>
      </c>
      <c r="E11" s="31" t="s">
        <v>628</v>
      </c>
      <c r="F11" s="22">
        <v>1</v>
      </c>
      <c r="G11" s="22"/>
      <c r="H11" s="22"/>
      <c r="I11" s="22">
        <v>1</v>
      </c>
      <c r="J11" s="22">
        <v>6</v>
      </c>
      <c r="K11" s="24" t="s">
        <v>792</v>
      </c>
      <c r="L11" s="23" t="s">
        <v>646</v>
      </c>
      <c r="M11" s="31" t="s">
        <v>646</v>
      </c>
      <c r="N11" s="47" t="s">
        <v>647</v>
      </c>
      <c r="O11" s="40" t="s">
        <v>790</v>
      </c>
      <c r="P11" s="17"/>
      <c r="Q11" s="17"/>
      <c r="R11" s="53"/>
      <c r="S11" s="54" t="s">
        <v>795</v>
      </c>
      <c r="T11" s="55"/>
      <c r="U11" s="127" t="str">
        <f t="shared" si="0"/>
        <v>O</v>
      </c>
      <c r="V11" s="127" t="s">
        <v>854</v>
      </c>
      <c r="W11" s="127" t="s">
        <v>854</v>
      </c>
      <c r="X11" s="127" t="s">
        <v>854</v>
      </c>
      <c r="Y11" s="127" t="s">
        <v>854</v>
      </c>
      <c r="Z11" s="127" t="s">
        <v>854</v>
      </c>
      <c r="AA11" s="127" t="s">
        <v>45</v>
      </c>
      <c r="AB11" s="127" t="s">
        <v>854</v>
      </c>
      <c r="AC11" s="127" t="s">
        <v>45</v>
      </c>
      <c r="AD11" s="127" t="s">
        <v>45</v>
      </c>
      <c r="AE11" s="127" t="s">
        <v>45</v>
      </c>
      <c r="AF11" s="127" t="s">
        <v>45</v>
      </c>
      <c r="AG11" s="127" t="s">
        <v>45</v>
      </c>
      <c r="AH11" s="127" t="s">
        <v>45</v>
      </c>
      <c r="AI11" s="127" t="s">
        <v>45</v>
      </c>
      <c r="AJ11" s="127" t="s">
        <v>45</v>
      </c>
      <c r="AK11" s="127" t="s">
        <v>45</v>
      </c>
      <c r="AL11" s="127" t="s">
        <v>45</v>
      </c>
      <c r="AM11" s="128">
        <f>COUNTIF(U11:AL11,"S")/(COUNTIF(U11:AL11,"S")+COUNTIF(U11:AL11,"O"))</f>
        <v>0.9166666666666666</v>
      </c>
      <c r="AN11" s="129">
        <f t="shared" si="1"/>
        <v>1</v>
      </c>
      <c r="AO11" s="130" t="s">
        <v>45</v>
      </c>
      <c r="IE11" s="91"/>
      <c r="IF11" s="92"/>
    </row>
    <row r="12" spans="1:237" ht="224.25" customHeight="1">
      <c r="A12" s="69">
        <v>29</v>
      </c>
      <c r="B12" s="79" t="s">
        <v>767</v>
      </c>
      <c r="C12" s="79" t="s">
        <v>713</v>
      </c>
      <c r="D12" s="71" t="s">
        <v>648</v>
      </c>
      <c r="E12" s="73" t="s">
        <v>714</v>
      </c>
      <c r="F12" s="69" t="s">
        <v>784</v>
      </c>
      <c r="G12" s="71" t="s">
        <v>702</v>
      </c>
      <c r="H12" s="71" t="s">
        <v>784</v>
      </c>
      <c r="I12" s="69">
        <v>2</v>
      </c>
      <c r="J12" s="69">
        <v>5</v>
      </c>
      <c r="K12" s="69" t="s">
        <v>788</v>
      </c>
      <c r="L12" s="76" t="s">
        <v>649</v>
      </c>
      <c r="M12" s="79" t="s">
        <v>650</v>
      </c>
      <c r="N12" s="80" t="s">
        <v>806</v>
      </c>
      <c r="O12" s="81" t="s">
        <v>789</v>
      </c>
      <c r="P12" s="76"/>
      <c r="Q12" s="76"/>
      <c r="R12" s="53"/>
      <c r="S12" s="54" t="s">
        <v>795</v>
      </c>
      <c r="T12" s="55"/>
      <c r="U12" s="127" t="str">
        <f t="shared" si="0"/>
        <v>O</v>
      </c>
      <c r="V12" s="127" t="s">
        <v>45</v>
      </c>
      <c r="W12" s="127" t="s">
        <v>854</v>
      </c>
      <c r="X12" s="127" t="s">
        <v>854</v>
      </c>
      <c r="Y12" s="127" t="s">
        <v>854</v>
      </c>
      <c r="Z12" s="127" t="s">
        <v>854</v>
      </c>
      <c r="AA12" s="127" t="s">
        <v>45</v>
      </c>
      <c r="AB12" s="127" t="s">
        <v>45</v>
      </c>
      <c r="AC12" s="127" t="s">
        <v>45</v>
      </c>
      <c r="AD12" s="127" t="s">
        <v>45</v>
      </c>
      <c r="AE12" s="127" t="s">
        <v>854</v>
      </c>
      <c r="AF12" s="127" t="s">
        <v>45</v>
      </c>
      <c r="AG12" s="127" t="s">
        <v>45</v>
      </c>
      <c r="AH12" s="127" t="s">
        <v>45</v>
      </c>
      <c r="AI12" s="127" t="s">
        <v>45</v>
      </c>
      <c r="AJ12" s="127" t="s">
        <v>45</v>
      </c>
      <c r="AK12" s="127" t="s">
        <v>45</v>
      </c>
      <c r="AL12" s="127" t="s">
        <v>45</v>
      </c>
      <c r="AM12" s="128">
        <f>COUNTIF(U12:AL12,"S")/(COUNTIF(U12:AL12,"S")+COUNTIF(U12:AL12,"O"))</f>
        <v>0.9230769230769231</v>
      </c>
      <c r="AN12" s="129">
        <f t="shared" si="1"/>
        <v>1</v>
      </c>
      <c r="AO12" s="130" t="s">
        <v>45</v>
      </c>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M12" s="85"/>
      <c r="HN12" s="86"/>
      <c r="HS12" s="85"/>
      <c r="HT12" s="86"/>
      <c r="HV12" s="85"/>
      <c r="HW12" s="86"/>
      <c r="IB12" s="85"/>
      <c r="IC12" s="86"/>
    </row>
    <row r="13" spans="1:240" ht="38.25">
      <c r="A13" s="69">
        <v>30</v>
      </c>
      <c r="B13" s="79" t="s">
        <v>715</v>
      </c>
      <c r="C13" s="79" t="s">
        <v>651</v>
      </c>
      <c r="D13" s="70" t="s">
        <v>753</v>
      </c>
      <c r="E13" s="73" t="s">
        <v>754</v>
      </c>
      <c r="F13" s="69">
        <v>1</v>
      </c>
      <c r="G13" s="69">
        <v>1.3</v>
      </c>
      <c r="H13" s="69">
        <v>2</v>
      </c>
      <c r="I13" s="69">
        <v>2</v>
      </c>
      <c r="J13" s="69">
        <v>5</v>
      </c>
      <c r="K13" s="69" t="s">
        <v>792</v>
      </c>
      <c r="L13" s="76" t="s">
        <v>652</v>
      </c>
      <c r="M13" s="76" t="s">
        <v>863</v>
      </c>
      <c r="N13" s="80" t="s">
        <v>653</v>
      </c>
      <c r="O13" s="81" t="s">
        <v>775</v>
      </c>
      <c r="P13" s="76"/>
      <c r="Q13" s="76"/>
      <c r="R13" s="53"/>
      <c r="S13" s="54" t="s">
        <v>795</v>
      </c>
      <c r="T13" s="55"/>
      <c r="U13" s="127" t="str">
        <f t="shared" si="0"/>
        <v>O</v>
      </c>
      <c r="V13" s="127" t="s">
        <v>44</v>
      </c>
      <c r="W13" s="127" t="s">
        <v>854</v>
      </c>
      <c r="X13" s="127" t="s">
        <v>854</v>
      </c>
      <c r="Y13" s="127" t="s">
        <v>854</v>
      </c>
      <c r="Z13" s="127" t="s">
        <v>854</v>
      </c>
      <c r="AA13" s="127" t="s">
        <v>45</v>
      </c>
      <c r="AB13" s="127" t="s">
        <v>45</v>
      </c>
      <c r="AC13" s="127" t="s">
        <v>45</v>
      </c>
      <c r="AD13" s="127" t="s">
        <v>45</v>
      </c>
      <c r="AE13" s="127" t="s">
        <v>854</v>
      </c>
      <c r="AF13" s="127" t="s">
        <v>45</v>
      </c>
      <c r="AG13" s="127" t="s">
        <v>45</v>
      </c>
      <c r="AH13" s="127" t="s">
        <v>45</v>
      </c>
      <c r="AI13" s="127" t="s">
        <v>45</v>
      </c>
      <c r="AJ13" s="127" t="s">
        <v>45</v>
      </c>
      <c r="AK13" s="127" t="s">
        <v>45</v>
      </c>
      <c r="AL13" s="127" t="s">
        <v>45</v>
      </c>
      <c r="AM13" s="128">
        <f>COUNTIF(U13:AL13,"S")/(COUNTIF(U13:AL13,"S")+COUNTIF(U13:AL13,"O"))</f>
        <v>0.8461538461538461</v>
      </c>
      <c r="AN13" s="129">
        <f t="shared" si="1"/>
        <v>1</v>
      </c>
      <c r="AO13" s="136" t="s">
        <v>44</v>
      </c>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J13" s="85"/>
      <c r="HK13" s="86"/>
      <c r="HP13" s="85"/>
      <c r="HQ13" s="86"/>
      <c r="HS13" s="85"/>
      <c r="HT13" s="86"/>
      <c r="HY13" s="85"/>
      <c r="HZ13" s="86"/>
      <c r="IE13" s="85"/>
      <c r="IF13" s="86"/>
    </row>
    <row r="14" spans="1:240" ht="216.75">
      <c r="A14" s="22">
        <v>31</v>
      </c>
      <c r="B14" s="93" t="s">
        <v>654</v>
      </c>
      <c r="C14" s="93" t="s">
        <v>655</v>
      </c>
      <c r="D14" s="94" t="s">
        <v>656</v>
      </c>
      <c r="E14" s="95"/>
      <c r="F14" s="96" t="s">
        <v>784</v>
      </c>
      <c r="G14" s="96" t="s">
        <v>702</v>
      </c>
      <c r="H14" s="96" t="s">
        <v>784</v>
      </c>
      <c r="I14" s="26">
        <v>2</v>
      </c>
      <c r="J14" s="26">
        <v>5</v>
      </c>
      <c r="K14" s="96" t="s">
        <v>792</v>
      </c>
      <c r="L14" s="97" t="s">
        <v>657</v>
      </c>
      <c r="M14" s="93" t="s">
        <v>807</v>
      </c>
      <c r="N14" s="74" t="s">
        <v>808</v>
      </c>
      <c r="O14" s="75" t="s">
        <v>789</v>
      </c>
      <c r="P14" s="17"/>
      <c r="Q14" s="17"/>
      <c r="R14" s="53"/>
      <c r="S14" s="54" t="s">
        <v>795</v>
      </c>
      <c r="T14" s="55"/>
      <c r="U14" s="127" t="str">
        <f t="shared" si="0"/>
        <v>O</v>
      </c>
      <c r="V14" s="127" t="s">
        <v>45</v>
      </c>
      <c r="W14" s="127" t="s">
        <v>854</v>
      </c>
      <c r="X14" s="127" t="s">
        <v>854</v>
      </c>
      <c r="Y14" s="127" t="s">
        <v>854</v>
      </c>
      <c r="Z14" s="127" t="s">
        <v>854</v>
      </c>
      <c r="AA14" s="127" t="s">
        <v>45</v>
      </c>
      <c r="AB14" s="127" t="s">
        <v>45</v>
      </c>
      <c r="AC14" s="127" t="s">
        <v>45</v>
      </c>
      <c r="AD14" s="127" t="s">
        <v>45</v>
      </c>
      <c r="AE14" s="127" t="s">
        <v>854</v>
      </c>
      <c r="AF14" s="127" t="s">
        <v>45</v>
      </c>
      <c r="AG14" s="127" t="s">
        <v>45</v>
      </c>
      <c r="AH14" s="127" t="s">
        <v>45</v>
      </c>
      <c r="AI14" s="127" t="s">
        <v>45</v>
      </c>
      <c r="AJ14" s="127" t="s">
        <v>45</v>
      </c>
      <c r="AK14" s="127" t="s">
        <v>45</v>
      </c>
      <c r="AL14" s="127" t="s">
        <v>45</v>
      </c>
      <c r="AM14" s="128">
        <f>COUNTIF(U14:AL14,"S")/(COUNTIF(U14:AL14,"S")+COUNTIF(U14:AL14,"O"))</f>
        <v>0.9230769230769231</v>
      </c>
      <c r="AN14" s="129">
        <f t="shared" si="1"/>
        <v>1</v>
      </c>
      <c r="AO14" s="130" t="s">
        <v>45</v>
      </c>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G14" s="85"/>
      <c r="HH14" s="86"/>
      <c r="HM14" s="85"/>
      <c r="HN14" s="86"/>
      <c r="HP14" s="85"/>
      <c r="HQ14" s="86"/>
      <c r="HV14" s="85"/>
      <c r="HW14" s="86"/>
      <c r="IB14" s="85"/>
      <c r="IC14" s="86"/>
      <c r="IE14" s="85"/>
      <c r="IF14" s="86"/>
    </row>
    <row r="15" spans="1:240" ht="140.25">
      <c r="A15" s="69">
        <v>32</v>
      </c>
      <c r="B15" s="79" t="s">
        <v>767</v>
      </c>
      <c r="C15" s="79" t="s">
        <v>713</v>
      </c>
      <c r="D15" s="69" t="s">
        <v>648</v>
      </c>
      <c r="E15" s="76" t="s">
        <v>714</v>
      </c>
      <c r="F15" s="69">
        <v>1</v>
      </c>
      <c r="G15" s="69">
        <v>2.3</v>
      </c>
      <c r="H15" s="69">
        <v>1</v>
      </c>
      <c r="I15" s="69">
        <v>2</v>
      </c>
      <c r="J15" s="69">
        <v>13</v>
      </c>
      <c r="K15" s="69" t="s">
        <v>792</v>
      </c>
      <c r="L15" s="76" t="s">
        <v>658</v>
      </c>
      <c r="M15" s="76" t="s">
        <v>659</v>
      </c>
      <c r="N15" s="80" t="s">
        <v>809</v>
      </c>
      <c r="O15" s="81" t="s">
        <v>789</v>
      </c>
      <c r="P15" s="76"/>
      <c r="Q15" s="76"/>
      <c r="R15" s="53"/>
      <c r="S15" s="54" t="s">
        <v>795</v>
      </c>
      <c r="T15" s="55"/>
      <c r="U15" s="127" t="str">
        <f t="shared" si="0"/>
        <v>O</v>
      </c>
      <c r="V15" s="127" t="s">
        <v>45</v>
      </c>
      <c r="W15" s="127" t="s">
        <v>854</v>
      </c>
      <c r="X15" s="127" t="s">
        <v>854</v>
      </c>
      <c r="Y15" s="127" t="s">
        <v>854</v>
      </c>
      <c r="Z15" s="127" t="s">
        <v>854</v>
      </c>
      <c r="AA15" s="127" t="s">
        <v>45</v>
      </c>
      <c r="AB15" s="127" t="s">
        <v>45</v>
      </c>
      <c r="AC15" s="127" t="s">
        <v>45</v>
      </c>
      <c r="AD15" s="127" t="s">
        <v>45</v>
      </c>
      <c r="AE15" s="127" t="s">
        <v>854</v>
      </c>
      <c r="AF15" s="127" t="s">
        <v>45</v>
      </c>
      <c r="AG15" s="127" t="s">
        <v>45</v>
      </c>
      <c r="AH15" s="127" t="s">
        <v>45</v>
      </c>
      <c r="AI15" s="127" t="s">
        <v>45</v>
      </c>
      <c r="AJ15" s="127" t="s">
        <v>45</v>
      </c>
      <c r="AK15" s="127" t="s">
        <v>45</v>
      </c>
      <c r="AL15" s="127" t="s">
        <v>45</v>
      </c>
      <c r="AM15" s="128">
        <f>COUNTIF(U15:AL15,"S")/(COUNTIF(U15:AL15,"S")+COUNTIF(U15:AL15,"O"))</f>
        <v>0.9230769230769231</v>
      </c>
      <c r="AN15" s="129">
        <f t="shared" si="1"/>
        <v>1</v>
      </c>
      <c r="AO15" s="130" t="s">
        <v>45</v>
      </c>
      <c r="IE15" s="91"/>
      <c r="IF15" s="92"/>
    </row>
    <row r="16" spans="1:240" ht="89.25">
      <c r="A16" s="69">
        <v>34</v>
      </c>
      <c r="B16" s="79" t="s">
        <v>767</v>
      </c>
      <c r="C16" s="79" t="s">
        <v>713</v>
      </c>
      <c r="D16" s="69" t="s">
        <v>648</v>
      </c>
      <c r="E16" s="76" t="s">
        <v>714</v>
      </c>
      <c r="F16" s="69">
        <v>2</v>
      </c>
      <c r="G16" s="69"/>
      <c r="H16" s="69"/>
      <c r="I16" s="69">
        <v>3</v>
      </c>
      <c r="J16" s="69">
        <v>14</v>
      </c>
      <c r="K16" s="69" t="s">
        <v>792</v>
      </c>
      <c r="L16" s="76" t="s">
        <v>660</v>
      </c>
      <c r="M16" s="79" t="s">
        <v>661</v>
      </c>
      <c r="N16" s="80" t="s">
        <v>810</v>
      </c>
      <c r="O16" s="81" t="s">
        <v>783</v>
      </c>
      <c r="P16" s="76"/>
      <c r="Q16" s="76"/>
      <c r="R16" s="53" t="s">
        <v>795</v>
      </c>
      <c r="S16" s="54"/>
      <c r="T16" s="55"/>
      <c r="U16" s="127" t="str">
        <f t="shared" si="0"/>
        <v>S</v>
      </c>
      <c r="V16" s="127" t="s">
        <v>45</v>
      </c>
      <c r="W16" s="127" t="s">
        <v>45</v>
      </c>
      <c r="X16" s="127" t="s">
        <v>854</v>
      </c>
      <c r="Y16" s="127" t="s">
        <v>854</v>
      </c>
      <c r="Z16" s="127" t="s">
        <v>854</v>
      </c>
      <c r="AA16" s="127" t="s">
        <v>854</v>
      </c>
      <c r="AB16" s="127" t="s">
        <v>45</v>
      </c>
      <c r="AC16" s="127" t="s">
        <v>45</v>
      </c>
      <c r="AD16" s="127" t="s">
        <v>854</v>
      </c>
      <c r="AE16" s="127" t="s">
        <v>45</v>
      </c>
      <c r="AF16" s="127" t="s">
        <v>45</v>
      </c>
      <c r="AG16" s="127" t="s">
        <v>45</v>
      </c>
      <c r="AH16" s="127" t="s">
        <v>45</v>
      </c>
      <c r="AI16" s="127" t="s">
        <v>45</v>
      </c>
      <c r="AJ16" s="127" t="s">
        <v>45</v>
      </c>
      <c r="AK16" s="127" t="s">
        <v>45</v>
      </c>
      <c r="AL16" s="127" t="s">
        <v>854</v>
      </c>
      <c r="AM16" s="128">
        <f>COUNTIF(U16:AL16,"S")/(COUNTIF(U16:AL16,"S")+COUNTIF(U16:AL16,"O"))</f>
        <v>1</v>
      </c>
      <c r="AN16" s="129">
        <f t="shared" si="1"/>
        <v>1</v>
      </c>
      <c r="AO16" s="130" t="s">
        <v>45</v>
      </c>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HA16" s="85"/>
      <c r="HB16" s="86"/>
      <c r="HG16" s="85"/>
      <c r="HH16" s="86"/>
      <c r="HJ16" s="85"/>
      <c r="HK16" s="86"/>
      <c r="HP16" s="85"/>
      <c r="HQ16" s="86"/>
      <c r="HV16" s="85"/>
      <c r="HW16" s="86"/>
      <c r="HY16" s="85"/>
      <c r="HZ16" s="86"/>
      <c r="IE16" s="85"/>
      <c r="IF16" s="86"/>
    </row>
    <row r="17" spans="1:240" ht="38.25">
      <c r="A17" s="69">
        <v>35</v>
      </c>
      <c r="B17" s="79" t="s">
        <v>767</v>
      </c>
      <c r="C17" s="79" t="s">
        <v>713</v>
      </c>
      <c r="D17" s="76" t="s">
        <v>648</v>
      </c>
      <c r="E17" s="76" t="s">
        <v>714</v>
      </c>
      <c r="F17" s="69"/>
      <c r="G17" s="69"/>
      <c r="H17" s="69"/>
      <c r="I17" s="69">
        <v>3</v>
      </c>
      <c r="J17" s="69">
        <v>53</v>
      </c>
      <c r="K17" s="69" t="s">
        <v>788</v>
      </c>
      <c r="L17" s="76" t="s">
        <v>662</v>
      </c>
      <c r="M17" s="79" t="s">
        <v>661</v>
      </c>
      <c r="N17" s="80" t="s">
        <v>663</v>
      </c>
      <c r="O17" s="81" t="s">
        <v>790</v>
      </c>
      <c r="P17" s="76"/>
      <c r="Q17" s="76"/>
      <c r="R17" s="53" t="s">
        <v>795</v>
      </c>
      <c r="S17" s="54"/>
      <c r="T17" s="55"/>
      <c r="U17" s="127" t="str">
        <f t="shared" si="0"/>
        <v>S</v>
      </c>
      <c r="V17" s="127" t="s">
        <v>45</v>
      </c>
      <c r="W17" s="127" t="s">
        <v>45</v>
      </c>
      <c r="X17" s="127" t="s">
        <v>854</v>
      </c>
      <c r="Y17" s="127" t="s">
        <v>854</v>
      </c>
      <c r="Z17" s="127" t="s">
        <v>854</v>
      </c>
      <c r="AA17" s="127" t="s">
        <v>45</v>
      </c>
      <c r="AB17" s="127" t="s">
        <v>45</v>
      </c>
      <c r="AC17" s="127" t="s">
        <v>45</v>
      </c>
      <c r="AD17" s="127" t="s">
        <v>45</v>
      </c>
      <c r="AE17" s="127" t="s">
        <v>45</v>
      </c>
      <c r="AF17" s="127" t="s">
        <v>45</v>
      </c>
      <c r="AG17" s="127" t="s">
        <v>45</v>
      </c>
      <c r="AH17" s="127" t="s">
        <v>45</v>
      </c>
      <c r="AI17" s="127" t="s">
        <v>45</v>
      </c>
      <c r="AJ17" s="127" t="s">
        <v>45</v>
      </c>
      <c r="AK17" s="127" t="s">
        <v>45</v>
      </c>
      <c r="AL17" s="127" t="s">
        <v>45</v>
      </c>
      <c r="AM17" s="128">
        <f>COUNTIF(U17:AL17,"S")/(COUNTIF(U17:AL17,"S")+COUNTIF(U17:AL17,"O"))</f>
        <v>1</v>
      </c>
      <c r="AN17" s="129">
        <f t="shared" si="1"/>
        <v>1</v>
      </c>
      <c r="AO17" s="130" t="s">
        <v>45</v>
      </c>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X17" s="85"/>
      <c r="GY17" s="86"/>
      <c r="HD17" s="85"/>
      <c r="HE17" s="86"/>
      <c r="HG17" s="85"/>
      <c r="HH17" s="86"/>
      <c r="HM17" s="85"/>
      <c r="HN17" s="86"/>
      <c r="HS17" s="85"/>
      <c r="HT17" s="86"/>
      <c r="HV17" s="85"/>
      <c r="HW17" s="86"/>
      <c r="IB17" s="85"/>
      <c r="IC17" s="86"/>
      <c r="IE17" s="85"/>
      <c r="IF17" s="86"/>
    </row>
    <row r="18" spans="1:240" ht="38.25">
      <c r="A18" s="69">
        <v>36</v>
      </c>
      <c r="B18" s="79" t="s">
        <v>715</v>
      </c>
      <c r="C18" s="79" t="s">
        <v>651</v>
      </c>
      <c r="D18" s="76" t="s">
        <v>753</v>
      </c>
      <c r="E18" s="76" t="s">
        <v>754</v>
      </c>
      <c r="F18" s="69">
        <v>3</v>
      </c>
      <c r="G18" s="69">
        <v>3.1</v>
      </c>
      <c r="H18" s="69">
        <v>1</v>
      </c>
      <c r="I18" s="69">
        <v>4</v>
      </c>
      <c r="J18" s="69">
        <v>38</v>
      </c>
      <c r="K18" s="69" t="s">
        <v>792</v>
      </c>
      <c r="L18" s="76" t="s">
        <v>664</v>
      </c>
      <c r="M18" s="69" t="s">
        <v>864</v>
      </c>
      <c r="N18" s="80" t="s">
        <v>865</v>
      </c>
      <c r="O18" s="75" t="s">
        <v>790</v>
      </c>
      <c r="P18" s="76"/>
      <c r="Q18" s="76"/>
      <c r="R18" s="53"/>
      <c r="S18" s="54" t="s">
        <v>795</v>
      </c>
      <c r="T18" s="55"/>
      <c r="U18" s="127" t="str">
        <f t="shared" si="0"/>
        <v>O</v>
      </c>
      <c r="V18" s="127" t="s">
        <v>45</v>
      </c>
      <c r="W18" s="127" t="s">
        <v>45</v>
      </c>
      <c r="X18" s="127" t="s">
        <v>854</v>
      </c>
      <c r="Y18" s="127" t="s">
        <v>854</v>
      </c>
      <c r="Z18" s="127" t="s">
        <v>854</v>
      </c>
      <c r="AA18" s="127" t="s">
        <v>45</v>
      </c>
      <c r="AB18" s="127" t="s">
        <v>854</v>
      </c>
      <c r="AC18" s="127" t="s">
        <v>45</v>
      </c>
      <c r="AD18" s="127" t="s">
        <v>45</v>
      </c>
      <c r="AE18" s="127" t="s">
        <v>45</v>
      </c>
      <c r="AF18" s="127" t="s">
        <v>45</v>
      </c>
      <c r="AG18" s="127" t="s">
        <v>45</v>
      </c>
      <c r="AH18" s="127" t="s">
        <v>854</v>
      </c>
      <c r="AI18" s="127" t="s">
        <v>45</v>
      </c>
      <c r="AJ18" s="127" t="s">
        <v>45</v>
      </c>
      <c r="AK18" s="127" t="s">
        <v>45</v>
      </c>
      <c r="AL18" s="127" t="s">
        <v>45</v>
      </c>
      <c r="AM18" s="128">
        <f>COUNTIF(U18:AL18,"S")/(COUNTIF(U18:AL18,"S")+COUNTIF(U18:AL18,"O"))</f>
        <v>0.9230769230769231</v>
      </c>
      <c r="AN18" s="129">
        <f t="shared" si="1"/>
        <v>1</v>
      </c>
      <c r="AO18" s="130" t="s">
        <v>45</v>
      </c>
      <c r="IE18" s="91"/>
      <c r="IF18" s="92"/>
    </row>
    <row r="19" spans="1:41" ht="114.75">
      <c r="A19" s="69">
        <v>38</v>
      </c>
      <c r="B19" s="79" t="s">
        <v>715</v>
      </c>
      <c r="C19" s="29" t="s">
        <v>651</v>
      </c>
      <c r="D19" s="17" t="s">
        <v>753</v>
      </c>
      <c r="E19" s="17" t="s">
        <v>754</v>
      </c>
      <c r="F19" s="69">
        <v>3</v>
      </c>
      <c r="G19" s="69">
        <v>3.5</v>
      </c>
      <c r="H19" s="69">
        <v>1</v>
      </c>
      <c r="I19" s="69">
        <v>5</v>
      </c>
      <c r="J19" s="69">
        <v>1</v>
      </c>
      <c r="K19" s="69" t="s">
        <v>792</v>
      </c>
      <c r="L19" s="76" t="s">
        <v>665</v>
      </c>
      <c r="M19" s="70" t="s">
        <v>124</v>
      </c>
      <c r="N19" s="74" t="s">
        <v>125</v>
      </c>
      <c r="O19" s="75" t="s">
        <v>790</v>
      </c>
      <c r="P19" s="76"/>
      <c r="Q19" s="76"/>
      <c r="R19" s="53" t="s">
        <v>795</v>
      </c>
      <c r="S19" s="54"/>
      <c r="T19" s="55"/>
      <c r="U19" s="127" t="str">
        <f t="shared" si="0"/>
        <v>S</v>
      </c>
      <c r="V19" s="127" t="s">
        <v>45</v>
      </c>
      <c r="W19" s="127" t="s">
        <v>854</v>
      </c>
      <c r="X19" s="127" t="s">
        <v>854</v>
      </c>
      <c r="Y19" s="127" t="s">
        <v>854</v>
      </c>
      <c r="Z19" s="127" t="s">
        <v>854</v>
      </c>
      <c r="AA19" s="127" t="s">
        <v>45</v>
      </c>
      <c r="AB19" s="127" t="s">
        <v>45</v>
      </c>
      <c r="AC19" s="127" t="s">
        <v>45</v>
      </c>
      <c r="AD19" s="127" t="s">
        <v>45</v>
      </c>
      <c r="AE19" s="127" t="s">
        <v>45</v>
      </c>
      <c r="AF19" s="127" t="s">
        <v>45</v>
      </c>
      <c r="AG19" s="127" t="s">
        <v>45</v>
      </c>
      <c r="AH19" s="127" t="s">
        <v>45</v>
      </c>
      <c r="AI19" s="127" t="s">
        <v>45</v>
      </c>
      <c r="AJ19" s="127" t="s">
        <v>45</v>
      </c>
      <c r="AK19" s="127" t="s">
        <v>45</v>
      </c>
      <c r="AL19" s="127" t="s">
        <v>45</v>
      </c>
      <c r="AM19" s="128">
        <f>COUNTIF(U19:AL19,"S")/(COUNTIF(U19:AL19,"S")+COUNTIF(U19:AL19,"O"))</f>
        <v>1</v>
      </c>
      <c r="AN19" s="129">
        <f t="shared" si="1"/>
        <v>1</v>
      </c>
      <c r="AO19" s="130" t="s">
        <v>45</v>
      </c>
    </row>
    <row r="20" spans="1:41" ht="102">
      <c r="A20" s="69">
        <v>53</v>
      </c>
      <c r="B20" s="79" t="s">
        <v>715</v>
      </c>
      <c r="C20" s="29" t="s">
        <v>651</v>
      </c>
      <c r="D20" s="17" t="s">
        <v>753</v>
      </c>
      <c r="E20" s="17" t="s">
        <v>754</v>
      </c>
      <c r="F20" s="69">
        <v>3</v>
      </c>
      <c r="G20" s="69">
        <v>3.29</v>
      </c>
      <c r="H20" s="69">
        <v>1</v>
      </c>
      <c r="I20" s="69">
        <v>6</v>
      </c>
      <c r="J20" s="69">
        <v>20</v>
      </c>
      <c r="K20" s="69" t="s">
        <v>792</v>
      </c>
      <c r="L20" s="76" t="s">
        <v>666</v>
      </c>
      <c r="M20" s="70" t="s">
        <v>126</v>
      </c>
      <c r="N20" s="74" t="s">
        <v>667</v>
      </c>
      <c r="O20" s="75" t="s">
        <v>789</v>
      </c>
      <c r="P20" s="76"/>
      <c r="Q20" s="76"/>
      <c r="R20" s="53" t="s">
        <v>795</v>
      </c>
      <c r="S20" s="54"/>
      <c r="T20" s="55"/>
      <c r="U20" s="127" t="str">
        <f t="shared" si="0"/>
        <v>S</v>
      </c>
      <c r="V20" s="127" t="s">
        <v>45</v>
      </c>
      <c r="W20" s="127" t="s">
        <v>854</v>
      </c>
      <c r="X20" s="127" t="s">
        <v>854</v>
      </c>
      <c r="Y20" s="127" t="s">
        <v>854</v>
      </c>
      <c r="Z20" s="127" t="s">
        <v>854</v>
      </c>
      <c r="AA20" s="127" t="s">
        <v>45</v>
      </c>
      <c r="AB20" s="127" t="s">
        <v>45</v>
      </c>
      <c r="AC20" s="127" t="s">
        <v>45</v>
      </c>
      <c r="AD20" s="127" t="s">
        <v>45</v>
      </c>
      <c r="AE20" s="127" t="s">
        <v>854</v>
      </c>
      <c r="AF20" s="127" t="s">
        <v>45</v>
      </c>
      <c r="AG20" s="127" t="s">
        <v>45</v>
      </c>
      <c r="AH20" s="127" t="s">
        <v>45</v>
      </c>
      <c r="AI20" s="127" t="s">
        <v>45</v>
      </c>
      <c r="AJ20" s="127" t="s">
        <v>45</v>
      </c>
      <c r="AK20" s="127" t="s">
        <v>45</v>
      </c>
      <c r="AL20" s="127" t="s">
        <v>45</v>
      </c>
      <c r="AM20" s="128">
        <f>COUNTIF(U20:AL20,"S")/(COUNTIF(U20:AL20,"S")+COUNTIF(U20:AL20,"O"))</f>
        <v>1</v>
      </c>
      <c r="AN20" s="129">
        <f t="shared" si="1"/>
        <v>1</v>
      </c>
      <c r="AO20" s="130" t="s">
        <v>45</v>
      </c>
    </row>
    <row r="21" spans="1:41" ht="25.5">
      <c r="A21" s="69">
        <v>63</v>
      </c>
      <c r="B21" s="70" t="s">
        <v>772</v>
      </c>
      <c r="C21" s="29" t="s">
        <v>773</v>
      </c>
      <c r="D21" s="17" t="s">
        <v>774</v>
      </c>
      <c r="E21" s="17" t="s">
        <v>668</v>
      </c>
      <c r="F21" s="98" t="s">
        <v>703</v>
      </c>
      <c r="G21" s="98" t="s">
        <v>669</v>
      </c>
      <c r="H21" s="98" t="s">
        <v>670</v>
      </c>
      <c r="I21" s="99">
        <v>7</v>
      </c>
      <c r="J21" s="99">
        <v>26</v>
      </c>
      <c r="K21" s="98" t="s">
        <v>788</v>
      </c>
      <c r="L21" s="73" t="s">
        <v>671</v>
      </c>
      <c r="M21" s="70" t="s">
        <v>672</v>
      </c>
      <c r="N21" s="74" t="s">
        <v>673</v>
      </c>
      <c r="O21" s="75" t="s">
        <v>790</v>
      </c>
      <c r="P21" s="76"/>
      <c r="Q21" s="76"/>
      <c r="R21" s="53" t="s">
        <v>795</v>
      </c>
      <c r="S21" s="54"/>
      <c r="T21" s="55"/>
      <c r="U21" s="127" t="str">
        <f t="shared" si="0"/>
        <v>S</v>
      </c>
      <c r="V21" s="127" t="s">
        <v>44</v>
      </c>
      <c r="W21" s="127" t="s">
        <v>854</v>
      </c>
      <c r="X21" s="127" t="s">
        <v>854</v>
      </c>
      <c r="Y21" s="127" t="s">
        <v>854</v>
      </c>
      <c r="Z21" s="127" t="s">
        <v>854</v>
      </c>
      <c r="AA21" s="127" t="s">
        <v>45</v>
      </c>
      <c r="AB21" s="127" t="s">
        <v>45</v>
      </c>
      <c r="AC21" s="127" t="s">
        <v>45</v>
      </c>
      <c r="AD21" s="127" t="s">
        <v>45</v>
      </c>
      <c r="AE21" s="127" t="s">
        <v>45</v>
      </c>
      <c r="AF21" s="127" t="s">
        <v>45</v>
      </c>
      <c r="AG21" s="127" t="s">
        <v>45</v>
      </c>
      <c r="AH21" s="127" t="s">
        <v>45</v>
      </c>
      <c r="AI21" s="127" t="s">
        <v>45</v>
      </c>
      <c r="AJ21" s="127" t="s">
        <v>45</v>
      </c>
      <c r="AK21" s="127" t="s">
        <v>45</v>
      </c>
      <c r="AL21" s="127" t="s">
        <v>45</v>
      </c>
      <c r="AM21" s="128">
        <f>COUNTIF(U21:AL21,"S")/(COUNTIF(U21:AL21,"S")+COUNTIF(U21:AL21,"O"))</f>
        <v>0.9285714285714286</v>
      </c>
      <c r="AN21" s="129">
        <f t="shared" si="1"/>
        <v>1</v>
      </c>
      <c r="AO21" s="130" t="s">
        <v>45</v>
      </c>
    </row>
    <row r="22" spans="1:41" ht="191.25">
      <c r="A22" s="22">
        <v>64</v>
      </c>
      <c r="B22" s="93" t="s">
        <v>654</v>
      </c>
      <c r="C22" s="93" t="s">
        <v>655</v>
      </c>
      <c r="D22" s="94" t="s">
        <v>656</v>
      </c>
      <c r="E22" s="95"/>
      <c r="F22" s="96" t="s">
        <v>703</v>
      </c>
      <c r="G22" s="96" t="s">
        <v>674</v>
      </c>
      <c r="H22" s="96" t="s">
        <v>784</v>
      </c>
      <c r="I22" s="26">
        <v>8</v>
      </c>
      <c r="J22" s="26">
        <v>3</v>
      </c>
      <c r="K22" s="96" t="s">
        <v>788</v>
      </c>
      <c r="L22" s="97" t="s">
        <v>675</v>
      </c>
      <c r="M22" s="93" t="s">
        <v>127</v>
      </c>
      <c r="N22" s="74" t="s">
        <v>676</v>
      </c>
      <c r="O22" s="75" t="s">
        <v>790</v>
      </c>
      <c r="P22" s="17"/>
      <c r="Q22" s="17"/>
      <c r="R22" s="53" t="s">
        <v>795</v>
      </c>
      <c r="S22" s="54"/>
      <c r="T22" s="55"/>
      <c r="U22" s="127" t="str">
        <f t="shared" si="0"/>
        <v>S</v>
      </c>
      <c r="V22" s="127" t="s">
        <v>45</v>
      </c>
      <c r="W22" s="127" t="s">
        <v>854</v>
      </c>
      <c r="X22" s="127" t="s">
        <v>854</v>
      </c>
      <c r="Y22" s="127" t="s">
        <v>854</v>
      </c>
      <c r="Z22" s="127" t="s">
        <v>854</v>
      </c>
      <c r="AA22" s="127" t="s">
        <v>45</v>
      </c>
      <c r="AB22" s="127" t="s">
        <v>45</v>
      </c>
      <c r="AC22" s="127" t="s">
        <v>45</v>
      </c>
      <c r="AD22" s="127" t="s">
        <v>45</v>
      </c>
      <c r="AE22" s="127" t="s">
        <v>854</v>
      </c>
      <c r="AF22" s="127" t="s">
        <v>45</v>
      </c>
      <c r="AG22" s="127" t="s">
        <v>45</v>
      </c>
      <c r="AH22" s="127" t="s">
        <v>45</v>
      </c>
      <c r="AI22" s="127" t="s">
        <v>45</v>
      </c>
      <c r="AJ22" s="127" t="s">
        <v>45</v>
      </c>
      <c r="AK22" s="127" t="s">
        <v>45</v>
      </c>
      <c r="AL22" s="127" t="s">
        <v>45</v>
      </c>
      <c r="AM22" s="128">
        <f>COUNTIF(U22:AL22,"S")/(COUNTIF(U22:AL22,"S")+COUNTIF(U22:AL22,"O"))</f>
        <v>1</v>
      </c>
      <c r="AN22" s="129">
        <f t="shared" si="1"/>
        <v>1</v>
      </c>
      <c r="AO22" s="130" t="s">
        <v>45</v>
      </c>
    </row>
    <row r="23" spans="1:240" ht="254.25" customHeight="1">
      <c r="A23" s="22">
        <v>69</v>
      </c>
      <c r="B23" s="93" t="s">
        <v>654</v>
      </c>
      <c r="C23" s="93" t="s">
        <v>655</v>
      </c>
      <c r="D23" s="94" t="s">
        <v>656</v>
      </c>
      <c r="E23" s="95"/>
      <c r="F23" s="96" t="s">
        <v>677</v>
      </c>
      <c r="G23" s="96" t="s">
        <v>678</v>
      </c>
      <c r="H23" s="96" t="s">
        <v>784</v>
      </c>
      <c r="I23" s="26">
        <v>13</v>
      </c>
      <c r="J23" s="26">
        <v>4</v>
      </c>
      <c r="K23" s="96" t="s">
        <v>792</v>
      </c>
      <c r="L23" s="97" t="s">
        <v>679</v>
      </c>
      <c r="M23" s="93" t="s">
        <v>128</v>
      </c>
      <c r="N23" s="100" t="s">
        <v>129</v>
      </c>
      <c r="O23" s="75" t="s">
        <v>789</v>
      </c>
      <c r="P23" s="17"/>
      <c r="Q23" s="17"/>
      <c r="R23" s="53" t="s">
        <v>795</v>
      </c>
      <c r="S23" s="54"/>
      <c r="T23" s="55"/>
      <c r="U23" s="127" t="str">
        <f t="shared" si="0"/>
        <v>S</v>
      </c>
      <c r="V23" s="127" t="s">
        <v>45</v>
      </c>
      <c r="W23" s="127" t="s">
        <v>854</v>
      </c>
      <c r="X23" s="127" t="s">
        <v>854</v>
      </c>
      <c r="Y23" s="127" t="s">
        <v>854</v>
      </c>
      <c r="Z23" s="127" t="s">
        <v>854</v>
      </c>
      <c r="AA23" s="127" t="s">
        <v>45</v>
      </c>
      <c r="AB23" s="127" t="s">
        <v>45</v>
      </c>
      <c r="AC23" s="127" t="s">
        <v>45</v>
      </c>
      <c r="AD23" s="127" t="s">
        <v>45</v>
      </c>
      <c r="AE23" s="127" t="s">
        <v>854</v>
      </c>
      <c r="AF23" s="127" t="s">
        <v>45</v>
      </c>
      <c r="AG23" s="127" t="s">
        <v>45</v>
      </c>
      <c r="AH23" s="127" t="s">
        <v>45</v>
      </c>
      <c r="AI23" s="127" t="s">
        <v>45</v>
      </c>
      <c r="AJ23" s="127" t="s">
        <v>45</v>
      </c>
      <c r="AK23" s="127" t="s">
        <v>45</v>
      </c>
      <c r="AL23" s="127" t="s">
        <v>45</v>
      </c>
      <c r="AM23" s="128">
        <f>COUNTIF(U23:AL23,"S")/(COUNTIF(U23:AL23,"S")+COUNTIF(U23:AL23,"O"))</f>
        <v>1</v>
      </c>
      <c r="AN23" s="129">
        <f t="shared" si="1"/>
        <v>1</v>
      </c>
      <c r="AO23" s="130" t="s">
        <v>45</v>
      </c>
      <c r="IE23" s="91"/>
      <c r="IF23" s="92"/>
    </row>
    <row r="24" spans="1:41" ht="102">
      <c r="A24" s="22">
        <v>70</v>
      </c>
      <c r="B24" s="93" t="s">
        <v>654</v>
      </c>
      <c r="C24" s="93" t="s">
        <v>655</v>
      </c>
      <c r="D24" s="94" t="s">
        <v>656</v>
      </c>
      <c r="E24" s="95"/>
      <c r="F24" s="96" t="s">
        <v>677</v>
      </c>
      <c r="G24" s="96" t="s">
        <v>680</v>
      </c>
      <c r="H24" s="96" t="s">
        <v>681</v>
      </c>
      <c r="I24" s="26">
        <v>13</v>
      </c>
      <c r="J24" s="26">
        <v>18</v>
      </c>
      <c r="K24" s="96" t="s">
        <v>792</v>
      </c>
      <c r="L24" s="97" t="s">
        <v>682</v>
      </c>
      <c r="M24" s="93" t="s">
        <v>130</v>
      </c>
      <c r="N24" s="74" t="s">
        <v>790</v>
      </c>
      <c r="O24" s="75" t="s">
        <v>790</v>
      </c>
      <c r="P24" s="17"/>
      <c r="Q24" s="17"/>
      <c r="R24" s="53" t="s">
        <v>795</v>
      </c>
      <c r="S24" s="54"/>
      <c r="T24" s="55"/>
      <c r="U24" s="127" t="str">
        <f t="shared" si="0"/>
        <v>S</v>
      </c>
      <c r="V24" s="127" t="s">
        <v>44</v>
      </c>
      <c r="W24" s="127" t="s">
        <v>854</v>
      </c>
      <c r="X24" s="127" t="s">
        <v>854</v>
      </c>
      <c r="Y24" s="127" t="s">
        <v>854</v>
      </c>
      <c r="Z24" s="127" t="s">
        <v>854</v>
      </c>
      <c r="AA24" s="127" t="s">
        <v>45</v>
      </c>
      <c r="AB24" s="127" t="s">
        <v>45</v>
      </c>
      <c r="AC24" s="127" t="s">
        <v>45</v>
      </c>
      <c r="AD24" s="127" t="s">
        <v>45</v>
      </c>
      <c r="AE24" s="127" t="s">
        <v>854</v>
      </c>
      <c r="AF24" s="127" t="s">
        <v>45</v>
      </c>
      <c r="AG24" s="127" t="s">
        <v>45</v>
      </c>
      <c r="AH24" s="127" t="s">
        <v>45</v>
      </c>
      <c r="AI24" s="127" t="s">
        <v>45</v>
      </c>
      <c r="AJ24" s="127" t="s">
        <v>45</v>
      </c>
      <c r="AK24" s="127" t="s">
        <v>45</v>
      </c>
      <c r="AL24" s="127" t="s">
        <v>45</v>
      </c>
      <c r="AM24" s="128">
        <f>COUNTIF(U24:AL24,"S")/(COUNTIF(U24:AL24,"S")+COUNTIF(U24:AL24,"O"))</f>
        <v>0.9230769230769231</v>
      </c>
      <c r="AN24" s="129">
        <f t="shared" si="1"/>
        <v>1</v>
      </c>
      <c r="AO24" s="130" t="s">
        <v>45</v>
      </c>
    </row>
    <row r="25" spans="1:41" ht="318.75">
      <c r="A25" s="22">
        <v>71</v>
      </c>
      <c r="B25" s="29" t="s">
        <v>767</v>
      </c>
      <c r="C25" s="29" t="s">
        <v>713</v>
      </c>
      <c r="D25" s="101" t="s">
        <v>648</v>
      </c>
      <c r="E25" s="29" t="s">
        <v>714</v>
      </c>
      <c r="F25" s="22">
        <v>5</v>
      </c>
      <c r="G25" s="22" t="s">
        <v>680</v>
      </c>
      <c r="H25" s="22"/>
      <c r="I25" s="22">
        <v>13</v>
      </c>
      <c r="J25" s="22">
        <v>19</v>
      </c>
      <c r="K25" s="22" t="s">
        <v>792</v>
      </c>
      <c r="L25" s="17" t="s">
        <v>683</v>
      </c>
      <c r="M25" s="29" t="s">
        <v>684</v>
      </c>
      <c r="N25" s="74" t="s">
        <v>131</v>
      </c>
      <c r="O25" s="75" t="s">
        <v>789</v>
      </c>
      <c r="P25" s="17"/>
      <c r="Q25" s="17"/>
      <c r="R25" s="53" t="s">
        <v>795</v>
      </c>
      <c r="S25" s="54"/>
      <c r="T25" s="55"/>
      <c r="U25" s="127" t="str">
        <f t="shared" si="0"/>
        <v>S</v>
      </c>
      <c r="V25" s="127" t="s">
        <v>45</v>
      </c>
      <c r="W25" s="127" t="s">
        <v>854</v>
      </c>
      <c r="X25" s="127" t="s">
        <v>854</v>
      </c>
      <c r="Y25" s="127" t="s">
        <v>854</v>
      </c>
      <c r="Z25" s="127" t="s">
        <v>854</v>
      </c>
      <c r="AA25" s="127" t="s">
        <v>45</v>
      </c>
      <c r="AB25" s="127" t="s">
        <v>45</v>
      </c>
      <c r="AC25" s="127" t="s">
        <v>45</v>
      </c>
      <c r="AD25" s="127" t="s">
        <v>45</v>
      </c>
      <c r="AE25" s="127" t="s">
        <v>854</v>
      </c>
      <c r="AF25" s="127" t="s">
        <v>45</v>
      </c>
      <c r="AG25" s="127" t="s">
        <v>45</v>
      </c>
      <c r="AH25" s="127" t="s">
        <v>45</v>
      </c>
      <c r="AI25" s="127" t="s">
        <v>45</v>
      </c>
      <c r="AJ25" s="127" t="s">
        <v>45</v>
      </c>
      <c r="AK25" s="127" t="s">
        <v>45</v>
      </c>
      <c r="AL25" s="127" t="s">
        <v>45</v>
      </c>
      <c r="AM25" s="128">
        <f>COUNTIF(U25:AL25,"S")/(COUNTIF(U25:AL25,"S")+COUNTIF(U25:AL25,"O"))</f>
        <v>1</v>
      </c>
      <c r="AN25" s="129">
        <f t="shared" si="1"/>
        <v>1</v>
      </c>
      <c r="AO25" s="130" t="s">
        <v>45</v>
      </c>
    </row>
    <row r="26" spans="1:41" s="77" customFormat="1" ht="140.25">
      <c r="A26" s="22">
        <v>73</v>
      </c>
      <c r="B26" s="31" t="s">
        <v>781</v>
      </c>
      <c r="C26" s="31" t="s">
        <v>626</v>
      </c>
      <c r="D26" s="90" t="s">
        <v>627</v>
      </c>
      <c r="E26" s="31" t="s">
        <v>628</v>
      </c>
      <c r="F26" s="22">
        <v>6</v>
      </c>
      <c r="G26" s="22">
        <v>6.1</v>
      </c>
      <c r="H26" s="22"/>
      <c r="I26" s="22">
        <v>14</v>
      </c>
      <c r="J26" s="22">
        <v>1</v>
      </c>
      <c r="K26" s="22" t="s">
        <v>792</v>
      </c>
      <c r="L26" s="23" t="s">
        <v>685</v>
      </c>
      <c r="M26" s="31" t="s">
        <v>686</v>
      </c>
      <c r="N26" s="64" t="s">
        <v>132</v>
      </c>
      <c r="O26" s="102" t="s">
        <v>783</v>
      </c>
      <c r="P26" s="17"/>
      <c r="Q26" s="17"/>
      <c r="R26" s="53" t="s">
        <v>795</v>
      </c>
      <c r="S26" s="54"/>
      <c r="T26" s="55"/>
      <c r="U26" s="127" t="str">
        <f t="shared" si="0"/>
        <v>S</v>
      </c>
      <c r="V26" s="127" t="s">
        <v>45</v>
      </c>
      <c r="W26" s="127" t="s">
        <v>854</v>
      </c>
      <c r="X26" s="127" t="s">
        <v>854</v>
      </c>
      <c r="Y26" s="127" t="s">
        <v>854</v>
      </c>
      <c r="Z26" s="127" t="s">
        <v>854</v>
      </c>
      <c r="AA26" s="127" t="s">
        <v>45</v>
      </c>
      <c r="AB26" s="127" t="s">
        <v>45</v>
      </c>
      <c r="AC26" s="127" t="s">
        <v>45</v>
      </c>
      <c r="AD26" s="127" t="s">
        <v>45</v>
      </c>
      <c r="AE26" s="127" t="s">
        <v>854</v>
      </c>
      <c r="AF26" s="127" t="s">
        <v>45</v>
      </c>
      <c r="AG26" s="127" t="s">
        <v>45</v>
      </c>
      <c r="AH26" s="127" t="s">
        <v>45</v>
      </c>
      <c r="AI26" s="127" t="s">
        <v>45</v>
      </c>
      <c r="AJ26" s="127" t="s">
        <v>45</v>
      </c>
      <c r="AK26" s="127" t="s">
        <v>45</v>
      </c>
      <c r="AL26" s="127" t="s">
        <v>45</v>
      </c>
      <c r="AM26" s="128">
        <f>COUNTIF(U26:AL26,"S")/(COUNTIF(U26:AL26,"S")+COUNTIF(U26:AL26,"O"))</f>
        <v>1</v>
      </c>
      <c r="AN26" s="129">
        <f t="shared" si="1"/>
        <v>1</v>
      </c>
      <c r="AO26" s="130" t="s">
        <v>45</v>
      </c>
    </row>
    <row r="27" spans="1:41" s="77" customFormat="1" ht="38.25">
      <c r="A27" s="22">
        <v>74</v>
      </c>
      <c r="B27" s="93" t="s">
        <v>654</v>
      </c>
      <c r="C27" s="93" t="s">
        <v>655</v>
      </c>
      <c r="D27" s="94" t="s">
        <v>656</v>
      </c>
      <c r="E27" s="95"/>
      <c r="F27" s="96" t="s">
        <v>677</v>
      </c>
      <c r="G27" s="96" t="s">
        <v>687</v>
      </c>
      <c r="H27" s="96" t="s">
        <v>681</v>
      </c>
      <c r="I27" s="26">
        <v>14</v>
      </c>
      <c r="J27" s="26">
        <v>2</v>
      </c>
      <c r="K27" s="96" t="s">
        <v>792</v>
      </c>
      <c r="L27" s="97" t="s">
        <v>688</v>
      </c>
      <c r="M27" s="93" t="s">
        <v>689</v>
      </c>
      <c r="N27" s="74" t="s">
        <v>690</v>
      </c>
      <c r="O27" s="75" t="s">
        <v>790</v>
      </c>
      <c r="P27" s="17"/>
      <c r="Q27" s="17"/>
      <c r="R27" s="53" t="s">
        <v>795</v>
      </c>
      <c r="S27" s="54"/>
      <c r="T27" s="55"/>
      <c r="U27" s="127" t="str">
        <f t="shared" si="0"/>
        <v>S</v>
      </c>
      <c r="V27" s="127" t="s">
        <v>45</v>
      </c>
      <c r="W27" s="127" t="s">
        <v>854</v>
      </c>
      <c r="X27" s="127" t="s">
        <v>854</v>
      </c>
      <c r="Y27" s="127" t="s">
        <v>854</v>
      </c>
      <c r="Z27" s="127" t="s">
        <v>854</v>
      </c>
      <c r="AA27" s="127" t="s">
        <v>45</v>
      </c>
      <c r="AB27" s="127" t="s">
        <v>854</v>
      </c>
      <c r="AC27" s="127" t="s">
        <v>45</v>
      </c>
      <c r="AD27" s="127" t="s">
        <v>45</v>
      </c>
      <c r="AE27" s="127" t="s">
        <v>854</v>
      </c>
      <c r="AF27" s="127" t="s">
        <v>45</v>
      </c>
      <c r="AG27" s="127" t="s">
        <v>45</v>
      </c>
      <c r="AH27" s="127" t="s">
        <v>45</v>
      </c>
      <c r="AI27" s="127" t="s">
        <v>45</v>
      </c>
      <c r="AJ27" s="127" t="s">
        <v>45</v>
      </c>
      <c r="AK27" s="127" t="s">
        <v>45</v>
      </c>
      <c r="AL27" s="127" t="s">
        <v>45</v>
      </c>
      <c r="AM27" s="128">
        <f>COUNTIF(U27:AL27,"S")/(COUNTIF(U27:AL27,"S")+COUNTIF(U27:AL27,"O"))</f>
        <v>1</v>
      </c>
      <c r="AN27" s="129">
        <f t="shared" si="1"/>
        <v>1</v>
      </c>
      <c r="AO27" s="130" t="s">
        <v>45</v>
      </c>
    </row>
    <row r="28" spans="1:41" s="77" customFormat="1" ht="63.75">
      <c r="A28" s="69">
        <v>75</v>
      </c>
      <c r="B28" s="79" t="s">
        <v>715</v>
      </c>
      <c r="C28" s="29" t="s">
        <v>651</v>
      </c>
      <c r="D28" s="17" t="s">
        <v>753</v>
      </c>
      <c r="E28" s="17" t="s">
        <v>754</v>
      </c>
      <c r="F28" s="69">
        <v>6</v>
      </c>
      <c r="G28" s="69">
        <v>6.1</v>
      </c>
      <c r="H28" s="69">
        <v>1</v>
      </c>
      <c r="I28" s="69">
        <v>14</v>
      </c>
      <c r="J28" s="69">
        <v>25</v>
      </c>
      <c r="K28" s="69" t="s">
        <v>792</v>
      </c>
      <c r="L28" s="76" t="s">
        <v>691</v>
      </c>
      <c r="M28" s="79" t="s">
        <v>692</v>
      </c>
      <c r="N28" s="74" t="s">
        <v>693</v>
      </c>
      <c r="O28" s="75" t="s">
        <v>790</v>
      </c>
      <c r="P28" s="76"/>
      <c r="Q28" s="76"/>
      <c r="R28" s="53" t="s">
        <v>795</v>
      </c>
      <c r="S28" s="54"/>
      <c r="T28" s="55"/>
      <c r="U28" s="127" t="str">
        <f t="shared" si="0"/>
        <v>S</v>
      </c>
      <c r="V28" s="127" t="s">
        <v>45</v>
      </c>
      <c r="W28" s="127" t="s">
        <v>854</v>
      </c>
      <c r="X28" s="127" t="s">
        <v>854</v>
      </c>
      <c r="Y28" s="127" t="s">
        <v>854</v>
      </c>
      <c r="Z28" s="127" t="s">
        <v>854</v>
      </c>
      <c r="AA28" s="127" t="s">
        <v>45</v>
      </c>
      <c r="AB28" s="127" t="s">
        <v>45</v>
      </c>
      <c r="AC28" s="127" t="s">
        <v>45</v>
      </c>
      <c r="AD28" s="127" t="s">
        <v>45</v>
      </c>
      <c r="AE28" s="127" t="s">
        <v>854</v>
      </c>
      <c r="AF28" s="127" t="s">
        <v>45</v>
      </c>
      <c r="AG28" s="127" t="s">
        <v>45</v>
      </c>
      <c r="AH28" s="127" t="s">
        <v>45</v>
      </c>
      <c r="AI28" s="127" t="s">
        <v>45</v>
      </c>
      <c r="AJ28" s="127" t="s">
        <v>45</v>
      </c>
      <c r="AK28" s="127" t="s">
        <v>45</v>
      </c>
      <c r="AL28" s="127" t="s">
        <v>45</v>
      </c>
      <c r="AM28" s="128">
        <f>COUNTIF(U28:AL28,"S")/(COUNTIF(U28:AL28,"S")+COUNTIF(U28:AL28,"O"))</f>
        <v>1</v>
      </c>
      <c r="AN28" s="129">
        <f t="shared" si="1"/>
        <v>1</v>
      </c>
      <c r="AO28" s="130" t="s">
        <v>45</v>
      </c>
    </row>
    <row r="29" spans="1:41" ht="89.25">
      <c r="A29" s="69">
        <v>76</v>
      </c>
      <c r="B29" s="79" t="s">
        <v>715</v>
      </c>
      <c r="C29" s="29" t="s">
        <v>651</v>
      </c>
      <c r="D29" s="17" t="s">
        <v>753</v>
      </c>
      <c r="E29" s="17" t="s">
        <v>754</v>
      </c>
      <c r="F29" s="69">
        <v>6</v>
      </c>
      <c r="G29" s="69">
        <v>6.1</v>
      </c>
      <c r="H29" s="69">
        <v>1</v>
      </c>
      <c r="I29" s="69">
        <v>14</v>
      </c>
      <c r="J29" s="69">
        <v>34</v>
      </c>
      <c r="K29" s="69" t="s">
        <v>792</v>
      </c>
      <c r="L29" s="76" t="s">
        <v>694</v>
      </c>
      <c r="M29" s="79" t="s">
        <v>695</v>
      </c>
      <c r="N29" s="74" t="s">
        <v>133</v>
      </c>
      <c r="O29" s="75" t="s">
        <v>789</v>
      </c>
      <c r="P29" s="76"/>
      <c r="Q29" s="76"/>
      <c r="R29" s="53" t="s">
        <v>795</v>
      </c>
      <c r="S29" s="54"/>
      <c r="T29" s="55"/>
      <c r="U29" s="127" t="str">
        <f t="shared" si="0"/>
        <v>S</v>
      </c>
      <c r="V29" s="127" t="s">
        <v>45</v>
      </c>
      <c r="W29" s="127" t="s">
        <v>854</v>
      </c>
      <c r="X29" s="127" t="s">
        <v>854</v>
      </c>
      <c r="Y29" s="127" t="s">
        <v>854</v>
      </c>
      <c r="Z29" s="127" t="s">
        <v>854</v>
      </c>
      <c r="AA29" s="127" t="s">
        <v>45</v>
      </c>
      <c r="AB29" s="127" t="s">
        <v>45</v>
      </c>
      <c r="AC29" s="127" t="s">
        <v>45</v>
      </c>
      <c r="AD29" s="127" t="s">
        <v>45</v>
      </c>
      <c r="AE29" s="127" t="s">
        <v>854</v>
      </c>
      <c r="AF29" s="127" t="s">
        <v>45</v>
      </c>
      <c r="AG29" s="127" t="s">
        <v>45</v>
      </c>
      <c r="AH29" s="127" t="s">
        <v>45</v>
      </c>
      <c r="AI29" s="127" t="s">
        <v>45</v>
      </c>
      <c r="AJ29" s="127" t="s">
        <v>45</v>
      </c>
      <c r="AK29" s="127" t="s">
        <v>45</v>
      </c>
      <c r="AL29" s="127" t="s">
        <v>45</v>
      </c>
      <c r="AM29" s="128">
        <f>COUNTIF(U29:AL29,"S")/(COUNTIF(U29:AL29,"S")+COUNTIF(U29:AL29,"O"))</f>
        <v>1</v>
      </c>
      <c r="AN29" s="129">
        <f t="shared" si="1"/>
        <v>1</v>
      </c>
      <c r="AO29" s="130" t="s">
        <v>45</v>
      </c>
    </row>
    <row r="30" spans="1:41" s="77" customFormat="1" ht="38.25">
      <c r="A30" s="69">
        <v>78</v>
      </c>
      <c r="B30" s="79" t="s">
        <v>421</v>
      </c>
      <c r="C30" s="79" t="s">
        <v>422</v>
      </c>
      <c r="D30" s="69" t="s">
        <v>699</v>
      </c>
      <c r="E30" s="69" t="s">
        <v>423</v>
      </c>
      <c r="F30" s="69">
        <v>6</v>
      </c>
      <c r="G30" s="69" t="s">
        <v>424</v>
      </c>
      <c r="H30" s="69">
        <v>2</v>
      </c>
      <c r="I30" s="69">
        <v>15</v>
      </c>
      <c r="J30" s="69">
        <v>1</v>
      </c>
      <c r="K30" s="71" t="s">
        <v>788</v>
      </c>
      <c r="L30" s="76" t="s">
        <v>425</v>
      </c>
      <c r="M30" s="76" t="s">
        <v>426</v>
      </c>
      <c r="N30" s="80" t="s">
        <v>427</v>
      </c>
      <c r="O30" s="81" t="s">
        <v>775</v>
      </c>
      <c r="P30" s="76"/>
      <c r="Q30" s="76"/>
      <c r="R30" s="53"/>
      <c r="S30" s="54" t="s">
        <v>795</v>
      </c>
      <c r="T30" s="55"/>
      <c r="U30" s="127" t="str">
        <f t="shared" si="0"/>
        <v>O</v>
      </c>
      <c r="V30" s="127" t="s">
        <v>45</v>
      </c>
      <c r="W30" s="127" t="s">
        <v>854</v>
      </c>
      <c r="X30" s="127" t="s">
        <v>854</v>
      </c>
      <c r="Y30" s="127" t="s">
        <v>854</v>
      </c>
      <c r="Z30" s="127" t="s">
        <v>854</v>
      </c>
      <c r="AA30" s="127" t="s">
        <v>45</v>
      </c>
      <c r="AB30" s="127" t="s">
        <v>45</v>
      </c>
      <c r="AC30" s="127" t="s">
        <v>45</v>
      </c>
      <c r="AD30" s="127" t="s">
        <v>45</v>
      </c>
      <c r="AE30" s="127" t="s">
        <v>854</v>
      </c>
      <c r="AF30" s="127" t="s">
        <v>45</v>
      </c>
      <c r="AG30" s="127" t="s">
        <v>45</v>
      </c>
      <c r="AH30" s="127" t="s">
        <v>45</v>
      </c>
      <c r="AI30" s="127" t="s">
        <v>45</v>
      </c>
      <c r="AJ30" s="127" t="s">
        <v>45</v>
      </c>
      <c r="AK30" s="127" t="s">
        <v>45</v>
      </c>
      <c r="AL30" s="127" t="s">
        <v>45</v>
      </c>
      <c r="AM30" s="128">
        <f>COUNTIF(U30:AL30,"S")/(COUNTIF(U30:AL30,"S")+COUNTIF(U30:AL30,"O"))</f>
        <v>0.9230769230769231</v>
      </c>
      <c r="AN30" s="129">
        <f t="shared" si="1"/>
        <v>1</v>
      </c>
      <c r="AO30" s="130" t="s">
        <v>45</v>
      </c>
    </row>
    <row r="31" spans="1:41" ht="38.25">
      <c r="A31" s="22">
        <v>80</v>
      </c>
      <c r="B31" s="93" t="s">
        <v>654</v>
      </c>
      <c r="C31" s="93" t="s">
        <v>655</v>
      </c>
      <c r="D31" s="94" t="s">
        <v>656</v>
      </c>
      <c r="E31" s="95"/>
      <c r="F31" s="96" t="s">
        <v>786</v>
      </c>
      <c r="G31" s="96" t="s">
        <v>705</v>
      </c>
      <c r="H31" s="96" t="s">
        <v>787</v>
      </c>
      <c r="I31" s="26">
        <v>15</v>
      </c>
      <c r="J31" s="26">
        <v>1</v>
      </c>
      <c r="K31" s="96" t="s">
        <v>792</v>
      </c>
      <c r="L31" s="97" t="s">
        <v>428</v>
      </c>
      <c r="M31" s="93" t="s">
        <v>866</v>
      </c>
      <c r="N31" s="74" t="s">
        <v>429</v>
      </c>
      <c r="O31" s="75" t="s">
        <v>790</v>
      </c>
      <c r="P31" s="17"/>
      <c r="Q31" s="17"/>
      <c r="R31" s="53" t="s">
        <v>795</v>
      </c>
      <c r="S31" s="54"/>
      <c r="T31" s="55"/>
      <c r="U31" s="127" t="str">
        <f t="shared" si="0"/>
        <v>S</v>
      </c>
      <c r="V31" s="127" t="s">
        <v>45</v>
      </c>
      <c r="W31" s="127" t="s">
        <v>854</v>
      </c>
      <c r="X31" s="127" t="s">
        <v>854</v>
      </c>
      <c r="Y31" s="127" t="s">
        <v>854</v>
      </c>
      <c r="Z31" s="127" t="s">
        <v>854</v>
      </c>
      <c r="AA31" s="127" t="s">
        <v>45</v>
      </c>
      <c r="AB31" s="127" t="s">
        <v>45</v>
      </c>
      <c r="AC31" s="127" t="s">
        <v>45</v>
      </c>
      <c r="AD31" s="127" t="s">
        <v>45</v>
      </c>
      <c r="AE31" s="127" t="s">
        <v>854</v>
      </c>
      <c r="AF31" s="127" t="s">
        <v>45</v>
      </c>
      <c r="AG31" s="127" t="s">
        <v>45</v>
      </c>
      <c r="AH31" s="127" t="s">
        <v>45</v>
      </c>
      <c r="AI31" s="127" t="s">
        <v>45</v>
      </c>
      <c r="AJ31" s="127" t="s">
        <v>45</v>
      </c>
      <c r="AK31" s="127" t="s">
        <v>45</v>
      </c>
      <c r="AL31" s="127" t="s">
        <v>45</v>
      </c>
      <c r="AM31" s="128">
        <f>COUNTIF(U31:AL31,"S")/(COUNTIF(U31:AL31,"S")+COUNTIF(U31:AL31,"O"))</f>
        <v>1</v>
      </c>
      <c r="AN31" s="129">
        <f t="shared" si="1"/>
        <v>1</v>
      </c>
      <c r="AO31" s="130" t="s">
        <v>45</v>
      </c>
    </row>
    <row r="32" spans="1:41" ht="127.5">
      <c r="A32" s="69">
        <v>84</v>
      </c>
      <c r="B32" s="79" t="s">
        <v>715</v>
      </c>
      <c r="C32" s="29" t="s">
        <v>651</v>
      </c>
      <c r="D32" s="17" t="s">
        <v>753</v>
      </c>
      <c r="E32" s="17" t="s">
        <v>754</v>
      </c>
      <c r="F32" s="69">
        <v>6</v>
      </c>
      <c r="G32" s="69">
        <v>6.2</v>
      </c>
      <c r="H32" s="69">
        <v>1</v>
      </c>
      <c r="I32" s="69">
        <v>15</v>
      </c>
      <c r="J32" s="69">
        <v>14</v>
      </c>
      <c r="K32" s="69" t="s">
        <v>792</v>
      </c>
      <c r="L32" s="76" t="s">
        <v>430</v>
      </c>
      <c r="M32" s="79" t="s">
        <v>431</v>
      </c>
      <c r="N32" s="74" t="s">
        <v>437</v>
      </c>
      <c r="O32" s="75" t="s">
        <v>789</v>
      </c>
      <c r="P32" s="76"/>
      <c r="Q32" s="76"/>
      <c r="R32" s="53"/>
      <c r="S32" s="54" t="s">
        <v>795</v>
      </c>
      <c r="T32" s="55"/>
      <c r="U32" s="127" t="str">
        <f>IF(R31="X","S",IF(S31="X","O","A"))</f>
        <v>S</v>
      </c>
      <c r="V32" s="127" t="s">
        <v>45</v>
      </c>
      <c r="W32" s="127" t="s">
        <v>854</v>
      </c>
      <c r="X32" s="127" t="s">
        <v>854</v>
      </c>
      <c r="Y32" s="127" t="s">
        <v>854</v>
      </c>
      <c r="Z32" s="127" t="s">
        <v>854</v>
      </c>
      <c r="AA32" s="127" t="s">
        <v>45</v>
      </c>
      <c r="AB32" s="127" t="s">
        <v>45</v>
      </c>
      <c r="AC32" s="127" t="s">
        <v>45</v>
      </c>
      <c r="AD32" s="127" t="s">
        <v>45</v>
      </c>
      <c r="AE32" s="127" t="s">
        <v>45</v>
      </c>
      <c r="AF32" s="127" t="s">
        <v>45</v>
      </c>
      <c r="AG32" s="127" t="s">
        <v>45</v>
      </c>
      <c r="AH32" s="127" t="s">
        <v>45</v>
      </c>
      <c r="AI32" s="127" t="s">
        <v>45</v>
      </c>
      <c r="AJ32" s="127" t="s">
        <v>45</v>
      </c>
      <c r="AK32" s="127" t="s">
        <v>45</v>
      </c>
      <c r="AL32" s="127" t="s">
        <v>45</v>
      </c>
      <c r="AM32" s="128">
        <f>COUNTIF(U32:AL32,"S")/(COUNTIF(U32:AL32,"S")+COUNTIF(U32:AL32,"O"))</f>
        <v>1</v>
      </c>
      <c r="AN32" s="129">
        <f t="shared" si="1"/>
        <v>1</v>
      </c>
      <c r="AO32" s="130" t="s">
        <v>45</v>
      </c>
    </row>
    <row r="33" spans="1:41" ht="102">
      <c r="A33" s="69">
        <v>85</v>
      </c>
      <c r="B33" s="70" t="s">
        <v>772</v>
      </c>
      <c r="C33" s="29" t="s">
        <v>773</v>
      </c>
      <c r="D33" s="17" t="s">
        <v>774</v>
      </c>
      <c r="E33" s="17" t="s">
        <v>668</v>
      </c>
      <c r="F33" s="69">
        <v>6</v>
      </c>
      <c r="G33" s="71">
        <v>6.1</v>
      </c>
      <c r="H33" s="69">
        <v>3</v>
      </c>
      <c r="I33" s="69">
        <v>15</v>
      </c>
      <c r="J33" s="71">
        <v>22</v>
      </c>
      <c r="K33" s="71" t="s">
        <v>788</v>
      </c>
      <c r="L33" s="73" t="s">
        <v>432</v>
      </c>
      <c r="M33" s="70" t="s">
        <v>438</v>
      </c>
      <c r="N33" s="74" t="s">
        <v>433</v>
      </c>
      <c r="O33" s="75" t="s">
        <v>775</v>
      </c>
      <c r="P33" s="76"/>
      <c r="Q33" s="76"/>
      <c r="R33" s="53"/>
      <c r="S33" s="54" t="s">
        <v>795</v>
      </c>
      <c r="T33" s="55"/>
      <c r="U33" s="127" t="str">
        <f t="shared" si="0"/>
        <v>O</v>
      </c>
      <c r="V33" s="127" t="s">
        <v>45</v>
      </c>
      <c r="W33" s="127" t="s">
        <v>854</v>
      </c>
      <c r="X33" s="127" t="s">
        <v>854</v>
      </c>
      <c r="Y33" s="127" t="s">
        <v>854</v>
      </c>
      <c r="Z33" s="127" t="s">
        <v>854</v>
      </c>
      <c r="AA33" s="127" t="s">
        <v>45</v>
      </c>
      <c r="AB33" s="127" t="s">
        <v>45</v>
      </c>
      <c r="AC33" s="127" t="s">
        <v>45</v>
      </c>
      <c r="AD33" s="127" t="s">
        <v>45</v>
      </c>
      <c r="AE33" s="127" t="s">
        <v>45</v>
      </c>
      <c r="AF33" s="127" t="s">
        <v>45</v>
      </c>
      <c r="AG33" s="127" t="s">
        <v>45</v>
      </c>
      <c r="AH33" s="127" t="s">
        <v>45</v>
      </c>
      <c r="AI33" s="127" t="s">
        <v>45</v>
      </c>
      <c r="AJ33" s="127" t="s">
        <v>45</v>
      </c>
      <c r="AK33" s="127" t="s">
        <v>45</v>
      </c>
      <c r="AL33" s="127" t="s">
        <v>45</v>
      </c>
      <c r="AM33" s="128">
        <f>COUNTIF(U33:AL33,"S")/(COUNTIF(U33:AL33,"S")+COUNTIF(U33:AL33,"O"))</f>
        <v>0.9285714285714286</v>
      </c>
      <c r="AN33" s="129">
        <f t="shared" si="1"/>
        <v>1</v>
      </c>
      <c r="AO33" s="130" t="s">
        <v>45</v>
      </c>
    </row>
    <row r="34" spans="1:41" s="77" customFormat="1" ht="51">
      <c r="A34" s="69">
        <v>86</v>
      </c>
      <c r="B34" s="70" t="s">
        <v>772</v>
      </c>
      <c r="C34" s="29" t="s">
        <v>773</v>
      </c>
      <c r="D34" s="17" t="s">
        <v>774</v>
      </c>
      <c r="E34" s="17" t="s">
        <v>668</v>
      </c>
      <c r="F34" s="69">
        <v>6</v>
      </c>
      <c r="G34" s="69">
        <v>6.2</v>
      </c>
      <c r="H34" s="69">
        <v>1</v>
      </c>
      <c r="I34" s="103">
        <v>16</v>
      </c>
      <c r="J34" s="103">
        <v>4</v>
      </c>
      <c r="K34" s="71" t="s">
        <v>788</v>
      </c>
      <c r="L34" s="73" t="s">
        <v>434</v>
      </c>
      <c r="M34" s="79"/>
      <c r="N34" s="74" t="s">
        <v>435</v>
      </c>
      <c r="O34" s="75" t="s">
        <v>775</v>
      </c>
      <c r="P34" s="76"/>
      <c r="Q34" s="76"/>
      <c r="R34" s="53"/>
      <c r="S34" s="54" t="s">
        <v>795</v>
      </c>
      <c r="T34" s="55"/>
      <c r="U34" s="127" t="str">
        <f t="shared" si="0"/>
        <v>O</v>
      </c>
      <c r="V34" s="127" t="s">
        <v>45</v>
      </c>
      <c r="W34" s="127" t="s">
        <v>854</v>
      </c>
      <c r="X34" s="127" t="s">
        <v>854</v>
      </c>
      <c r="Y34" s="127" t="s">
        <v>854</v>
      </c>
      <c r="Z34" s="127" t="s">
        <v>854</v>
      </c>
      <c r="AA34" s="127" t="s">
        <v>45</v>
      </c>
      <c r="AB34" s="127" t="s">
        <v>45</v>
      </c>
      <c r="AC34" s="127" t="s">
        <v>45</v>
      </c>
      <c r="AD34" s="127" t="s">
        <v>45</v>
      </c>
      <c r="AE34" s="127" t="s">
        <v>45</v>
      </c>
      <c r="AF34" s="127" t="s">
        <v>45</v>
      </c>
      <c r="AG34" s="127" t="s">
        <v>45</v>
      </c>
      <c r="AH34" s="127" t="s">
        <v>45</v>
      </c>
      <c r="AI34" s="127" t="s">
        <v>45</v>
      </c>
      <c r="AJ34" s="127" t="s">
        <v>45</v>
      </c>
      <c r="AK34" s="127" t="s">
        <v>45</v>
      </c>
      <c r="AL34" s="127" t="s">
        <v>45</v>
      </c>
      <c r="AM34" s="128">
        <f>COUNTIF(U34:AL34,"S")/(COUNTIF(U34:AL34,"S")+COUNTIF(U34:AL34,"O"))</f>
        <v>0.9285714285714286</v>
      </c>
      <c r="AN34" s="129">
        <f t="shared" si="1"/>
        <v>1</v>
      </c>
      <c r="AO34" s="130" t="s">
        <v>45</v>
      </c>
    </row>
    <row r="35" spans="1:41" ht="51">
      <c r="A35" s="22">
        <v>90</v>
      </c>
      <c r="B35" s="93" t="s">
        <v>654</v>
      </c>
      <c r="C35" s="93" t="s">
        <v>655</v>
      </c>
      <c r="D35" s="94" t="s">
        <v>656</v>
      </c>
      <c r="E35" s="95"/>
      <c r="F35" s="96" t="s">
        <v>786</v>
      </c>
      <c r="G35" s="96" t="s">
        <v>706</v>
      </c>
      <c r="H35" s="96" t="s">
        <v>681</v>
      </c>
      <c r="I35" s="26">
        <v>17</v>
      </c>
      <c r="J35" s="26">
        <v>23</v>
      </c>
      <c r="K35" s="96" t="s">
        <v>788</v>
      </c>
      <c r="L35" s="97" t="s">
        <v>436</v>
      </c>
      <c r="M35" s="93" t="s">
        <v>450</v>
      </c>
      <c r="N35" s="74" t="s">
        <v>867</v>
      </c>
      <c r="O35" s="75" t="s">
        <v>789</v>
      </c>
      <c r="P35" s="17"/>
      <c r="Q35" s="17"/>
      <c r="R35" s="53" t="s">
        <v>795</v>
      </c>
      <c r="S35" s="54"/>
      <c r="T35" s="55"/>
      <c r="U35" s="127" t="str">
        <f t="shared" si="0"/>
        <v>S</v>
      </c>
      <c r="V35" s="127" t="s">
        <v>45</v>
      </c>
      <c r="W35" s="127" t="s">
        <v>854</v>
      </c>
      <c r="X35" s="127" t="s">
        <v>854</v>
      </c>
      <c r="Y35" s="127" t="s">
        <v>854</v>
      </c>
      <c r="Z35" s="127" t="s">
        <v>854</v>
      </c>
      <c r="AA35" s="127" t="s">
        <v>45</v>
      </c>
      <c r="AB35" s="127" t="s">
        <v>45</v>
      </c>
      <c r="AC35" s="127" t="s">
        <v>45</v>
      </c>
      <c r="AD35" s="127" t="s">
        <v>45</v>
      </c>
      <c r="AE35" s="127" t="s">
        <v>854</v>
      </c>
      <c r="AF35" s="127" t="s">
        <v>45</v>
      </c>
      <c r="AG35" s="127" t="s">
        <v>45</v>
      </c>
      <c r="AH35" s="127" t="s">
        <v>45</v>
      </c>
      <c r="AI35" s="127" t="s">
        <v>45</v>
      </c>
      <c r="AJ35" s="127" t="s">
        <v>45</v>
      </c>
      <c r="AK35" s="127" t="s">
        <v>45</v>
      </c>
      <c r="AL35" s="127" t="s">
        <v>45</v>
      </c>
      <c r="AM35" s="128">
        <f>COUNTIF(U35:AL35,"S")/(COUNTIF(U35:AL35,"S")+COUNTIF(U35:AL35,"O"))</f>
        <v>1</v>
      </c>
      <c r="AN35" s="129">
        <f t="shared" si="1"/>
        <v>1</v>
      </c>
      <c r="AO35" s="130" t="s">
        <v>45</v>
      </c>
    </row>
    <row r="36" spans="1:41" ht="38.25">
      <c r="A36" s="69">
        <v>92</v>
      </c>
      <c r="B36" s="79" t="s">
        <v>715</v>
      </c>
      <c r="C36" s="29" t="s">
        <v>651</v>
      </c>
      <c r="D36" s="17" t="s">
        <v>753</v>
      </c>
      <c r="E36" s="17" t="s">
        <v>754</v>
      </c>
      <c r="F36" s="69">
        <v>6</v>
      </c>
      <c r="G36" s="69">
        <v>6.2</v>
      </c>
      <c r="H36" s="69">
        <v>5</v>
      </c>
      <c r="I36" s="69">
        <v>17</v>
      </c>
      <c r="J36" s="69">
        <v>37</v>
      </c>
      <c r="K36" s="69" t="s">
        <v>792</v>
      </c>
      <c r="L36" s="76" t="s">
        <v>451</v>
      </c>
      <c r="M36" s="79" t="s">
        <v>452</v>
      </c>
      <c r="N36" s="74" t="s">
        <v>868</v>
      </c>
      <c r="O36" s="75" t="s">
        <v>789</v>
      </c>
      <c r="P36" s="76"/>
      <c r="Q36" s="76"/>
      <c r="R36" s="53" t="s">
        <v>795</v>
      </c>
      <c r="S36" s="54"/>
      <c r="T36" s="55"/>
      <c r="U36" s="127" t="str">
        <f t="shared" si="0"/>
        <v>S</v>
      </c>
      <c r="V36" s="127" t="s">
        <v>45</v>
      </c>
      <c r="W36" s="127" t="s">
        <v>854</v>
      </c>
      <c r="X36" s="127" t="s">
        <v>854</v>
      </c>
      <c r="Y36" s="127" t="s">
        <v>854</v>
      </c>
      <c r="Z36" s="127" t="s">
        <v>854</v>
      </c>
      <c r="AA36" s="127" t="s">
        <v>45</v>
      </c>
      <c r="AB36" s="127" t="s">
        <v>45</v>
      </c>
      <c r="AC36" s="127" t="s">
        <v>45</v>
      </c>
      <c r="AD36" s="127" t="s">
        <v>45</v>
      </c>
      <c r="AE36" s="127" t="s">
        <v>854</v>
      </c>
      <c r="AF36" s="127" t="s">
        <v>45</v>
      </c>
      <c r="AG36" s="127" t="s">
        <v>45</v>
      </c>
      <c r="AH36" s="127" t="s">
        <v>45</v>
      </c>
      <c r="AI36" s="127" t="s">
        <v>45</v>
      </c>
      <c r="AJ36" s="127" t="s">
        <v>45</v>
      </c>
      <c r="AK36" s="127" t="s">
        <v>45</v>
      </c>
      <c r="AL36" s="127" t="s">
        <v>45</v>
      </c>
      <c r="AM36" s="128">
        <f>COUNTIF(U36:AL36,"S")/(COUNTIF(U36:AL36,"S")+COUNTIF(U36:AL36,"O"))</f>
        <v>1</v>
      </c>
      <c r="AN36" s="129">
        <f t="shared" si="1"/>
        <v>1</v>
      </c>
      <c r="AO36" s="130" t="s">
        <v>45</v>
      </c>
    </row>
    <row r="37" spans="1:41" ht="102">
      <c r="A37" s="22">
        <v>97</v>
      </c>
      <c r="B37" s="93" t="s">
        <v>654</v>
      </c>
      <c r="C37" s="93" t="s">
        <v>655</v>
      </c>
      <c r="D37" s="94" t="s">
        <v>656</v>
      </c>
      <c r="E37" s="95"/>
      <c r="F37" s="96" t="s">
        <v>786</v>
      </c>
      <c r="G37" s="96" t="s">
        <v>706</v>
      </c>
      <c r="H37" s="96" t="s">
        <v>681</v>
      </c>
      <c r="I37" s="26">
        <v>18</v>
      </c>
      <c r="J37" s="26">
        <v>1</v>
      </c>
      <c r="K37" s="96" t="s">
        <v>792</v>
      </c>
      <c r="L37" s="97" t="s">
        <v>439</v>
      </c>
      <c r="M37" s="93" t="s">
        <v>453</v>
      </c>
      <c r="N37" s="74" t="s">
        <v>440</v>
      </c>
      <c r="O37" s="75" t="s">
        <v>783</v>
      </c>
      <c r="P37" s="17"/>
      <c r="Q37" s="17"/>
      <c r="R37" s="53" t="s">
        <v>795</v>
      </c>
      <c r="S37" s="54"/>
      <c r="T37" s="55"/>
      <c r="U37" s="127" t="str">
        <f t="shared" si="0"/>
        <v>S</v>
      </c>
      <c r="V37" s="127" t="s">
        <v>45</v>
      </c>
      <c r="W37" s="127" t="s">
        <v>854</v>
      </c>
      <c r="X37" s="127" t="s">
        <v>854</v>
      </c>
      <c r="Y37" s="127" t="s">
        <v>854</v>
      </c>
      <c r="Z37" s="127" t="s">
        <v>854</v>
      </c>
      <c r="AA37" s="127" t="s">
        <v>45</v>
      </c>
      <c r="AB37" s="127" t="s">
        <v>45</v>
      </c>
      <c r="AC37" s="127" t="s">
        <v>45</v>
      </c>
      <c r="AD37" s="127" t="s">
        <v>45</v>
      </c>
      <c r="AE37" s="127" t="s">
        <v>854</v>
      </c>
      <c r="AF37" s="127" t="s">
        <v>45</v>
      </c>
      <c r="AG37" s="127" t="s">
        <v>45</v>
      </c>
      <c r="AH37" s="127" t="s">
        <v>45</v>
      </c>
      <c r="AI37" s="127" t="s">
        <v>45</v>
      </c>
      <c r="AJ37" s="127" t="s">
        <v>45</v>
      </c>
      <c r="AK37" s="127" t="s">
        <v>45</v>
      </c>
      <c r="AL37" s="127" t="s">
        <v>45</v>
      </c>
      <c r="AM37" s="128">
        <f>COUNTIF(U37:AL37,"S")/(COUNTIF(U37:AL37,"S")+COUNTIF(U37:AL37,"O"))</f>
        <v>1</v>
      </c>
      <c r="AN37" s="129">
        <f t="shared" si="1"/>
        <v>1</v>
      </c>
      <c r="AO37" s="130" t="s">
        <v>45</v>
      </c>
    </row>
    <row r="38" spans="1:41" ht="178.5">
      <c r="A38" s="69">
        <v>98</v>
      </c>
      <c r="B38" s="79" t="s">
        <v>715</v>
      </c>
      <c r="C38" s="29" t="s">
        <v>651</v>
      </c>
      <c r="D38" s="17" t="s">
        <v>753</v>
      </c>
      <c r="E38" s="17" t="s">
        <v>754</v>
      </c>
      <c r="F38" s="69">
        <v>6</v>
      </c>
      <c r="G38" s="69">
        <v>6.2</v>
      </c>
      <c r="H38" s="69">
        <v>10</v>
      </c>
      <c r="I38" s="69">
        <v>18</v>
      </c>
      <c r="J38" s="69">
        <v>7</v>
      </c>
      <c r="K38" s="69" t="s">
        <v>792</v>
      </c>
      <c r="L38" s="76" t="s">
        <v>454</v>
      </c>
      <c r="M38" s="79" t="s">
        <v>441</v>
      </c>
      <c r="N38" s="74" t="s">
        <v>442</v>
      </c>
      <c r="O38" s="75" t="s">
        <v>789</v>
      </c>
      <c r="P38" s="76"/>
      <c r="Q38" s="76"/>
      <c r="R38" s="53" t="s">
        <v>795</v>
      </c>
      <c r="S38" s="54"/>
      <c r="T38" s="55"/>
      <c r="U38" s="127" t="str">
        <f t="shared" si="0"/>
        <v>S</v>
      </c>
      <c r="V38" s="127" t="s">
        <v>45</v>
      </c>
      <c r="W38" s="127" t="s">
        <v>854</v>
      </c>
      <c r="X38" s="127" t="s">
        <v>854</v>
      </c>
      <c r="Y38" s="127" t="s">
        <v>854</v>
      </c>
      <c r="Z38" s="127" t="s">
        <v>854</v>
      </c>
      <c r="AA38" s="127" t="s">
        <v>45</v>
      </c>
      <c r="AB38" s="127" t="s">
        <v>854</v>
      </c>
      <c r="AC38" s="127" t="s">
        <v>45</v>
      </c>
      <c r="AD38" s="127" t="s">
        <v>45</v>
      </c>
      <c r="AE38" s="127" t="s">
        <v>854</v>
      </c>
      <c r="AF38" s="127" t="s">
        <v>45</v>
      </c>
      <c r="AG38" s="127" t="s">
        <v>45</v>
      </c>
      <c r="AH38" s="127" t="s">
        <v>45</v>
      </c>
      <c r="AI38" s="127" t="s">
        <v>45</v>
      </c>
      <c r="AJ38" s="127" t="s">
        <v>45</v>
      </c>
      <c r="AK38" s="127" t="s">
        <v>45</v>
      </c>
      <c r="AL38" s="127" t="s">
        <v>45</v>
      </c>
      <c r="AM38" s="128">
        <f>COUNTIF(U38:AL38,"S")/(COUNTIF(U38:AL38,"S")+COUNTIF(U38:AL38,"O"))</f>
        <v>1</v>
      </c>
      <c r="AN38" s="129">
        <f t="shared" si="1"/>
        <v>1</v>
      </c>
      <c r="AO38" s="130" t="s">
        <v>45</v>
      </c>
    </row>
    <row r="39" spans="1:41" ht="114.75">
      <c r="A39" s="69">
        <v>102</v>
      </c>
      <c r="B39" s="79" t="s">
        <v>767</v>
      </c>
      <c r="C39" s="29" t="s">
        <v>713</v>
      </c>
      <c r="D39" s="17" t="s">
        <v>648</v>
      </c>
      <c r="E39" s="17" t="s">
        <v>714</v>
      </c>
      <c r="F39" s="69"/>
      <c r="G39" s="69"/>
      <c r="H39" s="69"/>
      <c r="I39" s="69">
        <v>18</v>
      </c>
      <c r="J39" s="69">
        <v>20</v>
      </c>
      <c r="K39" s="69" t="s">
        <v>792</v>
      </c>
      <c r="L39" s="76" t="s">
        <v>455</v>
      </c>
      <c r="M39" s="79" t="s">
        <v>456</v>
      </c>
      <c r="N39" s="74" t="s">
        <v>443</v>
      </c>
      <c r="O39" s="75" t="s">
        <v>789</v>
      </c>
      <c r="P39" s="76"/>
      <c r="Q39" s="76"/>
      <c r="R39" s="53" t="s">
        <v>795</v>
      </c>
      <c r="S39" s="54"/>
      <c r="T39" s="55"/>
      <c r="U39" s="127" t="str">
        <f t="shared" si="0"/>
        <v>S</v>
      </c>
      <c r="V39" s="127" t="s">
        <v>45</v>
      </c>
      <c r="W39" s="127" t="s">
        <v>854</v>
      </c>
      <c r="X39" s="127" t="s">
        <v>854</v>
      </c>
      <c r="Y39" s="127" t="s">
        <v>854</v>
      </c>
      <c r="Z39" s="127" t="s">
        <v>854</v>
      </c>
      <c r="AA39" s="127" t="s">
        <v>45</v>
      </c>
      <c r="AB39" s="127" t="s">
        <v>45</v>
      </c>
      <c r="AC39" s="127" t="s">
        <v>45</v>
      </c>
      <c r="AD39" s="127" t="s">
        <v>45</v>
      </c>
      <c r="AE39" s="127" t="s">
        <v>854</v>
      </c>
      <c r="AF39" s="127" t="s">
        <v>45</v>
      </c>
      <c r="AG39" s="127" t="s">
        <v>45</v>
      </c>
      <c r="AH39" s="127" t="s">
        <v>45</v>
      </c>
      <c r="AI39" s="127" t="s">
        <v>45</v>
      </c>
      <c r="AJ39" s="127" t="s">
        <v>45</v>
      </c>
      <c r="AK39" s="127" t="s">
        <v>45</v>
      </c>
      <c r="AL39" s="127" t="s">
        <v>45</v>
      </c>
      <c r="AM39" s="128">
        <f>COUNTIF(U39:AL39,"S")/(COUNTIF(U39:AL39,"S")+COUNTIF(U39:AL39,"O"))</f>
        <v>1</v>
      </c>
      <c r="AN39" s="129">
        <f t="shared" si="1"/>
        <v>1</v>
      </c>
      <c r="AO39" s="130" t="s">
        <v>45</v>
      </c>
    </row>
    <row r="40" spans="1:41" ht="249.75" customHeight="1">
      <c r="A40" s="69">
        <v>107</v>
      </c>
      <c r="B40" s="79" t="s">
        <v>715</v>
      </c>
      <c r="C40" s="29" t="s">
        <v>651</v>
      </c>
      <c r="D40" s="17" t="s">
        <v>753</v>
      </c>
      <c r="E40" s="17" t="s">
        <v>754</v>
      </c>
      <c r="F40" s="69">
        <v>6</v>
      </c>
      <c r="G40" s="69">
        <v>6.2</v>
      </c>
      <c r="H40" s="69">
        <v>13</v>
      </c>
      <c r="I40" s="69">
        <v>18</v>
      </c>
      <c r="J40" s="69">
        <v>35</v>
      </c>
      <c r="K40" s="69" t="s">
        <v>792</v>
      </c>
      <c r="L40" s="76" t="s">
        <v>457</v>
      </c>
      <c r="M40" s="79" t="s">
        <v>458</v>
      </c>
      <c r="N40" s="74" t="s">
        <v>444</v>
      </c>
      <c r="O40" s="75" t="s">
        <v>789</v>
      </c>
      <c r="P40" s="76"/>
      <c r="Q40" s="76"/>
      <c r="R40" s="53" t="s">
        <v>795</v>
      </c>
      <c r="S40" s="54"/>
      <c r="T40" s="55"/>
      <c r="U40" s="127" t="str">
        <f t="shared" si="0"/>
        <v>S</v>
      </c>
      <c r="V40" s="127" t="s">
        <v>45</v>
      </c>
      <c r="W40" s="127" t="s">
        <v>854</v>
      </c>
      <c r="X40" s="127" t="s">
        <v>854</v>
      </c>
      <c r="Y40" s="127" t="s">
        <v>854</v>
      </c>
      <c r="Z40" s="127" t="s">
        <v>854</v>
      </c>
      <c r="AA40" s="127" t="s">
        <v>45</v>
      </c>
      <c r="AB40" s="127" t="s">
        <v>45</v>
      </c>
      <c r="AC40" s="127" t="s">
        <v>45</v>
      </c>
      <c r="AD40" s="127" t="s">
        <v>45</v>
      </c>
      <c r="AE40" s="127" t="s">
        <v>854</v>
      </c>
      <c r="AF40" s="127" t="s">
        <v>45</v>
      </c>
      <c r="AG40" s="127" t="s">
        <v>45</v>
      </c>
      <c r="AH40" s="127" t="s">
        <v>45</v>
      </c>
      <c r="AI40" s="127" t="s">
        <v>45</v>
      </c>
      <c r="AJ40" s="127" t="s">
        <v>45</v>
      </c>
      <c r="AK40" s="127" t="s">
        <v>45</v>
      </c>
      <c r="AL40" s="127" t="s">
        <v>45</v>
      </c>
      <c r="AM40" s="128">
        <f>COUNTIF(U40:AL40,"S")/(COUNTIF(U40:AL40,"S")+COUNTIF(U40:AL40,"O"))</f>
        <v>1</v>
      </c>
      <c r="AN40" s="129">
        <f t="shared" si="1"/>
        <v>1</v>
      </c>
      <c r="AO40" s="130" t="s">
        <v>45</v>
      </c>
    </row>
    <row r="41" spans="1:41" ht="102">
      <c r="A41" s="22">
        <v>109</v>
      </c>
      <c r="B41" s="93" t="s">
        <v>654</v>
      </c>
      <c r="C41" s="93" t="s">
        <v>655</v>
      </c>
      <c r="D41" s="94" t="s">
        <v>656</v>
      </c>
      <c r="E41" s="95"/>
      <c r="F41" s="96" t="s">
        <v>786</v>
      </c>
      <c r="G41" s="96" t="s">
        <v>707</v>
      </c>
      <c r="H41" s="96" t="s">
        <v>681</v>
      </c>
      <c r="I41" s="26">
        <v>19</v>
      </c>
      <c r="J41" s="26">
        <v>1</v>
      </c>
      <c r="K41" s="96" t="s">
        <v>792</v>
      </c>
      <c r="L41" s="97" t="s">
        <v>657</v>
      </c>
      <c r="M41" s="93" t="s">
        <v>807</v>
      </c>
      <c r="N41" s="74" t="s">
        <v>445</v>
      </c>
      <c r="O41" s="75" t="s">
        <v>775</v>
      </c>
      <c r="P41" s="17"/>
      <c r="Q41" s="17"/>
      <c r="R41" s="53"/>
      <c r="S41" s="54" t="s">
        <v>795</v>
      </c>
      <c r="T41" s="55"/>
      <c r="U41" s="127" t="str">
        <f t="shared" si="0"/>
        <v>O</v>
      </c>
      <c r="V41" s="127" t="s">
        <v>45</v>
      </c>
      <c r="W41" s="127" t="s">
        <v>854</v>
      </c>
      <c r="X41" s="127" t="s">
        <v>854</v>
      </c>
      <c r="Y41" s="127" t="s">
        <v>854</v>
      </c>
      <c r="Z41" s="127" t="s">
        <v>854</v>
      </c>
      <c r="AA41" s="127" t="s">
        <v>45</v>
      </c>
      <c r="AB41" s="127" t="s">
        <v>45</v>
      </c>
      <c r="AC41" s="127" t="s">
        <v>45</v>
      </c>
      <c r="AD41" s="127" t="s">
        <v>45</v>
      </c>
      <c r="AE41" s="127" t="s">
        <v>854</v>
      </c>
      <c r="AF41" s="127" t="s">
        <v>45</v>
      </c>
      <c r="AG41" s="127" t="s">
        <v>45</v>
      </c>
      <c r="AH41" s="127" t="s">
        <v>45</v>
      </c>
      <c r="AI41" s="127" t="s">
        <v>45</v>
      </c>
      <c r="AJ41" s="127" t="s">
        <v>45</v>
      </c>
      <c r="AK41" s="127" t="s">
        <v>45</v>
      </c>
      <c r="AL41" s="127" t="s">
        <v>45</v>
      </c>
      <c r="AM41" s="128">
        <f>COUNTIF(U41:AL41,"S")/(COUNTIF(U41:AL41,"S")+COUNTIF(U41:AL41,"O"))</f>
        <v>0.9230769230769231</v>
      </c>
      <c r="AN41" s="129">
        <f t="shared" si="1"/>
        <v>1</v>
      </c>
      <c r="AO41" s="130" t="s">
        <v>45</v>
      </c>
    </row>
    <row r="42" spans="1:41" ht="89.25">
      <c r="A42" s="22">
        <v>111</v>
      </c>
      <c r="B42" s="93" t="s">
        <v>654</v>
      </c>
      <c r="C42" s="93" t="s">
        <v>655</v>
      </c>
      <c r="D42" s="94" t="s">
        <v>656</v>
      </c>
      <c r="E42" s="95"/>
      <c r="F42" s="96" t="s">
        <v>786</v>
      </c>
      <c r="G42" s="96" t="s">
        <v>707</v>
      </c>
      <c r="H42" s="96" t="s">
        <v>681</v>
      </c>
      <c r="I42" s="26">
        <v>19</v>
      </c>
      <c r="J42" s="26">
        <v>13</v>
      </c>
      <c r="K42" s="96" t="s">
        <v>788</v>
      </c>
      <c r="L42" s="97" t="s">
        <v>459</v>
      </c>
      <c r="M42" s="93" t="s">
        <v>446</v>
      </c>
      <c r="N42" s="74" t="s">
        <v>460</v>
      </c>
      <c r="O42" s="75" t="s">
        <v>790</v>
      </c>
      <c r="P42" s="17"/>
      <c r="Q42" s="17"/>
      <c r="R42" s="53" t="s">
        <v>795</v>
      </c>
      <c r="S42" s="54"/>
      <c r="T42" s="55"/>
      <c r="U42" s="127" t="str">
        <f t="shared" si="0"/>
        <v>S</v>
      </c>
      <c r="V42" s="127" t="s">
        <v>45</v>
      </c>
      <c r="W42" s="127" t="s">
        <v>854</v>
      </c>
      <c r="X42" s="127" t="s">
        <v>854</v>
      </c>
      <c r="Y42" s="127" t="s">
        <v>854</v>
      </c>
      <c r="Z42" s="127" t="s">
        <v>854</v>
      </c>
      <c r="AA42" s="127" t="s">
        <v>45</v>
      </c>
      <c r="AB42" s="127" t="s">
        <v>45</v>
      </c>
      <c r="AC42" s="127" t="s">
        <v>45</v>
      </c>
      <c r="AD42" s="127" t="s">
        <v>45</v>
      </c>
      <c r="AE42" s="127" t="s">
        <v>854</v>
      </c>
      <c r="AF42" s="127" t="s">
        <v>45</v>
      </c>
      <c r="AG42" s="127" t="s">
        <v>45</v>
      </c>
      <c r="AH42" s="127" t="s">
        <v>45</v>
      </c>
      <c r="AI42" s="127" t="s">
        <v>45</v>
      </c>
      <c r="AJ42" s="127" t="s">
        <v>45</v>
      </c>
      <c r="AK42" s="127" t="s">
        <v>45</v>
      </c>
      <c r="AL42" s="127" t="s">
        <v>45</v>
      </c>
      <c r="AM42" s="128">
        <f>COUNTIF(U42:AL42,"S")/(COUNTIF(U42:AL42,"S")+COUNTIF(U42:AL42,"O"))</f>
        <v>1</v>
      </c>
      <c r="AN42" s="129">
        <f t="shared" si="1"/>
        <v>1</v>
      </c>
      <c r="AO42" s="130" t="s">
        <v>45</v>
      </c>
    </row>
    <row r="43" spans="1:41" ht="38.25">
      <c r="A43" s="22">
        <v>115</v>
      </c>
      <c r="B43" s="29" t="s">
        <v>715</v>
      </c>
      <c r="C43" s="29" t="s">
        <v>651</v>
      </c>
      <c r="D43" s="90" t="s">
        <v>753</v>
      </c>
      <c r="E43" s="29" t="s">
        <v>754</v>
      </c>
      <c r="F43" s="22">
        <v>6</v>
      </c>
      <c r="G43" s="63" t="s">
        <v>461</v>
      </c>
      <c r="H43" s="22">
        <v>1</v>
      </c>
      <c r="I43" s="22">
        <v>20</v>
      </c>
      <c r="J43" s="22">
        <v>13</v>
      </c>
      <c r="K43" s="22" t="s">
        <v>792</v>
      </c>
      <c r="L43" s="17" t="s">
        <v>462</v>
      </c>
      <c r="M43" s="29" t="s">
        <v>463</v>
      </c>
      <c r="N43" s="74" t="s">
        <v>464</v>
      </c>
      <c r="O43" s="75" t="s">
        <v>790</v>
      </c>
      <c r="P43" s="17"/>
      <c r="Q43" s="17"/>
      <c r="R43" s="53" t="s">
        <v>795</v>
      </c>
      <c r="S43" s="54"/>
      <c r="T43" s="55"/>
      <c r="U43" s="127" t="str">
        <f t="shared" si="0"/>
        <v>S</v>
      </c>
      <c r="V43" s="127" t="s">
        <v>45</v>
      </c>
      <c r="W43" s="127" t="s">
        <v>854</v>
      </c>
      <c r="X43" s="127" t="s">
        <v>854</v>
      </c>
      <c r="Y43" s="127" t="s">
        <v>854</v>
      </c>
      <c r="Z43" s="127" t="s">
        <v>854</v>
      </c>
      <c r="AA43" s="127" t="s">
        <v>45</v>
      </c>
      <c r="AB43" s="127" t="s">
        <v>45</v>
      </c>
      <c r="AC43" s="127" t="s">
        <v>45</v>
      </c>
      <c r="AD43" s="127" t="s">
        <v>45</v>
      </c>
      <c r="AE43" s="127" t="s">
        <v>854</v>
      </c>
      <c r="AF43" s="127" t="s">
        <v>45</v>
      </c>
      <c r="AG43" s="127" t="s">
        <v>45</v>
      </c>
      <c r="AH43" s="127" t="s">
        <v>45</v>
      </c>
      <c r="AI43" s="127" t="s">
        <v>45</v>
      </c>
      <c r="AJ43" s="127" t="s">
        <v>45</v>
      </c>
      <c r="AK43" s="127" t="s">
        <v>45</v>
      </c>
      <c r="AL43" s="127" t="s">
        <v>45</v>
      </c>
      <c r="AM43" s="128">
        <f>COUNTIF(U43:AL43,"S")/(COUNTIF(U43:AL43,"S")+COUNTIF(U43:AL43,"O"))</f>
        <v>1</v>
      </c>
      <c r="AN43" s="129">
        <f t="shared" si="1"/>
        <v>1</v>
      </c>
      <c r="AO43" s="130" t="s">
        <v>45</v>
      </c>
    </row>
    <row r="44" spans="1:41" ht="178.5">
      <c r="A44" s="69">
        <v>122</v>
      </c>
      <c r="B44" s="79" t="s">
        <v>715</v>
      </c>
      <c r="C44" s="79" t="s">
        <v>651</v>
      </c>
      <c r="D44" s="79" t="s">
        <v>753</v>
      </c>
      <c r="E44" s="79" t="s">
        <v>754</v>
      </c>
      <c r="F44" s="69">
        <v>6</v>
      </c>
      <c r="G44" s="69">
        <v>6.4</v>
      </c>
      <c r="H44" s="69">
        <v>1</v>
      </c>
      <c r="I44" s="69">
        <v>21</v>
      </c>
      <c r="J44" s="69">
        <v>11</v>
      </c>
      <c r="K44" s="69" t="s">
        <v>792</v>
      </c>
      <c r="L44" s="76" t="s">
        <v>465</v>
      </c>
      <c r="M44" s="70" t="s">
        <v>447</v>
      </c>
      <c r="N44" s="74" t="s">
        <v>448</v>
      </c>
      <c r="O44" s="75" t="s">
        <v>789</v>
      </c>
      <c r="P44" s="76"/>
      <c r="Q44" s="76"/>
      <c r="R44" s="53"/>
      <c r="S44" s="54" t="s">
        <v>795</v>
      </c>
      <c r="T44" s="55"/>
      <c r="U44" s="127" t="str">
        <f t="shared" si="0"/>
        <v>O</v>
      </c>
      <c r="V44" s="127" t="s">
        <v>44</v>
      </c>
      <c r="W44" s="127" t="s">
        <v>854</v>
      </c>
      <c r="X44" s="127" t="s">
        <v>854</v>
      </c>
      <c r="Y44" s="127" t="s">
        <v>854</v>
      </c>
      <c r="Z44" s="127" t="s">
        <v>854</v>
      </c>
      <c r="AA44" s="127" t="s">
        <v>45</v>
      </c>
      <c r="AB44" s="127" t="s">
        <v>45</v>
      </c>
      <c r="AC44" s="127" t="s">
        <v>45</v>
      </c>
      <c r="AD44" s="127" t="s">
        <v>45</v>
      </c>
      <c r="AE44" s="127" t="s">
        <v>854</v>
      </c>
      <c r="AF44" s="127" t="s">
        <v>45</v>
      </c>
      <c r="AG44" s="127" t="s">
        <v>45</v>
      </c>
      <c r="AH44" s="127" t="s">
        <v>45</v>
      </c>
      <c r="AI44" s="127" t="s">
        <v>45</v>
      </c>
      <c r="AJ44" s="127" t="s">
        <v>45</v>
      </c>
      <c r="AK44" s="127" t="s">
        <v>45</v>
      </c>
      <c r="AL44" s="127" t="s">
        <v>45</v>
      </c>
      <c r="AM44" s="128">
        <f>COUNTIF(U44:AL44,"S")/(COUNTIF(U44:AL44,"S")+COUNTIF(U44:AL44,"O"))</f>
        <v>0.8461538461538461</v>
      </c>
      <c r="AN44" s="129">
        <f t="shared" si="1"/>
        <v>1</v>
      </c>
      <c r="AO44" s="136" t="s">
        <v>44</v>
      </c>
    </row>
    <row r="45" spans="1:41" ht="102">
      <c r="A45" s="22">
        <v>128</v>
      </c>
      <c r="B45" s="93" t="s">
        <v>654</v>
      </c>
      <c r="C45" s="93" t="s">
        <v>655</v>
      </c>
      <c r="D45" s="94" t="s">
        <v>656</v>
      </c>
      <c r="E45" s="95"/>
      <c r="F45" s="96" t="s">
        <v>786</v>
      </c>
      <c r="G45" s="96" t="s">
        <v>466</v>
      </c>
      <c r="H45" s="96"/>
      <c r="I45" s="26">
        <v>22</v>
      </c>
      <c r="J45" s="26">
        <v>2</v>
      </c>
      <c r="K45" s="96" t="s">
        <v>788</v>
      </c>
      <c r="L45" s="97" t="s">
        <v>449</v>
      </c>
      <c r="M45" s="93" t="s">
        <v>467</v>
      </c>
      <c r="N45" s="74" t="s">
        <v>468</v>
      </c>
      <c r="O45" s="75" t="s">
        <v>789</v>
      </c>
      <c r="P45" s="17"/>
      <c r="Q45" s="17"/>
      <c r="R45" s="53"/>
      <c r="S45" s="54" t="s">
        <v>795</v>
      </c>
      <c r="T45" s="55"/>
      <c r="U45" s="127" t="str">
        <f t="shared" si="0"/>
        <v>O</v>
      </c>
      <c r="V45" s="127" t="s">
        <v>44</v>
      </c>
      <c r="W45" s="127" t="s">
        <v>854</v>
      </c>
      <c r="X45" s="127" t="s">
        <v>854</v>
      </c>
      <c r="Y45" s="127" t="s">
        <v>854</v>
      </c>
      <c r="Z45" s="127" t="s">
        <v>854</v>
      </c>
      <c r="AA45" s="127" t="s">
        <v>45</v>
      </c>
      <c r="AB45" s="127" t="s">
        <v>45</v>
      </c>
      <c r="AC45" s="127" t="s">
        <v>45</v>
      </c>
      <c r="AD45" s="127" t="s">
        <v>45</v>
      </c>
      <c r="AE45" s="127" t="s">
        <v>854</v>
      </c>
      <c r="AF45" s="127" t="s">
        <v>45</v>
      </c>
      <c r="AG45" s="127" t="s">
        <v>45</v>
      </c>
      <c r="AH45" s="127" t="s">
        <v>45</v>
      </c>
      <c r="AI45" s="127" t="s">
        <v>45</v>
      </c>
      <c r="AJ45" s="127" t="s">
        <v>45</v>
      </c>
      <c r="AK45" s="127" t="s">
        <v>45</v>
      </c>
      <c r="AL45" s="127" t="s">
        <v>45</v>
      </c>
      <c r="AM45" s="128">
        <f>COUNTIF(U45:AL45,"S")/(COUNTIF(U45:AL45,"S")+COUNTIF(U45:AL45,"O"))</f>
        <v>0.8461538461538461</v>
      </c>
      <c r="AN45" s="129">
        <f t="shared" si="1"/>
        <v>1</v>
      </c>
      <c r="AO45" s="130" t="s">
        <v>45</v>
      </c>
    </row>
    <row r="46" spans="1:41" ht="95.25" customHeight="1">
      <c r="A46" s="22">
        <v>130</v>
      </c>
      <c r="B46" s="29" t="s">
        <v>767</v>
      </c>
      <c r="C46" s="29" t="s">
        <v>713</v>
      </c>
      <c r="D46" s="101" t="s">
        <v>648</v>
      </c>
      <c r="E46" s="29" t="s">
        <v>714</v>
      </c>
      <c r="F46" s="22"/>
      <c r="G46" s="22">
        <v>6.4</v>
      </c>
      <c r="H46" s="22"/>
      <c r="I46" s="22">
        <v>22</v>
      </c>
      <c r="J46" s="22">
        <v>14</v>
      </c>
      <c r="K46" s="22" t="s">
        <v>761</v>
      </c>
      <c r="L46" s="17" t="s">
        <v>469</v>
      </c>
      <c r="M46" s="29" t="s">
        <v>470</v>
      </c>
      <c r="N46" s="74" t="s">
        <v>471</v>
      </c>
      <c r="O46" s="75" t="s">
        <v>789</v>
      </c>
      <c r="P46" s="17"/>
      <c r="Q46" s="17"/>
      <c r="R46" s="53"/>
      <c r="S46" s="54" t="s">
        <v>795</v>
      </c>
      <c r="T46" s="55"/>
      <c r="U46" s="127" t="str">
        <f t="shared" si="0"/>
        <v>O</v>
      </c>
      <c r="V46" s="127" t="s">
        <v>44</v>
      </c>
      <c r="W46" s="127" t="s">
        <v>854</v>
      </c>
      <c r="X46" s="127" t="s">
        <v>854</v>
      </c>
      <c r="Y46" s="127" t="s">
        <v>854</v>
      </c>
      <c r="Z46" s="127" t="s">
        <v>854</v>
      </c>
      <c r="AA46" s="127" t="s">
        <v>45</v>
      </c>
      <c r="AB46" s="127" t="s">
        <v>45</v>
      </c>
      <c r="AC46" s="127" t="s">
        <v>45</v>
      </c>
      <c r="AD46" s="127" t="s">
        <v>45</v>
      </c>
      <c r="AE46" s="127" t="s">
        <v>854</v>
      </c>
      <c r="AF46" s="127" t="s">
        <v>45</v>
      </c>
      <c r="AG46" s="127" t="s">
        <v>45</v>
      </c>
      <c r="AH46" s="127" t="s">
        <v>45</v>
      </c>
      <c r="AI46" s="127" t="s">
        <v>45</v>
      </c>
      <c r="AJ46" s="127" t="s">
        <v>45</v>
      </c>
      <c r="AK46" s="127" t="s">
        <v>45</v>
      </c>
      <c r="AL46" s="127" t="s">
        <v>45</v>
      </c>
      <c r="AM46" s="128">
        <f>COUNTIF(U46:AL46,"S")/(COUNTIF(U46:AL46,"S")+COUNTIF(U46:AL46,"O"))</f>
        <v>0.8461538461538461</v>
      </c>
      <c r="AN46" s="129">
        <f t="shared" si="1"/>
        <v>1</v>
      </c>
      <c r="AO46" s="130" t="s">
        <v>45</v>
      </c>
    </row>
    <row r="47" spans="1:41" ht="69.75" customHeight="1">
      <c r="A47" s="69">
        <v>132</v>
      </c>
      <c r="B47" s="29" t="s">
        <v>715</v>
      </c>
      <c r="C47" s="29" t="s">
        <v>651</v>
      </c>
      <c r="D47" s="90" t="s">
        <v>753</v>
      </c>
      <c r="E47" s="29" t="s">
        <v>754</v>
      </c>
      <c r="F47" s="22">
        <v>6</v>
      </c>
      <c r="G47" s="22">
        <v>6.5</v>
      </c>
      <c r="H47" s="22">
        <v>2</v>
      </c>
      <c r="I47" s="22">
        <v>22</v>
      </c>
      <c r="J47" s="22">
        <v>26</v>
      </c>
      <c r="K47" s="22" t="s">
        <v>792</v>
      </c>
      <c r="L47" s="17" t="s">
        <v>472</v>
      </c>
      <c r="M47" s="29" t="s">
        <v>577</v>
      </c>
      <c r="N47" s="74" t="s">
        <v>473</v>
      </c>
      <c r="O47" s="75" t="s">
        <v>790</v>
      </c>
      <c r="P47" s="17"/>
      <c r="Q47" s="17"/>
      <c r="R47" s="53" t="s">
        <v>795</v>
      </c>
      <c r="S47" s="54"/>
      <c r="T47" s="55"/>
      <c r="U47" s="127" t="str">
        <f t="shared" si="0"/>
        <v>S</v>
      </c>
      <c r="V47" s="127" t="s">
        <v>45</v>
      </c>
      <c r="W47" s="127" t="s">
        <v>854</v>
      </c>
      <c r="X47" s="127" t="s">
        <v>854</v>
      </c>
      <c r="Y47" s="127" t="s">
        <v>854</v>
      </c>
      <c r="Z47" s="127" t="s">
        <v>854</v>
      </c>
      <c r="AA47" s="127" t="s">
        <v>45</v>
      </c>
      <c r="AB47" s="127" t="s">
        <v>45</v>
      </c>
      <c r="AC47" s="127" t="s">
        <v>45</v>
      </c>
      <c r="AD47" s="127" t="s">
        <v>45</v>
      </c>
      <c r="AE47" s="127" t="s">
        <v>854</v>
      </c>
      <c r="AF47" s="127" t="s">
        <v>45</v>
      </c>
      <c r="AG47" s="127" t="s">
        <v>45</v>
      </c>
      <c r="AH47" s="127" t="s">
        <v>45</v>
      </c>
      <c r="AI47" s="127" t="s">
        <v>45</v>
      </c>
      <c r="AJ47" s="127" t="s">
        <v>45</v>
      </c>
      <c r="AK47" s="127" t="s">
        <v>45</v>
      </c>
      <c r="AL47" s="127" t="s">
        <v>45</v>
      </c>
      <c r="AM47" s="128">
        <f>COUNTIF(U47:AL47,"S")/(COUNTIF(U47:AL47,"S")+COUNTIF(U47:AL47,"O"))</f>
        <v>1</v>
      </c>
      <c r="AN47" s="129">
        <f t="shared" si="1"/>
        <v>1</v>
      </c>
      <c r="AO47" s="130" t="s">
        <v>45</v>
      </c>
    </row>
    <row r="48" spans="1:41" ht="153">
      <c r="A48" s="22">
        <v>138</v>
      </c>
      <c r="B48" s="29" t="s">
        <v>715</v>
      </c>
      <c r="C48" s="29" t="s">
        <v>651</v>
      </c>
      <c r="D48" s="90" t="s">
        <v>753</v>
      </c>
      <c r="E48" s="29" t="s">
        <v>754</v>
      </c>
      <c r="F48" s="22">
        <v>6</v>
      </c>
      <c r="G48" s="22">
        <v>6.6</v>
      </c>
      <c r="H48" s="22">
        <v>5</v>
      </c>
      <c r="I48" s="22">
        <v>25</v>
      </c>
      <c r="J48" s="22">
        <v>11</v>
      </c>
      <c r="K48" s="22" t="s">
        <v>792</v>
      </c>
      <c r="L48" s="17" t="s">
        <v>474</v>
      </c>
      <c r="M48" s="29" t="s">
        <v>177</v>
      </c>
      <c r="N48" s="74" t="s">
        <v>145</v>
      </c>
      <c r="O48" s="75" t="s">
        <v>790</v>
      </c>
      <c r="P48" s="17"/>
      <c r="Q48" s="17"/>
      <c r="R48" s="53" t="s">
        <v>795</v>
      </c>
      <c r="S48" s="54"/>
      <c r="T48" s="55"/>
      <c r="U48" s="127" t="str">
        <f t="shared" si="0"/>
        <v>S</v>
      </c>
      <c r="V48" s="127" t="s">
        <v>45</v>
      </c>
      <c r="W48" s="127" t="s">
        <v>854</v>
      </c>
      <c r="X48" s="127" t="s">
        <v>854</v>
      </c>
      <c r="Y48" s="127" t="s">
        <v>854</v>
      </c>
      <c r="Z48" s="127" t="s">
        <v>854</v>
      </c>
      <c r="AA48" s="127" t="s">
        <v>45</v>
      </c>
      <c r="AB48" s="127" t="s">
        <v>45</v>
      </c>
      <c r="AC48" s="127" t="s">
        <v>45</v>
      </c>
      <c r="AD48" s="127" t="s">
        <v>45</v>
      </c>
      <c r="AE48" s="127" t="s">
        <v>854</v>
      </c>
      <c r="AF48" s="127" t="s">
        <v>45</v>
      </c>
      <c r="AG48" s="127" t="s">
        <v>45</v>
      </c>
      <c r="AH48" s="127" t="s">
        <v>45</v>
      </c>
      <c r="AI48" s="127" t="s">
        <v>45</v>
      </c>
      <c r="AJ48" s="127" t="s">
        <v>45</v>
      </c>
      <c r="AK48" s="127" t="s">
        <v>45</v>
      </c>
      <c r="AL48" s="127" t="s">
        <v>45</v>
      </c>
      <c r="AM48" s="128">
        <f>COUNTIF(U48:AL48,"S")/(COUNTIF(U48:AL48,"S")+COUNTIF(U48:AL48,"O"))</f>
        <v>1</v>
      </c>
      <c r="AN48" s="129">
        <f t="shared" si="1"/>
        <v>1</v>
      </c>
      <c r="AO48" s="130" t="s">
        <v>45</v>
      </c>
    </row>
    <row r="49" spans="1:41" ht="107.25" customHeight="1">
      <c r="A49" s="22">
        <v>140</v>
      </c>
      <c r="B49" s="29" t="s">
        <v>767</v>
      </c>
      <c r="C49" s="29" t="s">
        <v>713</v>
      </c>
      <c r="D49" s="101" t="s">
        <v>648</v>
      </c>
      <c r="E49" s="29" t="s">
        <v>714</v>
      </c>
      <c r="F49" s="22"/>
      <c r="G49" s="22">
        <v>6.6</v>
      </c>
      <c r="H49" s="22"/>
      <c r="I49" s="22">
        <v>26</v>
      </c>
      <c r="J49" s="22">
        <v>2</v>
      </c>
      <c r="K49" s="22" t="s">
        <v>788</v>
      </c>
      <c r="L49" s="17" t="s">
        <v>146</v>
      </c>
      <c r="M49" s="29" t="s">
        <v>475</v>
      </c>
      <c r="N49" s="60" t="s">
        <v>147</v>
      </c>
      <c r="O49" s="37" t="s">
        <v>789</v>
      </c>
      <c r="P49" s="17"/>
      <c r="Q49" s="17"/>
      <c r="R49" s="53"/>
      <c r="S49" s="54" t="s">
        <v>795</v>
      </c>
      <c r="T49" s="55"/>
      <c r="U49" s="127" t="str">
        <f t="shared" si="0"/>
        <v>O</v>
      </c>
      <c r="V49" s="127" t="s">
        <v>44</v>
      </c>
      <c r="W49" s="127" t="s">
        <v>854</v>
      </c>
      <c r="X49" s="127" t="s">
        <v>854</v>
      </c>
      <c r="Y49" s="127" t="s">
        <v>854</v>
      </c>
      <c r="Z49" s="127" t="s">
        <v>854</v>
      </c>
      <c r="AA49" s="127" t="s">
        <v>45</v>
      </c>
      <c r="AB49" s="127" t="s">
        <v>45</v>
      </c>
      <c r="AC49" s="127" t="s">
        <v>45</v>
      </c>
      <c r="AD49" s="127" t="s">
        <v>45</v>
      </c>
      <c r="AE49" s="127" t="s">
        <v>854</v>
      </c>
      <c r="AF49" s="127" t="s">
        <v>45</v>
      </c>
      <c r="AG49" s="127" t="s">
        <v>45</v>
      </c>
      <c r="AH49" s="127" t="s">
        <v>45</v>
      </c>
      <c r="AI49" s="127" t="s">
        <v>45</v>
      </c>
      <c r="AJ49" s="127" t="s">
        <v>45</v>
      </c>
      <c r="AK49" s="127" t="s">
        <v>45</v>
      </c>
      <c r="AL49" s="127" t="s">
        <v>45</v>
      </c>
      <c r="AM49" s="128">
        <f>COUNTIF(U49:AL49,"S")/(COUNTIF(U49:AL49,"S")+COUNTIF(U49:AL49,"O"))</f>
        <v>0.8461538461538461</v>
      </c>
      <c r="AN49" s="129">
        <f t="shared" si="1"/>
        <v>1</v>
      </c>
      <c r="AO49" s="130" t="s">
        <v>45</v>
      </c>
    </row>
    <row r="50" spans="1:41" ht="123" customHeight="1">
      <c r="A50" s="22">
        <v>141</v>
      </c>
      <c r="B50" s="29" t="s">
        <v>715</v>
      </c>
      <c r="C50" s="29" t="s">
        <v>651</v>
      </c>
      <c r="D50" s="90" t="s">
        <v>753</v>
      </c>
      <c r="E50" s="29" t="s">
        <v>754</v>
      </c>
      <c r="F50" s="22">
        <v>6</v>
      </c>
      <c r="G50" s="22">
        <v>6.6</v>
      </c>
      <c r="H50" s="22">
        <v>7</v>
      </c>
      <c r="I50" s="22">
        <v>26</v>
      </c>
      <c r="J50" s="22">
        <v>3</v>
      </c>
      <c r="K50" s="22" t="s">
        <v>792</v>
      </c>
      <c r="L50" s="17" t="s">
        <v>148</v>
      </c>
      <c r="M50" s="29" t="s">
        <v>149</v>
      </c>
      <c r="N50" s="44" t="s">
        <v>150</v>
      </c>
      <c r="O50" s="38" t="s">
        <v>790</v>
      </c>
      <c r="P50" s="17"/>
      <c r="Q50" s="17"/>
      <c r="R50" s="53" t="s">
        <v>795</v>
      </c>
      <c r="S50" s="54"/>
      <c r="T50" s="55"/>
      <c r="U50" s="127" t="str">
        <f t="shared" si="0"/>
        <v>S</v>
      </c>
      <c r="V50" s="127" t="s">
        <v>45</v>
      </c>
      <c r="W50" s="127" t="s">
        <v>854</v>
      </c>
      <c r="X50" s="127" t="s">
        <v>854</v>
      </c>
      <c r="Y50" s="127" t="s">
        <v>854</v>
      </c>
      <c r="Z50" s="127" t="s">
        <v>854</v>
      </c>
      <c r="AA50" s="127" t="s">
        <v>45</v>
      </c>
      <c r="AB50" s="127" t="s">
        <v>45</v>
      </c>
      <c r="AC50" s="127" t="s">
        <v>45</v>
      </c>
      <c r="AD50" s="127" t="s">
        <v>45</v>
      </c>
      <c r="AE50" s="127" t="s">
        <v>854</v>
      </c>
      <c r="AF50" s="127" t="s">
        <v>45</v>
      </c>
      <c r="AG50" s="127" t="s">
        <v>45</v>
      </c>
      <c r="AH50" s="127" t="s">
        <v>45</v>
      </c>
      <c r="AI50" s="127" t="s">
        <v>45</v>
      </c>
      <c r="AJ50" s="127" t="s">
        <v>45</v>
      </c>
      <c r="AK50" s="127" t="s">
        <v>45</v>
      </c>
      <c r="AL50" s="127" t="s">
        <v>45</v>
      </c>
      <c r="AM50" s="128">
        <f>COUNTIF(U50:AL50,"S")/(COUNTIF(U50:AL50,"S")+COUNTIF(U50:AL50,"O"))</f>
        <v>1</v>
      </c>
      <c r="AN50" s="129">
        <f t="shared" si="1"/>
        <v>1</v>
      </c>
      <c r="AO50" s="130" t="s">
        <v>45</v>
      </c>
    </row>
    <row r="51" spans="1:41" ht="178.5">
      <c r="A51" s="22">
        <v>147</v>
      </c>
      <c r="B51" s="29" t="s">
        <v>715</v>
      </c>
      <c r="C51" s="29" t="s">
        <v>651</v>
      </c>
      <c r="D51" s="90" t="s">
        <v>753</v>
      </c>
      <c r="E51" s="29" t="s">
        <v>754</v>
      </c>
      <c r="F51" s="22">
        <v>6</v>
      </c>
      <c r="G51" s="22">
        <v>6.6</v>
      </c>
      <c r="H51" s="22">
        <v>11</v>
      </c>
      <c r="I51" s="22">
        <v>26</v>
      </c>
      <c r="J51" s="22">
        <v>36</v>
      </c>
      <c r="K51" s="22" t="s">
        <v>792</v>
      </c>
      <c r="L51" s="17" t="s">
        <v>151</v>
      </c>
      <c r="M51" s="29" t="s">
        <v>152</v>
      </c>
      <c r="N51" s="74" t="s">
        <v>153</v>
      </c>
      <c r="O51" s="75" t="s">
        <v>790</v>
      </c>
      <c r="P51" s="17"/>
      <c r="Q51" s="17"/>
      <c r="R51" s="53"/>
      <c r="S51" s="54" t="s">
        <v>795</v>
      </c>
      <c r="T51" s="55"/>
      <c r="U51" s="127" t="str">
        <f t="shared" si="0"/>
        <v>O</v>
      </c>
      <c r="V51" s="127" t="s">
        <v>45</v>
      </c>
      <c r="W51" s="127" t="s">
        <v>854</v>
      </c>
      <c r="X51" s="127" t="s">
        <v>854</v>
      </c>
      <c r="Y51" s="127" t="s">
        <v>854</v>
      </c>
      <c r="Z51" s="127" t="s">
        <v>854</v>
      </c>
      <c r="AA51" s="127" t="s">
        <v>45</v>
      </c>
      <c r="AB51" s="127" t="s">
        <v>45</v>
      </c>
      <c r="AC51" s="127" t="s">
        <v>45</v>
      </c>
      <c r="AD51" s="127" t="s">
        <v>45</v>
      </c>
      <c r="AE51" s="127" t="s">
        <v>45</v>
      </c>
      <c r="AF51" s="127" t="s">
        <v>45</v>
      </c>
      <c r="AG51" s="127" t="s">
        <v>45</v>
      </c>
      <c r="AH51" s="127" t="s">
        <v>45</v>
      </c>
      <c r="AI51" s="127" t="s">
        <v>45</v>
      </c>
      <c r="AJ51" s="127" t="s">
        <v>45</v>
      </c>
      <c r="AK51" s="127" t="s">
        <v>45</v>
      </c>
      <c r="AL51" s="127" t="s">
        <v>45</v>
      </c>
      <c r="AM51" s="128">
        <f>COUNTIF(U51:AL51,"S")/(COUNTIF(U51:AL51,"S")+COUNTIF(U51:AL51,"O"))</f>
        <v>0.9285714285714286</v>
      </c>
      <c r="AN51" s="129">
        <f t="shared" si="1"/>
        <v>1</v>
      </c>
      <c r="AO51" s="130" t="s">
        <v>45</v>
      </c>
    </row>
    <row r="52" spans="1:41" ht="165.75">
      <c r="A52" s="22">
        <v>148</v>
      </c>
      <c r="B52" s="29" t="s">
        <v>715</v>
      </c>
      <c r="C52" s="29" t="s">
        <v>651</v>
      </c>
      <c r="D52" s="90" t="s">
        <v>753</v>
      </c>
      <c r="E52" s="29" t="s">
        <v>754</v>
      </c>
      <c r="F52" s="22">
        <v>6</v>
      </c>
      <c r="G52" s="22">
        <v>6.6</v>
      </c>
      <c r="H52" s="22">
        <v>11</v>
      </c>
      <c r="I52" s="22">
        <v>26</v>
      </c>
      <c r="J52" s="22">
        <v>40</v>
      </c>
      <c r="K52" s="22" t="s">
        <v>792</v>
      </c>
      <c r="L52" s="17" t="s">
        <v>154</v>
      </c>
      <c r="M52" s="29" t="s">
        <v>155</v>
      </c>
      <c r="N52" s="74" t="s">
        <v>156</v>
      </c>
      <c r="O52" s="75" t="s">
        <v>789</v>
      </c>
      <c r="P52" s="17"/>
      <c r="Q52" s="17"/>
      <c r="R52" s="53" t="s">
        <v>795</v>
      </c>
      <c r="S52" s="54"/>
      <c r="T52" s="55"/>
      <c r="U52" s="127" t="str">
        <f t="shared" si="0"/>
        <v>S</v>
      </c>
      <c r="V52" s="127" t="s">
        <v>45</v>
      </c>
      <c r="W52" s="127" t="s">
        <v>854</v>
      </c>
      <c r="X52" s="127" t="s">
        <v>854</v>
      </c>
      <c r="Y52" s="127" t="s">
        <v>854</v>
      </c>
      <c r="Z52" s="127" t="s">
        <v>854</v>
      </c>
      <c r="AA52" s="127" t="s">
        <v>45</v>
      </c>
      <c r="AB52" s="127" t="s">
        <v>45</v>
      </c>
      <c r="AC52" s="127" t="s">
        <v>45</v>
      </c>
      <c r="AD52" s="127" t="s">
        <v>45</v>
      </c>
      <c r="AE52" s="127" t="s">
        <v>854</v>
      </c>
      <c r="AF52" s="127" t="s">
        <v>45</v>
      </c>
      <c r="AG52" s="127" t="s">
        <v>45</v>
      </c>
      <c r="AH52" s="127" t="s">
        <v>45</v>
      </c>
      <c r="AI52" s="127" t="s">
        <v>45</v>
      </c>
      <c r="AJ52" s="127" t="s">
        <v>45</v>
      </c>
      <c r="AK52" s="127" t="s">
        <v>45</v>
      </c>
      <c r="AL52" s="127" t="s">
        <v>45</v>
      </c>
      <c r="AM52" s="128">
        <f>COUNTIF(U52:AL52,"S")/(COUNTIF(U52:AL52,"S")+COUNTIF(U52:AL52,"O"))</f>
        <v>1</v>
      </c>
      <c r="AN52" s="129">
        <f t="shared" si="1"/>
        <v>1</v>
      </c>
      <c r="AO52" s="130" t="s">
        <v>45</v>
      </c>
    </row>
    <row r="53" spans="1:41" ht="102">
      <c r="A53" s="22">
        <v>149</v>
      </c>
      <c r="B53" s="29" t="s">
        <v>715</v>
      </c>
      <c r="C53" s="29" t="s">
        <v>651</v>
      </c>
      <c r="D53" s="90" t="s">
        <v>753</v>
      </c>
      <c r="E53" s="29" t="s">
        <v>754</v>
      </c>
      <c r="F53" s="22">
        <v>6</v>
      </c>
      <c r="G53" s="22">
        <v>6.6</v>
      </c>
      <c r="H53" s="22">
        <v>12</v>
      </c>
      <c r="I53" s="22">
        <v>26</v>
      </c>
      <c r="J53" s="22">
        <v>44</v>
      </c>
      <c r="K53" s="22" t="s">
        <v>792</v>
      </c>
      <c r="L53" s="17" t="s">
        <v>476</v>
      </c>
      <c r="M53" s="29" t="s">
        <v>157</v>
      </c>
      <c r="N53" s="74" t="s">
        <v>477</v>
      </c>
      <c r="O53" s="75" t="s">
        <v>790</v>
      </c>
      <c r="P53" s="17"/>
      <c r="Q53" s="17"/>
      <c r="R53" s="53" t="s">
        <v>795</v>
      </c>
      <c r="S53" s="54"/>
      <c r="T53" s="55"/>
      <c r="U53" s="127" t="str">
        <f t="shared" si="0"/>
        <v>S</v>
      </c>
      <c r="V53" s="127" t="s">
        <v>45</v>
      </c>
      <c r="W53" s="127" t="s">
        <v>854</v>
      </c>
      <c r="X53" s="127" t="s">
        <v>854</v>
      </c>
      <c r="Y53" s="127" t="s">
        <v>854</v>
      </c>
      <c r="Z53" s="127" t="s">
        <v>854</v>
      </c>
      <c r="AA53" s="127" t="s">
        <v>45</v>
      </c>
      <c r="AB53" s="127" t="s">
        <v>45</v>
      </c>
      <c r="AC53" s="127" t="s">
        <v>45</v>
      </c>
      <c r="AD53" s="127" t="s">
        <v>45</v>
      </c>
      <c r="AE53" s="127" t="s">
        <v>854</v>
      </c>
      <c r="AF53" s="127" t="s">
        <v>45</v>
      </c>
      <c r="AG53" s="127" t="s">
        <v>45</v>
      </c>
      <c r="AH53" s="127" t="s">
        <v>45</v>
      </c>
      <c r="AI53" s="127" t="s">
        <v>45</v>
      </c>
      <c r="AJ53" s="127" t="s">
        <v>45</v>
      </c>
      <c r="AK53" s="127" t="s">
        <v>45</v>
      </c>
      <c r="AL53" s="127" t="s">
        <v>45</v>
      </c>
      <c r="AM53" s="128">
        <f>COUNTIF(U53:AL53,"S")/(COUNTIF(U53:AL53,"S")+COUNTIF(U53:AL53,"O"))</f>
        <v>1</v>
      </c>
      <c r="AN53" s="129">
        <f t="shared" si="1"/>
        <v>1</v>
      </c>
      <c r="AO53" s="130" t="s">
        <v>45</v>
      </c>
    </row>
    <row r="54" spans="1:41" ht="165.75">
      <c r="A54" s="22">
        <v>150</v>
      </c>
      <c r="B54" s="29" t="s">
        <v>715</v>
      </c>
      <c r="C54" s="29" t="s">
        <v>651</v>
      </c>
      <c r="D54" s="90" t="s">
        <v>753</v>
      </c>
      <c r="E54" s="29" t="s">
        <v>754</v>
      </c>
      <c r="F54" s="22">
        <v>6</v>
      </c>
      <c r="G54" s="22">
        <v>6.6</v>
      </c>
      <c r="H54" s="22">
        <v>14</v>
      </c>
      <c r="I54" s="22">
        <v>26</v>
      </c>
      <c r="J54" s="22">
        <v>53</v>
      </c>
      <c r="K54" s="22" t="s">
        <v>792</v>
      </c>
      <c r="L54" s="17" t="s">
        <v>478</v>
      </c>
      <c r="M54" s="29" t="s">
        <v>178</v>
      </c>
      <c r="N54" s="80" t="s">
        <v>158</v>
      </c>
      <c r="O54" s="81" t="s">
        <v>790</v>
      </c>
      <c r="P54" s="17"/>
      <c r="Q54" s="17"/>
      <c r="R54" s="53" t="s">
        <v>795</v>
      </c>
      <c r="S54" s="54"/>
      <c r="T54" s="55"/>
      <c r="U54" s="127" t="str">
        <f t="shared" si="0"/>
        <v>S</v>
      </c>
      <c r="V54" s="127" t="s">
        <v>45</v>
      </c>
      <c r="W54" s="127" t="s">
        <v>854</v>
      </c>
      <c r="X54" s="127" t="s">
        <v>854</v>
      </c>
      <c r="Y54" s="127" t="s">
        <v>854</v>
      </c>
      <c r="Z54" s="127" t="s">
        <v>854</v>
      </c>
      <c r="AA54" s="127" t="s">
        <v>45</v>
      </c>
      <c r="AB54" s="127" t="s">
        <v>45</v>
      </c>
      <c r="AC54" s="127" t="s">
        <v>45</v>
      </c>
      <c r="AD54" s="127" t="s">
        <v>45</v>
      </c>
      <c r="AE54" s="127" t="s">
        <v>854</v>
      </c>
      <c r="AF54" s="127" t="s">
        <v>45</v>
      </c>
      <c r="AG54" s="127" t="s">
        <v>45</v>
      </c>
      <c r="AH54" s="127" t="s">
        <v>45</v>
      </c>
      <c r="AI54" s="127" t="s">
        <v>45</v>
      </c>
      <c r="AJ54" s="127" t="s">
        <v>45</v>
      </c>
      <c r="AK54" s="127" t="s">
        <v>45</v>
      </c>
      <c r="AL54" s="127" t="s">
        <v>45</v>
      </c>
      <c r="AM54" s="128">
        <f>COUNTIF(U54:AL54,"S")/(COUNTIF(U54:AL54,"S")+COUNTIF(U54:AL54,"O"))</f>
        <v>1</v>
      </c>
      <c r="AN54" s="129">
        <f t="shared" si="1"/>
        <v>1</v>
      </c>
      <c r="AO54" s="130" t="s">
        <v>45</v>
      </c>
    </row>
    <row r="55" spans="1:41" ht="71.25" customHeight="1">
      <c r="A55" s="22">
        <v>151</v>
      </c>
      <c r="B55" s="29" t="s">
        <v>767</v>
      </c>
      <c r="C55" s="29" t="s">
        <v>713</v>
      </c>
      <c r="D55" s="101" t="s">
        <v>648</v>
      </c>
      <c r="E55" s="29" t="s">
        <v>714</v>
      </c>
      <c r="F55" s="22"/>
      <c r="G55" s="22"/>
      <c r="H55" s="22"/>
      <c r="I55" s="22">
        <v>26</v>
      </c>
      <c r="J55" s="22">
        <v>53</v>
      </c>
      <c r="K55" s="22" t="s">
        <v>792</v>
      </c>
      <c r="L55" s="17" t="s">
        <v>159</v>
      </c>
      <c r="M55" s="29" t="s">
        <v>479</v>
      </c>
      <c r="N55" s="104" t="s">
        <v>564</v>
      </c>
      <c r="O55" s="75" t="s">
        <v>789</v>
      </c>
      <c r="P55" s="17"/>
      <c r="Q55" s="17"/>
      <c r="R55" s="53"/>
      <c r="S55" s="54" t="s">
        <v>795</v>
      </c>
      <c r="T55" s="55"/>
      <c r="U55" s="127" t="str">
        <f t="shared" si="0"/>
        <v>O</v>
      </c>
      <c r="V55" s="127" t="s">
        <v>45</v>
      </c>
      <c r="W55" s="127" t="s">
        <v>854</v>
      </c>
      <c r="X55" s="127" t="s">
        <v>854</v>
      </c>
      <c r="Y55" s="127" t="s">
        <v>854</v>
      </c>
      <c r="Z55" s="127" t="s">
        <v>854</v>
      </c>
      <c r="AA55" s="127" t="s">
        <v>45</v>
      </c>
      <c r="AB55" s="127" t="s">
        <v>45</v>
      </c>
      <c r="AC55" s="127" t="s">
        <v>45</v>
      </c>
      <c r="AD55" s="127" t="s">
        <v>45</v>
      </c>
      <c r="AE55" s="127" t="s">
        <v>854</v>
      </c>
      <c r="AF55" s="127" t="s">
        <v>45</v>
      </c>
      <c r="AG55" s="127" t="s">
        <v>45</v>
      </c>
      <c r="AH55" s="127" t="s">
        <v>45</v>
      </c>
      <c r="AI55" s="127" t="s">
        <v>45</v>
      </c>
      <c r="AJ55" s="127" t="s">
        <v>45</v>
      </c>
      <c r="AK55" s="127" t="s">
        <v>45</v>
      </c>
      <c r="AL55" s="127" t="s">
        <v>45</v>
      </c>
      <c r="AM55" s="128">
        <f>COUNTIF(U55:AL55,"S")/(COUNTIF(U55:AL55,"S")+COUNTIF(U55:AL55,"O"))</f>
        <v>0.9230769230769231</v>
      </c>
      <c r="AN55" s="129">
        <f t="shared" si="1"/>
        <v>1</v>
      </c>
      <c r="AO55" s="130" t="s">
        <v>45</v>
      </c>
    </row>
    <row r="56" spans="1:41" ht="51">
      <c r="A56" s="22">
        <v>159</v>
      </c>
      <c r="B56" s="29" t="s">
        <v>715</v>
      </c>
      <c r="C56" s="29" t="s">
        <v>651</v>
      </c>
      <c r="D56" s="90" t="s">
        <v>753</v>
      </c>
      <c r="E56" s="29" t="s">
        <v>754</v>
      </c>
      <c r="F56" s="22">
        <v>6</v>
      </c>
      <c r="G56" s="61" t="s">
        <v>480</v>
      </c>
      <c r="H56" s="22" t="s">
        <v>481</v>
      </c>
      <c r="I56" s="22">
        <v>27</v>
      </c>
      <c r="J56" s="22">
        <v>25</v>
      </c>
      <c r="K56" s="22" t="s">
        <v>792</v>
      </c>
      <c r="L56" s="17" t="s">
        <v>482</v>
      </c>
      <c r="M56" s="29" t="s">
        <v>483</v>
      </c>
      <c r="N56" s="74" t="s">
        <v>473</v>
      </c>
      <c r="O56" s="37" t="s">
        <v>790</v>
      </c>
      <c r="P56" s="17"/>
      <c r="Q56" s="17"/>
      <c r="R56" s="53" t="s">
        <v>795</v>
      </c>
      <c r="S56" s="54"/>
      <c r="T56" s="55"/>
      <c r="U56" s="127" t="str">
        <f t="shared" si="0"/>
        <v>S</v>
      </c>
      <c r="V56" s="127" t="s">
        <v>45</v>
      </c>
      <c r="W56" s="127" t="s">
        <v>854</v>
      </c>
      <c r="X56" s="127" t="s">
        <v>854</v>
      </c>
      <c r="Y56" s="127" t="s">
        <v>854</v>
      </c>
      <c r="Z56" s="127" t="s">
        <v>854</v>
      </c>
      <c r="AA56" s="127" t="s">
        <v>45</v>
      </c>
      <c r="AB56" s="127" t="s">
        <v>45</v>
      </c>
      <c r="AC56" s="127" t="s">
        <v>45</v>
      </c>
      <c r="AD56" s="127" t="s">
        <v>45</v>
      </c>
      <c r="AE56" s="127" t="s">
        <v>854</v>
      </c>
      <c r="AF56" s="127" t="s">
        <v>45</v>
      </c>
      <c r="AG56" s="127" t="s">
        <v>45</v>
      </c>
      <c r="AH56" s="127" t="s">
        <v>45</v>
      </c>
      <c r="AI56" s="127" t="s">
        <v>45</v>
      </c>
      <c r="AJ56" s="127" t="s">
        <v>45</v>
      </c>
      <c r="AK56" s="127" t="s">
        <v>45</v>
      </c>
      <c r="AL56" s="127" t="s">
        <v>45</v>
      </c>
      <c r="AM56" s="128">
        <f>COUNTIF(U56:AL56,"S")/(COUNTIF(U56:AL56,"S")+COUNTIF(U56:AL56,"O"))</f>
        <v>1</v>
      </c>
      <c r="AN56" s="129">
        <f t="shared" si="1"/>
        <v>1</v>
      </c>
      <c r="AO56" s="130" t="s">
        <v>45</v>
      </c>
    </row>
    <row r="57" spans="1:41" ht="153">
      <c r="A57" s="22">
        <v>160</v>
      </c>
      <c r="B57" s="29" t="s">
        <v>715</v>
      </c>
      <c r="C57" s="29" t="s">
        <v>651</v>
      </c>
      <c r="D57" s="90" t="s">
        <v>753</v>
      </c>
      <c r="E57" s="29" t="s">
        <v>754</v>
      </c>
      <c r="F57" s="22">
        <v>6</v>
      </c>
      <c r="G57" s="61" t="s">
        <v>480</v>
      </c>
      <c r="H57" s="22" t="s">
        <v>481</v>
      </c>
      <c r="I57" s="22">
        <v>27</v>
      </c>
      <c r="J57" s="22">
        <v>25</v>
      </c>
      <c r="K57" s="22" t="s">
        <v>792</v>
      </c>
      <c r="L57" s="105" t="s">
        <v>565</v>
      </c>
      <c r="M57" s="29" t="s">
        <v>179</v>
      </c>
      <c r="N57" s="74" t="s">
        <v>484</v>
      </c>
      <c r="O57" s="37" t="s">
        <v>790</v>
      </c>
      <c r="P57" s="17"/>
      <c r="Q57" s="17"/>
      <c r="R57" s="53" t="s">
        <v>795</v>
      </c>
      <c r="S57" s="54"/>
      <c r="T57" s="55"/>
      <c r="U57" s="127" t="str">
        <f t="shared" si="0"/>
        <v>S</v>
      </c>
      <c r="V57" s="127" t="s">
        <v>45</v>
      </c>
      <c r="W57" s="127" t="s">
        <v>854</v>
      </c>
      <c r="X57" s="127" t="s">
        <v>854</v>
      </c>
      <c r="Y57" s="127" t="s">
        <v>854</v>
      </c>
      <c r="Z57" s="127" t="s">
        <v>854</v>
      </c>
      <c r="AA57" s="127" t="s">
        <v>45</v>
      </c>
      <c r="AB57" s="127" t="s">
        <v>45</v>
      </c>
      <c r="AC57" s="127" t="s">
        <v>45</v>
      </c>
      <c r="AD57" s="127" t="s">
        <v>45</v>
      </c>
      <c r="AE57" s="127" t="s">
        <v>854</v>
      </c>
      <c r="AF57" s="127" t="s">
        <v>45</v>
      </c>
      <c r="AG57" s="127" t="s">
        <v>45</v>
      </c>
      <c r="AH57" s="127" t="s">
        <v>45</v>
      </c>
      <c r="AI57" s="127" t="s">
        <v>45</v>
      </c>
      <c r="AJ57" s="127" t="s">
        <v>45</v>
      </c>
      <c r="AK57" s="127" t="s">
        <v>45</v>
      </c>
      <c r="AL57" s="127" t="s">
        <v>45</v>
      </c>
      <c r="AM57" s="128">
        <f>COUNTIF(U57:AL57,"S")/(COUNTIF(U57:AL57,"S")+COUNTIF(U57:AL57,"O"))</f>
        <v>1</v>
      </c>
      <c r="AN57" s="129">
        <f t="shared" si="1"/>
        <v>1</v>
      </c>
      <c r="AO57" s="130" t="s">
        <v>45</v>
      </c>
    </row>
    <row r="58" spans="1:41" ht="355.5" customHeight="1">
      <c r="A58" s="22">
        <v>161</v>
      </c>
      <c r="B58" s="29" t="s">
        <v>715</v>
      </c>
      <c r="C58" s="29" t="s">
        <v>651</v>
      </c>
      <c r="D58" s="90" t="s">
        <v>753</v>
      </c>
      <c r="E58" s="29" t="s">
        <v>754</v>
      </c>
      <c r="F58" s="22">
        <v>6</v>
      </c>
      <c r="G58" s="61" t="s">
        <v>480</v>
      </c>
      <c r="H58" s="22" t="s">
        <v>481</v>
      </c>
      <c r="I58" s="22">
        <v>27</v>
      </c>
      <c r="J58" s="22">
        <v>25</v>
      </c>
      <c r="K58" s="22" t="s">
        <v>792</v>
      </c>
      <c r="L58" s="105" t="s">
        <v>485</v>
      </c>
      <c r="M58" s="29" t="s">
        <v>566</v>
      </c>
      <c r="N58" s="104" t="s">
        <v>567</v>
      </c>
      <c r="O58" s="75" t="s">
        <v>789</v>
      </c>
      <c r="P58" s="17"/>
      <c r="Q58" s="17"/>
      <c r="R58" s="53" t="s">
        <v>795</v>
      </c>
      <c r="S58" s="54"/>
      <c r="T58" s="55"/>
      <c r="U58" s="127" t="str">
        <f t="shared" si="0"/>
        <v>S</v>
      </c>
      <c r="V58" s="127" t="s">
        <v>45</v>
      </c>
      <c r="W58" s="127" t="s">
        <v>854</v>
      </c>
      <c r="X58" s="127" t="s">
        <v>854</v>
      </c>
      <c r="Y58" s="127" t="s">
        <v>854</v>
      </c>
      <c r="Z58" s="127" t="s">
        <v>854</v>
      </c>
      <c r="AA58" s="127" t="s">
        <v>45</v>
      </c>
      <c r="AB58" s="127" t="s">
        <v>45</v>
      </c>
      <c r="AC58" s="127" t="s">
        <v>45</v>
      </c>
      <c r="AD58" s="127" t="s">
        <v>45</v>
      </c>
      <c r="AE58" s="127" t="s">
        <v>854</v>
      </c>
      <c r="AF58" s="127" t="s">
        <v>45</v>
      </c>
      <c r="AG58" s="127" t="s">
        <v>45</v>
      </c>
      <c r="AH58" s="127" t="s">
        <v>45</v>
      </c>
      <c r="AI58" s="127" t="s">
        <v>45</v>
      </c>
      <c r="AJ58" s="127" t="s">
        <v>45</v>
      </c>
      <c r="AK58" s="127" t="s">
        <v>45</v>
      </c>
      <c r="AL58" s="127" t="s">
        <v>45</v>
      </c>
      <c r="AM58" s="128">
        <f>COUNTIF(U58:AL58,"S")/(COUNTIF(U58:AL58,"S")+COUNTIF(U58:AL58,"O"))</f>
        <v>1</v>
      </c>
      <c r="AN58" s="129">
        <f t="shared" si="1"/>
        <v>1</v>
      </c>
      <c r="AO58" s="130" t="s">
        <v>45</v>
      </c>
    </row>
    <row r="59" spans="1:41" ht="127.5">
      <c r="A59" s="22">
        <v>162</v>
      </c>
      <c r="B59" s="29" t="s">
        <v>715</v>
      </c>
      <c r="C59" s="29" t="s">
        <v>651</v>
      </c>
      <c r="D59" s="90" t="s">
        <v>753</v>
      </c>
      <c r="E59" s="29" t="s">
        <v>754</v>
      </c>
      <c r="F59" s="22">
        <v>6</v>
      </c>
      <c r="G59" s="61" t="s">
        <v>480</v>
      </c>
      <c r="H59" s="22" t="s">
        <v>481</v>
      </c>
      <c r="I59" s="22">
        <v>27</v>
      </c>
      <c r="J59" s="22">
        <v>25</v>
      </c>
      <c r="K59" s="22" t="s">
        <v>792</v>
      </c>
      <c r="L59" s="105" t="s">
        <v>486</v>
      </c>
      <c r="M59" s="29" t="s">
        <v>568</v>
      </c>
      <c r="N59" s="74" t="s">
        <v>487</v>
      </c>
      <c r="O59" s="37" t="s">
        <v>790</v>
      </c>
      <c r="P59" s="17"/>
      <c r="Q59" s="17"/>
      <c r="R59" s="53" t="s">
        <v>795</v>
      </c>
      <c r="S59" s="54"/>
      <c r="T59" s="55"/>
      <c r="U59" s="127" t="str">
        <f t="shared" si="0"/>
        <v>S</v>
      </c>
      <c r="V59" s="127" t="s">
        <v>45</v>
      </c>
      <c r="W59" s="127" t="s">
        <v>854</v>
      </c>
      <c r="X59" s="127" t="s">
        <v>854</v>
      </c>
      <c r="Y59" s="127" t="s">
        <v>854</v>
      </c>
      <c r="Z59" s="127" t="s">
        <v>854</v>
      </c>
      <c r="AA59" s="127" t="s">
        <v>45</v>
      </c>
      <c r="AB59" s="127" t="s">
        <v>45</v>
      </c>
      <c r="AC59" s="127" t="s">
        <v>45</v>
      </c>
      <c r="AD59" s="127" t="s">
        <v>45</v>
      </c>
      <c r="AE59" s="127" t="s">
        <v>854</v>
      </c>
      <c r="AF59" s="127" t="s">
        <v>45</v>
      </c>
      <c r="AG59" s="127" t="s">
        <v>45</v>
      </c>
      <c r="AH59" s="127" t="s">
        <v>45</v>
      </c>
      <c r="AI59" s="127" t="s">
        <v>45</v>
      </c>
      <c r="AJ59" s="127" t="s">
        <v>45</v>
      </c>
      <c r="AK59" s="127" t="s">
        <v>45</v>
      </c>
      <c r="AL59" s="127" t="s">
        <v>45</v>
      </c>
      <c r="AM59" s="128">
        <f>COUNTIF(U59:AL59,"S")/(COUNTIF(U59:AL59,"S")+COUNTIF(U59:AL59,"O"))</f>
        <v>1</v>
      </c>
      <c r="AN59" s="129">
        <f t="shared" si="1"/>
        <v>1</v>
      </c>
      <c r="AO59" s="130" t="s">
        <v>45</v>
      </c>
    </row>
    <row r="60" spans="1:41" ht="243" customHeight="1">
      <c r="A60" s="22">
        <v>165</v>
      </c>
      <c r="B60" s="29" t="s">
        <v>715</v>
      </c>
      <c r="C60" s="29" t="s">
        <v>651</v>
      </c>
      <c r="D60" s="90" t="s">
        <v>753</v>
      </c>
      <c r="E60" s="29" t="s">
        <v>754</v>
      </c>
      <c r="F60" s="22">
        <v>6</v>
      </c>
      <c r="G60" s="61" t="s">
        <v>480</v>
      </c>
      <c r="H60" s="22" t="s">
        <v>481</v>
      </c>
      <c r="I60" s="22">
        <v>27</v>
      </c>
      <c r="J60" s="22">
        <v>25</v>
      </c>
      <c r="K60" s="22" t="s">
        <v>792</v>
      </c>
      <c r="L60" s="105" t="s">
        <v>486</v>
      </c>
      <c r="M60" s="29" t="s">
        <v>569</v>
      </c>
      <c r="N60" s="74" t="s">
        <v>487</v>
      </c>
      <c r="O60" s="37" t="s">
        <v>790</v>
      </c>
      <c r="P60" s="17"/>
      <c r="Q60" s="17"/>
      <c r="R60" s="53" t="s">
        <v>795</v>
      </c>
      <c r="S60" s="54"/>
      <c r="T60" s="55"/>
      <c r="U60" s="127" t="str">
        <f t="shared" si="0"/>
        <v>S</v>
      </c>
      <c r="V60" s="127" t="s">
        <v>45</v>
      </c>
      <c r="W60" s="127" t="s">
        <v>854</v>
      </c>
      <c r="X60" s="127" t="s">
        <v>854</v>
      </c>
      <c r="Y60" s="127" t="s">
        <v>854</v>
      </c>
      <c r="Z60" s="127" t="s">
        <v>854</v>
      </c>
      <c r="AA60" s="127" t="s">
        <v>45</v>
      </c>
      <c r="AB60" s="127" t="s">
        <v>45</v>
      </c>
      <c r="AC60" s="127" t="s">
        <v>45</v>
      </c>
      <c r="AD60" s="127" t="s">
        <v>45</v>
      </c>
      <c r="AE60" s="127" t="s">
        <v>854</v>
      </c>
      <c r="AF60" s="127" t="s">
        <v>45</v>
      </c>
      <c r="AG60" s="127" t="s">
        <v>45</v>
      </c>
      <c r="AH60" s="127" t="s">
        <v>45</v>
      </c>
      <c r="AI60" s="127" t="s">
        <v>45</v>
      </c>
      <c r="AJ60" s="127" t="s">
        <v>45</v>
      </c>
      <c r="AK60" s="127" t="s">
        <v>45</v>
      </c>
      <c r="AL60" s="127" t="s">
        <v>45</v>
      </c>
      <c r="AM60" s="128">
        <f>COUNTIF(U60:AL60,"S")/(COUNTIF(U60:AL60,"S")+COUNTIF(U60:AL60,"O"))</f>
        <v>1</v>
      </c>
      <c r="AN60" s="129">
        <f t="shared" si="1"/>
        <v>1</v>
      </c>
      <c r="AO60" s="130" t="s">
        <v>45</v>
      </c>
    </row>
    <row r="61" spans="1:41" ht="178.5">
      <c r="A61" s="22">
        <v>166</v>
      </c>
      <c r="B61" s="29" t="s">
        <v>715</v>
      </c>
      <c r="C61" s="29" t="s">
        <v>651</v>
      </c>
      <c r="D61" s="90" t="s">
        <v>753</v>
      </c>
      <c r="E61" s="29" t="s">
        <v>754</v>
      </c>
      <c r="F61" s="22">
        <v>6</v>
      </c>
      <c r="G61" s="61" t="s">
        <v>480</v>
      </c>
      <c r="H61" s="22" t="s">
        <v>481</v>
      </c>
      <c r="I61" s="22">
        <v>27</v>
      </c>
      <c r="J61" s="22">
        <v>25</v>
      </c>
      <c r="K61" s="22" t="s">
        <v>792</v>
      </c>
      <c r="L61" s="105" t="s">
        <v>488</v>
      </c>
      <c r="M61" s="29" t="s">
        <v>570</v>
      </c>
      <c r="N61" s="74" t="s">
        <v>487</v>
      </c>
      <c r="O61" s="37" t="s">
        <v>790</v>
      </c>
      <c r="P61" s="17"/>
      <c r="Q61" s="17"/>
      <c r="R61" s="53" t="s">
        <v>795</v>
      </c>
      <c r="S61" s="54"/>
      <c r="T61" s="55"/>
      <c r="U61" s="127" t="str">
        <f t="shared" si="0"/>
        <v>S</v>
      </c>
      <c r="V61" s="127" t="s">
        <v>45</v>
      </c>
      <c r="W61" s="127" t="s">
        <v>854</v>
      </c>
      <c r="X61" s="127" t="s">
        <v>854</v>
      </c>
      <c r="Y61" s="127" t="s">
        <v>854</v>
      </c>
      <c r="Z61" s="127" t="s">
        <v>854</v>
      </c>
      <c r="AA61" s="127" t="s">
        <v>45</v>
      </c>
      <c r="AB61" s="127" t="s">
        <v>45</v>
      </c>
      <c r="AC61" s="127" t="s">
        <v>45</v>
      </c>
      <c r="AD61" s="127" t="s">
        <v>45</v>
      </c>
      <c r="AE61" s="127" t="s">
        <v>854</v>
      </c>
      <c r="AF61" s="127" t="s">
        <v>45</v>
      </c>
      <c r="AG61" s="127" t="s">
        <v>45</v>
      </c>
      <c r="AH61" s="127" t="s">
        <v>45</v>
      </c>
      <c r="AI61" s="127" t="s">
        <v>45</v>
      </c>
      <c r="AJ61" s="127" t="s">
        <v>45</v>
      </c>
      <c r="AK61" s="127" t="s">
        <v>45</v>
      </c>
      <c r="AL61" s="127" t="s">
        <v>45</v>
      </c>
      <c r="AM61" s="128">
        <f>COUNTIF(U61:AL61,"S")/(COUNTIF(U61:AL61,"S")+COUNTIF(U61:AL61,"O"))</f>
        <v>1</v>
      </c>
      <c r="AN61" s="129">
        <f t="shared" si="1"/>
        <v>1</v>
      </c>
      <c r="AO61" s="130" t="s">
        <v>45</v>
      </c>
    </row>
    <row r="62" spans="1:41" ht="51">
      <c r="A62" s="22">
        <v>168</v>
      </c>
      <c r="B62" s="29" t="s">
        <v>715</v>
      </c>
      <c r="C62" s="29" t="s">
        <v>651</v>
      </c>
      <c r="D62" s="90" t="s">
        <v>753</v>
      </c>
      <c r="E62" s="29" t="s">
        <v>754</v>
      </c>
      <c r="F62" s="22">
        <v>6</v>
      </c>
      <c r="G62" s="61" t="s">
        <v>480</v>
      </c>
      <c r="H62" s="22" t="s">
        <v>481</v>
      </c>
      <c r="I62" s="22">
        <v>27</v>
      </c>
      <c r="J62" s="22">
        <v>25</v>
      </c>
      <c r="K62" s="22" t="s">
        <v>792</v>
      </c>
      <c r="L62" s="17" t="s">
        <v>489</v>
      </c>
      <c r="M62" s="29" t="s">
        <v>490</v>
      </c>
      <c r="N62" s="74" t="s">
        <v>491</v>
      </c>
      <c r="O62" s="37" t="s">
        <v>790</v>
      </c>
      <c r="P62" s="17"/>
      <c r="Q62" s="17"/>
      <c r="R62" s="53" t="s">
        <v>795</v>
      </c>
      <c r="S62" s="54"/>
      <c r="T62" s="55"/>
      <c r="U62" s="127" t="str">
        <f t="shared" si="0"/>
        <v>S</v>
      </c>
      <c r="V62" s="127" t="s">
        <v>45</v>
      </c>
      <c r="W62" s="127" t="s">
        <v>854</v>
      </c>
      <c r="X62" s="127" t="s">
        <v>854</v>
      </c>
      <c r="Y62" s="127" t="s">
        <v>854</v>
      </c>
      <c r="Z62" s="127" t="s">
        <v>854</v>
      </c>
      <c r="AA62" s="127" t="s">
        <v>45</v>
      </c>
      <c r="AB62" s="127" t="s">
        <v>45</v>
      </c>
      <c r="AC62" s="127" t="s">
        <v>45</v>
      </c>
      <c r="AD62" s="127" t="s">
        <v>45</v>
      </c>
      <c r="AE62" s="127" t="s">
        <v>854</v>
      </c>
      <c r="AF62" s="127" t="s">
        <v>45</v>
      </c>
      <c r="AG62" s="127" t="s">
        <v>45</v>
      </c>
      <c r="AH62" s="127" t="s">
        <v>45</v>
      </c>
      <c r="AI62" s="127" t="s">
        <v>45</v>
      </c>
      <c r="AJ62" s="127" t="s">
        <v>45</v>
      </c>
      <c r="AK62" s="127" t="s">
        <v>45</v>
      </c>
      <c r="AL62" s="127" t="s">
        <v>45</v>
      </c>
      <c r="AM62" s="128">
        <f>COUNTIF(U62:AL62,"S")/(COUNTIF(U62:AL62,"S")+COUNTIF(U62:AL62,"O"))</f>
        <v>1</v>
      </c>
      <c r="AN62" s="129">
        <f t="shared" si="1"/>
        <v>1</v>
      </c>
      <c r="AO62" s="130" t="s">
        <v>45</v>
      </c>
    </row>
    <row r="63" spans="1:41" ht="127.5">
      <c r="A63" s="22">
        <v>169</v>
      </c>
      <c r="B63" s="31" t="s">
        <v>781</v>
      </c>
      <c r="C63" s="31" t="s">
        <v>626</v>
      </c>
      <c r="D63" s="90" t="s">
        <v>627</v>
      </c>
      <c r="E63" s="31" t="s">
        <v>628</v>
      </c>
      <c r="F63" s="22">
        <v>6</v>
      </c>
      <c r="G63" s="24" t="s">
        <v>492</v>
      </c>
      <c r="H63" s="22"/>
      <c r="I63" s="22">
        <v>29</v>
      </c>
      <c r="J63" s="22">
        <v>1</v>
      </c>
      <c r="K63" s="24" t="s">
        <v>792</v>
      </c>
      <c r="L63" s="23" t="s">
        <v>493</v>
      </c>
      <c r="M63" s="31" t="s">
        <v>494</v>
      </c>
      <c r="N63" s="60" t="s">
        <v>571</v>
      </c>
      <c r="O63" s="37" t="s">
        <v>789</v>
      </c>
      <c r="P63" s="17"/>
      <c r="Q63" s="17"/>
      <c r="R63" s="53"/>
      <c r="S63" s="54" t="s">
        <v>795</v>
      </c>
      <c r="T63" s="55"/>
      <c r="U63" s="127" t="str">
        <f t="shared" si="0"/>
        <v>O</v>
      </c>
      <c r="V63" s="127" t="s">
        <v>44</v>
      </c>
      <c r="W63" s="127" t="s">
        <v>854</v>
      </c>
      <c r="X63" s="127" t="s">
        <v>854</v>
      </c>
      <c r="Y63" s="127" t="s">
        <v>854</v>
      </c>
      <c r="Z63" s="127" t="s">
        <v>854</v>
      </c>
      <c r="AA63" s="127" t="s">
        <v>45</v>
      </c>
      <c r="AB63" s="127" t="s">
        <v>45</v>
      </c>
      <c r="AC63" s="127" t="s">
        <v>45</v>
      </c>
      <c r="AD63" s="127" t="s">
        <v>45</v>
      </c>
      <c r="AE63" s="127" t="s">
        <v>854</v>
      </c>
      <c r="AF63" s="127" t="s">
        <v>45</v>
      </c>
      <c r="AG63" s="127" t="s">
        <v>45</v>
      </c>
      <c r="AH63" s="127" t="s">
        <v>45</v>
      </c>
      <c r="AI63" s="127" t="s">
        <v>45</v>
      </c>
      <c r="AJ63" s="127" t="s">
        <v>45</v>
      </c>
      <c r="AK63" s="127" t="s">
        <v>45</v>
      </c>
      <c r="AL63" s="127" t="s">
        <v>45</v>
      </c>
      <c r="AM63" s="128">
        <f>COUNTIF(U63:AL63,"S")/(COUNTIF(U63:AL63,"S")+COUNTIF(U63:AL63,"O"))</f>
        <v>0.8461538461538461</v>
      </c>
      <c r="AN63" s="129">
        <f t="shared" si="1"/>
        <v>1</v>
      </c>
      <c r="AO63" s="130" t="s">
        <v>45</v>
      </c>
    </row>
    <row r="64" spans="1:41" ht="89.25">
      <c r="A64" s="22">
        <v>170</v>
      </c>
      <c r="B64" s="29" t="s">
        <v>715</v>
      </c>
      <c r="C64" s="29" t="s">
        <v>651</v>
      </c>
      <c r="D64" s="90" t="s">
        <v>753</v>
      </c>
      <c r="E64" s="29" t="s">
        <v>754</v>
      </c>
      <c r="F64" s="22">
        <v>6</v>
      </c>
      <c r="G64" s="63" t="s">
        <v>495</v>
      </c>
      <c r="H64" s="22">
        <v>1</v>
      </c>
      <c r="I64" s="22">
        <v>29</v>
      </c>
      <c r="J64" s="22">
        <v>3</v>
      </c>
      <c r="K64" s="22" t="s">
        <v>792</v>
      </c>
      <c r="L64" s="17" t="s">
        <v>496</v>
      </c>
      <c r="M64" s="29" t="s">
        <v>572</v>
      </c>
      <c r="N64" s="60" t="s">
        <v>573</v>
      </c>
      <c r="O64" s="37" t="s">
        <v>789</v>
      </c>
      <c r="P64" s="17"/>
      <c r="Q64" s="17"/>
      <c r="R64" s="53" t="s">
        <v>795</v>
      </c>
      <c r="S64" s="54"/>
      <c r="T64" s="55"/>
      <c r="U64" s="127" t="str">
        <f t="shared" si="0"/>
        <v>S</v>
      </c>
      <c r="V64" s="127" t="s">
        <v>45</v>
      </c>
      <c r="W64" s="127" t="s">
        <v>854</v>
      </c>
      <c r="X64" s="127" t="s">
        <v>854</v>
      </c>
      <c r="Y64" s="127" t="s">
        <v>854</v>
      </c>
      <c r="Z64" s="127" t="s">
        <v>854</v>
      </c>
      <c r="AA64" s="127" t="s">
        <v>45</v>
      </c>
      <c r="AB64" s="127" t="s">
        <v>45</v>
      </c>
      <c r="AC64" s="127" t="s">
        <v>45</v>
      </c>
      <c r="AD64" s="127" t="s">
        <v>45</v>
      </c>
      <c r="AE64" s="127" t="s">
        <v>45</v>
      </c>
      <c r="AF64" s="127" t="s">
        <v>45</v>
      </c>
      <c r="AG64" s="127" t="s">
        <v>45</v>
      </c>
      <c r="AH64" s="127" t="s">
        <v>45</v>
      </c>
      <c r="AI64" s="127" t="s">
        <v>45</v>
      </c>
      <c r="AJ64" s="127" t="s">
        <v>45</v>
      </c>
      <c r="AK64" s="127" t="s">
        <v>45</v>
      </c>
      <c r="AL64" s="127" t="s">
        <v>45</v>
      </c>
      <c r="AM64" s="128">
        <f>COUNTIF(U64:AL64,"S")/(COUNTIF(U64:AL64,"S")+COUNTIF(U64:AL64,"O"))</f>
        <v>1</v>
      </c>
      <c r="AN64" s="129">
        <f t="shared" si="1"/>
        <v>1</v>
      </c>
      <c r="AO64" s="130" t="s">
        <v>45</v>
      </c>
    </row>
    <row r="65" spans="1:41" ht="51">
      <c r="A65" s="22">
        <v>171</v>
      </c>
      <c r="B65" s="29" t="s">
        <v>715</v>
      </c>
      <c r="C65" s="29" t="s">
        <v>651</v>
      </c>
      <c r="D65" s="90" t="s">
        <v>753</v>
      </c>
      <c r="E65" s="29" t="s">
        <v>754</v>
      </c>
      <c r="F65" s="22">
        <v>6</v>
      </c>
      <c r="G65" s="63" t="s">
        <v>495</v>
      </c>
      <c r="H65" s="22">
        <v>1</v>
      </c>
      <c r="I65" s="22">
        <v>29</v>
      </c>
      <c r="J65" s="22">
        <v>6</v>
      </c>
      <c r="K65" s="22" t="s">
        <v>792</v>
      </c>
      <c r="L65" s="17" t="s">
        <v>497</v>
      </c>
      <c r="M65" s="29" t="s">
        <v>498</v>
      </c>
      <c r="N65" s="60" t="s">
        <v>180</v>
      </c>
      <c r="O65" s="37" t="s">
        <v>790</v>
      </c>
      <c r="P65" s="17"/>
      <c r="Q65" s="17"/>
      <c r="R65" s="53" t="s">
        <v>795</v>
      </c>
      <c r="S65" s="54"/>
      <c r="T65" s="55"/>
      <c r="U65" s="127" t="str">
        <f t="shared" si="0"/>
        <v>S</v>
      </c>
      <c r="V65" s="127" t="s">
        <v>45</v>
      </c>
      <c r="W65" s="127" t="s">
        <v>854</v>
      </c>
      <c r="X65" s="127" t="s">
        <v>854</v>
      </c>
      <c r="Y65" s="127" t="s">
        <v>854</v>
      </c>
      <c r="Z65" s="127" t="s">
        <v>854</v>
      </c>
      <c r="AA65" s="127" t="s">
        <v>45</v>
      </c>
      <c r="AB65" s="127" t="s">
        <v>45</v>
      </c>
      <c r="AC65" s="127" t="s">
        <v>45</v>
      </c>
      <c r="AD65" s="127" t="s">
        <v>45</v>
      </c>
      <c r="AE65" s="127" t="s">
        <v>45</v>
      </c>
      <c r="AF65" s="127" t="s">
        <v>45</v>
      </c>
      <c r="AG65" s="127" t="s">
        <v>45</v>
      </c>
      <c r="AH65" s="127" t="s">
        <v>45</v>
      </c>
      <c r="AI65" s="127" t="s">
        <v>45</v>
      </c>
      <c r="AJ65" s="127" t="s">
        <v>45</v>
      </c>
      <c r="AK65" s="127" t="s">
        <v>45</v>
      </c>
      <c r="AL65" s="127" t="s">
        <v>45</v>
      </c>
      <c r="AM65" s="128">
        <f>COUNTIF(U65:AL65,"S")/(COUNTIF(U65:AL65,"S")+COUNTIF(U65:AL65,"O"))</f>
        <v>1</v>
      </c>
      <c r="AN65" s="129">
        <f t="shared" si="1"/>
        <v>1</v>
      </c>
      <c r="AO65" s="130" t="s">
        <v>45</v>
      </c>
    </row>
    <row r="66" spans="1:41" ht="127.5">
      <c r="A66" s="22">
        <v>172</v>
      </c>
      <c r="B66" s="29" t="s">
        <v>715</v>
      </c>
      <c r="C66" s="29" t="s">
        <v>651</v>
      </c>
      <c r="D66" s="90" t="s">
        <v>753</v>
      </c>
      <c r="E66" s="29" t="s">
        <v>754</v>
      </c>
      <c r="F66" s="22">
        <v>6</v>
      </c>
      <c r="G66" s="63" t="s">
        <v>495</v>
      </c>
      <c r="H66" s="22" t="s">
        <v>499</v>
      </c>
      <c r="I66" s="22">
        <v>29</v>
      </c>
      <c r="J66" s="22">
        <v>13</v>
      </c>
      <c r="K66" s="22" t="s">
        <v>792</v>
      </c>
      <c r="L66" s="17" t="s">
        <v>500</v>
      </c>
      <c r="M66" s="29" t="s">
        <v>574</v>
      </c>
      <c r="N66" s="74" t="s">
        <v>487</v>
      </c>
      <c r="O66" s="37" t="s">
        <v>790</v>
      </c>
      <c r="P66" s="17"/>
      <c r="Q66" s="17"/>
      <c r="R66" s="53" t="s">
        <v>795</v>
      </c>
      <c r="S66" s="54"/>
      <c r="T66" s="55"/>
      <c r="U66" s="127" t="str">
        <f aca="true" t="shared" si="2" ref="U66:U129">IF(R66="X","S",IF(S66="X","O","A"))</f>
        <v>S</v>
      </c>
      <c r="V66" s="127" t="s">
        <v>45</v>
      </c>
      <c r="W66" s="127" t="s">
        <v>854</v>
      </c>
      <c r="X66" s="127" t="s">
        <v>854</v>
      </c>
      <c r="Y66" s="127" t="s">
        <v>854</v>
      </c>
      <c r="Z66" s="127" t="s">
        <v>854</v>
      </c>
      <c r="AA66" s="127" t="s">
        <v>45</v>
      </c>
      <c r="AB66" s="127" t="s">
        <v>45</v>
      </c>
      <c r="AC66" s="127" t="s">
        <v>45</v>
      </c>
      <c r="AD66" s="127" t="s">
        <v>45</v>
      </c>
      <c r="AE66" s="127" t="s">
        <v>45</v>
      </c>
      <c r="AF66" s="127" t="s">
        <v>45</v>
      </c>
      <c r="AG66" s="127" t="s">
        <v>45</v>
      </c>
      <c r="AH66" s="127" t="s">
        <v>45</v>
      </c>
      <c r="AI66" s="127" t="s">
        <v>45</v>
      </c>
      <c r="AJ66" s="127" t="s">
        <v>45</v>
      </c>
      <c r="AK66" s="127" t="s">
        <v>45</v>
      </c>
      <c r="AL66" s="127" t="s">
        <v>45</v>
      </c>
      <c r="AM66" s="128">
        <f>COUNTIF(U66:AL66,"S")/(COUNTIF(U66:AL66,"S")+COUNTIF(U66:AL66,"O"))</f>
        <v>1</v>
      </c>
      <c r="AN66" s="129">
        <f aca="true" t="shared" si="3" ref="AN66:AN129">IF(AM66&lt;=75%,0,1)</f>
        <v>1</v>
      </c>
      <c r="AO66" s="130" t="s">
        <v>45</v>
      </c>
    </row>
    <row r="67" spans="1:41" ht="204">
      <c r="A67" s="22">
        <v>173</v>
      </c>
      <c r="B67" s="29" t="s">
        <v>715</v>
      </c>
      <c r="C67" s="29" t="s">
        <v>651</v>
      </c>
      <c r="D67" s="90" t="s">
        <v>753</v>
      </c>
      <c r="E67" s="29" t="s">
        <v>754</v>
      </c>
      <c r="F67" s="22">
        <v>6</v>
      </c>
      <c r="G67" s="63" t="s">
        <v>495</v>
      </c>
      <c r="H67" s="22" t="s">
        <v>499</v>
      </c>
      <c r="I67" s="22">
        <v>29</v>
      </c>
      <c r="J67" s="22">
        <v>13</v>
      </c>
      <c r="K67" s="22" t="s">
        <v>792</v>
      </c>
      <c r="L67" s="17" t="s">
        <v>575</v>
      </c>
      <c r="M67" s="29" t="s">
        <v>501</v>
      </c>
      <c r="N67" s="74" t="s">
        <v>487</v>
      </c>
      <c r="O67" s="37" t="s">
        <v>790</v>
      </c>
      <c r="P67" s="17"/>
      <c r="Q67" s="17"/>
      <c r="R67" s="53"/>
      <c r="S67" s="54" t="s">
        <v>795</v>
      </c>
      <c r="T67" s="55"/>
      <c r="U67" s="127" t="str">
        <f t="shared" si="2"/>
        <v>O</v>
      </c>
      <c r="V67" s="127" t="s">
        <v>44</v>
      </c>
      <c r="W67" s="127" t="s">
        <v>854</v>
      </c>
      <c r="X67" s="127" t="s">
        <v>854</v>
      </c>
      <c r="Y67" s="127" t="s">
        <v>854</v>
      </c>
      <c r="Z67" s="127" t="s">
        <v>854</v>
      </c>
      <c r="AA67" s="127" t="s">
        <v>45</v>
      </c>
      <c r="AB67" s="127" t="s">
        <v>45</v>
      </c>
      <c r="AC67" s="127" t="s">
        <v>45</v>
      </c>
      <c r="AD67" s="127" t="s">
        <v>45</v>
      </c>
      <c r="AE67" s="127" t="s">
        <v>45</v>
      </c>
      <c r="AF67" s="127" t="s">
        <v>45</v>
      </c>
      <c r="AG67" s="127" t="s">
        <v>45</v>
      </c>
      <c r="AH67" s="127" t="s">
        <v>45</v>
      </c>
      <c r="AI67" s="127" t="s">
        <v>45</v>
      </c>
      <c r="AJ67" s="127" t="s">
        <v>45</v>
      </c>
      <c r="AK67" s="127" t="s">
        <v>45</v>
      </c>
      <c r="AL67" s="127" t="s">
        <v>45</v>
      </c>
      <c r="AM67" s="128">
        <f>COUNTIF(U67:AL67,"S")/(COUNTIF(U67:AL67,"S")+COUNTIF(U67:AL67,"O"))</f>
        <v>0.8571428571428571</v>
      </c>
      <c r="AN67" s="129">
        <f t="shared" si="3"/>
        <v>1</v>
      </c>
      <c r="AO67" s="136" t="s">
        <v>44</v>
      </c>
    </row>
    <row r="68" spans="1:41" ht="165.75">
      <c r="A68" s="22">
        <v>175</v>
      </c>
      <c r="B68" s="93" t="s">
        <v>654</v>
      </c>
      <c r="C68" s="93" t="s">
        <v>655</v>
      </c>
      <c r="D68" s="94" t="s">
        <v>656</v>
      </c>
      <c r="E68" s="95"/>
      <c r="F68" s="96" t="s">
        <v>786</v>
      </c>
      <c r="G68" s="96" t="s">
        <v>502</v>
      </c>
      <c r="H68" s="96"/>
      <c r="I68" s="26">
        <v>29</v>
      </c>
      <c r="J68" s="26">
        <v>19</v>
      </c>
      <c r="K68" s="96" t="s">
        <v>792</v>
      </c>
      <c r="L68" s="97" t="s">
        <v>576</v>
      </c>
      <c r="M68" s="93" t="s">
        <v>503</v>
      </c>
      <c r="N68" s="60" t="s">
        <v>69</v>
      </c>
      <c r="O68" s="37" t="s">
        <v>789</v>
      </c>
      <c r="P68" s="17"/>
      <c r="Q68" s="17"/>
      <c r="R68" s="53" t="s">
        <v>795</v>
      </c>
      <c r="S68" s="54"/>
      <c r="T68" s="55"/>
      <c r="U68" s="127" t="str">
        <f t="shared" si="2"/>
        <v>S</v>
      </c>
      <c r="V68" s="127" t="s">
        <v>45</v>
      </c>
      <c r="W68" s="127" t="s">
        <v>854</v>
      </c>
      <c r="X68" s="127" t="s">
        <v>854</v>
      </c>
      <c r="Y68" s="127" t="s">
        <v>854</v>
      </c>
      <c r="Z68" s="127" t="s">
        <v>854</v>
      </c>
      <c r="AA68" s="127" t="s">
        <v>45</v>
      </c>
      <c r="AB68" s="127" t="s">
        <v>45</v>
      </c>
      <c r="AC68" s="127" t="s">
        <v>45</v>
      </c>
      <c r="AD68" s="127" t="s">
        <v>45</v>
      </c>
      <c r="AE68" s="127" t="s">
        <v>45</v>
      </c>
      <c r="AF68" s="127" t="s">
        <v>45</v>
      </c>
      <c r="AG68" s="127" t="s">
        <v>45</v>
      </c>
      <c r="AH68" s="127" t="s">
        <v>45</v>
      </c>
      <c r="AI68" s="127" t="s">
        <v>45</v>
      </c>
      <c r="AJ68" s="127" t="s">
        <v>45</v>
      </c>
      <c r="AK68" s="127" t="s">
        <v>45</v>
      </c>
      <c r="AL68" s="127" t="s">
        <v>45</v>
      </c>
      <c r="AM68" s="128">
        <f>COUNTIF(U68:AL68,"S")/(COUNTIF(U68:AL68,"S")+COUNTIF(U68:AL68,"O"))</f>
        <v>1</v>
      </c>
      <c r="AN68" s="129">
        <f t="shared" si="3"/>
        <v>1</v>
      </c>
      <c r="AO68" s="130" t="s">
        <v>45</v>
      </c>
    </row>
    <row r="69" spans="1:41" ht="153">
      <c r="A69" s="22">
        <v>176</v>
      </c>
      <c r="B69" s="29" t="s">
        <v>715</v>
      </c>
      <c r="C69" s="29" t="s">
        <v>651</v>
      </c>
      <c r="D69" s="90" t="s">
        <v>753</v>
      </c>
      <c r="E69" s="29" t="s">
        <v>754</v>
      </c>
      <c r="F69" s="22">
        <v>6</v>
      </c>
      <c r="G69" s="22" t="s">
        <v>708</v>
      </c>
      <c r="H69" s="22">
        <v>2</v>
      </c>
      <c r="I69" s="22">
        <v>30</v>
      </c>
      <c r="J69" s="22">
        <v>14</v>
      </c>
      <c r="K69" s="22" t="s">
        <v>792</v>
      </c>
      <c r="L69" s="17" t="s">
        <v>504</v>
      </c>
      <c r="M69" s="29" t="s">
        <v>70</v>
      </c>
      <c r="N69" s="74" t="s">
        <v>505</v>
      </c>
      <c r="O69" s="37" t="s">
        <v>790</v>
      </c>
      <c r="P69" s="17"/>
      <c r="Q69" s="17"/>
      <c r="R69" s="53" t="s">
        <v>795</v>
      </c>
      <c r="S69" s="54"/>
      <c r="T69" s="55"/>
      <c r="U69" s="127" t="str">
        <f t="shared" si="2"/>
        <v>S</v>
      </c>
      <c r="V69" s="127" t="s">
        <v>45</v>
      </c>
      <c r="W69" s="127" t="s">
        <v>854</v>
      </c>
      <c r="X69" s="127" t="s">
        <v>854</v>
      </c>
      <c r="Y69" s="127" t="s">
        <v>854</v>
      </c>
      <c r="Z69" s="127" t="s">
        <v>854</v>
      </c>
      <c r="AA69" s="127" t="s">
        <v>45</v>
      </c>
      <c r="AB69" s="127" t="s">
        <v>45</v>
      </c>
      <c r="AC69" s="127" t="s">
        <v>45</v>
      </c>
      <c r="AD69" s="127" t="s">
        <v>45</v>
      </c>
      <c r="AE69" s="127" t="s">
        <v>854</v>
      </c>
      <c r="AF69" s="127" t="s">
        <v>45</v>
      </c>
      <c r="AG69" s="127" t="s">
        <v>45</v>
      </c>
      <c r="AH69" s="127" t="s">
        <v>45</v>
      </c>
      <c r="AI69" s="127" t="s">
        <v>45</v>
      </c>
      <c r="AJ69" s="127" t="s">
        <v>45</v>
      </c>
      <c r="AK69" s="127" t="s">
        <v>45</v>
      </c>
      <c r="AL69" s="127" t="s">
        <v>45</v>
      </c>
      <c r="AM69" s="128">
        <f>COUNTIF(U69:AL69,"S")/(COUNTIF(U69:AL69,"S")+COUNTIF(U69:AL69,"O"))</f>
        <v>1</v>
      </c>
      <c r="AN69" s="129">
        <f t="shared" si="3"/>
        <v>1</v>
      </c>
      <c r="AO69" s="130" t="s">
        <v>45</v>
      </c>
    </row>
    <row r="70" spans="1:41" ht="38.25">
      <c r="A70" s="22">
        <v>179</v>
      </c>
      <c r="B70" s="29" t="s">
        <v>715</v>
      </c>
      <c r="C70" s="29" t="s">
        <v>651</v>
      </c>
      <c r="D70" s="90" t="s">
        <v>753</v>
      </c>
      <c r="E70" s="29" t="s">
        <v>754</v>
      </c>
      <c r="F70" s="22">
        <v>6</v>
      </c>
      <c r="G70" s="22" t="s">
        <v>708</v>
      </c>
      <c r="H70" s="22" t="s">
        <v>506</v>
      </c>
      <c r="I70" s="22">
        <v>30</v>
      </c>
      <c r="J70" s="22">
        <v>26</v>
      </c>
      <c r="K70" s="22" t="s">
        <v>792</v>
      </c>
      <c r="L70" s="17" t="s">
        <v>507</v>
      </c>
      <c r="M70" s="29" t="s">
        <v>508</v>
      </c>
      <c r="N70" s="74" t="s">
        <v>790</v>
      </c>
      <c r="O70" s="37" t="s">
        <v>790</v>
      </c>
      <c r="P70" s="17"/>
      <c r="Q70" s="17"/>
      <c r="R70" s="53" t="s">
        <v>795</v>
      </c>
      <c r="S70" s="54"/>
      <c r="T70" s="55"/>
      <c r="U70" s="127" t="str">
        <f t="shared" si="2"/>
        <v>S</v>
      </c>
      <c r="V70" s="127" t="s">
        <v>45</v>
      </c>
      <c r="W70" s="127" t="s">
        <v>854</v>
      </c>
      <c r="X70" s="127" t="s">
        <v>854</v>
      </c>
      <c r="Y70" s="127" t="s">
        <v>854</v>
      </c>
      <c r="Z70" s="127" t="s">
        <v>854</v>
      </c>
      <c r="AA70" s="127" t="s">
        <v>45</v>
      </c>
      <c r="AB70" s="127" t="s">
        <v>45</v>
      </c>
      <c r="AC70" s="127" t="s">
        <v>45</v>
      </c>
      <c r="AD70" s="127" t="s">
        <v>45</v>
      </c>
      <c r="AE70" s="127" t="s">
        <v>854</v>
      </c>
      <c r="AF70" s="127" t="s">
        <v>45</v>
      </c>
      <c r="AG70" s="127" t="s">
        <v>45</v>
      </c>
      <c r="AH70" s="127" t="s">
        <v>45</v>
      </c>
      <c r="AI70" s="127" t="s">
        <v>45</v>
      </c>
      <c r="AJ70" s="127" t="s">
        <v>45</v>
      </c>
      <c r="AK70" s="127" t="s">
        <v>45</v>
      </c>
      <c r="AL70" s="127" t="s">
        <v>45</v>
      </c>
      <c r="AM70" s="128">
        <f>COUNTIF(U70:AL70,"S")/(COUNTIF(U70:AL70,"S")+COUNTIF(U70:AL70,"O"))</f>
        <v>1</v>
      </c>
      <c r="AN70" s="129">
        <f t="shared" si="3"/>
        <v>1</v>
      </c>
      <c r="AO70" s="130" t="s">
        <v>45</v>
      </c>
    </row>
    <row r="71" spans="1:41" ht="25.5">
      <c r="A71" s="22">
        <v>181</v>
      </c>
      <c r="B71" s="29" t="s">
        <v>421</v>
      </c>
      <c r="C71" s="29" t="s">
        <v>422</v>
      </c>
      <c r="D71" s="106" t="s">
        <v>699</v>
      </c>
      <c r="E71" s="29" t="s">
        <v>423</v>
      </c>
      <c r="F71" s="22">
        <v>6</v>
      </c>
      <c r="G71" s="27" t="s">
        <v>509</v>
      </c>
      <c r="H71" s="22" t="s">
        <v>510</v>
      </c>
      <c r="I71" s="22">
        <v>31</v>
      </c>
      <c r="J71" s="22">
        <v>1</v>
      </c>
      <c r="K71" s="22" t="s">
        <v>704</v>
      </c>
      <c r="L71" s="31" t="s">
        <v>511</v>
      </c>
      <c r="M71" s="31" t="s">
        <v>512</v>
      </c>
      <c r="N71" s="60" t="s">
        <v>513</v>
      </c>
      <c r="O71" s="37" t="s">
        <v>789</v>
      </c>
      <c r="P71" s="17"/>
      <c r="Q71" s="17"/>
      <c r="R71" s="53" t="s">
        <v>795</v>
      </c>
      <c r="S71" s="54"/>
      <c r="T71" s="55"/>
      <c r="U71" s="127" t="str">
        <f t="shared" si="2"/>
        <v>S</v>
      </c>
      <c r="V71" s="127" t="s">
        <v>45</v>
      </c>
      <c r="W71" s="127" t="s">
        <v>854</v>
      </c>
      <c r="X71" s="127" t="s">
        <v>854</v>
      </c>
      <c r="Y71" s="127" t="s">
        <v>854</v>
      </c>
      <c r="Z71" s="127" t="s">
        <v>854</v>
      </c>
      <c r="AA71" s="127" t="s">
        <v>45</v>
      </c>
      <c r="AB71" s="127" t="s">
        <v>45</v>
      </c>
      <c r="AC71" s="127" t="s">
        <v>45</v>
      </c>
      <c r="AD71" s="127" t="s">
        <v>45</v>
      </c>
      <c r="AE71" s="127" t="s">
        <v>854</v>
      </c>
      <c r="AF71" s="127" t="s">
        <v>45</v>
      </c>
      <c r="AG71" s="127" t="s">
        <v>45</v>
      </c>
      <c r="AH71" s="127" t="s">
        <v>45</v>
      </c>
      <c r="AI71" s="127" t="s">
        <v>45</v>
      </c>
      <c r="AJ71" s="127" t="s">
        <v>45</v>
      </c>
      <c r="AK71" s="127" t="s">
        <v>45</v>
      </c>
      <c r="AL71" s="127" t="s">
        <v>45</v>
      </c>
      <c r="AM71" s="128">
        <f>COUNTIF(U71:AL71,"S")/(COUNTIF(U71:AL71,"S")+COUNTIF(U71:AL71,"O"))</f>
        <v>1</v>
      </c>
      <c r="AN71" s="129">
        <f t="shared" si="3"/>
        <v>1</v>
      </c>
      <c r="AO71" s="130" t="s">
        <v>45</v>
      </c>
    </row>
    <row r="72" spans="1:41" ht="51">
      <c r="A72" s="22">
        <v>182</v>
      </c>
      <c r="B72" s="93" t="s">
        <v>654</v>
      </c>
      <c r="C72" s="93" t="s">
        <v>655</v>
      </c>
      <c r="D72" s="94" t="s">
        <v>656</v>
      </c>
      <c r="E72" s="95"/>
      <c r="F72" s="96" t="s">
        <v>786</v>
      </c>
      <c r="G72" s="96" t="s">
        <v>708</v>
      </c>
      <c r="H72" s="96"/>
      <c r="I72" s="26">
        <v>31</v>
      </c>
      <c r="J72" s="26">
        <v>1</v>
      </c>
      <c r="K72" s="96" t="s">
        <v>792</v>
      </c>
      <c r="L72" s="97" t="s">
        <v>514</v>
      </c>
      <c r="M72" s="93" t="s">
        <v>515</v>
      </c>
      <c r="N72" s="60" t="s">
        <v>513</v>
      </c>
      <c r="O72" s="37" t="s">
        <v>789</v>
      </c>
      <c r="P72" s="17"/>
      <c r="Q72" s="17"/>
      <c r="R72" s="53" t="s">
        <v>795</v>
      </c>
      <c r="S72" s="54"/>
      <c r="T72" s="55"/>
      <c r="U72" s="127" t="str">
        <f t="shared" si="2"/>
        <v>S</v>
      </c>
      <c r="V72" s="127" t="s">
        <v>45</v>
      </c>
      <c r="W72" s="127" t="s">
        <v>854</v>
      </c>
      <c r="X72" s="127" t="s">
        <v>854</v>
      </c>
      <c r="Y72" s="127" t="s">
        <v>854</v>
      </c>
      <c r="Z72" s="127" t="s">
        <v>854</v>
      </c>
      <c r="AA72" s="127" t="s">
        <v>45</v>
      </c>
      <c r="AB72" s="127" t="s">
        <v>45</v>
      </c>
      <c r="AC72" s="127" t="s">
        <v>45</v>
      </c>
      <c r="AD72" s="127" t="s">
        <v>45</v>
      </c>
      <c r="AE72" s="127" t="s">
        <v>854</v>
      </c>
      <c r="AF72" s="127" t="s">
        <v>45</v>
      </c>
      <c r="AG72" s="127" t="s">
        <v>45</v>
      </c>
      <c r="AH72" s="127" t="s">
        <v>45</v>
      </c>
      <c r="AI72" s="127" t="s">
        <v>45</v>
      </c>
      <c r="AJ72" s="127" t="s">
        <v>45</v>
      </c>
      <c r="AK72" s="127" t="s">
        <v>45</v>
      </c>
      <c r="AL72" s="127" t="s">
        <v>45</v>
      </c>
      <c r="AM72" s="128">
        <f>COUNTIF(U72:AL72,"S")/(COUNTIF(U72:AL72,"S")+COUNTIF(U72:AL72,"O"))</f>
        <v>1</v>
      </c>
      <c r="AN72" s="129">
        <f t="shared" si="3"/>
        <v>1</v>
      </c>
      <c r="AO72" s="130" t="s">
        <v>45</v>
      </c>
    </row>
    <row r="73" spans="1:41" ht="51">
      <c r="A73" s="22">
        <v>184</v>
      </c>
      <c r="B73" s="29" t="s">
        <v>715</v>
      </c>
      <c r="C73" s="29" t="s">
        <v>651</v>
      </c>
      <c r="D73" s="90" t="s">
        <v>753</v>
      </c>
      <c r="E73" s="29" t="s">
        <v>754</v>
      </c>
      <c r="F73" s="22">
        <v>6</v>
      </c>
      <c r="G73" s="22" t="s">
        <v>516</v>
      </c>
      <c r="H73" s="22">
        <v>1</v>
      </c>
      <c r="I73" s="22">
        <v>32</v>
      </c>
      <c r="J73" s="22">
        <v>5</v>
      </c>
      <c r="K73" s="22" t="s">
        <v>792</v>
      </c>
      <c r="L73" s="17" t="s">
        <v>517</v>
      </c>
      <c r="M73" s="29" t="s">
        <v>181</v>
      </c>
      <c r="N73" s="60" t="s">
        <v>790</v>
      </c>
      <c r="O73" s="37" t="s">
        <v>790</v>
      </c>
      <c r="P73" s="17"/>
      <c r="Q73" s="17"/>
      <c r="R73" s="53" t="s">
        <v>795</v>
      </c>
      <c r="S73" s="54"/>
      <c r="T73" s="55"/>
      <c r="U73" s="127" t="str">
        <f t="shared" si="2"/>
        <v>S</v>
      </c>
      <c r="V73" s="127" t="s">
        <v>45</v>
      </c>
      <c r="W73" s="127" t="s">
        <v>854</v>
      </c>
      <c r="X73" s="127" t="s">
        <v>854</v>
      </c>
      <c r="Y73" s="127" t="s">
        <v>854</v>
      </c>
      <c r="Z73" s="127" t="s">
        <v>854</v>
      </c>
      <c r="AA73" s="127" t="s">
        <v>45</v>
      </c>
      <c r="AB73" s="127" t="s">
        <v>45</v>
      </c>
      <c r="AC73" s="127" t="s">
        <v>45</v>
      </c>
      <c r="AD73" s="127" t="s">
        <v>45</v>
      </c>
      <c r="AE73" s="127" t="s">
        <v>854</v>
      </c>
      <c r="AF73" s="127" t="s">
        <v>45</v>
      </c>
      <c r="AG73" s="127" t="s">
        <v>45</v>
      </c>
      <c r="AH73" s="127" t="s">
        <v>45</v>
      </c>
      <c r="AI73" s="127" t="s">
        <v>45</v>
      </c>
      <c r="AJ73" s="127" t="s">
        <v>45</v>
      </c>
      <c r="AK73" s="127" t="s">
        <v>45</v>
      </c>
      <c r="AL73" s="127" t="s">
        <v>45</v>
      </c>
      <c r="AM73" s="128">
        <f>COUNTIF(U73:AL73,"S")/(COUNTIF(U73:AL73,"S")+COUNTIF(U73:AL73,"O"))</f>
        <v>1</v>
      </c>
      <c r="AN73" s="129">
        <f t="shared" si="3"/>
        <v>1</v>
      </c>
      <c r="AO73" s="130" t="s">
        <v>45</v>
      </c>
    </row>
    <row r="74" spans="1:41" ht="38.25">
      <c r="A74" s="22">
        <v>186</v>
      </c>
      <c r="B74" s="29" t="s">
        <v>715</v>
      </c>
      <c r="C74" s="29" t="s">
        <v>651</v>
      </c>
      <c r="D74" s="90" t="s">
        <v>753</v>
      </c>
      <c r="E74" s="29" t="s">
        <v>754</v>
      </c>
      <c r="F74" s="22">
        <v>6</v>
      </c>
      <c r="G74" s="22" t="s">
        <v>516</v>
      </c>
      <c r="H74" s="22" t="s">
        <v>518</v>
      </c>
      <c r="I74" s="22">
        <v>32</v>
      </c>
      <c r="J74" s="22">
        <v>8</v>
      </c>
      <c r="K74" s="22" t="s">
        <v>792</v>
      </c>
      <c r="L74" s="17" t="s">
        <v>519</v>
      </c>
      <c r="M74" s="29" t="s">
        <v>520</v>
      </c>
      <c r="N74" s="74" t="s">
        <v>521</v>
      </c>
      <c r="O74" s="37" t="s">
        <v>790</v>
      </c>
      <c r="P74" s="17"/>
      <c r="Q74" s="17"/>
      <c r="R74" s="53" t="s">
        <v>795</v>
      </c>
      <c r="S74" s="54"/>
      <c r="T74" s="55"/>
      <c r="U74" s="127" t="str">
        <f t="shared" si="2"/>
        <v>S</v>
      </c>
      <c r="V74" s="127" t="s">
        <v>45</v>
      </c>
      <c r="W74" s="127" t="s">
        <v>854</v>
      </c>
      <c r="X74" s="127" t="s">
        <v>854</v>
      </c>
      <c r="Y74" s="127" t="s">
        <v>854</v>
      </c>
      <c r="Z74" s="127" t="s">
        <v>854</v>
      </c>
      <c r="AA74" s="127" t="s">
        <v>45</v>
      </c>
      <c r="AB74" s="127" t="s">
        <v>45</v>
      </c>
      <c r="AC74" s="127" t="s">
        <v>45</v>
      </c>
      <c r="AD74" s="127" t="s">
        <v>45</v>
      </c>
      <c r="AE74" s="127" t="s">
        <v>854</v>
      </c>
      <c r="AF74" s="127" t="s">
        <v>45</v>
      </c>
      <c r="AG74" s="127" t="s">
        <v>45</v>
      </c>
      <c r="AH74" s="127" t="s">
        <v>45</v>
      </c>
      <c r="AI74" s="127" t="s">
        <v>45</v>
      </c>
      <c r="AJ74" s="127" t="s">
        <v>45</v>
      </c>
      <c r="AK74" s="127" t="s">
        <v>45</v>
      </c>
      <c r="AL74" s="127" t="s">
        <v>45</v>
      </c>
      <c r="AM74" s="128">
        <f>COUNTIF(U74:AL74,"S")/(COUNTIF(U74:AL74,"S")+COUNTIF(U74:AL74,"O"))</f>
        <v>1</v>
      </c>
      <c r="AN74" s="129">
        <f t="shared" si="3"/>
        <v>1</v>
      </c>
      <c r="AO74" s="130" t="s">
        <v>45</v>
      </c>
    </row>
    <row r="75" spans="1:41" ht="191.25">
      <c r="A75" s="22">
        <v>193</v>
      </c>
      <c r="B75" s="29" t="s">
        <v>715</v>
      </c>
      <c r="C75" s="29" t="s">
        <v>651</v>
      </c>
      <c r="D75" s="90" t="s">
        <v>753</v>
      </c>
      <c r="E75" s="29" t="s">
        <v>754</v>
      </c>
      <c r="F75" s="22">
        <v>6</v>
      </c>
      <c r="G75" s="22" t="s">
        <v>709</v>
      </c>
      <c r="H75" s="22" t="s">
        <v>522</v>
      </c>
      <c r="I75" s="22">
        <v>35</v>
      </c>
      <c r="J75" s="22">
        <v>5</v>
      </c>
      <c r="K75" s="22" t="s">
        <v>792</v>
      </c>
      <c r="L75" s="17" t="s">
        <v>71</v>
      </c>
      <c r="M75" s="29" t="s">
        <v>72</v>
      </c>
      <c r="N75" s="47" t="s">
        <v>73</v>
      </c>
      <c r="O75" s="40" t="s">
        <v>790</v>
      </c>
      <c r="P75" s="17"/>
      <c r="Q75" s="17"/>
      <c r="R75" s="53" t="s">
        <v>795</v>
      </c>
      <c r="S75" s="54"/>
      <c r="T75" s="55"/>
      <c r="U75" s="127" t="str">
        <f t="shared" si="2"/>
        <v>S</v>
      </c>
      <c r="V75" s="127" t="s">
        <v>45</v>
      </c>
      <c r="W75" s="127" t="s">
        <v>854</v>
      </c>
      <c r="X75" s="127" t="s">
        <v>854</v>
      </c>
      <c r="Y75" s="127" t="s">
        <v>854</v>
      </c>
      <c r="Z75" s="127" t="s">
        <v>854</v>
      </c>
      <c r="AA75" s="127" t="s">
        <v>45</v>
      </c>
      <c r="AB75" s="127" t="s">
        <v>854</v>
      </c>
      <c r="AC75" s="127" t="s">
        <v>45</v>
      </c>
      <c r="AD75" s="127" t="s">
        <v>45</v>
      </c>
      <c r="AE75" s="127" t="s">
        <v>854</v>
      </c>
      <c r="AF75" s="127" t="s">
        <v>45</v>
      </c>
      <c r="AG75" s="127" t="s">
        <v>45</v>
      </c>
      <c r="AH75" s="127" t="s">
        <v>45</v>
      </c>
      <c r="AI75" s="127" t="s">
        <v>45</v>
      </c>
      <c r="AJ75" s="127" t="s">
        <v>45</v>
      </c>
      <c r="AK75" s="127" t="s">
        <v>45</v>
      </c>
      <c r="AL75" s="127" t="s">
        <v>45</v>
      </c>
      <c r="AM75" s="128">
        <f>COUNTIF(U75:AL75,"S")/(COUNTIF(U75:AL75,"S")+COUNTIF(U75:AL75,"O"))</f>
        <v>1</v>
      </c>
      <c r="AN75" s="129">
        <f t="shared" si="3"/>
        <v>1</v>
      </c>
      <c r="AO75" s="130" t="s">
        <v>45</v>
      </c>
    </row>
    <row r="76" spans="1:41" ht="25.5">
      <c r="A76" s="22">
        <v>197</v>
      </c>
      <c r="B76" s="29" t="s">
        <v>767</v>
      </c>
      <c r="C76" s="29" t="s">
        <v>713</v>
      </c>
      <c r="D76" s="101" t="s">
        <v>648</v>
      </c>
      <c r="E76" s="29" t="s">
        <v>714</v>
      </c>
      <c r="F76" s="22"/>
      <c r="G76" s="22" t="s">
        <v>523</v>
      </c>
      <c r="H76" s="22"/>
      <c r="I76" s="22">
        <v>38</v>
      </c>
      <c r="J76" s="22">
        <v>2</v>
      </c>
      <c r="K76" s="22" t="s">
        <v>792</v>
      </c>
      <c r="L76" s="17" t="s">
        <v>524</v>
      </c>
      <c r="M76" s="29" t="s">
        <v>525</v>
      </c>
      <c r="N76" s="74" t="s">
        <v>526</v>
      </c>
      <c r="O76" s="75" t="s">
        <v>789</v>
      </c>
      <c r="P76" s="17"/>
      <c r="Q76" s="17"/>
      <c r="R76" s="53" t="s">
        <v>795</v>
      </c>
      <c r="S76" s="54"/>
      <c r="T76" s="55"/>
      <c r="U76" s="127" t="str">
        <f t="shared" si="2"/>
        <v>S</v>
      </c>
      <c r="V76" s="127" t="s">
        <v>45</v>
      </c>
      <c r="W76" s="127" t="s">
        <v>854</v>
      </c>
      <c r="X76" s="127" t="s">
        <v>854</v>
      </c>
      <c r="Y76" s="127" t="s">
        <v>854</v>
      </c>
      <c r="Z76" s="127" t="s">
        <v>854</v>
      </c>
      <c r="AA76" s="127" t="s">
        <v>45</v>
      </c>
      <c r="AB76" s="127" t="s">
        <v>45</v>
      </c>
      <c r="AC76" s="127" t="s">
        <v>45</v>
      </c>
      <c r="AD76" s="127" t="s">
        <v>45</v>
      </c>
      <c r="AE76" s="127" t="s">
        <v>854</v>
      </c>
      <c r="AF76" s="127" t="s">
        <v>45</v>
      </c>
      <c r="AG76" s="127" t="s">
        <v>45</v>
      </c>
      <c r="AH76" s="127" t="s">
        <v>45</v>
      </c>
      <c r="AI76" s="127" t="s">
        <v>45</v>
      </c>
      <c r="AJ76" s="127" t="s">
        <v>45</v>
      </c>
      <c r="AK76" s="127" t="s">
        <v>45</v>
      </c>
      <c r="AL76" s="127" t="s">
        <v>45</v>
      </c>
      <c r="AM76" s="128">
        <f>COUNTIF(U76:AL76,"S")/(COUNTIF(U76:AL76,"S")+COUNTIF(U76:AL76,"O"))</f>
        <v>1</v>
      </c>
      <c r="AN76" s="129">
        <f t="shared" si="3"/>
        <v>1</v>
      </c>
      <c r="AO76" s="130" t="s">
        <v>45</v>
      </c>
    </row>
    <row r="77" spans="1:41" ht="51">
      <c r="A77" s="22">
        <v>198</v>
      </c>
      <c r="B77" s="93" t="s">
        <v>654</v>
      </c>
      <c r="C77" s="93" t="s">
        <v>655</v>
      </c>
      <c r="D77" s="94" t="s">
        <v>656</v>
      </c>
      <c r="E77" s="95"/>
      <c r="F77" s="96" t="s">
        <v>786</v>
      </c>
      <c r="G77" s="96" t="s">
        <v>527</v>
      </c>
      <c r="H77" s="96"/>
      <c r="I77" s="26">
        <v>38</v>
      </c>
      <c r="J77" s="26">
        <v>2</v>
      </c>
      <c r="K77" s="96" t="s">
        <v>792</v>
      </c>
      <c r="L77" s="97" t="s">
        <v>528</v>
      </c>
      <c r="M77" s="93" t="s">
        <v>529</v>
      </c>
      <c r="N77" s="74" t="s">
        <v>530</v>
      </c>
      <c r="O77" s="75" t="s">
        <v>790</v>
      </c>
      <c r="P77" s="17"/>
      <c r="Q77" s="17"/>
      <c r="R77" s="53" t="s">
        <v>795</v>
      </c>
      <c r="S77" s="54"/>
      <c r="T77" s="55"/>
      <c r="U77" s="127" t="str">
        <f t="shared" si="2"/>
        <v>S</v>
      </c>
      <c r="V77" s="127" t="s">
        <v>45</v>
      </c>
      <c r="W77" s="127" t="s">
        <v>854</v>
      </c>
      <c r="X77" s="127" t="s">
        <v>854</v>
      </c>
      <c r="Y77" s="127" t="s">
        <v>854</v>
      </c>
      <c r="Z77" s="127" t="s">
        <v>854</v>
      </c>
      <c r="AA77" s="127" t="s">
        <v>45</v>
      </c>
      <c r="AB77" s="127" t="s">
        <v>854</v>
      </c>
      <c r="AC77" s="127" t="s">
        <v>45</v>
      </c>
      <c r="AD77" s="127" t="s">
        <v>45</v>
      </c>
      <c r="AE77" s="127" t="s">
        <v>854</v>
      </c>
      <c r="AF77" s="127" t="s">
        <v>45</v>
      </c>
      <c r="AG77" s="127" t="s">
        <v>45</v>
      </c>
      <c r="AH77" s="127" t="s">
        <v>45</v>
      </c>
      <c r="AI77" s="127" t="s">
        <v>45</v>
      </c>
      <c r="AJ77" s="127" t="s">
        <v>45</v>
      </c>
      <c r="AK77" s="127" t="s">
        <v>45</v>
      </c>
      <c r="AL77" s="127" t="s">
        <v>45</v>
      </c>
      <c r="AM77" s="128">
        <f>COUNTIF(U77:AL77,"S")/(COUNTIF(U77:AL77,"S")+COUNTIF(U77:AL77,"O"))</f>
        <v>1</v>
      </c>
      <c r="AN77" s="129">
        <f t="shared" si="3"/>
        <v>1</v>
      </c>
      <c r="AO77" s="130" t="s">
        <v>45</v>
      </c>
    </row>
    <row r="78" spans="1:41" ht="25.5">
      <c r="A78" s="22">
        <v>199</v>
      </c>
      <c r="B78" s="29" t="s">
        <v>767</v>
      </c>
      <c r="C78" s="29" t="s">
        <v>713</v>
      </c>
      <c r="D78" s="101" t="s">
        <v>648</v>
      </c>
      <c r="E78" s="29" t="s">
        <v>714</v>
      </c>
      <c r="F78" s="22"/>
      <c r="G78" s="22" t="s">
        <v>527</v>
      </c>
      <c r="H78" s="22"/>
      <c r="I78" s="22">
        <v>38</v>
      </c>
      <c r="J78" s="22">
        <v>3</v>
      </c>
      <c r="K78" s="22" t="s">
        <v>792</v>
      </c>
      <c r="L78" s="17" t="s">
        <v>531</v>
      </c>
      <c r="M78" s="29" t="s">
        <v>532</v>
      </c>
      <c r="N78" s="74" t="s">
        <v>533</v>
      </c>
      <c r="O78" s="75" t="s">
        <v>775</v>
      </c>
      <c r="P78" s="17"/>
      <c r="Q78" s="17"/>
      <c r="R78" s="53"/>
      <c r="S78" s="54" t="s">
        <v>795</v>
      </c>
      <c r="T78" s="55"/>
      <c r="U78" s="127" t="str">
        <f t="shared" si="2"/>
        <v>O</v>
      </c>
      <c r="V78" s="127" t="s">
        <v>45</v>
      </c>
      <c r="W78" s="127" t="s">
        <v>854</v>
      </c>
      <c r="X78" s="127" t="s">
        <v>854</v>
      </c>
      <c r="Y78" s="127" t="s">
        <v>854</v>
      </c>
      <c r="Z78" s="127" t="s">
        <v>854</v>
      </c>
      <c r="AA78" s="127" t="s">
        <v>45</v>
      </c>
      <c r="AB78" s="127" t="s">
        <v>45</v>
      </c>
      <c r="AC78" s="127" t="s">
        <v>45</v>
      </c>
      <c r="AD78" s="127" t="s">
        <v>45</v>
      </c>
      <c r="AE78" s="127" t="s">
        <v>854</v>
      </c>
      <c r="AF78" s="127" t="s">
        <v>45</v>
      </c>
      <c r="AG78" s="127" t="s">
        <v>45</v>
      </c>
      <c r="AH78" s="127" t="s">
        <v>45</v>
      </c>
      <c r="AI78" s="127" t="s">
        <v>45</v>
      </c>
      <c r="AJ78" s="127" t="s">
        <v>45</v>
      </c>
      <c r="AK78" s="127" t="s">
        <v>45</v>
      </c>
      <c r="AL78" s="127" t="s">
        <v>45</v>
      </c>
      <c r="AM78" s="128">
        <f>COUNTIF(U78:AL78,"S")/(COUNTIF(U78:AL78,"S")+COUNTIF(U78:AL78,"O"))</f>
        <v>0.9230769230769231</v>
      </c>
      <c r="AN78" s="129">
        <f t="shared" si="3"/>
        <v>1</v>
      </c>
      <c r="AO78" s="130" t="s">
        <v>45</v>
      </c>
    </row>
    <row r="79" spans="1:41" ht="51">
      <c r="A79" s="22">
        <v>200</v>
      </c>
      <c r="B79" s="29" t="s">
        <v>715</v>
      </c>
      <c r="C79" s="29" t="s">
        <v>651</v>
      </c>
      <c r="D79" s="90" t="s">
        <v>753</v>
      </c>
      <c r="E79" s="29" t="s">
        <v>754</v>
      </c>
      <c r="F79" s="22">
        <v>6</v>
      </c>
      <c r="G79" s="22" t="s">
        <v>527</v>
      </c>
      <c r="H79" s="22" t="s">
        <v>755</v>
      </c>
      <c r="I79" s="22">
        <v>38</v>
      </c>
      <c r="J79" s="22">
        <v>4</v>
      </c>
      <c r="K79" s="22" t="s">
        <v>792</v>
      </c>
      <c r="L79" s="17" t="s">
        <v>534</v>
      </c>
      <c r="M79" s="29" t="s">
        <v>535</v>
      </c>
      <c r="N79" s="74" t="s">
        <v>533</v>
      </c>
      <c r="O79" s="75" t="s">
        <v>775</v>
      </c>
      <c r="P79" s="17"/>
      <c r="Q79" s="17"/>
      <c r="R79" s="53"/>
      <c r="S79" s="54" t="s">
        <v>795</v>
      </c>
      <c r="T79" s="55"/>
      <c r="U79" s="127" t="str">
        <f t="shared" si="2"/>
        <v>O</v>
      </c>
      <c r="V79" s="127" t="s">
        <v>45</v>
      </c>
      <c r="W79" s="127" t="s">
        <v>854</v>
      </c>
      <c r="X79" s="127" t="s">
        <v>854</v>
      </c>
      <c r="Y79" s="127" t="s">
        <v>854</v>
      </c>
      <c r="Z79" s="127" t="s">
        <v>854</v>
      </c>
      <c r="AA79" s="127" t="s">
        <v>45</v>
      </c>
      <c r="AB79" s="127" t="s">
        <v>45</v>
      </c>
      <c r="AC79" s="127" t="s">
        <v>45</v>
      </c>
      <c r="AD79" s="127" t="s">
        <v>45</v>
      </c>
      <c r="AE79" s="127" t="s">
        <v>854</v>
      </c>
      <c r="AF79" s="127" t="s">
        <v>45</v>
      </c>
      <c r="AG79" s="127" t="s">
        <v>45</v>
      </c>
      <c r="AH79" s="127" t="s">
        <v>45</v>
      </c>
      <c r="AI79" s="127" t="s">
        <v>45</v>
      </c>
      <c r="AJ79" s="127" t="s">
        <v>45</v>
      </c>
      <c r="AK79" s="127" t="s">
        <v>45</v>
      </c>
      <c r="AL79" s="127" t="s">
        <v>45</v>
      </c>
      <c r="AM79" s="128">
        <f>COUNTIF(U79:AL79,"S")/(COUNTIF(U79:AL79,"S")+COUNTIF(U79:AL79,"O"))</f>
        <v>0.9230769230769231</v>
      </c>
      <c r="AN79" s="129">
        <f t="shared" si="3"/>
        <v>1</v>
      </c>
      <c r="AO79" s="130" t="s">
        <v>45</v>
      </c>
    </row>
    <row r="80" spans="1:41" ht="102">
      <c r="A80" s="22">
        <v>201</v>
      </c>
      <c r="B80" s="93" t="s">
        <v>654</v>
      </c>
      <c r="C80" s="93" t="s">
        <v>655</v>
      </c>
      <c r="D80" s="94" t="s">
        <v>656</v>
      </c>
      <c r="E80" s="95"/>
      <c r="F80" s="96" t="s">
        <v>786</v>
      </c>
      <c r="G80" s="96" t="s">
        <v>536</v>
      </c>
      <c r="H80" s="96"/>
      <c r="I80" s="26">
        <v>38</v>
      </c>
      <c r="J80" s="26">
        <v>14</v>
      </c>
      <c r="K80" s="96" t="s">
        <v>788</v>
      </c>
      <c r="L80" s="97" t="s">
        <v>74</v>
      </c>
      <c r="M80" s="93" t="s">
        <v>537</v>
      </c>
      <c r="N80" s="47" t="s">
        <v>75</v>
      </c>
      <c r="O80" s="40" t="s">
        <v>783</v>
      </c>
      <c r="P80" s="17"/>
      <c r="Q80" s="17"/>
      <c r="R80" s="53" t="s">
        <v>795</v>
      </c>
      <c r="S80" s="54"/>
      <c r="T80" s="55"/>
      <c r="U80" s="127" t="str">
        <f t="shared" si="2"/>
        <v>S</v>
      </c>
      <c r="V80" s="127" t="s">
        <v>45</v>
      </c>
      <c r="W80" s="127" t="s">
        <v>854</v>
      </c>
      <c r="X80" s="127" t="s">
        <v>854</v>
      </c>
      <c r="Y80" s="127" t="s">
        <v>854</v>
      </c>
      <c r="Z80" s="127" t="s">
        <v>854</v>
      </c>
      <c r="AA80" s="127" t="s">
        <v>45</v>
      </c>
      <c r="AB80" s="127" t="s">
        <v>45</v>
      </c>
      <c r="AC80" s="127" t="s">
        <v>45</v>
      </c>
      <c r="AD80" s="127" t="s">
        <v>45</v>
      </c>
      <c r="AE80" s="127" t="s">
        <v>854</v>
      </c>
      <c r="AF80" s="127" t="s">
        <v>45</v>
      </c>
      <c r="AG80" s="127" t="s">
        <v>45</v>
      </c>
      <c r="AH80" s="127" t="s">
        <v>45</v>
      </c>
      <c r="AI80" s="127" t="s">
        <v>45</v>
      </c>
      <c r="AJ80" s="127" t="s">
        <v>45</v>
      </c>
      <c r="AK80" s="127" t="s">
        <v>45</v>
      </c>
      <c r="AL80" s="127" t="s">
        <v>45</v>
      </c>
      <c r="AM80" s="128">
        <f>COUNTIF(U80:AL80,"S")/(COUNTIF(U80:AL80,"S")+COUNTIF(U80:AL80,"O"))</f>
        <v>1</v>
      </c>
      <c r="AN80" s="129">
        <f t="shared" si="3"/>
        <v>1</v>
      </c>
      <c r="AO80" s="130" t="s">
        <v>45</v>
      </c>
    </row>
    <row r="81" spans="1:41" ht="102">
      <c r="A81" s="22">
        <v>205</v>
      </c>
      <c r="B81" s="29" t="s">
        <v>715</v>
      </c>
      <c r="C81" s="29" t="s">
        <v>651</v>
      </c>
      <c r="D81" s="90" t="s">
        <v>753</v>
      </c>
      <c r="E81" s="29" t="s">
        <v>754</v>
      </c>
      <c r="F81" s="22">
        <v>6</v>
      </c>
      <c r="G81" s="22" t="s">
        <v>538</v>
      </c>
      <c r="H81" s="22" t="s">
        <v>539</v>
      </c>
      <c r="I81" s="22">
        <v>39</v>
      </c>
      <c r="J81" s="22">
        <v>29</v>
      </c>
      <c r="K81" s="22" t="s">
        <v>792</v>
      </c>
      <c r="L81" s="17" t="s">
        <v>76</v>
      </c>
      <c r="M81" s="29" t="s">
        <v>540</v>
      </c>
      <c r="N81" s="47"/>
      <c r="O81" s="40" t="s">
        <v>790</v>
      </c>
      <c r="P81" s="17"/>
      <c r="Q81" s="17"/>
      <c r="R81" s="53" t="s">
        <v>795</v>
      </c>
      <c r="S81" s="54"/>
      <c r="T81" s="55"/>
      <c r="U81" s="127" t="str">
        <f t="shared" si="2"/>
        <v>S</v>
      </c>
      <c r="V81" s="127" t="s">
        <v>45</v>
      </c>
      <c r="W81" s="127" t="s">
        <v>854</v>
      </c>
      <c r="X81" s="127" t="s">
        <v>854</v>
      </c>
      <c r="Y81" s="127" t="s">
        <v>854</v>
      </c>
      <c r="Z81" s="127" t="s">
        <v>854</v>
      </c>
      <c r="AA81" s="127" t="s">
        <v>45</v>
      </c>
      <c r="AB81" s="127" t="s">
        <v>45</v>
      </c>
      <c r="AC81" s="127" t="s">
        <v>45</v>
      </c>
      <c r="AD81" s="127" t="s">
        <v>45</v>
      </c>
      <c r="AE81" s="127" t="s">
        <v>854</v>
      </c>
      <c r="AF81" s="127" t="s">
        <v>45</v>
      </c>
      <c r="AG81" s="127" t="s">
        <v>45</v>
      </c>
      <c r="AH81" s="127" t="s">
        <v>45</v>
      </c>
      <c r="AI81" s="127" t="s">
        <v>45</v>
      </c>
      <c r="AJ81" s="127" t="s">
        <v>45</v>
      </c>
      <c r="AK81" s="127" t="s">
        <v>45</v>
      </c>
      <c r="AL81" s="127" t="s">
        <v>45</v>
      </c>
      <c r="AM81" s="128">
        <f>COUNTIF(U81:AL81,"S")/(COUNTIF(U81:AL81,"S")+COUNTIF(U81:AL81,"O"))</f>
        <v>1</v>
      </c>
      <c r="AN81" s="129">
        <f t="shared" si="3"/>
        <v>1</v>
      </c>
      <c r="AO81" s="130" t="s">
        <v>45</v>
      </c>
    </row>
    <row r="82" spans="1:41" ht="76.5">
      <c r="A82" s="22">
        <v>213</v>
      </c>
      <c r="B82" s="29" t="s">
        <v>715</v>
      </c>
      <c r="C82" s="29" t="s">
        <v>651</v>
      </c>
      <c r="D82" s="90" t="s">
        <v>753</v>
      </c>
      <c r="E82" s="29" t="s">
        <v>754</v>
      </c>
      <c r="F82" s="22">
        <v>6</v>
      </c>
      <c r="G82" s="63" t="s">
        <v>541</v>
      </c>
      <c r="H82" s="22">
        <v>1</v>
      </c>
      <c r="I82" s="22">
        <v>42</v>
      </c>
      <c r="J82" s="22">
        <v>12</v>
      </c>
      <c r="K82" s="22" t="s">
        <v>792</v>
      </c>
      <c r="L82" s="17" t="s">
        <v>542</v>
      </c>
      <c r="M82" s="29" t="s">
        <v>182</v>
      </c>
      <c r="N82" s="47"/>
      <c r="O82" s="40" t="s">
        <v>790</v>
      </c>
      <c r="P82" s="17"/>
      <c r="Q82" s="17"/>
      <c r="R82" s="53" t="s">
        <v>795</v>
      </c>
      <c r="S82" s="54"/>
      <c r="T82" s="55"/>
      <c r="U82" s="127" t="str">
        <f t="shared" si="2"/>
        <v>S</v>
      </c>
      <c r="V82" s="127" t="s">
        <v>45</v>
      </c>
      <c r="W82" s="127" t="s">
        <v>854</v>
      </c>
      <c r="X82" s="127" t="s">
        <v>854</v>
      </c>
      <c r="Y82" s="127" t="s">
        <v>854</v>
      </c>
      <c r="Z82" s="127" t="s">
        <v>854</v>
      </c>
      <c r="AA82" s="127" t="s">
        <v>45</v>
      </c>
      <c r="AB82" s="127" t="s">
        <v>854</v>
      </c>
      <c r="AC82" s="127" t="s">
        <v>45</v>
      </c>
      <c r="AD82" s="127" t="s">
        <v>45</v>
      </c>
      <c r="AE82" s="127" t="s">
        <v>45</v>
      </c>
      <c r="AF82" s="127" t="s">
        <v>45</v>
      </c>
      <c r="AG82" s="127" t="s">
        <v>45</v>
      </c>
      <c r="AH82" s="127" t="s">
        <v>45</v>
      </c>
      <c r="AI82" s="127" t="s">
        <v>45</v>
      </c>
      <c r="AJ82" s="127" t="s">
        <v>45</v>
      </c>
      <c r="AK82" s="127" t="s">
        <v>45</v>
      </c>
      <c r="AL82" s="127" t="s">
        <v>45</v>
      </c>
      <c r="AM82" s="128">
        <f>COUNTIF(U82:AL82,"S")/(COUNTIF(U82:AL82,"S")+COUNTIF(U82:AL82,"O"))</f>
        <v>1</v>
      </c>
      <c r="AN82" s="129">
        <f t="shared" si="3"/>
        <v>1</v>
      </c>
      <c r="AO82" s="130" t="s">
        <v>45</v>
      </c>
    </row>
    <row r="83" spans="1:41" ht="310.5" customHeight="1">
      <c r="A83" s="22">
        <v>214</v>
      </c>
      <c r="B83" s="29" t="s">
        <v>767</v>
      </c>
      <c r="C83" s="29" t="s">
        <v>713</v>
      </c>
      <c r="D83" s="101" t="s">
        <v>648</v>
      </c>
      <c r="E83" s="29" t="s">
        <v>714</v>
      </c>
      <c r="F83" s="22"/>
      <c r="G83" s="22" t="s">
        <v>541</v>
      </c>
      <c r="H83" s="22"/>
      <c r="I83" s="22">
        <v>42</v>
      </c>
      <c r="J83" s="22">
        <v>12</v>
      </c>
      <c r="K83" s="22" t="s">
        <v>792</v>
      </c>
      <c r="L83" s="17" t="s">
        <v>77</v>
      </c>
      <c r="M83" s="29" t="s">
        <v>78</v>
      </c>
      <c r="N83" s="47" t="s">
        <v>79</v>
      </c>
      <c r="O83" s="40" t="s">
        <v>789</v>
      </c>
      <c r="P83" s="17"/>
      <c r="Q83" s="17"/>
      <c r="R83" s="53"/>
      <c r="S83" s="54" t="s">
        <v>795</v>
      </c>
      <c r="T83" s="55"/>
      <c r="U83" s="127" t="str">
        <f t="shared" si="2"/>
        <v>O</v>
      </c>
      <c r="V83" s="127" t="s">
        <v>44</v>
      </c>
      <c r="W83" s="127" t="s">
        <v>44</v>
      </c>
      <c r="X83" s="127" t="s">
        <v>854</v>
      </c>
      <c r="Y83" s="127" t="s">
        <v>854</v>
      </c>
      <c r="Z83" s="127" t="s">
        <v>854</v>
      </c>
      <c r="AA83" s="127" t="s">
        <v>45</v>
      </c>
      <c r="AB83" s="127" t="s">
        <v>854</v>
      </c>
      <c r="AC83" s="127" t="s">
        <v>45</v>
      </c>
      <c r="AD83" s="127" t="s">
        <v>45</v>
      </c>
      <c r="AE83" s="127" t="s">
        <v>45</v>
      </c>
      <c r="AF83" s="127" t="s">
        <v>45</v>
      </c>
      <c r="AG83" s="127" t="s">
        <v>45</v>
      </c>
      <c r="AH83" s="127" t="s">
        <v>45</v>
      </c>
      <c r="AI83" s="127" t="s">
        <v>45</v>
      </c>
      <c r="AJ83" s="127" t="s">
        <v>45</v>
      </c>
      <c r="AK83" s="127" t="s">
        <v>45</v>
      </c>
      <c r="AL83" s="127" t="s">
        <v>45</v>
      </c>
      <c r="AM83" s="128">
        <f>COUNTIF(U83:AL83,"S")/(COUNTIF(U83:AL83,"S")+COUNTIF(U83:AL83,"O"))</f>
        <v>0.7857142857142857</v>
      </c>
      <c r="AN83" s="129">
        <f t="shared" si="3"/>
        <v>1</v>
      </c>
      <c r="AO83" s="130" t="s">
        <v>45</v>
      </c>
    </row>
    <row r="84" spans="1:41" ht="51">
      <c r="A84" s="22">
        <v>215</v>
      </c>
      <c r="B84" s="93" t="s">
        <v>654</v>
      </c>
      <c r="C84" s="93" t="s">
        <v>655</v>
      </c>
      <c r="D84" s="94" t="s">
        <v>656</v>
      </c>
      <c r="E84" s="95"/>
      <c r="F84" s="96" t="s">
        <v>786</v>
      </c>
      <c r="G84" s="96" t="s">
        <v>543</v>
      </c>
      <c r="H84" s="96" t="s">
        <v>544</v>
      </c>
      <c r="I84" s="26">
        <v>42</v>
      </c>
      <c r="J84" s="26">
        <v>17</v>
      </c>
      <c r="K84" s="96" t="s">
        <v>788</v>
      </c>
      <c r="L84" s="97" t="s">
        <v>545</v>
      </c>
      <c r="M84" s="93" t="s">
        <v>546</v>
      </c>
      <c r="N84" s="74" t="s">
        <v>547</v>
      </c>
      <c r="O84" s="75" t="s">
        <v>790</v>
      </c>
      <c r="P84" s="17"/>
      <c r="Q84" s="17"/>
      <c r="R84" s="53" t="s">
        <v>795</v>
      </c>
      <c r="S84" s="54"/>
      <c r="T84" s="55"/>
      <c r="U84" s="127" t="str">
        <f t="shared" si="2"/>
        <v>S</v>
      </c>
      <c r="V84" s="127" t="s">
        <v>45</v>
      </c>
      <c r="W84" s="127" t="s">
        <v>854</v>
      </c>
      <c r="X84" s="127" t="s">
        <v>854</v>
      </c>
      <c r="Y84" s="127" t="s">
        <v>854</v>
      </c>
      <c r="Z84" s="127" t="s">
        <v>854</v>
      </c>
      <c r="AA84" s="127" t="s">
        <v>45</v>
      </c>
      <c r="AB84" s="127" t="s">
        <v>45</v>
      </c>
      <c r="AC84" s="127" t="s">
        <v>45</v>
      </c>
      <c r="AD84" s="127" t="s">
        <v>45</v>
      </c>
      <c r="AE84" s="127" t="s">
        <v>854</v>
      </c>
      <c r="AF84" s="127" t="s">
        <v>45</v>
      </c>
      <c r="AG84" s="127" t="s">
        <v>45</v>
      </c>
      <c r="AH84" s="127" t="s">
        <v>45</v>
      </c>
      <c r="AI84" s="127" t="s">
        <v>45</v>
      </c>
      <c r="AJ84" s="127" t="s">
        <v>45</v>
      </c>
      <c r="AK84" s="127" t="s">
        <v>45</v>
      </c>
      <c r="AL84" s="127" t="s">
        <v>45</v>
      </c>
      <c r="AM84" s="128">
        <f>COUNTIF(U84:AL84,"S")/(COUNTIF(U84:AL84,"S")+COUNTIF(U84:AL84,"O"))</f>
        <v>1</v>
      </c>
      <c r="AN84" s="129">
        <f t="shared" si="3"/>
        <v>1</v>
      </c>
      <c r="AO84" s="130" t="s">
        <v>45</v>
      </c>
    </row>
    <row r="85" spans="1:41" ht="76.5">
      <c r="A85" s="22">
        <v>217</v>
      </c>
      <c r="B85" s="29" t="s">
        <v>715</v>
      </c>
      <c r="C85" s="29" t="s">
        <v>651</v>
      </c>
      <c r="D85" s="90" t="s">
        <v>753</v>
      </c>
      <c r="E85" s="29" t="s">
        <v>754</v>
      </c>
      <c r="F85" s="22">
        <v>6</v>
      </c>
      <c r="G85" s="61" t="s">
        <v>548</v>
      </c>
      <c r="H85" s="22" t="s">
        <v>549</v>
      </c>
      <c r="I85" s="22">
        <v>43</v>
      </c>
      <c r="J85" s="22">
        <v>21</v>
      </c>
      <c r="K85" s="22" t="s">
        <v>792</v>
      </c>
      <c r="L85" s="17" t="s">
        <v>550</v>
      </c>
      <c r="M85" s="29" t="s">
        <v>551</v>
      </c>
      <c r="N85" s="47" t="s">
        <v>552</v>
      </c>
      <c r="O85" s="40" t="s">
        <v>790</v>
      </c>
      <c r="P85" s="17"/>
      <c r="Q85" s="17"/>
      <c r="R85" s="53" t="s">
        <v>795</v>
      </c>
      <c r="S85" s="54"/>
      <c r="T85" s="55"/>
      <c r="U85" s="127" t="str">
        <f t="shared" si="2"/>
        <v>S</v>
      </c>
      <c r="V85" s="127" t="s">
        <v>45</v>
      </c>
      <c r="W85" s="127" t="s">
        <v>854</v>
      </c>
      <c r="X85" s="127" t="s">
        <v>854</v>
      </c>
      <c r="Y85" s="127" t="s">
        <v>854</v>
      </c>
      <c r="Z85" s="127" t="s">
        <v>854</v>
      </c>
      <c r="AA85" s="127" t="s">
        <v>45</v>
      </c>
      <c r="AB85" s="127" t="s">
        <v>45</v>
      </c>
      <c r="AC85" s="127" t="s">
        <v>45</v>
      </c>
      <c r="AD85" s="127" t="s">
        <v>854</v>
      </c>
      <c r="AE85" s="127" t="s">
        <v>854</v>
      </c>
      <c r="AF85" s="127" t="s">
        <v>45</v>
      </c>
      <c r="AG85" s="127" t="s">
        <v>45</v>
      </c>
      <c r="AH85" s="127" t="s">
        <v>45</v>
      </c>
      <c r="AI85" s="127" t="s">
        <v>45</v>
      </c>
      <c r="AJ85" s="127" t="s">
        <v>45</v>
      </c>
      <c r="AK85" s="127" t="s">
        <v>45</v>
      </c>
      <c r="AL85" s="127" t="s">
        <v>45</v>
      </c>
      <c r="AM85" s="128">
        <f>COUNTIF(U85:AL85,"S")/(COUNTIF(U85:AL85,"S")+COUNTIF(U85:AL85,"O"))</f>
        <v>1</v>
      </c>
      <c r="AN85" s="129">
        <f t="shared" si="3"/>
        <v>1</v>
      </c>
      <c r="AO85" s="130" t="s">
        <v>45</v>
      </c>
    </row>
    <row r="86" spans="1:41" ht="127.5">
      <c r="A86" s="22">
        <v>218</v>
      </c>
      <c r="B86" s="29" t="s">
        <v>715</v>
      </c>
      <c r="C86" s="29" t="s">
        <v>651</v>
      </c>
      <c r="D86" s="90" t="s">
        <v>753</v>
      </c>
      <c r="E86" s="29" t="s">
        <v>754</v>
      </c>
      <c r="F86" s="22">
        <v>6</v>
      </c>
      <c r="G86" s="63" t="s">
        <v>553</v>
      </c>
      <c r="H86" s="22" t="s">
        <v>554</v>
      </c>
      <c r="I86" s="22">
        <v>43</v>
      </c>
      <c r="J86" s="22">
        <v>21</v>
      </c>
      <c r="K86" s="22" t="s">
        <v>792</v>
      </c>
      <c r="L86" s="17" t="s">
        <v>80</v>
      </c>
      <c r="M86" s="29" t="s">
        <v>555</v>
      </c>
      <c r="N86" s="47" t="s">
        <v>209</v>
      </c>
      <c r="O86" s="40" t="s">
        <v>783</v>
      </c>
      <c r="P86" s="17"/>
      <c r="Q86" s="17"/>
      <c r="R86" s="53" t="s">
        <v>795</v>
      </c>
      <c r="S86" s="54"/>
      <c r="T86" s="55"/>
      <c r="U86" s="127" t="str">
        <f t="shared" si="2"/>
        <v>S</v>
      </c>
      <c r="V86" s="127" t="s">
        <v>45</v>
      </c>
      <c r="W86" s="127" t="s">
        <v>854</v>
      </c>
      <c r="X86" s="127" t="s">
        <v>854</v>
      </c>
      <c r="Y86" s="127" t="s">
        <v>854</v>
      </c>
      <c r="Z86" s="127" t="s">
        <v>854</v>
      </c>
      <c r="AA86" s="127" t="s">
        <v>45</v>
      </c>
      <c r="AB86" s="127" t="s">
        <v>45</v>
      </c>
      <c r="AC86" s="127" t="s">
        <v>45</v>
      </c>
      <c r="AD86" s="127" t="s">
        <v>45</v>
      </c>
      <c r="AE86" s="127" t="s">
        <v>854</v>
      </c>
      <c r="AF86" s="127" t="s">
        <v>45</v>
      </c>
      <c r="AG86" s="127" t="s">
        <v>45</v>
      </c>
      <c r="AH86" s="127" t="s">
        <v>45</v>
      </c>
      <c r="AI86" s="127" t="s">
        <v>45</v>
      </c>
      <c r="AJ86" s="127" t="s">
        <v>45</v>
      </c>
      <c r="AK86" s="127" t="s">
        <v>45</v>
      </c>
      <c r="AL86" s="127" t="s">
        <v>45</v>
      </c>
      <c r="AM86" s="128">
        <f>COUNTIF(U86:AL86,"S")/(COUNTIF(U86:AL86,"S")+COUNTIF(U86:AL86,"O"))</f>
        <v>1</v>
      </c>
      <c r="AN86" s="129">
        <f t="shared" si="3"/>
        <v>1</v>
      </c>
      <c r="AO86" s="130" t="s">
        <v>45</v>
      </c>
    </row>
    <row r="87" spans="1:41" ht="38.25">
      <c r="A87" s="22">
        <v>219</v>
      </c>
      <c r="B87" s="29" t="s">
        <v>767</v>
      </c>
      <c r="C87" s="29" t="s">
        <v>713</v>
      </c>
      <c r="D87" s="101" t="s">
        <v>648</v>
      </c>
      <c r="E87" s="29" t="s">
        <v>714</v>
      </c>
      <c r="F87" s="22"/>
      <c r="G87" s="22">
        <v>6.1</v>
      </c>
      <c r="H87" s="22"/>
      <c r="I87" s="22">
        <v>43</v>
      </c>
      <c r="J87" s="22">
        <v>21</v>
      </c>
      <c r="K87" s="22" t="s">
        <v>792</v>
      </c>
      <c r="L87" s="17" t="s">
        <v>556</v>
      </c>
      <c r="M87" s="29" t="s">
        <v>470</v>
      </c>
      <c r="N87" s="74" t="s">
        <v>557</v>
      </c>
      <c r="O87" s="75" t="s">
        <v>782</v>
      </c>
      <c r="P87" s="17"/>
      <c r="Q87" s="17"/>
      <c r="R87" s="53" t="s">
        <v>795</v>
      </c>
      <c r="S87" s="54"/>
      <c r="T87" s="55"/>
      <c r="U87" s="127" t="str">
        <f t="shared" si="2"/>
        <v>S</v>
      </c>
      <c r="V87" s="127" t="s">
        <v>45</v>
      </c>
      <c r="W87" s="127" t="s">
        <v>854</v>
      </c>
      <c r="X87" s="127" t="s">
        <v>854</v>
      </c>
      <c r="Y87" s="127" t="s">
        <v>854</v>
      </c>
      <c r="Z87" s="127" t="s">
        <v>854</v>
      </c>
      <c r="AA87" s="127" t="s">
        <v>45</v>
      </c>
      <c r="AB87" s="127" t="s">
        <v>45</v>
      </c>
      <c r="AC87" s="127" t="s">
        <v>45</v>
      </c>
      <c r="AD87" s="127" t="s">
        <v>854</v>
      </c>
      <c r="AE87" s="127" t="s">
        <v>854</v>
      </c>
      <c r="AF87" s="127" t="s">
        <v>45</v>
      </c>
      <c r="AG87" s="127" t="s">
        <v>45</v>
      </c>
      <c r="AH87" s="127" t="s">
        <v>45</v>
      </c>
      <c r="AI87" s="127" t="s">
        <v>45</v>
      </c>
      <c r="AJ87" s="127" t="s">
        <v>45</v>
      </c>
      <c r="AK87" s="127" t="s">
        <v>45</v>
      </c>
      <c r="AL87" s="127" t="s">
        <v>45</v>
      </c>
      <c r="AM87" s="128">
        <f>COUNTIF(U87:AL87,"S")/(COUNTIF(U87:AL87,"S")+COUNTIF(U87:AL87,"O"))</f>
        <v>1</v>
      </c>
      <c r="AN87" s="129">
        <f t="shared" si="3"/>
        <v>1</v>
      </c>
      <c r="AO87" s="130" t="s">
        <v>45</v>
      </c>
    </row>
    <row r="88" spans="1:41" ht="191.25">
      <c r="A88" s="22">
        <v>220</v>
      </c>
      <c r="B88" s="93" t="s">
        <v>654</v>
      </c>
      <c r="C88" s="93" t="s">
        <v>655</v>
      </c>
      <c r="D88" s="94" t="s">
        <v>656</v>
      </c>
      <c r="E88" s="95"/>
      <c r="F88" s="96" t="s">
        <v>786</v>
      </c>
      <c r="G88" s="96" t="s">
        <v>548</v>
      </c>
      <c r="H88" s="96" t="s">
        <v>549</v>
      </c>
      <c r="I88" s="26">
        <v>44</v>
      </c>
      <c r="J88" s="26">
        <v>1</v>
      </c>
      <c r="K88" s="96" t="s">
        <v>792</v>
      </c>
      <c r="L88" s="97" t="s">
        <v>210</v>
      </c>
      <c r="M88" s="93" t="s">
        <v>558</v>
      </c>
      <c r="N88" s="47" t="s">
        <v>211</v>
      </c>
      <c r="O88" s="40" t="s">
        <v>783</v>
      </c>
      <c r="P88" s="17"/>
      <c r="Q88" s="17"/>
      <c r="R88" s="53" t="s">
        <v>795</v>
      </c>
      <c r="S88" s="54"/>
      <c r="T88" s="55"/>
      <c r="U88" s="127" t="str">
        <f t="shared" si="2"/>
        <v>S</v>
      </c>
      <c r="V88" s="127" t="s">
        <v>45</v>
      </c>
      <c r="W88" s="127" t="s">
        <v>854</v>
      </c>
      <c r="X88" s="127" t="s">
        <v>854</v>
      </c>
      <c r="Y88" s="127" t="s">
        <v>854</v>
      </c>
      <c r="Z88" s="127" t="s">
        <v>854</v>
      </c>
      <c r="AA88" s="127" t="s">
        <v>45</v>
      </c>
      <c r="AB88" s="127" t="s">
        <v>45</v>
      </c>
      <c r="AC88" s="127" t="s">
        <v>45</v>
      </c>
      <c r="AD88" s="127" t="s">
        <v>45</v>
      </c>
      <c r="AE88" s="127" t="s">
        <v>854</v>
      </c>
      <c r="AF88" s="127" t="s">
        <v>45</v>
      </c>
      <c r="AG88" s="127" t="s">
        <v>45</v>
      </c>
      <c r="AH88" s="127" t="s">
        <v>45</v>
      </c>
      <c r="AI88" s="127" t="s">
        <v>45</v>
      </c>
      <c r="AJ88" s="127" t="s">
        <v>45</v>
      </c>
      <c r="AK88" s="127" t="s">
        <v>45</v>
      </c>
      <c r="AL88" s="127" t="s">
        <v>45</v>
      </c>
      <c r="AM88" s="128">
        <f>COUNTIF(U88:AL88,"S")/(COUNTIF(U88:AL88,"S")+COUNTIF(U88:AL88,"O"))</f>
        <v>1</v>
      </c>
      <c r="AN88" s="129">
        <f t="shared" si="3"/>
        <v>1</v>
      </c>
      <c r="AO88" s="130" t="s">
        <v>45</v>
      </c>
    </row>
    <row r="89" spans="1:41" ht="25.5">
      <c r="A89" s="22">
        <v>221</v>
      </c>
      <c r="B89" s="29" t="s">
        <v>421</v>
      </c>
      <c r="C89" s="29" t="s">
        <v>422</v>
      </c>
      <c r="D89" s="106" t="s">
        <v>699</v>
      </c>
      <c r="E89" s="29" t="s">
        <v>423</v>
      </c>
      <c r="F89" s="22">
        <v>6</v>
      </c>
      <c r="G89" s="27" t="s">
        <v>559</v>
      </c>
      <c r="H89" s="22" t="s">
        <v>560</v>
      </c>
      <c r="I89" s="22">
        <v>45</v>
      </c>
      <c r="J89" s="22">
        <v>1</v>
      </c>
      <c r="K89" s="22" t="s">
        <v>791</v>
      </c>
      <c r="L89" s="31" t="s">
        <v>561</v>
      </c>
      <c r="M89" s="31" t="s">
        <v>562</v>
      </c>
      <c r="N89" s="74" t="s">
        <v>563</v>
      </c>
      <c r="O89" s="75" t="s">
        <v>789</v>
      </c>
      <c r="P89" s="17"/>
      <c r="Q89" s="17"/>
      <c r="R89" s="53" t="s">
        <v>795</v>
      </c>
      <c r="S89" s="54"/>
      <c r="T89" s="55"/>
      <c r="U89" s="127" t="str">
        <f t="shared" si="2"/>
        <v>S</v>
      </c>
      <c r="V89" s="127" t="s">
        <v>45</v>
      </c>
      <c r="W89" s="127" t="s">
        <v>854</v>
      </c>
      <c r="X89" s="127" t="s">
        <v>854</v>
      </c>
      <c r="Y89" s="127" t="s">
        <v>854</v>
      </c>
      <c r="Z89" s="127" t="s">
        <v>854</v>
      </c>
      <c r="AA89" s="127" t="s">
        <v>45</v>
      </c>
      <c r="AB89" s="127" t="s">
        <v>45</v>
      </c>
      <c r="AC89" s="127" t="s">
        <v>45</v>
      </c>
      <c r="AD89" s="127" t="s">
        <v>45</v>
      </c>
      <c r="AE89" s="127" t="s">
        <v>854</v>
      </c>
      <c r="AF89" s="127" t="s">
        <v>45</v>
      </c>
      <c r="AG89" s="127" t="s">
        <v>45</v>
      </c>
      <c r="AH89" s="127" t="s">
        <v>45</v>
      </c>
      <c r="AI89" s="127" t="s">
        <v>45</v>
      </c>
      <c r="AJ89" s="127" t="s">
        <v>45</v>
      </c>
      <c r="AK89" s="127" t="s">
        <v>45</v>
      </c>
      <c r="AL89" s="127" t="s">
        <v>45</v>
      </c>
      <c r="AM89" s="128">
        <f>COUNTIF(U89:AL89,"S")/(COUNTIF(U89:AL89,"S")+COUNTIF(U89:AL89,"O"))</f>
        <v>1</v>
      </c>
      <c r="AN89" s="129">
        <f t="shared" si="3"/>
        <v>1</v>
      </c>
      <c r="AO89" s="130" t="s">
        <v>45</v>
      </c>
    </row>
    <row r="90" spans="1:41" ht="25.5">
      <c r="A90" s="22">
        <v>222</v>
      </c>
      <c r="B90" s="34" t="s">
        <v>654</v>
      </c>
      <c r="C90" s="34" t="s">
        <v>655</v>
      </c>
      <c r="D90" s="107" t="s">
        <v>656</v>
      </c>
      <c r="E90" s="108"/>
      <c r="F90" s="109" t="s">
        <v>786</v>
      </c>
      <c r="G90" s="96" t="s">
        <v>548</v>
      </c>
      <c r="H90" s="96" t="s">
        <v>549</v>
      </c>
      <c r="I90" s="26">
        <v>45</v>
      </c>
      <c r="J90" s="26">
        <v>1</v>
      </c>
      <c r="K90" s="96" t="s">
        <v>792</v>
      </c>
      <c r="L90" s="97" t="s">
        <v>578</v>
      </c>
      <c r="M90" s="93" t="s">
        <v>579</v>
      </c>
      <c r="N90" s="74" t="s">
        <v>580</v>
      </c>
      <c r="O90" s="75" t="s">
        <v>790</v>
      </c>
      <c r="P90" s="17"/>
      <c r="Q90" s="17"/>
      <c r="R90" s="53" t="s">
        <v>795</v>
      </c>
      <c r="S90" s="54"/>
      <c r="T90" s="55"/>
      <c r="U90" s="127" t="str">
        <f t="shared" si="2"/>
        <v>S</v>
      </c>
      <c r="V90" s="127" t="s">
        <v>45</v>
      </c>
      <c r="W90" s="127" t="s">
        <v>854</v>
      </c>
      <c r="X90" s="127" t="s">
        <v>854</v>
      </c>
      <c r="Y90" s="127" t="s">
        <v>854</v>
      </c>
      <c r="Z90" s="127" t="s">
        <v>854</v>
      </c>
      <c r="AA90" s="127" t="s">
        <v>45</v>
      </c>
      <c r="AB90" s="127" t="s">
        <v>45</v>
      </c>
      <c r="AC90" s="127" t="s">
        <v>45</v>
      </c>
      <c r="AD90" s="127" t="s">
        <v>854</v>
      </c>
      <c r="AE90" s="127" t="s">
        <v>854</v>
      </c>
      <c r="AF90" s="127" t="s">
        <v>45</v>
      </c>
      <c r="AG90" s="127" t="s">
        <v>45</v>
      </c>
      <c r="AH90" s="127" t="s">
        <v>45</v>
      </c>
      <c r="AI90" s="127" t="s">
        <v>45</v>
      </c>
      <c r="AJ90" s="127" t="s">
        <v>45</v>
      </c>
      <c r="AK90" s="127" t="s">
        <v>45</v>
      </c>
      <c r="AL90" s="127" t="s">
        <v>45</v>
      </c>
      <c r="AM90" s="128">
        <f>COUNTIF(U90:AL90,"S")/(COUNTIF(U90:AL90,"S")+COUNTIF(U90:AL90,"O"))</f>
        <v>1</v>
      </c>
      <c r="AN90" s="129">
        <f t="shared" si="3"/>
        <v>1</v>
      </c>
      <c r="AO90" s="130" t="s">
        <v>45</v>
      </c>
    </row>
    <row r="91" spans="1:41" ht="51">
      <c r="A91" s="22">
        <v>223</v>
      </c>
      <c r="B91" s="29" t="s">
        <v>715</v>
      </c>
      <c r="C91" s="29" t="s">
        <v>651</v>
      </c>
      <c r="D91" s="90" t="s">
        <v>753</v>
      </c>
      <c r="E91" s="29" t="s">
        <v>754</v>
      </c>
      <c r="F91" s="22">
        <v>6</v>
      </c>
      <c r="G91" s="61" t="s">
        <v>581</v>
      </c>
      <c r="H91" s="22" t="s">
        <v>582</v>
      </c>
      <c r="I91" s="22">
        <v>45</v>
      </c>
      <c r="J91" s="22">
        <v>7</v>
      </c>
      <c r="K91" s="22" t="s">
        <v>792</v>
      </c>
      <c r="L91" s="17" t="s">
        <v>583</v>
      </c>
      <c r="M91" s="29" t="s">
        <v>183</v>
      </c>
      <c r="N91" s="47" t="s">
        <v>584</v>
      </c>
      <c r="O91" s="40" t="s">
        <v>789</v>
      </c>
      <c r="P91" s="17"/>
      <c r="Q91" s="17"/>
      <c r="R91" s="53" t="s">
        <v>795</v>
      </c>
      <c r="S91" s="54"/>
      <c r="T91" s="55"/>
      <c r="U91" s="127" t="str">
        <f t="shared" si="2"/>
        <v>S</v>
      </c>
      <c r="V91" s="127" t="s">
        <v>45</v>
      </c>
      <c r="W91" s="127" t="s">
        <v>854</v>
      </c>
      <c r="X91" s="127" t="s">
        <v>854</v>
      </c>
      <c r="Y91" s="127" t="s">
        <v>854</v>
      </c>
      <c r="Z91" s="127" t="s">
        <v>854</v>
      </c>
      <c r="AA91" s="127" t="s">
        <v>45</v>
      </c>
      <c r="AB91" s="127" t="s">
        <v>45</v>
      </c>
      <c r="AC91" s="127" t="s">
        <v>45</v>
      </c>
      <c r="AD91" s="127" t="s">
        <v>45</v>
      </c>
      <c r="AE91" s="127" t="s">
        <v>854</v>
      </c>
      <c r="AF91" s="127" t="s">
        <v>45</v>
      </c>
      <c r="AG91" s="127" t="s">
        <v>45</v>
      </c>
      <c r="AH91" s="127" t="s">
        <v>45</v>
      </c>
      <c r="AI91" s="127" t="s">
        <v>45</v>
      </c>
      <c r="AJ91" s="127" t="s">
        <v>45</v>
      </c>
      <c r="AK91" s="127" t="s">
        <v>45</v>
      </c>
      <c r="AL91" s="127" t="s">
        <v>45</v>
      </c>
      <c r="AM91" s="128">
        <f>COUNTIF(U91:AL91,"S")/(COUNTIF(U91:AL91,"S")+COUNTIF(U91:AL91,"O"))</f>
        <v>1</v>
      </c>
      <c r="AN91" s="129">
        <f t="shared" si="3"/>
        <v>1</v>
      </c>
      <c r="AO91" s="130" t="s">
        <v>45</v>
      </c>
    </row>
    <row r="92" spans="1:41" ht="63.75">
      <c r="A92" s="22">
        <v>225</v>
      </c>
      <c r="B92" s="29" t="s">
        <v>715</v>
      </c>
      <c r="C92" s="29" t="s">
        <v>651</v>
      </c>
      <c r="D92" s="90" t="s">
        <v>753</v>
      </c>
      <c r="E92" s="29" t="s">
        <v>754</v>
      </c>
      <c r="F92" s="22">
        <v>6</v>
      </c>
      <c r="G92" s="61" t="s">
        <v>779</v>
      </c>
      <c r="H92" s="22" t="s">
        <v>585</v>
      </c>
      <c r="I92" s="22">
        <v>48</v>
      </c>
      <c r="J92" s="22">
        <v>6</v>
      </c>
      <c r="K92" s="22" t="s">
        <v>792</v>
      </c>
      <c r="L92" s="17" t="s">
        <v>586</v>
      </c>
      <c r="M92" s="29" t="s">
        <v>587</v>
      </c>
      <c r="N92" s="47"/>
      <c r="O92" s="40" t="s">
        <v>790</v>
      </c>
      <c r="P92" s="17"/>
      <c r="Q92" s="17"/>
      <c r="R92" s="53" t="s">
        <v>795</v>
      </c>
      <c r="S92" s="54"/>
      <c r="T92" s="55"/>
      <c r="U92" s="127" t="str">
        <f t="shared" si="2"/>
        <v>S</v>
      </c>
      <c r="V92" s="127" t="s">
        <v>45</v>
      </c>
      <c r="W92" s="127" t="s">
        <v>854</v>
      </c>
      <c r="X92" s="127" t="s">
        <v>854</v>
      </c>
      <c r="Y92" s="127" t="s">
        <v>854</v>
      </c>
      <c r="Z92" s="127" t="s">
        <v>854</v>
      </c>
      <c r="AA92" s="127" t="s">
        <v>45</v>
      </c>
      <c r="AB92" s="127" t="s">
        <v>45</v>
      </c>
      <c r="AC92" s="127" t="s">
        <v>45</v>
      </c>
      <c r="AD92" s="127" t="s">
        <v>45</v>
      </c>
      <c r="AE92" s="127" t="s">
        <v>854</v>
      </c>
      <c r="AF92" s="127" t="s">
        <v>45</v>
      </c>
      <c r="AG92" s="127" t="s">
        <v>45</v>
      </c>
      <c r="AH92" s="127" t="s">
        <v>45</v>
      </c>
      <c r="AI92" s="127" t="s">
        <v>45</v>
      </c>
      <c r="AJ92" s="127" t="s">
        <v>45</v>
      </c>
      <c r="AK92" s="127" t="s">
        <v>45</v>
      </c>
      <c r="AL92" s="127" t="s">
        <v>45</v>
      </c>
      <c r="AM92" s="128">
        <f>COUNTIF(U92:AL92,"S")/(COUNTIF(U92:AL92,"S")+COUNTIF(U92:AL92,"O"))</f>
        <v>1</v>
      </c>
      <c r="AN92" s="129">
        <f t="shared" si="3"/>
        <v>1</v>
      </c>
      <c r="AO92" s="130" t="s">
        <v>45</v>
      </c>
    </row>
    <row r="93" spans="1:41" ht="191.25">
      <c r="A93" s="22">
        <v>226</v>
      </c>
      <c r="B93" s="29" t="s">
        <v>715</v>
      </c>
      <c r="C93" s="29" t="s">
        <v>651</v>
      </c>
      <c r="D93" s="90" t="s">
        <v>753</v>
      </c>
      <c r="E93" s="29" t="s">
        <v>754</v>
      </c>
      <c r="F93" s="22">
        <v>6</v>
      </c>
      <c r="G93" s="61" t="s">
        <v>779</v>
      </c>
      <c r="H93" s="22" t="s">
        <v>585</v>
      </c>
      <c r="I93" s="22">
        <v>48</v>
      </c>
      <c r="J93" s="22">
        <v>6</v>
      </c>
      <c r="K93" s="22" t="s">
        <v>792</v>
      </c>
      <c r="L93" s="17" t="s">
        <v>588</v>
      </c>
      <c r="M93" s="29" t="s">
        <v>589</v>
      </c>
      <c r="N93" s="44" t="s">
        <v>212</v>
      </c>
      <c r="O93" s="38" t="s">
        <v>789</v>
      </c>
      <c r="P93" s="17"/>
      <c r="Q93" s="17"/>
      <c r="R93" s="53" t="s">
        <v>795</v>
      </c>
      <c r="S93" s="54"/>
      <c r="T93" s="55"/>
      <c r="U93" s="127" t="str">
        <f t="shared" si="2"/>
        <v>S</v>
      </c>
      <c r="V93" s="127" t="s">
        <v>45</v>
      </c>
      <c r="W93" s="127" t="s">
        <v>854</v>
      </c>
      <c r="X93" s="127" t="s">
        <v>854</v>
      </c>
      <c r="Y93" s="127" t="s">
        <v>854</v>
      </c>
      <c r="Z93" s="127" t="s">
        <v>854</v>
      </c>
      <c r="AA93" s="127" t="s">
        <v>45</v>
      </c>
      <c r="AB93" s="127" t="s">
        <v>45</v>
      </c>
      <c r="AC93" s="127" t="s">
        <v>45</v>
      </c>
      <c r="AD93" s="127" t="s">
        <v>45</v>
      </c>
      <c r="AE93" s="127" t="s">
        <v>854</v>
      </c>
      <c r="AF93" s="127" t="s">
        <v>45</v>
      </c>
      <c r="AG93" s="127" t="s">
        <v>45</v>
      </c>
      <c r="AH93" s="127" t="s">
        <v>45</v>
      </c>
      <c r="AI93" s="127" t="s">
        <v>45</v>
      </c>
      <c r="AJ93" s="127" t="s">
        <v>45</v>
      </c>
      <c r="AK93" s="127" t="s">
        <v>45</v>
      </c>
      <c r="AL93" s="127" t="s">
        <v>45</v>
      </c>
      <c r="AM93" s="128">
        <f>COUNTIF(U93:AL93,"S")/(COUNTIF(U93:AL93,"S")+COUNTIF(U93:AL93,"O"))</f>
        <v>1</v>
      </c>
      <c r="AN93" s="129">
        <f t="shared" si="3"/>
        <v>1</v>
      </c>
      <c r="AO93" s="130" t="s">
        <v>45</v>
      </c>
    </row>
    <row r="94" spans="1:41" ht="102">
      <c r="A94" s="22">
        <v>227</v>
      </c>
      <c r="B94" s="29" t="s">
        <v>715</v>
      </c>
      <c r="C94" s="29" t="s">
        <v>651</v>
      </c>
      <c r="D94" s="90" t="s">
        <v>753</v>
      </c>
      <c r="E94" s="29" t="s">
        <v>754</v>
      </c>
      <c r="F94" s="22">
        <v>6</v>
      </c>
      <c r="G94" s="61" t="s">
        <v>590</v>
      </c>
      <c r="H94" s="22">
        <v>1</v>
      </c>
      <c r="I94" s="22">
        <v>48</v>
      </c>
      <c r="J94" s="22">
        <v>6</v>
      </c>
      <c r="K94" s="22" t="s">
        <v>792</v>
      </c>
      <c r="L94" s="17" t="s">
        <v>588</v>
      </c>
      <c r="M94" s="29" t="s">
        <v>213</v>
      </c>
      <c r="N94" s="44"/>
      <c r="O94" s="38" t="s">
        <v>790</v>
      </c>
      <c r="P94" s="17"/>
      <c r="Q94" s="17"/>
      <c r="R94" s="53" t="s">
        <v>795</v>
      </c>
      <c r="S94" s="54"/>
      <c r="T94" s="55"/>
      <c r="U94" s="127" t="str">
        <f t="shared" si="2"/>
        <v>S</v>
      </c>
      <c r="V94" s="127" t="s">
        <v>45</v>
      </c>
      <c r="W94" s="127" t="s">
        <v>854</v>
      </c>
      <c r="X94" s="127" t="s">
        <v>854</v>
      </c>
      <c r="Y94" s="127" t="s">
        <v>854</v>
      </c>
      <c r="Z94" s="127" t="s">
        <v>854</v>
      </c>
      <c r="AA94" s="127" t="s">
        <v>45</v>
      </c>
      <c r="AB94" s="127" t="s">
        <v>45</v>
      </c>
      <c r="AC94" s="127" t="s">
        <v>45</v>
      </c>
      <c r="AD94" s="127" t="s">
        <v>45</v>
      </c>
      <c r="AE94" s="127" t="s">
        <v>854</v>
      </c>
      <c r="AF94" s="127" t="s">
        <v>45</v>
      </c>
      <c r="AG94" s="127" t="s">
        <v>45</v>
      </c>
      <c r="AH94" s="127" t="s">
        <v>45</v>
      </c>
      <c r="AI94" s="127" t="s">
        <v>45</v>
      </c>
      <c r="AJ94" s="127" t="s">
        <v>45</v>
      </c>
      <c r="AK94" s="127" t="s">
        <v>45</v>
      </c>
      <c r="AL94" s="127" t="s">
        <v>45</v>
      </c>
      <c r="AM94" s="128">
        <f>COUNTIF(U94:AL94,"S")/(COUNTIF(U94:AL94,"S")+COUNTIF(U94:AL94,"O"))</f>
        <v>1</v>
      </c>
      <c r="AN94" s="129">
        <f t="shared" si="3"/>
        <v>1</v>
      </c>
      <c r="AO94" s="130" t="s">
        <v>45</v>
      </c>
    </row>
    <row r="95" spans="1:41" ht="229.5">
      <c r="A95" s="22">
        <v>229</v>
      </c>
      <c r="B95" s="29" t="s">
        <v>715</v>
      </c>
      <c r="C95" s="29" t="s">
        <v>651</v>
      </c>
      <c r="D95" s="90" t="s">
        <v>753</v>
      </c>
      <c r="E95" s="29" t="s">
        <v>754</v>
      </c>
      <c r="F95" s="22">
        <v>6</v>
      </c>
      <c r="G95" s="61" t="s">
        <v>590</v>
      </c>
      <c r="H95" s="22" t="s">
        <v>591</v>
      </c>
      <c r="I95" s="22">
        <v>48</v>
      </c>
      <c r="J95" s="22">
        <v>12</v>
      </c>
      <c r="K95" s="22" t="s">
        <v>792</v>
      </c>
      <c r="L95" s="17" t="s">
        <v>214</v>
      </c>
      <c r="M95" s="29" t="s">
        <v>592</v>
      </c>
      <c r="N95" s="44" t="s">
        <v>593</v>
      </c>
      <c r="O95" s="38" t="s">
        <v>789</v>
      </c>
      <c r="P95" s="17"/>
      <c r="Q95" s="17"/>
      <c r="R95" s="53"/>
      <c r="S95" s="54" t="s">
        <v>795</v>
      </c>
      <c r="T95" s="55"/>
      <c r="U95" s="127" t="str">
        <f t="shared" si="2"/>
        <v>O</v>
      </c>
      <c r="V95" s="127" t="s">
        <v>45</v>
      </c>
      <c r="W95" s="127" t="s">
        <v>854</v>
      </c>
      <c r="X95" s="127" t="s">
        <v>854</v>
      </c>
      <c r="Y95" s="127" t="s">
        <v>854</v>
      </c>
      <c r="Z95" s="127" t="s">
        <v>854</v>
      </c>
      <c r="AA95" s="127" t="s">
        <v>45</v>
      </c>
      <c r="AB95" s="127" t="s">
        <v>45</v>
      </c>
      <c r="AC95" s="127" t="s">
        <v>45</v>
      </c>
      <c r="AD95" s="127" t="s">
        <v>45</v>
      </c>
      <c r="AE95" s="127" t="s">
        <v>854</v>
      </c>
      <c r="AF95" s="127" t="s">
        <v>45</v>
      </c>
      <c r="AG95" s="127" t="s">
        <v>45</v>
      </c>
      <c r="AH95" s="127" t="s">
        <v>45</v>
      </c>
      <c r="AI95" s="127" t="s">
        <v>45</v>
      </c>
      <c r="AJ95" s="127" t="s">
        <v>45</v>
      </c>
      <c r="AK95" s="127" t="s">
        <v>45</v>
      </c>
      <c r="AL95" s="127" t="s">
        <v>45</v>
      </c>
      <c r="AM95" s="128">
        <f>COUNTIF(U95:AL95,"S")/(COUNTIF(U95:AL95,"S")+COUNTIF(U95:AL95,"O"))</f>
        <v>0.9230769230769231</v>
      </c>
      <c r="AN95" s="129">
        <f t="shared" si="3"/>
        <v>1</v>
      </c>
      <c r="AO95" s="130" t="s">
        <v>45</v>
      </c>
    </row>
    <row r="96" spans="1:41" ht="51">
      <c r="A96" s="22">
        <v>231</v>
      </c>
      <c r="B96" s="29" t="s">
        <v>715</v>
      </c>
      <c r="C96" s="29" t="s">
        <v>651</v>
      </c>
      <c r="D96" s="90" t="s">
        <v>753</v>
      </c>
      <c r="E96" s="29" t="s">
        <v>754</v>
      </c>
      <c r="F96" s="22">
        <v>6</v>
      </c>
      <c r="G96" s="61" t="s">
        <v>590</v>
      </c>
      <c r="H96" s="22" t="s">
        <v>591</v>
      </c>
      <c r="I96" s="22">
        <v>48</v>
      </c>
      <c r="J96" s="22">
        <v>12</v>
      </c>
      <c r="K96" s="22" t="s">
        <v>792</v>
      </c>
      <c r="L96" s="17" t="s">
        <v>594</v>
      </c>
      <c r="M96" s="29" t="s">
        <v>595</v>
      </c>
      <c r="N96" s="44" t="s">
        <v>596</v>
      </c>
      <c r="O96" s="38" t="s">
        <v>790</v>
      </c>
      <c r="P96" s="17"/>
      <c r="Q96" s="17"/>
      <c r="R96" s="53" t="s">
        <v>795</v>
      </c>
      <c r="S96" s="54"/>
      <c r="T96" s="55"/>
      <c r="U96" s="127" t="str">
        <f t="shared" si="2"/>
        <v>S</v>
      </c>
      <c r="V96" s="127" t="s">
        <v>45</v>
      </c>
      <c r="W96" s="127" t="s">
        <v>854</v>
      </c>
      <c r="X96" s="127" t="s">
        <v>854</v>
      </c>
      <c r="Y96" s="127" t="s">
        <v>854</v>
      </c>
      <c r="Z96" s="127" t="s">
        <v>854</v>
      </c>
      <c r="AA96" s="127" t="s">
        <v>45</v>
      </c>
      <c r="AB96" s="127" t="s">
        <v>45</v>
      </c>
      <c r="AC96" s="127" t="s">
        <v>45</v>
      </c>
      <c r="AD96" s="127" t="s">
        <v>45</v>
      </c>
      <c r="AE96" s="127" t="s">
        <v>854</v>
      </c>
      <c r="AF96" s="127" t="s">
        <v>45</v>
      </c>
      <c r="AG96" s="127" t="s">
        <v>45</v>
      </c>
      <c r="AH96" s="127" t="s">
        <v>45</v>
      </c>
      <c r="AI96" s="127" t="s">
        <v>45</v>
      </c>
      <c r="AJ96" s="127" t="s">
        <v>45</v>
      </c>
      <c r="AK96" s="127" t="s">
        <v>45</v>
      </c>
      <c r="AL96" s="127" t="s">
        <v>45</v>
      </c>
      <c r="AM96" s="128">
        <f>COUNTIF(U96:AL96,"S")/(COUNTIF(U96:AL96,"S")+COUNTIF(U96:AL96,"O"))</f>
        <v>1</v>
      </c>
      <c r="AN96" s="129">
        <f t="shared" si="3"/>
        <v>1</v>
      </c>
      <c r="AO96" s="130" t="s">
        <v>45</v>
      </c>
    </row>
    <row r="97" spans="1:41" ht="63.75">
      <c r="A97" s="22">
        <v>233</v>
      </c>
      <c r="B97" s="29" t="s">
        <v>715</v>
      </c>
      <c r="C97" s="29" t="s">
        <v>651</v>
      </c>
      <c r="D97" s="90" t="s">
        <v>753</v>
      </c>
      <c r="E97" s="29" t="s">
        <v>754</v>
      </c>
      <c r="F97" s="22">
        <v>6</v>
      </c>
      <c r="G97" s="61" t="s">
        <v>597</v>
      </c>
      <c r="H97" s="22">
        <v>1</v>
      </c>
      <c r="I97" s="22">
        <v>49</v>
      </c>
      <c r="J97" s="22">
        <v>4</v>
      </c>
      <c r="K97" s="22" t="s">
        <v>792</v>
      </c>
      <c r="L97" s="17" t="s">
        <v>598</v>
      </c>
      <c r="M97" s="29" t="s">
        <v>599</v>
      </c>
      <c r="N97" s="47" t="s">
        <v>600</v>
      </c>
      <c r="O97" s="40" t="s">
        <v>789</v>
      </c>
      <c r="P97" s="17"/>
      <c r="Q97" s="17"/>
      <c r="R97" s="53" t="s">
        <v>795</v>
      </c>
      <c r="S97" s="54"/>
      <c r="T97" s="55"/>
      <c r="U97" s="127" t="str">
        <f t="shared" si="2"/>
        <v>S</v>
      </c>
      <c r="V97" s="127" t="s">
        <v>45</v>
      </c>
      <c r="W97" s="127" t="s">
        <v>854</v>
      </c>
      <c r="X97" s="127" t="s">
        <v>854</v>
      </c>
      <c r="Y97" s="127" t="s">
        <v>854</v>
      </c>
      <c r="Z97" s="127" t="s">
        <v>854</v>
      </c>
      <c r="AA97" s="127" t="s">
        <v>45</v>
      </c>
      <c r="AB97" s="127" t="s">
        <v>45</v>
      </c>
      <c r="AC97" s="127" t="s">
        <v>45</v>
      </c>
      <c r="AD97" s="127" t="s">
        <v>45</v>
      </c>
      <c r="AE97" s="127" t="s">
        <v>854</v>
      </c>
      <c r="AF97" s="127" t="s">
        <v>45</v>
      </c>
      <c r="AG97" s="127" t="s">
        <v>45</v>
      </c>
      <c r="AH97" s="127" t="s">
        <v>45</v>
      </c>
      <c r="AI97" s="127" t="s">
        <v>45</v>
      </c>
      <c r="AJ97" s="127" t="s">
        <v>45</v>
      </c>
      <c r="AK97" s="127" t="s">
        <v>45</v>
      </c>
      <c r="AL97" s="127" t="s">
        <v>45</v>
      </c>
      <c r="AM97" s="128">
        <f>COUNTIF(U97:AL97,"S")/(COUNTIF(U97:AL97,"S")+COUNTIF(U97:AL97,"O"))</f>
        <v>1</v>
      </c>
      <c r="AN97" s="129">
        <f t="shared" si="3"/>
        <v>1</v>
      </c>
      <c r="AO97" s="130" t="s">
        <v>45</v>
      </c>
    </row>
    <row r="98" spans="1:41" ht="63.75">
      <c r="A98" s="22">
        <v>234</v>
      </c>
      <c r="B98" s="29" t="s">
        <v>715</v>
      </c>
      <c r="C98" s="29" t="s">
        <v>651</v>
      </c>
      <c r="D98" s="90" t="s">
        <v>753</v>
      </c>
      <c r="E98" s="29" t="s">
        <v>754</v>
      </c>
      <c r="F98" s="22">
        <v>6</v>
      </c>
      <c r="G98" s="61" t="s">
        <v>597</v>
      </c>
      <c r="H98" s="22" t="s">
        <v>601</v>
      </c>
      <c r="I98" s="22">
        <v>49</v>
      </c>
      <c r="J98" s="22">
        <v>10</v>
      </c>
      <c r="K98" s="22" t="s">
        <v>792</v>
      </c>
      <c r="L98" s="17" t="s">
        <v>602</v>
      </c>
      <c r="M98" s="29" t="s">
        <v>603</v>
      </c>
      <c r="N98" s="47" t="s">
        <v>604</v>
      </c>
      <c r="O98" s="40" t="s">
        <v>789</v>
      </c>
      <c r="P98" s="17"/>
      <c r="Q98" s="17"/>
      <c r="R98" s="53" t="s">
        <v>795</v>
      </c>
      <c r="S98" s="54"/>
      <c r="T98" s="55"/>
      <c r="U98" s="127" t="str">
        <f t="shared" si="2"/>
        <v>S</v>
      </c>
      <c r="V98" s="127" t="s">
        <v>45</v>
      </c>
      <c r="W98" s="127" t="s">
        <v>854</v>
      </c>
      <c r="X98" s="127" t="s">
        <v>854</v>
      </c>
      <c r="Y98" s="127" t="s">
        <v>854</v>
      </c>
      <c r="Z98" s="127" t="s">
        <v>854</v>
      </c>
      <c r="AA98" s="127" t="s">
        <v>45</v>
      </c>
      <c r="AB98" s="127" t="s">
        <v>45</v>
      </c>
      <c r="AC98" s="127" t="s">
        <v>45</v>
      </c>
      <c r="AD98" s="127" t="s">
        <v>45</v>
      </c>
      <c r="AE98" s="127" t="s">
        <v>854</v>
      </c>
      <c r="AF98" s="127" t="s">
        <v>45</v>
      </c>
      <c r="AG98" s="127" t="s">
        <v>45</v>
      </c>
      <c r="AH98" s="127" t="s">
        <v>45</v>
      </c>
      <c r="AI98" s="127" t="s">
        <v>45</v>
      </c>
      <c r="AJ98" s="127" t="s">
        <v>45</v>
      </c>
      <c r="AK98" s="127" t="s">
        <v>45</v>
      </c>
      <c r="AL98" s="127" t="s">
        <v>45</v>
      </c>
      <c r="AM98" s="128">
        <f>COUNTIF(U98:AL98,"S")/(COUNTIF(U98:AL98,"S")+COUNTIF(U98:AL98,"O"))</f>
        <v>1</v>
      </c>
      <c r="AN98" s="129">
        <f t="shared" si="3"/>
        <v>1</v>
      </c>
      <c r="AO98" s="130" t="s">
        <v>45</v>
      </c>
    </row>
    <row r="99" spans="1:41" ht="204">
      <c r="A99" s="22">
        <v>235</v>
      </c>
      <c r="B99" s="29" t="s">
        <v>715</v>
      </c>
      <c r="C99" s="29" t="s">
        <v>651</v>
      </c>
      <c r="D99" s="90" t="s">
        <v>753</v>
      </c>
      <c r="E99" s="29" t="s">
        <v>754</v>
      </c>
      <c r="F99" s="22">
        <v>6</v>
      </c>
      <c r="G99" s="61" t="s">
        <v>597</v>
      </c>
      <c r="H99" s="22" t="s">
        <v>601</v>
      </c>
      <c r="I99" s="22">
        <v>49</v>
      </c>
      <c r="J99" s="22">
        <v>10</v>
      </c>
      <c r="K99" s="22" t="s">
        <v>792</v>
      </c>
      <c r="L99" s="17" t="s">
        <v>215</v>
      </c>
      <c r="M99" s="29" t="s">
        <v>605</v>
      </c>
      <c r="N99" s="47" t="s">
        <v>606</v>
      </c>
      <c r="O99" s="40" t="s">
        <v>789</v>
      </c>
      <c r="P99" s="17"/>
      <c r="Q99" s="17"/>
      <c r="R99" s="53"/>
      <c r="S99" s="54" t="s">
        <v>795</v>
      </c>
      <c r="T99" s="55"/>
      <c r="U99" s="127" t="str">
        <f t="shared" si="2"/>
        <v>O</v>
      </c>
      <c r="V99" s="127" t="s">
        <v>45</v>
      </c>
      <c r="W99" s="127" t="s">
        <v>854</v>
      </c>
      <c r="X99" s="127" t="s">
        <v>854</v>
      </c>
      <c r="Y99" s="127" t="s">
        <v>854</v>
      </c>
      <c r="Z99" s="127" t="s">
        <v>854</v>
      </c>
      <c r="AA99" s="127" t="s">
        <v>45</v>
      </c>
      <c r="AB99" s="127" t="s">
        <v>45</v>
      </c>
      <c r="AC99" s="127" t="s">
        <v>45</v>
      </c>
      <c r="AD99" s="127" t="s">
        <v>45</v>
      </c>
      <c r="AE99" s="127" t="s">
        <v>854</v>
      </c>
      <c r="AF99" s="127" t="s">
        <v>45</v>
      </c>
      <c r="AG99" s="127" t="s">
        <v>45</v>
      </c>
      <c r="AH99" s="127" t="s">
        <v>45</v>
      </c>
      <c r="AI99" s="127" t="s">
        <v>45</v>
      </c>
      <c r="AJ99" s="127" t="s">
        <v>45</v>
      </c>
      <c r="AK99" s="127" t="s">
        <v>45</v>
      </c>
      <c r="AL99" s="127" t="s">
        <v>45</v>
      </c>
      <c r="AM99" s="128">
        <f>COUNTIF(U99:AL99,"S")/(COUNTIF(U99:AL99,"S")+COUNTIF(U99:AL99,"O"))</f>
        <v>0.9230769230769231</v>
      </c>
      <c r="AN99" s="129">
        <f t="shared" si="3"/>
        <v>1</v>
      </c>
      <c r="AO99" s="130" t="s">
        <v>45</v>
      </c>
    </row>
    <row r="100" spans="1:41" ht="178.5">
      <c r="A100" s="22">
        <v>236</v>
      </c>
      <c r="B100" s="29" t="s">
        <v>715</v>
      </c>
      <c r="C100" s="29" t="s">
        <v>651</v>
      </c>
      <c r="D100" s="90" t="s">
        <v>753</v>
      </c>
      <c r="E100" s="29" t="s">
        <v>754</v>
      </c>
      <c r="F100" s="22">
        <v>6</v>
      </c>
      <c r="G100" s="61" t="s">
        <v>607</v>
      </c>
      <c r="H100" s="22"/>
      <c r="I100" s="22">
        <v>50</v>
      </c>
      <c r="J100" s="22">
        <v>2</v>
      </c>
      <c r="K100" s="22" t="s">
        <v>792</v>
      </c>
      <c r="L100" s="17" t="s">
        <v>216</v>
      </c>
      <c r="M100" s="29" t="s">
        <v>608</v>
      </c>
      <c r="N100" s="47" t="s">
        <v>609</v>
      </c>
      <c r="O100" s="40" t="s">
        <v>789</v>
      </c>
      <c r="P100" s="17"/>
      <c r="Q100" s="17"/>
      <c r="R100" s="53"/>
      <c r="S100" s="54" t="s">
        <v>795</v>
      </c>
      <c r="T100" s="55"/>
      <c r="U100" s="127" t="str">
        <f t="shared" si="2"/>
        <v>O</v>
      </c>
      <c r="V100" s="127" t="s">
        <v>45</v>
      </c>
      <c r="W100" s="127" t="s">
        <v>854</v>
      </c>
      <c r="X100" s="127" t="s">
        <v>854</v>
      </c>
      <c r="Y100" s="127" t="s">
        <v>854</v>
      </c>
      <c r="Z100" s="127" t="s">
        <v>854</v>
      </c>
      <c r="AA100" s="127" t="s">
        <v>45</v>
      </c>
      <c r="AB100" s="127" t="s">
        <v>45</v>
      </c>
      <c r="AC100" s="127" t="s">
        <v>45</v>
      </c>
      <c r="AD100" s="127" t="s">
        <v>45</v>
      </c>
      <c r="AE100" s="127" t="s">
        <v>854</v>
      </c>
      <c r="AF100" s="127" t="s">
        <v>45</v>
      </c>
      <c r="AG100" s="127" t="s">
        <v>45</v>
      </c>
      <c r="AH100" s="127" t="s">
        <v>45</v>
      </c>
      <c r="AI100" s="127" t="s">
        <v>45</v>
      </c>
      <c r="AJ100" s="127" t="s">
        <v>45</v>
      </c>
      <c r="AK100" s="127" t="s">
        <v>45</v>
      </c>
      <c r="AL100" s="127" t="s">
        <v>45</v>
      </c>
      <c r="AM100" s="128">
        <f>COUNTIF(U100:AL100,"S")/(COUNTIF(U100:AL100,"S")+COUNTIF(U100:AL100,"O"))</f>
        <v>0.9230769230769231</v>
      </c>
      <c r="AN100" s="129">
        <f t="shared" si="3"/>
        <v>1</v>
      </c>
      <c r="AO100" s="130" t="s">
        <v>45</v>
      </c>
    </row>
    <row r="101" spans="1:41" ht="63.75">
      <c r="A101" s="22">
        <v>245</v>
      </c>
      <c r="B101" s="29" t="s">
        <v>715</v>
      </c>
      <c r="C101" s="29" t="s">
        <v>651</v>
      </c>
      <c r="D101" s="90" t="s">
        <v>753</v>
      </c>
      <c r="E101" s="29" t="s">
        <v>754</v>
      </c>
      <c r="F101" s="22">
        <v>6</v>
      </c>
      <c r="G101" s="62" t="s">
        <v>610</v>
      </c>
      <c r="H101" s="22" t="s">
        <v>869</v>
      </c>
      <c r="I101" s="22">
        <v>53</v>
      </c>
      <c r="J101" s="22">
        <v>7</v>
      </c>
      <c r="K101" s="22" t="s">
        <v>792</v>
      </c>
      <c r="L101" s="17" t="s">
        <v>870</v>
      </c>
      <c r="M101" s="29" t="s">
        <v>184</v>
      </c>
      <c r="N101" s="47"/>
      <c r="O101" s="40" t="s">
        <v>790</v>
      </c>
      <c r="P101" s="17"/>
      <c r="Q101" s="17"/>
      <c r="R101" s="53" t="s">
        <v>795</v>
      </c>
      <c r="S101" s="54"/>
      <c r="T101" s="55"/>
      <c r="U101" s="127" t="str">
        <f t="shared" si="2"/>
        <v>S</v>
      </c>
      <c r="V101" s="127" t="s">
        <v>45</v>
      </c>
      <c r="W101" s="127" t="s">
        <v>854</v>
      </c>
      <c r="X101" s="127" t="s">
        <v>854</v>
      </c>
      <c r="Y101" s="127" t="s">
        <v>854</v>
      </c>
      <c r="Z101" s="127" t="s">
        <v>854</v>
      </c>
      <c r="AA101" s="127" t="s">
        <v>45</v>
      </c>
      <c r="AB101" s="127" t="s">
        <v>854</v>
      </c>
      <c r="AC101" s="127" t="s">
        <v>45</v>
      </c>
      <c r="AD101" s="127" t="s">
        <v>45</v>
      </c>
      <c r="AE101" s="127" t="s">
        <v>854</v>
      </c>
      <c r="AF101" s="127" t="s">
        <v>45</v>
      </c>
      <c r="AG101" s="127" t="s">
        <v>45</v>
      </c>
      <c r="AH101" s="127" t="s">
        <v>45</v>
      </c>
      <c r="AI101" s="127" t="s">
        <v>45</v>
      </c>
      <c r="AJ101" s="127" t="s">
        <v>45</v>
      </c>
      <c r="AK101" s="127" t="s">
        <v>45</v>
      </c>
      <c r="AL101" s="127" t="s">
        <v>45</v>
      </c>
      <c r="AM101" s="128">
        <f>COUNTIF(U101:AL101,"S")/(COUNTIF(U101:AL101,"S")+COUNTIF(U101:AL101,"O"))</f>
        <v>1</v>
      </c>
      <c r="AN101" s="129">
        <f t="shared" si="3"/>
        <v>1</v>
      </c>
      <c r="AO101" s="130" t="s">
        <v>45</v>
      </c>
    </row>
    <row r="102" spans="1:41" ht="63.75">
      <c r="A102" s="22">
        <v>247</v>
      </c>
      <c r="B102" s="29" t="s">
        <v>715</v>
      </c>
      <c r="C102" s="29" t="s">
        <v>651</v>
      </c>
      <c r="D102" s="90" t="s">
        <v>753</v>
      </c>
      <c r="E102" s="29" t="s">
        <v>754</v>
      </c>
      <c r="F102" s="22">
        <v>6</v>
      </c>
      <c r="G102" s="63" t="s">
        <v>871</v>
      </c>
      <c r="H102" s="22" t="s">
        <v>872</v>
      </c>
      <c r="I102" s="22">
        <v>54</v>
      </c>
      <c r="J102" s="22">
        <v>4</v>
      </c>
      <c r="K102" s="22" t="s">
        <v>792</v>
      </c>
      <c r="L102" s="17" t="s">
        <v>873</v>
      </c>
      <c r="M102" s="29" t="s">
        <v>185</v>
      </c>
      <c r="N102" s="47" t="s">
        <v>874</v>
      </c>
      <c r="O102" s="40" t="s">
        <v>790</v>
      </c>
      <c r="P102" s="17"/>
      <c r="Q102" s="17"/>
      <c r="R102" s="53" t="s">
        <v>795</v>
      </c>
      <c r="S102" s="54"/>
      <c r="T102" s="55"/>
      <c r="U102" s="127" t="str">
        <f t="shared" si="2"/>
        <v>S</v>
      </c>
      <c r="V102" s="127" t="s">
        <v>45</v>
      </c>
      <c r="W102" s="127" t="s">
        <v>854</v>
      </c>
      <c r="X102" s="127" t="s">
        <v>854</v>
      </c>
      <c r="Y102" s="127" t="s">
        <v>854</v>
      </c>
      <c r="Z102" s="127" t="s">
        <v>854</v>
      </c>
      <c r="AA102" s="127" t="s">
        <v>45</v>
      </c>
      <c r="AB102" s="127" t="s">
        <v>45</v>
      </c>
      <c r="AC102" s="127" t="s">
        <v>45</v>
      </c>
      <c r="AD102" s="127" t="s">
        <v>45</v>
      </c>
      <c r="AE102" s="127" t="s">
        <v>854</v>
      </c>
      <c r="AF102" s="127" t="s">
        <v>45</v>
      </c>
      <c r="AG102" s="127" t="s">
        <v>45</v>
      </c>
      <c r="AH102" s="127" t="s">
        <v>45</v>
      </c>
      <c r="AI102" s="127" t="s">
        <v>45</v>
      </c>
      <c r="AJ102" s="127" t="s">
        <v>45</v>
      </c>
      <c r="AK102" s="127" t="s">
        <v>45</v>
      </c>
      <c r="AL102" s="127" t="s">
        <v>45</v>
      </c>
      <c r="AM102" s="128">
        <f>COUNTIF(U102:AL102,"S")/(COUNTIF(U102:AL102,"S")+COUNTIF(U102:AL102,"O"))</f>
        <v>1</v>
      </c>
      <c r="AN102" s="129">
        <f t="shared" si="3"/>
        <v>1</v>
      </c>
      <c r="AO102" s="130" t="s">
        <v>45</v>
      </c>
    </row>
    <row r="103" spans="1:41" ht="89.25">
      <c r="A103" s="22">
        <v>248</v>
      </c>
      <c r="B103" s="29" t="s">
        <v>715</v>
      </c>
      <c r="C103" s="29" t="s">
        <v>651</v>
      </c>
      <c r="D103" s="90" t="s">
        <v>753</v>
      </c>
      <c r="E103" s="29" t="s">
        <v>754</v>
      </c>
      <c r="F103" s="22">
        <v>6</v>
      </c>
      <c r="G103" s="63" t="s">
        <v>871</v>
      </c>
      <c r="H103" s="22" t="s">
        <v>872</v>
      </c>
      <c r="I103" s="22">
        <v>54</v>
      </c>
      <c r="J103" s="22">
        <v>4</v>
      </c>
      <c r="K103" s="22" t="s">
        <v>792</v>
      </c>
      <c r="L103" s="17" t="s">
        <v>217</v>
      </c>
      <c r="M103" s="29" t="s">
        <v>875</v>
      </c>
      <c r="N103" s="47" t="s">
        <v>876</v>
      </c>
      <c r="O103" s="40" t="s">
        <v>789</v>
      </c>
      <c r="P103" s="17"/>
      <c r="Q103" s="17"/>
      <c r="R103" s="53" t="s">
        <v>795</v>
      </c>
      <c r="S103" s="54"/>
      <c r="T103" s="55"/>
      <c r="U103" s="127" t="str">
        <f t="shared" si="2"/>
        <v>S</v>
      </c>
      <c r="V103" s="127" t="s">
        <v>45</v>
      </c>
      <c r="W103" s="127" t="s">
        <v>854</v>
      </c>
      <c r="X103" s="127" t="s">
        <v>854</v>
      </c>
      <c r="Y103" s="127" t="s">
        <v>854</v>
      </c>
      <c r="Z103" s="127" t="s">
        <v>854</v>
      </c>
      <c r="AA103" s="127" t="s">
        <v>45</v>
      </c>
      <c r="AB103" s="127" t="s">
        <v>45</v>
      </c>
      <c r="AC103" s="127" t="s">
        <v>45</v>
      </c>
      <c r="AD103" s="127" t="s">
        <v>45</v>
      </c>
      <c r="AE103" s="127" t="s">
        <v>854</v>
      </c>
      <c r="AF103" s="127" t="s">
        <v>45</v>
      </c>
      <c r="AG103" s="127" t="s">
        <v>45</v>
      </c>
      <c r="AH103" s="127" t="s">
        <v>45</v>
      </c>
      <c r="AI103" s="127" t="s">
        <v>45</v>
      </c>
      <c r="AJ103" s="127" t="s">
        <v>45</v>
      </c>
      <c r="AK103" s="127" t="s">
        <v>45</v>
      </c>
      <c r="AL103" s="127" t="s">
        <v>45</v>
      </c>
      <c r="AM103" s="128">
        <f>COUNTIF(U103:AL103,"S")/(COUNTIF(U103:AL103,"S")+COUNTIF(U103:AL103,"O"))</f>
        <v>1</v>
      </c>
      <c r="AN103" s="129">
        <f t="shared" si="3"/>
        <v>1</v>
      </c>
      <c r="AO103" s="130" t="s">
        <v>45</v>
      </c>
    </row>
    <row r="104" spans="1:41" ht="63.75">
      <c r="A104" s="22">
        <v>249</v>
      </c>
      <c r="B104" s="29" t="s">
        <v>715</v>
      </c>
      <c r="C104" s="29" t="s">
        <v>651</v>
      </c>
      <c r="D104" s="90" t="s">
        <v>753</v>
      </c>
      <c r="E104" s="29" t="s">
        <v>754</v>
      </c>
      <c r="F104" s="22">
        <v>6</v>
      </c>
      <c r="G104" s="63" t="s">
        <v>871</v>
      </c>
      <c r="H104" s="22" t="s">
        <v>872</v>
      </c>
      <c r="I104" s="22">
        <v>54</v>
      </c>
      <c r="J104" s="22">
        <v>4</v>
      </c>
      <c r="K104" s="22" t="s">
        <v>792</v>
      </c>
      <c r="L104" s="17" t="s">
        <v>877</v>
      </c>
      <c r="M104" s="29" t="s">
        <v>589</v>
      </c>
      <c r="N104" s="44" t="s">
        <v>878</v>
      </c>
      <c r="O104" s="38" t="s">
        <v>789</v>
      </c>
      <c r="P104" s="17"/>
      <c r="Q104" s="17"/>
      <c r="R104" s="53" t="s">
        <v>795</v>
      </c>
      <c r="S104" s="54"/>
      <c r="T104" s="55"/>
      <c r="U104" s="127" t="str">
        <f t="shared" si="2"/>
        <v>S</v>
      </c>
      <c r="V104" s="127" t="s">
        <v>45</v>
      </c>
      <c r="W104" s="127" t="s">
        <v>854</v>
      </c>
      <c r="X104" s="127" t="s">
        <v>854</v>
      </c>
      <c r="Y104" s="127" t="s">
        <v>854</v>
      </c>
      <c r="Z104" s="127" t="s">
        <v>854</v>
      </c>
      <c r="AA104" s="127" t="s">
        <v>45</v>
      </c>
      <c r="AB104" s="127" t="s">
        <v>45</v>
      </c>
      <c r="AC104" s="127" t="s">
        <v>45</v>
      </c>
      <c r="AD104" s="127" t="s">
        <v>45</v>
      </c>
      <c r="AE104" s="127" t="s">
        <v>854</v>
      </c>
      <c r="AF104" s="127" t="s">
        <v>45</v>
      </c>
      <c r="AG104" s="127" t="s">
        <v>45</v>
      </c>
      <c r="AH104" s="127" t="s">
        <v>45</v>
      </c>
      <c r="AI104" s="127" t="s">
        <v>45</v>
      </c>
      <c r="AJ104" s="127" t="s">
        <v>45</v>
      </c>
      <c r="AK104" s="127" t="s">
        <v>45</v>
      </c>
      <c r="AL104" s="127" t="s">
        <v>45</v>
      </c>
      <c r="AM104" s="128">
        <f>COUNTIF(U104:AL104,"S")/(COUNTIF(U104:AL104,"S")+COUNTIF(U104:AL104,"O"))</f>
        <v>1</v>
      </c>
      <c r="AN104" s="129">
        <f t="shared" si="3"/>
        <v>1</v>
      </c>
      <c r="AO104" s="130" t="s">
        <v>45</v>
      </c>
    </row>
    <row r="105" spans="1:41" ht="102">
      <c r="A105" s="22">
        <v>250</v>
      </c>
      <c r="B105" s="29" t="s">
        <v>715</v>
      </c>
      <c r="C105" s="29" t="s">
        <v>651</v>
      </c>
      <c r="D105" s="90" t="s">
        <v>753</v>
      </c>
      <c r="E105" s="29" t="s">
        <v>754</v>
      </c>
      <c r="F105" s="22">
        <v>6</v>
      </c>
      <c r="G105" s="63" t="s">
        <v>710</v>
      </c>
      <c r="H105" s="22">
        <v>1</v>
      </c>
      <c r="I105" s="22">
        <v>54</v>
      </c>
      <c r="J105" s="22">
        <v>12</v>
      </c>
      <c r="K105" s="22" t="s">
        <v>792</v>
      </c>
      <c r="L105" s="17" t="s">
        <v>879</v>
      </c>
      <c r="M105" s="29" t="s">
        <v>218</v>
      </c>
      <c r="N105" s="47"/>
      <c r="O105" s="40" t="s">
        <v>790</v>
      </c>
      <c r="P105" s="17"/>
      <c r="Q105" s="17"/>
      <c r="R105" s="53" t="s">
        <v>795</v>
      </c>
      <c r="S105" s="54"/>
      <c r="T105" s="55"/>
      <c r="U105" s="127" t="str">
        <f t="shared" si="2"/>
        <v>S</v>
      </c>
      <c r="V105" s="127" t="s">
        <v>45</v>
      </c>
      <c r="W105" s="127" t="s">
        <v>854</v>
      </c>
      <c r="X105" s="127" t="s">
        <v>854</v>
      </c>
      <c r="Y105" s="127" t="s">
        <v>854</v>
      </c>
      <c r="Z105" s="127" t="s">
        <v>854</v>
      </c>
      <c r="AA105" s="127" t="s">
        <v>45</v>
      </c>
      <c r="AB105" s="127" t="s">
        <v>45</v>
      </c>
      <c r="AC105" s="127" t="s">
        <v>45</v>
      </c>
      <c r="AD105" s="127" t="s">
        <v>45</v>
      </c>
      <c r="AE105" s="127" t="s">
        <v>854</v>
      </c>
      <c r="AF105" s="127" t="s">
        <v>45</v>
      </c>
      <c r="AG105" s="127" t="s">
        <v>45</v>
      </c>
      <c r="AH105" s="127" t="s">
        <v>45</v>
      </c>
      <c r="AI105" s="127" t="s">
        <v>45</v>
      </c>
      <c r="AJ105" s="127" t="s">
        <v>45</v>
      </c>
      <c r="AK105" s="127" t="s">
        <v>45</v>
      </c>
      <c r="AL105" s="127" t="s">
        <v>45</v>
      </c>
      <c r="AM105" s="128">
        <f>COUNTIF(U105:AL105,"S")/(COUNTIF(U105:AL105,"S")+COUNTIF(U105:AL105,"O"))</f>
        <v>1</v>
      </c>
      <c r="AN105" s="129">
        <f t="shared" si="3"/>
        <v>1</v>
      </c>
      <c r="AO105" s="130" t="s">
        <v>45</v>
      </c>
    </row>
    <row r="106" spans="1:41" ht="153">
      <c r="A106" s="22">
        <v>251</v>
      </c>
      <c r="B106" s="29" t="s">
        <v>715</v>
      </c>
      <c r="C106" s="29" t="s">
        <v>651</v>
      </c>
      <c r="D106" s="90" t="s">
        <v>753</v>
      </c>
      <c r="E106" s="29" t="s">
        <v>754</v>
      </c>
      <c r="F106" s="22">
        <v>6</v>
      </c>
      <c r="G106" s="63" t="s">
        <v>710</v>
      </c>
      <c r="H106" s="22" t="s">
        <v>880</v>
      </c>
      <c r="I106" s="22">
        <v>55</v>
      </c>
      <c r="J106" s="22">
        <v>1</v>
      </c>
      <c r="K106" s="22" t="s">
        <v>792</v>
      </c>
      <c r="L106" s="17" t="s">
        <v>219</v>
      </c>
      <c r="M106" s="29" t="s">
        <v>220</v>
      </c>
      <c r="N106" s="47" t="s">
        <v>881</v>
      </c>
      <c r="O106" s="40" t="s">
        <v>790</v>
      </c>
      <c r="P106" s="17"/>
      <c r="Q106" s="17"/>
      <c r="R106" s="53" t="s">
        <v>795</v>
      </c>
      <c r="S106" s="54"/>
      <c r="T106" s="55"/>
      <c r="U106" s="127" t="str">
        <f t="shared" si="2"/>
        <v>S</v>
      </c>
      <c r="V106" s="127" t="s">
        <v>45</v>
      </c>
      <c r="W106" s="127" t="s">
        <v>854</v>
      </c>
      <c r="X106" s="127" t="s">
        <v>854</v>
      </c>
      <c r="Y106" s="127" t="s">
        <v>854</v>
      </c>
      <c r="Z106" s="127" t="s">
        <v>854</v>
      </c>
      <c r="AA106" s="127" t="s">
        <v>45</v>
      </c>
      <c r="AB106" s="127" t="s">
        <v>45</v>
      </c>
      <c r="AC106" s="127" t="s">
        <v>45</v>
      </c>
      <c r="AD106" s="127" t="s">
        <v>45</v>
      </c>
      <c r="AE106" s="127" t="s">
        <v>854</v>
      </c>
      <c r="AF106" s="127" t="s">
        <v>45</v>
      </c>
      <c r="AG106" s="127" t="s">
        <v>45</v>
      </c>
      <c r="AH106" s="127" t="s">
        <v>45</v>
      </c>
      <c r="AI106" s="127" t="s">
        <v>45</v>
      </c>
      <c r="AJ106" s="127" t="s">
        <v>45</v>
      </c>
      <c r="AK106" s="127" t="s">
        <v>45</v>
      </c>
      <c r="AL106" s="127" t="s">
        <v>45</v>
      </c>
      <c r="AM106" s="128">
        <f>COUNTIF(U106:AL106,"S")/(COUNTIF(U106:AL106,"S")+COUNTIF(U106:AL106,"O"))</f>
        <v>1</v>
      </c>
      <c r="AN106" s="129">
        <f t="shared" si="3"/>
        <v>1</v>
      </c>
      <c r="AO106" s="130" t="s">
        <v>45</v>
      </c>
    </row>
    <row r="107" spans="1:41" ht="89.25">
      <c r="A107" s="22">
        <v>254</v>
      </c>
      <c r="B107" s="29" t="s">
        <v>715</v>
      </c>
      <c r="C107" s="29" t="s">
        <v>651</v>
      </c>
      <c r="D107" s="90" t="s">
        <v>753</v>
      </c>
      <c r="E107" s="29" t="s">
        <v>754</v>
      </c>
      <c r="F107" s="22">
        <v>6</v>
      </c>
      <c r="G107" s="63" t="s">
        <v>710</v>
      </c>
      <c r="H107" s="22" t="s">
        <v>880</v>
      </c>
      <c r="I107" s="22">
        <v>55</v>
      </c>
      <c r="J107" s="22">
        <v>1</v>
      </c>
      <c r="K107" s="22" t="s">
        <v>792</v>
      </c>
      <c r="L107" s="17" t="s">
        <v>882</v>
      </c>
      <c r="M107" s="29" t="s">
        <v>221</v>
      </c>
      <c r="N107" s="46" t="s">
        <v>883</v>
      </c>
      <c r="O107" s="39" t="s">
        <v>790</v>
      </c>
      <c r="P107" s="17"/>
      <c r="Q107" s="17"/>
      <c r="R107" s="53" t="s">
        <v>795</v>
      </c>
      <c r="S107" s="54"/>
      <c r="T107" s="55"/>
      <c r="U107" s="127" t="str">
        <f t="shared" si="2"/>
        <v>S</v>
      </c>
      <c r="V107" s="127" t="s">
        <v>45</v>
      </c>
      <c r="W107" s="127" t="s">
        <v>854</v>
      </c>
      <c r="X107" s="127" t="s">
        <v>854</v>
      </c>
      <c r="Y107" s="127" t="s">
        <v>854</v>
      </c>
      <c r="Z107" s="127" t="s">
        <v>854</v>
      </c>
      <c r="AA107" s="127" t="s">
        <v>45</v>
      </c>
      <c r="AB107" s="127" t="s">
        <v>45</v>
      </c>
      <c r="AC107" s="127" t="s">
        <v>45</v>
      </c>
      <c r="AD107" s="127" t="s">
        <v>45</v>
      </c>
      <c r="AE107" s="127" t="s">
        <v>854</v>
      </c>
      <c r="AF107" s="127" t="s">
        <v>45</v>
      </c>
      <c r="AG107" s="127" t="s">
        <v>45</v>
      </c>
      <c r="AH107" s="127" t="s">
        <v>45</v>
      </c>
      <c r="AI107" s="127" t="s">
        <v>45</v>
      </c>
      <c r="AJ107" s="127" t="s">
        <v>45</v>
      </c>
      <c r="AK107" s="127" t="s">
        <v>45</v>
      </c>
      <c r="AL107" s="127" t="s">
        <v>45</v>
      </c>
      <c r="AM107" s="128">
        <f>COUNTIF(U107:AL107,"S")/(COUNTIF(U107:AL107,"S")+COUNTIF(U107:AL107,"O"))</f>
        <v>1</v>
      </c>
      <c r="AN107" s="129">
        <f t="shared" si="3"/>
        <v>1</v>
      </c>
      <c r="AO107" s="130" t="s">
        <v>45</v>
      </c>
    </row>
    <row r="108" spans="1:41" ht="140.25">
      <c r="A108" s="22">
        <v>255</v>
      </c>
      <c r="B108" s="29" t="s">
        <v>715</v>
      </c>
      <c r="C108" s="29" t="s">
        <v>651</v>
      </c>
      <c r="D108" s="90" t="s">
        <v>753</v>
      </c>
      <c r="E108" s="29" t="s">
        <v>754</v>
      </c>
      <c r="F108" s="22">
        <v>6</v>
      </c>
      <c r="G108" s="63" t="s">
        <v>710</v>
      </c>
      <c r="H108" s="22" t="s">
        <v>880</v>
      </c>
      <c r="I108" s="22">
        <v>55</v>
      </c>
      <c r="J108" s="22">
        <v>1</v>
      </c>
      <c r="K108" s="22" t="s">
        <v>792</v>
      </c>
      <c r="L108" s="17" t="s">
        <v>222</v>
      </c>
      <c r="M108" s="29" t="s">
        <v>223</v>
      </c>
      <c r="N108" s="46"/>
      <c r="O108" s="39" t="s">
        <v>790</v>
      </c>
      <c r="P108" s="17"/>
      <c r="Q108" s="17"/>
      <c r="R108" s="53" t="s">
        <v>795</v>
      </c>
      <c r="S108" s="54"/>
      <c r="T108" s="55"/>
      <c r="U108" s="127" t="str">
        <f t="shared" si="2"/>
        <v>S</v>
      </c>
      <c r="V108" s="127" t="s">
        <v>45</v>
      </c>
      <c r="W108" s="127" t="s">
        <v>854</v>
      </c>
      <c r="X108" s="127" t="s">
        <v>854</v>
      </c>
      <c r="Y108" s="127" t="s">
        <v>854</v>
      </c>
      <c r="Z108" s="127" t="s">
        <v>854</v>
      </c>
      <c r="AA108" s="127" t="s">
        <v>45</v>
      </c>
      <c r="AB108" s="127" t="s">
        <v>45</v>
      </c>
      <c r="AC108" s="127" t="s">
        <v>45</v>
      </c>
      <c r="AD108" s="127" t="s">
        <v>45</v>
      </c>
      <c r="AE108" s="127" t="s">
        <v>854</v>
      </c>
      <c r="AF108" s="127" t="s">
        <v>45</v>
      </c>
      <c r="AG108" s="127" t="s">
        <v>45</v>
      </c>
      <c r="AH108" s="127" t="s">
        <v>45</v>
      </c>
      <c r="AI108" s="127" t="s">
        <v>45</v>
      </c>
      <c r="AJ108" s="127" t="s">
        <v>45</v>
      </c>
      <c r="AK108" s="127" t="s">
        <v>45</v>
      </c>
      <c r="AL108" s="127" t="s">
        <v>45</v>
      </c>
      <c r="AM108" s="128">
        <f>COUNTIF(U108:AL108,"S")/(COUNTIF(U108:AL108,"S")+COUNTIF(U108:AL108,"O"))</f>
        <v>1</v>
      </c>
      <c r="AN108" s="129">
        <f t="shared" si="3"/>
        <v>1</v>
      </c>
      <c r="AO108" s="130" t="s">
        <v>45</v>
      </c>
    </row>
    <row r="109" spans="1:41" ht="140.25">
      <c r="A109" s="22">
        <v>256</v>
      </c>
      <c r="B109" s="29" t="s">
        <v>715</v>
      </c>
      <c r="C109" s="29" t="s">
        <v>651</v>
      </c>
      <c r="D109" s="90" t="s">
        <v>753</v>
      </c>
      <c r="E109" s="29" t="s">
        <v>754</v>
      </c>
      <c r="F109" s="22">
        <v>6</v>
      </c>
      <c r="G109" s="63" t="s">
        <v>710</v>
      </c>
      <c r="H109" s="22" t="s">
        <v>880</v>
      </c>
      <c r="I109" s="22">
        <v>55</v>
      </c>
      <c r="J109" s="22">
        <v>1</v>
      </c>
      <c r="K109" s="22" t="s">
        <v>792</v>
      </c>
      <c r="L109" s="17" t="s">
        <v>95</v>
      </c>
      <c r="M109" s="29" t="s">
        <v>96</v>
      </c>
      <c r="N109" s="46" t="s">
        <v>97</v>
      </c>
      <c r="O109" s="39" t="s">
        <v>789</v>
      </c>
      <c r="P109" s="17"/>
      <c r="Q109" s="17"/>
      <c r="R109" s="53" t="s">
        <v>795</v>
      </c>
      <c r="S109" s="54"/>
      <c r="T109" s="55"/>
      <c r="U109" s="127" t="str">
        <f t="shared" si="2"/>
        <v>S</v>
      </c>
      <c r="V109" s="127" t="s">
        <v>45</v>
      </c>
      <c r="W109" s="127" t="s">
        <v>854</v>
      </c>
      <c r="X109" s="127" t="s">
        <v>854</v>
      </c>
      <c r="Y109" s="127" t="s">
        <v>854</v>
      </c>
      <c r="Z109" s="127" t="s">
        <v>854</v>
      </c>
      <c r="AA109" s="127" t="s">
        <v>45</v>
      </c>
      <c r="AB109" s="127" t="s">
        <v>45</v>
      </c>
      <c r="AC109" s="127" t="s">
        <v>45</v>
      </c>
      <c r="AD109" s="127" t="s">
        <v>45</v>
      </c>
      <c r="AE109" s="127" t="s">
        <v>854</v>
      </c>
      <c r="AF109" s="127" t="s">
        <v>45</v>
      </c>
      <c r="AG109" s="127" t="s">
        <v>45</v>
      </c>
      <c r="AH109" s="127" t="s">
        <v>45</v>
      </c>
      <c r="AI109" s="127" t="s">
        <v>45</v>
      </c>
      <c r="AJ109" s="127" t="s">
        <v>45</v>
      </c>
      <c r="AK109" s="127" t="s">
        <v>45</v>
      </c>
      <c r="AL109" s="127" t="s">
        <v>45</v>
      </c>
      <c r="AM109" s="128">
        <f>COUNTIF(U109:AL109,"S")/(COUNTIF(U109:AL109,"S")+COUNTIF(U109:AL109,"O"))</f>
        <v>1</v>
      </c>
      <c r="AN109" s="129">
        <f t="shared" si="3"/>
        <v>1</v>
      </c>
      <c r="AO109" s="130" t="s">
        <v>45</v>
      </c>
    </row>
    <row r="110" spans="1:41" ht="38.25">
      <c r="A110" s="22">
        <v>258</v>
      </c>
      <c r="B110" s="29" t="s">
        <v>715</v>
      </c>
      <c r="C110" s="29" t="s">
        <v>651</v>
      </c>
      <c r="D110" s="90" t="s">
        <v>753</v>
      </c>
      <c r="E110" s="29" t="s">
        <v>754</v>
      </c>
      <c r="F110" s="22">
        <v>6</v>
      </c>
      <c r="G110" s="63" t="s">
        <v>710</v>
      </c>
      <c r="H110" s="22" t="s">
        <v>880</v>
      </c>
      <c r="I110" s="22">
        <v>55</v>
      </c>
      <c r="J110" s="22">
        <v>1</v>
      </c>
      <c r="K110" s="22" t="s">
        <v>792</v>
      </c>
      <c r="L110" s="17" t="s">
        <v>884</v>
      </c>
      <c r="M110" s="29" t="s">
        <v>885</v>
      </c>
      <c r="N110" s="46"/>
      <c r="O110" s="39" t="s">
        <v>790</v>
      </c>
      <c r="P110" s="17"/>
      <c r="Q110" s="17"/>
      <c r="R110" s="53" t="s">
        <v>795</v>
      </c>
      <c r="S110" s="54"/>
      <c r="T110" s="55"/>
      <c r="U110" s="127" t="str">
        <f t="shared" si="2"/>
        <v>S</v>
      </c>
      <c r="V110" s="127" t="s">
        <v>45</v>
      </c>
      <c r="W110" s="127" t="s">
        <v>854</v>
      </c>
      <c r="X110" s="127" t="s">
        <v>854</v>
      </c>
      <c r="Y110" s="127" t="s">
        <v>854</v>
      </c>
      <c r="Z110" s="127" t="s">
        <v>854</v>
      </c>
      <c r="AA110" s="127" t="s">
        <v>45</v>
      </c>
      <c r="AB110" s="127" t="s">
        <v>45</v>
      </c>
      <c r="AC110" s="127" t="s">
        <v>45</v>
      </c>
      <c r="AD110" s="127" t="s">
        <v>45</v>
      </c>
      <c r="AE110" s="127" t="s">
        <v>854</v>
      </c>
      <c r="AF110" s="127" t="s">
        <v>45</v>
      </c>
      <c r="AG110" s="127" t="s">
        <v>45</v>
      </c>
      <c r="AH110" s="127" t="s">
        <v>45</v>
      </c>
      <c r="AI110" s="127" t="s">
        <v>45</v>
      </c>
      <c r="AJ110" s="127" t="s">
        <v>45</v>
      </c>
      <c r="AK110" s="127" t="s">
        <v>45</v>
      </c>
      <c r="AL110" s="127" t="s">
        <v>45</v>
      </c>
      <c r="AM110" s="128">
        <f>COUNTIF(U110:AL110,"S")/(COUNTIF(U110:AL110,"S")+COUNTIF(U110:AL110,"O"))</f>
        <v>1</v>
      </c>
      <c r="AN110" s="129">
        <f t="shared" si="3"/>
        <v>1</v>
      </c>
      <c r="AO110" s="130" t="s">
        <v>45</v>
      </c>
    </row>
    <row r="111" spans="1:41" ht="38.25">
      <c r="A111" s="22">
        <v>259</v>
      </c>
      <c r="B111" s="29" t="s">
        <v>715</v>
      </c>
      <c r="C111" s="29" t="s">
        <v>651</v>
      </c>
      <c r="D111" s="90" t="s">
        <v>753</v>
      </c>
      <c r="E111" s="29" t="s">
        <v>754</v>
      </c>
      <c r="F111" s="22">
        <v>6</v>
      </c>
      <c r="G111" s="63" t="s">
        <v>710</v>
      </c>
      <c r="H111" s="22" t="s">
        <v>880</v>
      </c>
      <c r="I111" s="22">
        <v>55</v>
      </c>
      <c r="J111" s="22">
        <v>1</v>
      </c>
      <c r="K111" s="22" t="s">
        <v>792</v>
      </c>
      <c r="L111" s="17" t="s">
        <v>886</v>
      </c>
      <c r="M111" s="29" t="s">
        <v>887</v>
      </c>
      <c r="N111" s="44" t="s">
        <v>888</v>
      </c>
      <c r="O111" s="38" t="s">
        <v>790</v>
      </c>
      <c r="P111" s="17"/>
      <c r="Q111" s="17"/>
      <c r="R111" s="53" t="s">
        <v>795</v>
      </c>
      <c r="S111" s="54"/>
      <c r="T111" s="55"/>
      <c r="U111" s="127" t="str">
        <f t="shared" si="2"/>
        <v>S</v>
      </c>
      <c r="V111" s="127" t="s">
        <v>45</v>
      </c>
      <c r="W111" s="127" t="s">
        <v>854</v>
      </c>
      <c r="X111" s="127" t="s">
        <v>854</v>
      </c>
      <c r="Y111" s="127" t="s">
        <v>854</v>
      </c>
      <c r="Z111" s="127" t="s">
        <v>854</v>
      </c>
      <c r="AA111" s="127" t="s">
        <v>45</v>
      </c>
      <c r="AB111" s="127" t="s">
        <v>45</v>
      </c>
      <c r="AC111" s="127" t="s">
        <v>45</v>
      </c>
      <c r="AD111" s="127" t="s">
        <v>45</v>
      </c>
      <c r="AE111" s="127" t="s">
        <v>854</v>
      </c>
      <c r="AF111" s="127" t="s">
        <v>45</v>
      </c>
      <c r="AG111" s="127" t="s">
        <v>45</v>
      </c>
      <c r="AH111" s="127" t="s">
        <v>45</v>
      </c>
      <c r="AI111" s="127" t="s">
        <v>45</v>
      </c>
      <c r="AJ111" s="127" t="s">
        <v>45</v>
      </c>
      <c r="AK111" s="127" t="s">
        <v>45</v>
      </c>
      <c r="AL111" s="127" t="s">
        <v>45</v>
      </c>
      <c r="AM111" s="128">
        <f>COUNTIF(U111:AL111,"S")/(COUNTIF(U111:AL111,"S")+COUNTIF(U111:AL111,"O"))</f>
        <v>1</v>
      </c>
      <c r="AN111" s="129">
        <f t="shared" si="3"/>
        <v>1</v>
      </c>
      <c r="AO111" s="130" t="s">
        <v>45</v>
      </c>
    </row>
    <row r="112" spans="1:41" ht="102">
      <c r="A112" s="22">
        <v>260</v>
      </c>
      <c r="B112" s="29" t="s">
        <v>715</v>
      </c>
      <c r="C112" s="29" t="s">
        <v>651</v>
      </c>
      <c r="D112" s="90" t="s">
        <v>753</v>
      </c>
      <c r="E112" s="29" t="s">
        <v>754</v>
      </c>
      <c r="F112" s="22">
        <v>6</v>
      </c>
      <c r="G112" s="63" t="s">
        <v>889</v>
      </c>
      <c r="H112" s="22" t="s">
        <v>890</v>
      </c>
      <c r="I112" s="22">
        <v>56</v>
      </c>
      <c r="J112" s="22">
        <v>2</v>
      </c>
      <c r="K112" s="22" t="s">
        <v>792</v>
      </c>
      <c r="L112" s="17" t="s">
        <v>891</v>
      </c>
      <c r="M112" s="29" t="s">
        <v>186</v>
      </c>
      <c r="N112" s="44" t="s">
        <v>98</v>
      </c>
      <c r="O112" s="38" t="s">
        <v>789</v>
      </c>
      <c r="P112" s="17"/>
      <c r="Q112" s="17"/>
      <c r="R112" s="53" t="s">
        <v>795</v>
      </c>
      <c r="S112" s="54"/>
      <c r="T112" s="55"/>
      <c r="U112" s="127" t="str">
        <f t="shared" si="2"/>
        <v>S</v>
      </c>
      <c r="V112" s="127" t="s">
        <v>45</v>
      </c>
      <c r="W112" s="127" t="s">
        <v>854</v>
      </c>
      <c r="X112" s="127" t="s">
        <v>854</v>
      </c>
      <c r="Y112" s="127" t="s">
        <v>854</v>
      </c>
      <c r="Z112" s="127" t="s">
        <v>854</v>
      </c>
      <c r="AA112" s="127" t="s">
        <v>45</v>
      </c>
      <c r="AB112" s="127" t="s">
        <v>45</v>
      </c>
      <c r="AC112" s="127" t="s">
        <v>45</v>
      </c>
      <c r="AD112" s="127" t="s">
        <v>45</v>
      </c>
      <c r="AE112" s="127" t="s">
        <v>854</v>
      </c>
      <c r="AF112" s="127" t="s">
        <v>45</v>
      </c>
      <c r="AG112" s="127" t="s">
        <v>45</v>
      </c>
      <c r="AH112" s="127" t="s">
        <v>45</v>
      </c>
      <c r="AI112" s="127" t="s">
        <v>45</v>
      </c>
      <c r="AJ112" s="127" t="s">
        <v>45</v>
      </c>
      <c r="AK112" s="127" t="s">
        <v>45</v>
      </c>
      <c r="AL112" s="127" t="s">
        <v>45</v>
      </c>
      <c r="AM112" s="128">
        <f>COUNTIF(U112:AL112,"S")/(COUNTIF(U112:AL112,"S")+COUNTIF(U112:AL112,"O"))</f>
        <v>1</v>
      </c>
      <c r="AN112" s="129">
        <f t="shared" si="3"/>
        <v>1</v>
      </c>
      <c r="AO112" s="130" t="s">
        <v>45</v>
      </c>
    </row>
    <row r="113" spans="1:41" ht="38.25">
      <c r="A113" s="22">
        <v>262</v>
      </c>
      <c r="B113" s="29" t="s">
        <v>715</v>
      </c>
      <c r="C113" s="29" t="s">
        <v>651</v>
      </c>
      <c r="D113" s="90" t="s">
        <v>753</v>
      </c>
      <c r="E113" s="29" t="s">
        <v>754</v>
      </c>
      <c r="F113" s="22">
        <v>6</v>
      </c>
      <c r="G113" s="63" t="s">
        <v>892</v>
      </c>
      <c r="H113" s="22" t="s">
        <v>893</v>
      </c>
      <c r="I113" s="22">
        <v>58</v>
      </c>
      <c r="J113" s="22">
        <v>1</v>
      </c>
      <c r="K113" s="22" t="s">
        <v>792</v>
      </c>
      <c r="L113" s="17" t="s">
        <v>894</v>
      </c>
      <c r="M113" s="29" t="s">
        <v>895</v>
      </c>
      <c r="N113" s="44" t="s">
        <v>888</v>
      </c>
      <c r="O113" s="38" t="s">
        <v>790</v>
      </c>
      <c r="P113" s="17"/>
      <c r="Q113" s="17"/>
      <c r="R113" s="53" t="s">
        <v>795</v>
      </c>
      <c r="S113" s="54"/>
      <c r="T113" s="55"/>
      <c r="U113" s="127" t="str">
        <f t="shared" si="2"/>
        <v>S</v>
      </c>
      <c r="V113" s="127" t="s">
        <v>45</v>
      </c>
      <c r="W113" s="127" t="s">
        <v>854</v>
      </c>
      <c r="X113" s="127" t="s">
        <v>854</v>
      </c>
      <c r="Y113" s="127" t="s">
        <v>854</v>
      </c>
      <c r="Z113" s="127" t="s">
        <v>854</v>
      </c>
      <c r="AA113" s="127" t="s">
        <v>45</v>
      </c>
      <c r="AB113" s="127" t="s">
        <v>45</v>
      </c>
      <c r="AC113" s="127" t="s">
        <v>45</v>
      </c>
      <c r="AD113" s="127" t="s">
        <v>45</v>
      </c>
      <c r="AE113" s="127" t="s">
        <v>854</v>
      </c>
      <c r="AF113" s="127" t="s">
        <v>45</v>
      </c>
      <c r="AG113" s="127" t="s">
        <v>45</v>
      </c>
      <c r="AH113" s="127" t="s">
        <v>45</v>
      </c>
      <c r="AI113" s="127" t="s">
        <v>45</v>
      </c>
      <c r="AJ113" s="127" t="s">
        <v>45</v>
      </c>
      <c r="AK113" s="127" t="s">
        <v>45</v>
      </c>
      <c r="AL113" s="127" t="s">
        <v>45</v>
      </c>
      <c r="AM113" s="128">
        <f>COUNTIF(U113:AL113,"S")/(COUNTIF(U113:AL113,"S")+COUNTIF(U113:AL113,"O"))</f>
        <v>1</v>
      </c>
      <c r="AN113" s="129">
        <f t="shared" si="3"/>
        <v>1</v>
      </c>
      <c r="AO113" s="130" t="s">
        <v>45</v>
      </c>
    </row>
    <row r="114" spans="1:41" ht="178.5">
      <c r="A114" s="22">
        <v>263</v>
      </c>
      <c r="B114" s="29" t="s">
        <v>715</v>
      </c>
      <c r="C114" s="29" t="s">
        <v>651</v>
      </c>
      <c r="D114" s="90" t="s">
        <v>753</v>
      </c>
      <c r="E114" s="29" t="s">
        <v>754</v>
      </c>
      <c r="F114" s="22">
        <v>6</v>
      </c>
      <c r="G114" s="63" t="s">
        <v>896</v>
      </c>
      <c r="H114" s="22"/>
      <c r="I114" s="22">
        <v>58</v>
      </c>
      <c r="J114" s="22">
        <v>1</v>
      </c>
      <c r="K114" s="22" t="s">
        <v>761</v>
      </c>
      <c r="L114" s="17" t="s">
        <v>897</v>
      </c>
      <c r="M114" s="29" t="s">
        <v>99</v>
      </c>
      <c r="N114" s="44" t="s">
        <v>100</v>
      </c>
      <c r="O114" s="38" t="s">
        <v>789</v>
      </c>
      <c r="P114" s="17"/>
      <c r="Q114" s="17"/>
      <c r="R114" s="53" t="s">
        <v>795</v>
      </c>
      <c r="S114" s="54"/>
      <c r="T114" s="55"/>
      <c r="U114" s="127" t="str">
        <f t="shared" si="2"/>
        <v>S</v>
      </c>
      <c r="V114" s="127" t="s">
        <v>45</v>
      </c>
      <c r="W114" s="127" t="s">
        <v>854</v>
      </c>
      <c r="X114" s="127" t="s">
        <v>854</v>
      </c>
      <c r="Y114" s="127" t="s">
        <v>854</v>
      </c>
      <c r="Z114" s="127" t="s">
        <v>854</v>
      </c>
      <c r="AA114" s="127" t="s">
        <v>45</v>
      </c>
      <c r="AB114" s="127" t="s">
        <v>45</v>
      </c>
      <c r="AC114" s="127" t="s">
        <v>45</v>
      </c>
      <c r="AD114" s="127" t="s">
        <v>45</v>
      </c>
      <c r="AE114" s="127" t="s">
        <v>854</v>
      </c>
      <c r="AF114" s="127" t="s">
        <v>45</v>
      </c>
      <c r="AG114" s="127" t="s">
        <v>45</v>
      </c>
      <c r="AH114" s="127" t="s">
        <v>45</v>
      </c>
      <c r="AI114" s="127" t="s">
        <v>45</v>
      </c>
      <c r="AJ114" s="127" t="s">
        <v>45</v>
      </c>
      <c r="AK114" s="127" t="s">
        <v>45</v>
      </c>
      <c r="AL114" s="127" t="s">
        <v>45</v>
      </c>
      <c r="AM114" s="128">
        <f>COUNTIF(U114:AL114,"S")/(COUNTIF(U114:AL114,"S")+COUNTIF(U114:AL114,"O"))</f>
        <v>1</v>
      </c>
      <c r="AN114" s="129">
        <f t="shared" si="3"/>
        <v>1</v>
      </c>
      <c r="AO114" s="130" t="s">
        <v>45</v>
      </c>
    </row>
    <row r="115" spans="1:41" ht="38.25">
      <c r="A115" s="22">
        <v>267</v>
      </c>
      <c r="B115" s="29" t="s">
        <v>715</v>
      </c>
      <c r="C115" s="29" t="s">
        <v>651</v>
      </c>
      <c r="D115" s="90" t="s">
        <v>753</v>
      </c>
      <c r="E115" s="29" t="s">
        <v>754</v>
      </c>
      <c r="F115" s="22">
        <v>6</v>
      </c>
      <c r="G115" s="63" t="s">
        <v>896</v>
      </c>
      <c r="H115" s="22" t="s">
        <v>898</v>
      </c>
      <c r="I115" s="22">
        <v>58</v>
      </c>
      <c r="J115" s="22">
        <v>13</v>
      </c>
      <c r="K115" s="22" t="s">
        <v>761</v>
      </c>
      <c r="L115" s="17" t="s">
        <v>894</v>
      </c>
      <c r="M115" s="29" t="s">
        <v>899</v>
      </c>
      <c r="N115" s="44" t="s">
        <v>900</v>
      </c>
      <c r="O115" s="38" t="s">
        <v>790</v>
      </c>
      <c r="P115" s="17"/>
      <c r="Q115" s="17"/>
      <c r="R115" s="53" t="s">
        <v>795</v>
      </c>
      <c r="S115" s="54"/>
      <c r="T115" s="55"/>
      <c r="U115" s="127" t="str">
        <f t="shared" si="2"/>
        <v>S</v>
      </c>
      <c r="V115" s="127" t="s">
        <v>45</v>
      </c>
      <c r="W115" s="127" t="s">
        <v>854</v>
      </c>
      <c r="X115" s="127" t="s">
        <v>854</v>
      </c>
      <c r="Y115" s="127" t="s">
        <v>854</v>
      </c>
      <c r="Z115" s="127" t="s">
        <v>854</v>
      </c>
      <c r="AA115" s="127" t="s">
        <v>45</v>
      </c>
      <c r="AB115" s="127" t="s">
        <v>45</v>
      </c>
      <c r="AC115" s="127" t="s">
        <v>45</v>
      </c>
      <c r="AD115" s="127" t="s">
        <v>45</v>
      </c>
      <c r="AE115" s="127" t="s">
        <v>854</v>
      </c>
      <c r="AF115" s="127" t="s">
        <v>45</v>
      </c>
      <c r="AG115" s="127" t="s">
        <v>45</v>
      </c>
      <c r="AH115" s="127" t="s">
        <v>45</v>
      </c>
      <c r="AI115" s="127" t="s">
        <v>45</v>
      </c>
      <c r="AJ115" s="127" t="s">
        <v>45</v>
      </c>
      <c r="AK115" s="127" t="s">
        <v>45</v>
      </c>
      <c r="AL115" s="127" t="s">
        <v>45</v>
      </c>
      <c r="AM115" s="128">
        <f>COUNTIF(U115:AL115,"S")/(COUNTIF(U115:AL115,"S")+COUNTIF(U115:AL115,"O"))</f>
        <v>1</v>
      </c>
      <c r="AN115" s="129">
        <f t="shared" si="3"/>
        <v>1</v>
      </c>
      <c r="AO115" s="130" t="s">
        <v>45</v>
      </c>
    </row>
    <row r="116" spans="1:41" ht="204">
      <c r="A116" s="22">
        <v>269</v>
      </c>
      <c r="B116" s="29" t="s">
        <v>715</v>
      </c>
      <c r="C116" s="29" t="s">
        <v>651</v>
      </c>
      <c r="D116" s="90" t="s">
        <v>753</v>
      </c>
      <c r="E116" s="29" t="s">
        <v>754</v>
      </c>
      <c r="F116" s="22">
        <v>6</v>
      </c>
      <c r="G116" s="63" t="s">
        <v>901</v>
      </c>
      <c r="H116" s="22" t="s">
        <v>902</v>
      </c>
      <c r="I116" s="22">
        <v>59</v>
      </c>
      <c r="J116" s="22">
        <v>2</v>
      </c>
      <c r="K116" s="22" t="s">
        <v>792</v>
      </c>
      <c r="L116" s="17" t="s">
        <v>903</v>
      </c>
      <c r="M116" s="29" t="s">
        <v>101</v>
      </c>
      <c r="N116" s="44" t="s">
        <v>102</v>
      </c>
      <c r="O116" s="38" t="s">
        <v>789</v>
      </c>
      <c r="P116" s="17"/>
      <c r="Q116" s="17"/>
      <c r="R116" s="53" t="s">
        <v>795</v>
      </c>
      <c r="S116" s="54"/>
      <c r="T116" s="55"/>
      <c r="U116" s="127" t="str">
        <f t="shared" si="2"/>
        <v>S</v>
      </c>
      <c r="V116" s="127" t="s">
        <v>45</v>
      </c>
      <c r="W116" s="127" t="s">
        <v>854</v>
      </c>
      <c r="X116" s="127" t="s">
        <v>854</v>
      </c>
      <c r="Y116" s="127" t="s">
        <v>854</v>
      </c>
      <c r="Z116" s="127" t="s">
        <v>854</v>
      </c>
      <c r="AA116" s="127" t="s">
        <v>45</v>
      </c>
      <c r="AB116" s="127" t="s">
        <v>45</v>
      </c>
      <c r="AC116" s="127" t="s">
        <v>45</v>
      </c>
      <c r="AD116" s="127" t="s">
        <v>45</v>
      </c>
      <c r="AE116" s="127" t="s">
        <v>854</v>
      </c>
      <c r="AF116" s="127" t="s">
        <v>45</v>
      </c>
      <c r="AG116" s="127" t="s">
        <v>45</v>
      </c>
      <c r="AH116" s="127" t="s">
        <v>45</v>
      </c>
      <c r="AI116" s="127" t="s">
        <v>45</v>
      </c>
      <c r="AJ116" s="127" t="s">
        <v>45</v>
      </c>
      <c r="AK116" s="127" t="s">
        <v>45</v>
      </c>
      <c r="AL116" s="127" t="s">
        <v>45</v>
      </c>
      <c r="AM116" s="128">
        <f>COUNTIF(U116:AL116,"S")/(COUNTIF(U116:AL116,"S")+COUNTIF(U116:AL116,"O"))</f>
        <v>1</v>
      </c>
      <c r="AN116" s="129">
        <f t="shared" si="3"/>
        <v>1</v>
      </c>
      <c r="AO116" s="130" t="s">
        <v>45</v>
      </c>
    </row>
    <row r="117" spans="1:41" ht="38.25">
      <c r="A117" s="22">
        <v>271</v>
      </c>
      <c r="B117" s="93" t="s">
        <v>654</v>
      </c>
      <c r="C117" s="93" t="s">
        <v>655</v>
      </c>
      <c r="D117" s="94" t="s">
        <v>656</v>
      </c>
      <c r="E117" s="95"/>
      <c r="F117" s="96" t="s">
        <v>786</v>
      </c>
      <c r="G117" s="96" t="s">
        <v>760</v>
      </c>
      <c r="H117" s="96"/>
      <c r="I117" s="26">
        <v>59</v>
      </c>
      <c r="J117" s="26">
        <v>12</v>
      </c>
      <c r="K117" s="96" t="s">
        <v>788</v>
      </c>
      <c r="L117" s="97" t="s">
        <v>904</v>
      </c>
      <c r="M117" s="93" t="s">
        <v>905</v>
      </c>
      <c r="N117" s="46"/>
      <c r="O117" s="39" t="s">
        <v>790</v>
      </c>
      <c r="P117" s="17"/>
      <c r="Q117" s="17"/>
      <c r="R117" s="53" t="s">
        <v>795</v>
      </c>
      <c r="S117" s="54"/>
      <c r="T117" s="55"/>
      <c r="U117" s="127" t="str">
        <f t="shared" si="2"/>
        <v>S</v>
      </c>
      <c r="V117" s="127" t="s">
        <v>45</v>
      </c>
      <c r="W117" s="127" t="s">
        <v>854</v>
      </c>
      <c r="X117" s="127" t="s">
        <v>854</v>
      </c>
      <c r="Y117" s="127" t="s">
        <v>854</v>
      </c>
      <c r="Z117" s="127" t="s">
        <v>854</v>
      </c>
      <c r="AA117" s="127" t="s">
        <v>45</v>
      </c>
      <c r="AB117" s="127" t="s">
        <v>45</v>
      </c>
      <c r="AC117" s="127" t="s">
        <v>45</v>
      </c>
      <c r="AD117" s="127" t="s">
        <v>45</v>
      </c>
      <c r="AE117" s="127" t="s">
        <v>854</v>
      </c>
      <c r="AF117" s="127" t="s">
        <v>45</v>
      </c>
      <c r="AG117" s="127" t="s">
        <v>45</v>
      </c>
      <c r="AH117" s="127" t="s">
        <v>45</v>
      </c>
      <c r="AI117" s="127" t="s">
        <v>45</v>
      </c>
      <c r="AJ117" s="127" t="s">
        <v>45</v>
      </c>
      <c r="AK117" s="127" t="s">
        <v>45</v>
      </c>
      <c r="AL117" s="127" t="s">
        <v>45</v>
      </c>
      <c r="AM117" s="128">
        <f>COUNTIF(U117:AL117,"S")/(COUNTIF(U117:AL117,"S")+COUNTIF(U117:AL117,"O"))</f>
        <v>1</v>
      </c>
      <c r="AN117" s="129">
        <f t="shared" si="3"/>
        <v>1</v>
      </c>
      <c r="AO117" s="130" t="s">
        <v>45</v>
      </c>
    </row>
    <row r="118" spans="1:41" ht="89.25">
      <c r="A118" s="22">
        <v>272</v>
      </c>
      <c r="B118" s="93" t="s">
        <v>654</v>
      </c>
      <c r="C118" s="93" t="s">
        <v>655</v>
      </c>
      <c r="D118" s="94" t="s">
        <v>656</v>
      </c>
      <c r="E118" s="95"/>
      <c r="F118" s="96" t="s">
        <v>786</v>
      </c>
      <c r="G118" s="96" t="s">
        <v>760</v>
      </c>
      <c r="H118" s="96" t="s">
        <v>906</v>
      </c>
      <c r="I118" s="26">
        <v>59</v>
      </c>
      <c r="J118" s="26">
        <v>18</v>
      </c>
      <c r="K118" s="96" t="s">
        <v>792</v>
      </c>
      <c r="L118" s="97" t="s">
        <v>907</v>
      </c>
      <c r="M118" s="93" t="s">
        <v>187</v>
      </c>
      <c r="N118" s="46" t="s">
        <v>103</v>
      </c>
      <c r="O118" s="39" t="s">
        <v>790</v>
      </c>
      <c r="P118" s="17"/>
      <c r="Q118" s="17"/>
      <c r="R118" s="53" t="s">
        <v>795</v>
      </c>
      <c r="S118" s="54"/>
      <c r="T118" s="55"/>
      <c r="U118" s="127" t="str">
        <f t="shared" si="2"/>
        <v>S</v>
      </c>
      <c r="V118" s="127" t="s">
        <v>45</v>
      </c>
      <c r="W118" s="127" t="s">
        <v>854</v>
      </c>
      <c r="X118" s="127" t="s">
        <v>854</v>
      </c>
      <c r="Y118" s="127" t="s">
        <v>854</v>
      </c>
      <c r="Z118" s="127" t="s">
        <v>854</v>
      </c>
      <c r="AA118" s="127" t="s">
        <v>45</v>
      </c>
      <c r="AB118" s="127" t="s">
        <v>45</v>
      </c>
      <c r="AC118" s="127" t="s">
        <v>45</v>
      </c>
      <c r="AD118" s="127" t="s">
        <v>45</v>
      </c>
      <c r="AE118" s="127" t="s">
        <v>854</v>
      </c>
      <c r="AF118" s="127" t="s">
        <v>45</v>
      </c>
      <c r="AG118" s="127" t="s">
        <v>45</v>
      </c>
      <c r="AH118" s="127" t="s">
        <v>45</v>
      </c>
      <c r="AI118" s="127" t="s">
        <v>45</v>
      </c>
      <c r="AJ118" s="127" t="s">
        <v>45</v>
      </c>
      <c r="AK118" s="127" t="s">
        <v>45</v>
      </c>
      <c r="AL118" s="127" t="s">
        <v>45</v>
      </c>
      <c r="AM118" s="128">
        <f>COUNTIF(U118:AL118,"S")/(COUNTIF(U118:AL118,"S")+COUNTIF(U118:AL118,"O"))</f>
        <v>1</v>
      </c>
      <c r="AN118" s="129">
        <f t="shared" si="3"/>
        <v>1</v>
      </c>
      <c r="AO118" s="130" t="s">
        <v>45</v>
      </c>
    </row>
    <row r="119" spans="1:41" ht="89.25">
      <c r="A119" s="22">
        <v>273</v>
      </c>
      <c r="B119" s="93" t="s">
        <v>654</v>
      </c>
      <c r="C119" s="93" t="s">
        <v>655</v>
      </c>
      <c r="D119" s="94" t="s">
        <v>656</v>
      </c>
      <c r="E119" s="95"/>
      <c r="F119" s="96" t="s">
        <v>786</v>
      </c>
      <c r="G119" s="96" t="s">
        <v>760</v>
      </c>
      <c r="H119" s="96" t="s">
        <v>906</v>
      </c>
      <c r="I119" s="26">
        <v>59</v>
      </c>
      <c r="J119" s="26">
        <v>18</v>
      </c>
      <c r="K119" s="96" t="s">
        <v>788</v>
      </c>
      <c r="L119" s="97" t="s">
        <v>104</v>
      </c>
      <c r="M119" s="93" t="s">
        <v>908</v>
      </c>
      <c r="N119" s="46" t="s">
        <v>909</v>
      </c>
      <c r="O119" s="39" t="s">
        <v>790</v>
      </c>
      <c r="P119" s="17"/>
      <c r="Q119" s="17"/>
      <c r="R119" s="53" t="s">
        <v>795</v>
      </c>
      <c r="S119" s="54"/>
      <c r="T119" s="55"/>
      <c r="U119" s="127" t="str">
        <f t="shared" si="2"/>
        <v>S</v>
      </c>
      <c r="V119" s="127" t="s">
        <v>45</v>
      </c>
      <c r="W119" s="127" t="s">
        <v>854</v>
      </c>
      <c r="X119" s="127" t="s">
        <v>854</v>
      </c>
      <c r="Y119" s="127" t="s">
        <v>854</v>
      </c>
      <c r="Z119" s="127" t="s">
        <v>854</v>
      </c>
      <c r="AA119" s="127" t="s">
        <v>45</v>
      </c>
      <c r="AB119" s="127" t="s">
        <v>45</v>
      </c>
      <c r="AC119" s="127" t="s">
        <v>45</v>
      </c>
      <c r="AD119" s="127" t="s">
        <v>45</v>
      </c>
      <c r="AE119" s="127" t="s">
        <v>854</v>
      </c>
      <c r="AF119" s="127" t="s">
        <v>45</v>
      </c>
      <c r="AG119" s="127" t="s">
        <v>45</v>
      </c>
      <c r="AH119" s="127" t="s">
        <v>45</v>
      </c>
      <c r="AI119" s="127" t="s">
        <v>45</v>
      </c>
      <c r="AJ119" s="127" t="s">
        <v>45</v>
      </c>
      <c r="AK119" s="127" t="s">
        <v>45</v>
      </c>
      <c r="AL119" s="127" t="s">
        <v>45</v>
      </c>
      <c r="AM119" s="128">
        <f>COUNTIF(U119:AL119,"S")/(COUNTIF(U119:AL119,"S")+COUNTIF(U119:AL119,"O"))</f>
        <v>1</v>
      </c>
      <c r="AN119" s="129">
        <f t="shared" si="3"/>
        <v>1</v>
      </c>
      <c r="AO119" s="130" t="s">
        <v>45</v>
      </c>
    </row>
    <row r="120" spans="1:41" ht="38.25">
      <c r="A120" s="22">
        <v>274</v>
      </c>
      <c r="B120" s="29" t="s">
        <v>715</v>
      </c>
      <c r="C120" s="29" t="s">
        <v>651</v>
      </c>
      <c r="D120" s="90" t="s">
        <v>753</v>
      </c>
      <c r="E120" s="29" t="s">
        <v>754</v>
      </c>
      <c r="F120" s="22">
        <v>6</v>
      </c>
      <c r="G120" s="63" t="s">
        <v>760</v>
      </c>
      <c r="H120" s="22" t="s">
        <v>906</v>
      </c>
      <c r="I120" s="22">
        <v>60</v>
      </c>
      <c r="J120" s="22">
        <v>2</v>
      </c>
      <c r="K120" s="22" t="s">
        <v>792</v>
      </c>
      <c r="L120" s="17" t="s">
        <v>910</v>
      </c>
      <c r="M120" s="29" t="s">
        <v>911</v>
      </c>
      <c r="N120" s="46" t="s">
        <v>912</v>
      </c>
      <c r="O120" s="39" t="s">
        <v>790</v>
      </c>
      <c r="P120" s="17"/>
      <c r="Q120" s="17"/>
      <c r="R120" s="53" t="s">
        <v>795</v>
      </c>
      <c r="S120" s="54"/>
      <c r="T120" s="55"/>
      <c r="U120" s="127" t="str">
        <f t="shared" si="2"/>
        <v>S</v>
      </c>
      <c r="V120" s="127" t="s">
        <v>45</v>
      </c>
      <c r="W120" s="127" t="s">
        <v>854</v>
      </c>
      <c r="X120" s="127" t="s">
        <v>854</v>
      </c>
      <c r="Y120" s="127" t="s">
        <v>854</v>
      </c>
      <c r="Z120" s="127" t="s">
        <v>854</v>
      </c>
      <c r="AA120" s="127" t="s">
        <v>45</v>
      </c>
      <c r="AB120" s="127" t="s">
        <v>45</v>
      </c>
      <c r="AC120" s="127" t="s">
        <v>45</v>
      </c>
      <c r="AD120" s="127" t="s">
        <v>45</v>
      </c>
      <c r="AE120" s="127" t="s">
        <v>854</v>
      </c>
      <c r="AF120" s="127" t="s">
        <v>45</v>
      </c>
      <c r="AG120" s="127" t="s">
        <v>45</v>
      </c>
      <c r="AH120" s="127" t="s">
        <v>45</v>
      </c>
      <c r="AI120" s="127" t="s">
        <v>45</v>
      </c>
      <c r="AJ120" s="127" t="s">
        <v>45</v>
      </c>
      <c r="AK120" s="127" t="s">
        <v>45</v>
      </c>
      <c r="AL120" s="127" t="s">
        <v>45</v>
      </c>
      <c r="AM120" s="128">
        <f>COUNTIF(U120:AL120,"S")/(COUNTIF(U120:AL120,"S")+COUNTIF(U120:AL120,"O"))</f>
        <v>1</v>
      </c>
      <c r="AN120" s="129">
        <f t="shared" si="3"/>
        <v>1</v>
      </c>
      <c r="AO120" s="130" t="s">
        <v>45</v>
      </c>
    </row>
    <row r="121" spans="1:41" ht="127.5">
      <c r="A121" s="22">
        <v>276</v>
      </c>
      <c r="B121" s="29" t="s">
        <v>715</v>
      </c>
      <c r="C121" s="29" t="s">
        <v>651</v>
      </c>
      <c r="D121" s="90" t="s">
        <v>753</v>
      </c>
      <c r="E121" s="29" t="s">
        <v>754</v>
      </c>
      <c r="F121" s="22">
        <v>6</v>
      </c>
      <c r="G121" s="63" t="s">
        <v>696</v>
      </c>
      <c r="H121" s="22" t="s">
        <v>913</v>
      </c>
      <c r="I121" s="22">
        <v>60</v>
      </c>
      <c r="J121" s="22">
        <v>14</v>
      </c>
      <c r="K121" s="22" t="s">
        <v>792</v>
      </c>
      <c r="L121" s="17" t="s">
        <v>105</v>
      </c>
      <c r="M121" s="29" t="s">
        <v>106</v>
      </c>
      <c r="N121" s="46" t="s">
        <v>188</v>
      </c>
      <c r="O121" s="39" t="s">
        <v>789</v>
      </c>
      <c r="P121" s="17"/>
      <c r="Q121" s="17"/>
      <c r="R121" s="53" t="s">
        <v>795</v>
      </c>
      <c r="S121" s="54"/>
      <c r="T121" s="55"/>
      <c r="U121" s="127" t="str">
        <f t="shared" si="2"/>
        <v>S</v>
      </c>
      <c r="V121" s="127" t="s">
        <v>45</v>
      </c>
      <c r="W121" s="127" t="s">
        <v>854</v>
      </c>
      <c r="X121" s="127" t="s">
        <v>854</v>
      </c>
      <c r="Y121" s="127" t="s">
        <v>854</v>
      </c>
      <c r="Z121" s="127" t="s">
        <v>854</v>
      </c>
      <c r="AA121" s="127" t="s">
        <v>45</v>
      </c>
      <c r="AB121" s="127" t="s">
        <v>45</v>
      </c>
      <c r="AC121" s="127" t="s">
        <v>45</v>
      </c>
      <c r="AD121" s="127" t="s">
        <v>45</v>
      </c>
      <c r="AE121" s="127" t="s">
        <v>854</v>
      </c>
      <c r="AF121" s="127" t="s">
        <v>45</v>
      </c>
      <c r="AG121" s="127" t="s">
        <v>45</v>
      </c>
      <c r="AH121" s="127" t="s">
        <v>45</v>
      </c>
      <c r="AI121" s="127" t="s">
        <v>45</v>
      </c>
      <c r="AJ121" s="127" t="s">
        <v>45</v>
      </c>
      <c r="AK121" s="127" t="s">
        <v>45</v>
      </c>
      <c r="AL121" s="127" t="s">
        <v>45</v>
      </c>
      <c r="AM121" s="128">
        <f>COUNTIF(U121:AL121,"S")/(COUNTIF(U121:AL121,"S")+COUNTIF(U121:AL121,"O"))</f>
        <v>1</v>
      </c>
      <c r="AN121" s="129">
        <f t="shared" si="3"/>
        <v>1</v>
      </c>
      <c r="AO121" s="130" t="s">
        <v>45</v>
      </c>
    </row>
    <row r="122" spans="1:41" ht="76.5">
      <c r="A122" s="22">
        <v>277</v>
      </c>
      <c r="B122" s="29" t="s">
        <v>715</v>
      </c>
      <c r="C122" s="29" t="s">
        <v>651</v>
      </c>
      <c r="D122" s="90" t="s">
        <v>753</v>
      </c>
      <c r="E122" s="29" t="s">
        <v>754</v>
      </c>
      <c r="F122" s="22">
        <v>6</v>
      </c>
      <c r="G122" s="63" t="s">
        <v>696</v>
      </c>
      <c r="H122" s="22" t="s">
        <v>913</v>
      </c>
      <c r="I122" s="22">
        <v>60</v>
      </c>
      <c r="J122" s="22">
        <v>14</v>
      </c>
      <c r="K122" s="22" t="s">
        <v>792</v>
      </c>
      <c r="L122" s="17" t="s">
        <v>914</v>
      </c>
      <c r="M122" s="29" t="s">
        <v>189</v>
      </c>
      <c r="N122" s="46"/>
      <c r="O122" s="39" t="s">
        <v>790</v>
      </c>
      <c r="P122" s="17"/>
      <c r="Q122" s="17"/>
      <c r="R122" s="53" t="s">
        <v>795</v>
      </c>
      <c r="S122" s="54"/>
      <c r="T122" s="55"/>
      <c r="U122" s="127" t="str">
        <f t="shared" si="2"/>
        <v>S</v>
      </c>
      <c r="V122" s="127" t="s">
        <v>45</v>
      </c>
      <c r="W122" s="127" t="s">
        <v>854</v>
      </c>
      <c r="X122" s="127" t="s">
        <v>854</v>
      </c>
      <c r="Y122" s="127" t="s">
        <v>854</v>
      </c>
      <c r="Z122" s="127" t="s">
        <v>854</v>
      </c>
      <c r="AA122" s="127" t="s">
        <v>45</v>
      </c>
      <c r="AB122" s="127" t="s">
        <v>854</v>
      </c>
      <c r="AC122" s="127" t="s">
        <v>45</v>
      </c>
      <c r="AD122" s="127" t="s">
        <v>45</v>
      </c>
      <c r="AE122" s="127" t="s">
        <v>854</v>
      </c>
      <c r="AF122" s="127" t="s">
        <v>45</v>
      </c>
      <c r="AG122" s="127" t="s">
        <v>45</v>
      </c>
      <c r="AH122" s="127" t="s">
        <v>45</v>
      </c>
      <c r="AI122" s="127" t="s">
        <v>45</v>
      </c>
      <c r="AJ122" s="127" t="s">
        <v>45</v>
      </c>
      <c r="AK122" s="127" t="s">
        <v>45</v>
      </c>
      <c r="AL122" s="127" t="s">
        <v>45</v>
      </c>
      <c r="AM122" s="128">
        <f>COUNTIF(U122:AL122,"S")/(COUNTIF(U122:AL122,"S")+COUNTIF(U122:AL122,"O"))</f>
        <v>1</v>
      </c>
      <c r="AN122" s="129">
        <f t="shared" si="3"/>
        <v>1</v>
      </c>
      <c r="AO122" s="130" t="s">
        <v>45</v>
      </c>
    </row>
    <row r="123" spans="1:41" ht="51">
      <c r="A123" s="22">
        <v>278</v>
      </c>
      <c r="B123" s="29" t="s">
        <v>715</v>
      </c>
      <c r="C123" s="29" t="s">
        <v>651</v>
      </c>
      <c r="D123" s="90" t="s">
        <v>753</v>
      </c>
      <c r="E123" s="29" t="s">
        <v>754</v>
      </c>
      <c r="F123" s="22">
        <v>6</v>
      </c>
      <c r="G123" s="63" t="s">
        <v>696</v>
      </c>
      <c r="H123" s="22" t="s">
        <v>913</v>
      </c>
      <c r="I123" s="22">
        <v>60</v>
      </c>
      <c r="J123" s="22">
        <v>14</v>
      </c>
      <c r="K123" s="22" t="s">
        <v>792</v>
      </c>
      <c r="L123" s="17" t="s">
        <v>915</v>
      </c>
      <c r="M123" s="29" t="s">
        <v>916</v>
      </c>
      <c r="N123" s="46" t="s">
        <v>917</v>
      </c>
      <c r="O123" s="39" t="s">
        <v>790</v>
      </c>
      <c r="P123" s="17"/>
      <c r="Q123" s="17"/>
      <c r="R123" s="53" t="s">
        <v>795</v>
      </c>
      <c r="S123" s="54"/>
      <c r="T123" s="55"/>
      <c r="U123" s="127" t="str">
        <f t="shared" si="2"/>
        <v>S</v>
      </c>
      <c r="V123" s="127" t="s">
        <v>45</v>
      </c>
      <c r="W123" s="127" t="s">
        <v>854</v>
      </c>
      <c r="X123" s="127" t="s">
        <v>854</v>
      </c>
      <c r="Y123" s="127" t="s">
        <v>854</v>
      </c>
      <c r="Z123" s="127" t="s">
        <v>854</v>
      </c>
      <c r="AA123" s="127" t="s">
        <v>45</v>
      </c>
      <c r="AB123" s="127" t="s">
        <v>45</v>
      </c>
      <c r="AC123" s="127" t="s">
        <v>45</v>
      </c>
      <c r="AD123" s="127" t="s">
        <v>45</v>
      </c>
      <c r="AE123" s="127" t="s">
        <v>854</v>
      </c>
      <c r="AF123" s="127" t="s">
        <v>45</v>
      </c>
      <c r="AG123" s="127" t="s">
        <v>45</v>
      </c>
      <c r="AH123" s="127" t="s">
        <v>45</v>
      </c>
      <c r="AI123" s="127" t="s">
        <v>45</v>
      </c>
      <c r="AJ123" s="127" t="s">
        <v>45</v>
      </c>
      <c r="AK123" s="127" t="s">
        <v>45</v>
      </c>
      <c r="AL123" s="127" t="s">
        <v>45</v>
      </c>
      <c r="AM123" s="128">
        <f>COUNTIF(U123:AL123,"S")/(COUNTIF(U123:AL123,"S")+COUNTIF(U123:AL123,"O"))</f>
        <v>1</v>
      </c>
      <c r="AN123" s="129">
        <f t="shared" si="3"/>
        <v>1</v>
      </c>
      <c r="AO123" s="130" t="s">
        <v>45</v>
      </c>
    </row>
    <row r="124" spans="1:41" ht="102">
      <c r="A124" s="22">
        <v>279</v>
      </c>
      <c r="B124" s="29" t="s">
        <v>715</v>
      </c>
      <c r="C124" s="29" t="s">
        <v>651</v>
      </c>
      <c r="D124" s="90" t="s">
        <v>753</v>
      </c>
      <c r="E124" s="29" t="s">
        <v>754</v>
      </c>
      <c r="F124" s="22">
        <v>6</v>
      </c>
      <c r="G124" s="63" t="s">
        <v>696</v>
      </c>
      <c r="H124" s="22" t="s">
        <v>913</v>
      </c>
      <c r="I124" s="22">
        <v>60</v>
      </c>
      <c r="J124" s="22">
        <v>14</v>
      </c>
      <c r="K124" s="22" t="s">
        <v>792</v>
      </c>
      <c r="L124" s="17" t="s">
        <v>107</v>
      </c>
      <c r="M124" s="29" t="s">
        <v>190</v>
      </c>
      <c r="N124" s="46" t="s">
        <v>918</v>
      </c>
      <c r="O124" s="39" t="s">
        <v>783</v>
      </c>
      <c r="P124" s="17"/>
      <c r="Q124" s="17"/>
      <c r="R124" s="53" t="s">
        <v>795</v>
      </c>
      <c r="S124" s="54"/>
      <c r="T124" s="55"/>
      <c r="U124" s="127" t="str">
        <f t="shared" si="2"/>
        <v>S</v>
      </c>
      <c r="V124" s="127" t="s">
        <v>45</v>
      </c>
      <c r="W124" s="127" t="s">
        <v>854</v>
      </c>
      <c r="X124" s="127" t="s">
        <v>854</v>
      </c>
      <c r="Y124" s="127" t="s">
        <v>854</v>
      </c>
      <c r="Z124" s="127" t="s">
        <v>854</v>
      </c>
      <c r="AA124" s="127" t="s">
        <v>45</v>
      </c>
      <c r="AB124" s="127" t="s">
        <v>45</v>
      </c>
      <c r="AC124" s="127" t="s">
        <v>45</v>
      </c>
      <c r="AD124" s="127" t="s">
        <v>45</v>
      </c>
      <c r="AE124" s="127" t="s">
        <v>854</v>
      </c>
      <c r="AF124" s="127" t="s">
        <v>45</v>
      </c>
      <c r="AG124" s="127" t="s">
        <v>45</v>
      </c>
      <c r="AH124" s="127" t="s">
        <v>45</v>
      </c>
      <c r="AI124" s="127" t="s">
        <v>45</v>
      </c>
      <c r="AJ124" s="127" t="s">
        <v>45</v>
      </c>
      <c r="AK124" s="127" t="s">
        <v>45</v>
      </c>
      <c r="AL124" s="127" t="s">
        <v>45</v>
      </c>
      <c r="AM124" s="128">
        <f>COUNTIF(U124:AL124,"S")/(COUNTIF(U124:AL124,"S")+COUNTIF(U124:AL124,"O"))</f>
        <v>1</v>
      </c>
      <c r="AN124" s="129">
        <f t="shared" si="3"/>
        <v>1</v>
      </c>
      <c r="AO124" s="130" t="s">
        <v>45</v>
      </c>
    </row>
    <row r="125" spans="1:41" ht="216.75">
      <c r="A125" s="22">
        <v>281</v>
      </c>
      <c r="B125" s="34" t="s">
        <v>654</v>
      </c>
      <c r="C125" s="34" t="s">
        <v>655</v>
      </c>
      <c r="D125" s="107" t="s">
        <v>656</v>
      </c>
      <c r="E125" s="108"/>
      <c r="F125" s="96" t="s">
        <v>786</v>
      </c>
      <c r="G125" s="96" t="s">
        <v>697</v>
      </c>
      <c r="H125" s="96"/>
      <c r="I125" s="26">
        <v>63</v>
      </c>
      <c r="J125" s="26">
        <v>7</v>
      </c>
      <c r="K125" s="96" t="s">
        <v>792</v>
      </c>
      <c r="L125" s="97" t="s">
        <v>108</v>
      </c>
      <c r="M125" s="93" t="s">
        <v>109</v>
      </c>
      <c r="N125" s="48" t="s">
        <v>110</v>
      </c>
      <c r="O125" s="41" t="s">
        <v>789</v>
      </c>
      <c r="P125" s="17"/>
      <c r="Q125" s="17"/>
      <c r="R125" s="53" t="s">
        <v>795</v>
      </c>
      <c r="S125" s="54"/>
      <c r="T125" s="55"/>
      <c r="U125" s="127" t="str">
        <f t="shared" si="2"/>
        <v>S</v>
      </c>
      <c r="V125" s="127" t="s">
        <v>45</v>
      </c>
      <c r="W125" s="127" t="s">
        <v>854</v>
      </c>
      <c r="X125" s="127" t="s">
        <v>854</v>
      </c>
      <c r="Y125" s="127" t="s">
        <v>854</v>
      </c>
      <c r="Z125" s="127" t="s">
        <v>854</v>
      </c>
      <c r="AA125" s="127" t="s">
        <v>45</v>
      </c>
      <c r="AB125" s="127" t="s">
        <v>45</v>
      </c>
      <c r="AC125" s="127" t="s">
        <v>45</v>
      </c>
      <c r="AD125" s="127" t="s">
        <v>45</v>
      </c>
      <c r="AE125" s="127" t="s">
        <v>854</v>
      </c>
      <c r="AF125" s="127" t="s">
        <v>45</v>
      </c>
      <c r="AG125" s="127" t="s">
        <v>45</v>
      </c>
      <c r="AH125" s="127" t="s">
        <v>45</v>
      </c>
      <c r="AI125" s="127" t="s">
        <v>45</v>
      </c>
      <c r="AJ125" s="127" t="s">
        <v>45</v>
      </c>
      <c r="AK125" s="127" t="s">
        <v>45</v>
      </c>
      <c r="AL125" s="127" t="s">
        <v>45</v>
      </c>
      <c r="AM125" s="128">
        <f>COUNTIF(U125:AL125,"S")/(COUNTIF(U125:AL125,"S")+COUNTIF(U125:AL125,"O"))</f>
        <v>1</v>
      </c>
      <c r="AN125" s="129">
        <f t="shared" si="3"/>
        <v>1</v>
      </c>
      <c r="AO125" s="130" t="s">
        <v>45</v>
      </c>
    </row>
    <row r="126" spans="1:41" ht="310.5" customHeight="1">
      <c r="A126" s="22">
        <v>287</v>
      </c>
      <c r="B126" s="29" t="s">
        <v>715</v>
      </c>
      <c r="C126" s="29" t="s">
        <v>651</v>
      </c>
      <c r="D126" s="90" t="s">
        <v>753</v>
      </c>
      <c r="E126" s="29" t="s">
        <v>754</v>
      </c>
      <c r="F126" s="22">
        <v>6</v>
      </c>
      <c r="G126" s="62" t="s">
        <v>919</v>
      </c>
      <c r="H126" s="22" t="s">
        <v>920</v>
      </c>
      <c r="I126" s="22">
        <v>64</v>
      </c>
      <c r="J126" s="22">
        <v>9</v>
      </c>
      <c r="K126" s="22" t="s">
        <v>792</v>
      </c>
      <c r="L126" s="17" t="s">
        <v>330</v>
      </c>
      <c r="M126" s="29" t="s">
        <v>331</v>
      </c>
      <c r="N126" s="48" t="s">
        <v>332</v>
      </c>
      <c r="O126" s="41" t="s">
        <v>783</v>
      </c>
      <c r="P126" s="17"/>
      <c r="Q126" s="17"/>
      <c r="R126" s="53" t="s">
        <v>795</v>
      </c>
      <c r="S126" s="54"/>
      <c r="T126" s="55"/>
      <c r="U126" s="127" t="str">
        <f t="shared" si="2"/>
        <v>S</v>
      </c>
      <c r="V126" s="127" t="s">
        <v>45</v>
      </c>
      <c r="W126" s="127" t="s">
        <v>854</v>
      </c>
      <c r="X126" s="127" t="s">
        <v>854</v>
      </c>
      <c r="Y126" s="127" t="s">
        <v>854</v>
      </c>
      <c r="Z126" s="127" t="s">
        <v>854</v>
      </c>
      <c r="AA126" s="127" t="s">
        <v>45</v>
      </c>
      <c r="AB126" s="127" t="s">
        <v>45</v>
      </c>
      <c r="AC126" s="127" t="s">
        <v>45</v>
      </c>
      <c r="AD126" s="127" t="s">
        <v>45</v>
      </c>
      <c r="AE126" s="127" t="s">
        <v>854</v>
      </c>
      <c r="AF126" s="127" t="s">
        <v>45</v>
      </c>
      <c r="AG126" s="127" t="s">
        <v>45</v>
      </c>
      <c r="AH126" s="127" t="s">
        <v>45</v>
      </c>
      <c r="AI126" s="127" t="s">
        <v>45</v>
      </c>
      <c r="AJ126" s="127" t="s">
        <v>45</v>
      </c>
      <c r="AK126" s="127" t="s">
        <v>45</v>
      </c>
      <c r="AL126" s="127" t="s">
        <v>45</v>
      </c>
      <c r="AM126" s="128">
        <f>COUNTIF(U126:AL126,"S")/(COUNTIF(U126:AL126,"S")+COUNTIF(U126:AL126,"O"))</f>
        <v>1</v>
      </c>
      <c r="AN126" s="129">
        <f t="shared" si="3"/>
        <v>1</v>
      </c>
      <c r="AO126" s="130" t="s">
        <v>45</v>
      </c>
    </row>
    <row r="127" spans="1:41" ht="45.75" customHeight="1">
      <c r="A127" s="22">
        <v>288</v>
      </c>
      <c r="B127" s="29" t="s">
        <v>767</v>
      </c>
      <c r="C127" s="29" t="s">
        <v>713</v>
      </c>
      <c r="D127" s="101" t="s">
        <v>648</v>
      </c>
      <c r="E127" s="29" t="s">
        <v>714</v>
      </c>
      <c r="F127" s="22"/>
      <c r="G127" s="22" t="s">
        <v>919</v>
      </c>
      <c r="H127" s="22"/>
      <c r="I127" s="22">
        <v>64</v>
      </c>
      <c r="J127" s="22">
        <v>9</v>
      </c>
      <c r="K127" s="22" t="s">
        <v>792</v>
      </c>
      <c r="L127" s="17" t="s">
        <v>921</v>
      </c>
      <c r="M127" s="29" t="s">
        <v>922</v>
      </c>
      <c r="N127" s="48" t="s">
        <v>923</v>
      </c>
      <c r="O127" s="41" t="s">
        <v>790</v>
      </c>
      <c r="P127" s="17"/>
      <c r="Q127" s="17"/>
      <c r="R127" s="53" t="s">
        <v>795</v>
      </c>
      <c r="S127" s="54"/>
      <c r="T127" s="55"/>
      <c r="U127" s="127" t="str">
        <f t="shared" si="2"/>
        <v>S</v>
      </c>
      <c r="V127" s="127" t="s">
        <v>45</v>
      </c>
      <c r="W127" s="127" t="s">
        <v>854</v>
      </c>
      <c r="X127" s="127" t="s">
        <v>854</v>
      </c>
      <c r="Y127" s="127" t="s">
        <v>854</v>
      </c>
      <c r="Z127" s="127" t="s">
        <v>854</v>
      </c>
      <c r="AA127" s="127" t="s">
        <v>45</v>
      </c>
      <c r="AB127" s="127" t="s">
        <v>45</v>
      </c>
      <c r="AC127" s="127" t="s">
        <v>45</v>
      </c>
      <c r="AD127" s="127" t="s">
        <v>45</v>
      </c>
      <c r="AE127" s="127" t="s">
        <v>854</v>
      </c>
      <c r="AF127" s="127" t="s">
        <v>45</v>
      </c>
      <c r="AG127" s="127" t="s">
        <v>45</v>
      </c>
      <c r="AH127" s="127" t="s">
        <v>45</v>
      </c>
      <c r="AI127" s="127" t="s">
        <v>45</v>
      </c>
      <c r="AJ127" s="127" t="s">
        <v>45</v>
      </c>
      <c r="AK127" s="127" t="s">
        <v>45</v>
      </c>
      <c r="AL127" s="127" t="s">
        <v>45</v>
      </c>
      <c r="AM127" s="128">
        <f>COUNTIF(U127:AL127,"S")/(COUNTIF(U127:AL127,"S")+COUNTIF(U127:AL127,"O"))</f>
        <v>1</v>
      </c>
      <c r="AN127" s="129">
        <f t="shared" si="3"/>
        <v>1</v>
      </c>
      <c r="AO127" s="130" t="s">
        <v>45</v>
      </c>
    </row>
    <row r="128" spans="1:41" ht="25.5">
      <c r="A128" s="22">
        <v>289</v>
      </c>
      <c r="B128" s="29" t="s">
        <v>767</v>
      </c>
      <c r="C128" s="29" t="s">
        <v>713</v>
      </c>
      <c r="D128" s="101" t="s">
        <v>648</v>
      </c>
      <c r="E128" s="29" t="s">
        <v>714</v>
      </c>
      <c r="F128" s="22"/>
      <c r="G128" s="22" t="s">
        <v>919</v>
      </c>
      <c r="H128" s="22"/>
      <c r="I128" s="22">
        <v>64</v>
      </c>
      <c r="J128" s="22">
        <v>9</v>
      </c>
      <c r="K128" s="22" t="s">
        <v>792</v>
      </c>
      <c r="L128" s="17" t="s">
        <v>924</v>
      </c>
      <c r="M128" s="29" t="s">
        <v>925</v>
      </c>
      <c r="N128" s="48" t="s">
        <v>926</v>
      </c>
      <c r="O128" s="41" t="s">
        <v>775</v>
      </c>
      <c r="P128" s="17"/>
      <c r="Q128" s="17"/>
      <c r="R128" s="53"/>
      <c r="S128" s="54" t="s">
        <v>795</v>
      </c>
      <c r="T128" s="55"/>
      <c r="U128" s="127" t="str">
        <f t="shared" si="2"/>
        <v>O</v>
      </c>
      <c r="V128" s="127" t="s">
        <v>45</v>
      </c>
      <c r="W128" s="127" t="s">
        <v>854</v>
      </c>
      <c r="X128" s="127" t="s">
        <v>854</v>
      </c>
      <c r="Y128" s="127" t="s">
        <v>854</v>
      </c>
      <c r="Z128" s="127" t="s">
        <v>854</v>
      </c>
      <c r="AA128" s="127" t="s">
        <v>45</v>
      </c>
      <c r="AB128" s="127" t="s">
        <v>45</v>
      </c>
      <c r="AC128" s="127" t="s">
        <v>45</v>
      </c>
      <c r="AD128" s="127" t="s">
        <v>45</v>
      </c>
      <c r="AE128" s="127" t="s">
        <v>854</v>
      </c>
      <c r="AF128" s="127" t="s">
        <v>45</v>
      </c>
      <c r="AG128" s="127" t="s">
        <v>45</v>
      </c>
      <c r="AH128" s="127" t="s">
        <v>45</v>
      </c>
      <c r="AI128" s="127" t="s">
        <v>45</v>
      </c>
      <c r="AJ128" s="127" t="s">
        <v>45</v>
      </c>
      <c r="AK128" s="127" t="s">
        <v>45</v>
      </c>
      <c r="AL128" s="127" t="s">
        <v>45</v>
      </c>
      <c r="AM128" s="128">
        <f>COUNTIF(U128:AL128,"S")/(COUNTIF(U128:AL128,"S")+COUNTIF(U128:AL128,"O"))</f>
        <v>0.9230769230769231</v>
      </c>
      <c r="AN128" s="129">
        <f t="shared" si="3"/>
        <v>1</v>
      </c>
      <c r="AO128" s="130" t="s">
        <v>45</v>
      </c>
    </row>
    <row r="129" spans="1:41" ht="63.75">
      <c r="A129" s="22">
        <v>290</v>
      </c>
      <c r="B129" s="29" t="s">
        <v>715</v>
      </c>
      <c r="C129" s="29" t="s">
        <v>651</v>
      </c>
      <c r="D129" s="90" t="s">
        <v>753</v>
      </c>
      <c r="E129" s="29" t="s">
        <v>754</v>
      </c>
      <c r="F129" s="22">
        <v>6</v>
      </c>
      <c r="G129" s="63" t="s">
        <v>919</v>
      </c>
      <c r="H129" s="22" t="s">
        <v>927</v>
      </c>
      <c r="I129" s="22">
        <v>65</v>
      </c>
      <c r="J129" s="22">
        <v>2</v>
      </c>
      <c r="K129" s="22" t="s">
        <v>792</v>
      </c>
      <c r="L129" s="17" t="s">
        <v>928</v>
      </c>
      <c r="M129" s="29" t="s">
        <v>929</v>
      </c>
      <c r="N129" s="48" t="s">
        <v>930</v>
      </c>
      <c r="O129" s="41" t="s">
        <v>789</v>
      </c>
      <c r="P129" s="17"/>
      <c r="Q129" s="17"/>
      <c r="R129" s="53" t="s">
        <v>795</v>
      </c>
      <c r="S129" s="54"/>
      <c r="T129" s="55"/>
      <c r="U129" s="127" t="str">
        <f t="shared" si="2"/>
        <v>S</v>
      </c>
      <c r="V129" s="127" t="s">
        <v>45</v>
      </c>
      <c r="W129" s="127" t="s">
        <v>854</v>
      </c>
      <c r="X129" s="127" t="s">
        <v>854</v>
      </c>
      <c r="Y129" s="127" t="s">
        <v>854</v>
      </c>
      <c r="Z129" s="127" t="s">
        <v>854</v>
      </c>
      <c r="AA129" s="127" t="s">
        <v>45</v>
      </c>
      <c r="AB129" s="127" t="s">
        <v>45</v>
      </c>
      <c r="AC129" s="127" t="s">
        <v>45</v>
      </c>
      <c r="AD129" s="127" t="s">
        <v>45</v>
      </c>
      <c r="AE129" s="127" t="s">
        <v>854</v>
      </c>
      <c r="AF129" s="127" t="s">
        <v>45</v>
      </c>
      <c r="AG129" s="127" t="s">
        <v>45</v>
      </c>
      <c r="AH129" s="127" t="s">
        <v>45</v>
      </c>
      <c r="AI129" s="127" t="s">
        <v>45</v>
      </c>
      <c r="AJ129" s="127" t="s">
        <v>45</v>
      </c>
      <c r="AK129" s="127" t="s">
        <v>45</v>
      </c>
      <c r="AL129" s="127" t="s">
        <v>45</v>
      </c>
      <c r="AM129" s="128">
        <f>COUNTIF(U129:AL129,"S")/(COUNTIF(U129:AL129,"S")+COUNTIF(U129:AL129,"O"))</f>
        <v>1</v>
      </c>
      <c r="AN129" s="129">
        <f t="shared" si="3"/>
        <v>1</v>
      </c>
      <c r="AO129" s="130" t="s">
        <v>45</v>
      </c>
    </row>
    <row r="130" spans="1:41" ht="140.25">
      <c r="A130" s="22">
        <v>293</v>
      </c>
      <c r="B130" s="29" t="s">
        <v>715</v>
      </c>
      <c r="C130" s="29" t="s">
        <v>651</v>
      </c>
      <c r="D130" s="90" t="s">
        <v>753</v>
      </c>
      <c r="E130" s="29" t="s">
        <v>754</v>
      </c>
      <c r="F130" s="22">
        <v>6</v>
      </c>
      <c r="G130" s="63" t="s">
        <v>931</v>
      </c>
      <c r="H130" s="22" t="s">
        <v>932</v>
      </c>
      <c r="I130" s="22">
        <v>65</v>
      </c>
      <c r="J130" s="22">
        <v>7</v>
      </c>
      <c r="K130" s="22" t="s">
        <v>792</v>
      </c>
      <c r="L130" s="17" t="s">
        <v>933</v>
      </c>
      <c r="M130" s="29" t="s">
        <v>934</v>
      </c>
      <c r="N130" s="48" t="s">
        <v>333</v>
      </c>
      <c r="O130" s="41" t="s">
        <v>783</v>
      </c>
      <c r="P130" s="17"/>
      <c r="Q130" s="17"/>
      <c r="R130" s="53" t="s">
        <v>795</v>
      </c>
      <c r="S130" s="54"/>
      <c r="T130" s="55"/>
      <c r="U130" s="127" t="str">
        <f aca="true" t="shared" si="4" ref="U130:U193">IF(R130="X","S",IF(S130="X","O","A"))</f>
        <v>S</v>
      </c>
      <c r="V130" s="127" t="s">
        <v>45</v>
      </c>
      <c r="W130" s="127" t="s">
        <v>45</v>
      </c>
      <c r="X130" s="127" t="s">
        <v>854</v>
      </c>
      <c r="Y130" s="127" t="s">
        <v>854</v>
      </c>
      <c r="Z130" s="127" t="s">
        <v>854</v>
      </c>
      <c r="AA130" s="127" t="s">
        <v>45</v>
      </c>
      <c r="AB130" s="127" t="s">
        <v>45</v>
      </c>
      <c r="AC130" s="127" t="s">
        <v>45</v>
      </c>
      <c r="AD130" s="127" t="s">
        <v>45</v>
      </c>
      <c r="AE130" s="127" t="s">
        <v>854</v>
      </c>
      <c r="AF130" s="127" t="s">
        <v>45</v>
      </c>
      <c r="AG130" s="127" t="s">
        <v>45</v>
      </c>
      <c r="AH130" s="127" t="s">
        <v>45</v>
      </c>
      <c r="AI130" s="127" t="s">
        <v>45</v>
      </c>
      <c r="AJ130" s="127" t="s">
        <v>45</v>
      </c>
      <c r="AK130" s="127" t="s">
        <v>45</v>
      </c>
      <c r="AL130" s="127" t="s">
        <v>45</v>
      </c>
      <c r="AM130" s="128">
        <f>COUNTIF(U130:AL130,"S")/(COUNTIF(U130:AL130,"S")+COUNTIF(U130:AL130,"O"))</f>
        <v>1</v>
      </c>
      <c r="AN130" s="129">
        <f aca="true" t="shared" si="5" ref="AN130:AN193">IF(AM130&lt;=75%,0,1)</f>
        <v>1</v>
      </c>
      <c r="AO130" s="130" t="s">
        <v>45</v>
      </c>
    </row>
    <row r="131" spans="1:41" ht="153">
      <c r="A131" s="22">
        <v>300</v>
      </c>
      <c r="B131" s="93" t="s">
        <v>654</v>
      </c>
      <c r="C131" s="93" t="s">
        <v>655</v>
      </c>
      <c r="D131" s="94" t="s">
        <v>656</v>
      </c>
      <c r="E131" s="95"/>
      <c r="F131" s="96" t="s">
        <v>786</v>
      </c>
      <c r="G131" s="96" t="s">
        <v>935</v>
      </c>
      <c r="H131" s="96"/>
      <c r="I131" s="26">
        <v>82</v>
      </c>
      <c r="J131" s="26">
        <v>1</v>
      </c>
      <c r="K131" s="96" t="s">
        <v>792</v>
      </c>
      <c r="L131" s="97" t="s">
        <v>936</v>
      </c>
      <c r="M131" s="93" t="s">
        <v>937</v>
      </c>
      <c r="N131" s="48" t="s">
        <v>334</v>
      </c>
      <c r="O131" s="41" t="s">
        <v>789</v>
      </c>
      <c r="P131" s="17"/>
      <c r="Q131" s="17"/>
      <c r="R131" s="53" t="s">
        <v>795</v>
      </c>
      <c r="S131" s="54"/>
      <c r="T131" s="55"/>
      <c r="U131" s="127" t="str">
        <f t="shared" si="4"/>
        <v>S</v>
      </c>
      <c r="V131" s="127" t="s">
        <v>45</v>
      </c>
      <c r="W131" s="127" t="s">
        <v>854</v>
      </c>
      <c r="X131" s="127" t="s">
        <v>854</v>
      </c>
      <c r="Y131" s="127" t="s">
        <v>854</v>
      </c>
      <c r="Z131" s="127" t="s">
        <v>854</v>
      </c>
      <c r="AA131" s="127" t="s">
        <v>45</v>
      </c>
      <c r="AB131" s="127" t="s">
        <v>45</v>
      </c>
      <c r="AC131" s="127" t="s">
        <v>45</v>
      </c>
      <c r="AD131" s="127" t="s">
        <v>45</v>
      </c>
      <c r="AE131" s="127" t="s">
        <v>854</v>
      </c>
      <c r="AF131" s="127" t="s">
        <v>45</v>
      </c>
      <c r="AG131" s="127" t="s">
        <v>45</v>
      </c>
      <c r="AH131" s="127" t="s">
        <v>45</v>
      </c>
      <c r="AI131" s="127" t="s">
        <v>45</v>
      </c>
      <c r="AJ131" s="127" t="s">
        <v>45</v>
      </c>
      <c r="AK131" s="127" t="s">
        <v>45</v>
      </c>
      <c r="AL131" s="127" t="s">
        <v>45</v>
      </c>
      <c r="AM131" s="128">
        <f>COUNTIF(U131:AL131,"S")/(COUNTIF(U131:AL131,"S")+COUNTIF(U131:AL131,"O"))</f>
        <v>1</v>
      </c>
      <c r="AN131" s="129">
        <f t="shared" si="5"/>
        <v>1</v>
      </c>
      <c r="AO131" s="130" t="s">
        <v>45</v>
      </c>
    </row>
    <row r="132" spans="1:41" ht="76.5">
      <c r="A132" s="22">
        <v>301</v>
      </c>
      <c r="B132" s="93" t="s">
        <v>654</v>
      </c>
      <c r="C132" s="93" t="s">
        <v>655</v>
      </c>
      <c r="D132" s="94" t="s">
        <v>656</v>
      </c>
      <c r="E132" s="95"/>
      <c r="F132" s="96" t="s">
        <v>786</v>
      </c>
      <c r="G132" s="96" t="s">
        <v>938</v>
      </c>
      <c r="H132" s="96"/>
      <c r="I132" s="26">
        <v>82</v>
      </c>
      <c r="J132" s="26">
        <v>10</v>
      </c>
      <c r="K132" s="96" t="s">
        <v>792</v>
      </c>
      <c r="L132" s="97" t="s">
        <v>335</v>
      </c>
      <c r="M132" s="93" t="s">
        <v>937</v>
      </c>
      <c r="N132" s="48" t="s">
        <v>939</v>
      </c>
      <c r="O132" s="41" t="s">
        <v>775</v>
      </c>
      <c r="P132" s="17"/>
      <c r="Q132" s="17"/>
      <c r="R132" s="53"/>
      <c r="S132" s="54" t="s">
        <v>795</v>
      </c>
      <c r="T132" s="55"/>
      <c r="U132" s="127" t="str">
        <f t="shared" si="4"/>
        <v>O</v>
      </c>
      <c r="V132" s="127" t="s">
        <v>45</v>
      </c>
      <c r="W132" s="127" t="s">
        <v>854</v>
      </c>
      <c r="X132" s="127" t="s">
        <v>854</v>
      </c>
      <c r="Y132" s="127" t="s">
        <v>854</v>
      </c>
      <c r="Z132" s="127" t="s">
        <v>854</v>
      </c>
      <c r="AA132" s="127" t="s">
        <v>45</v>
      </c>
      <c r="AB132" s="127" t="s">
        <v>45</v>
      </c>
      <c r="AC132" s="127" t="s">
        <v>45</v>
      </c>
      <c r="AD132" s="127" t="s">
        <v>45</v>
      </c>
      <c r="AE132" s="127" t="s">
        <v>854</v>
      </c>
      <c r="AF132" s="127" t="s">
        <v>45</v>
      </c>
      <c r="AG132" s="127" t="s">
        <v>45</v>
      </c>
      <c r="AH132" s="127" t="s">
        <v>45</v>
      </c>
      <c r="AI132" s="127" t="s">
        <v>45</v>
      </c>
      <c r="AJ132" s="127" t="s">
        <v>45</v>
      </c>
      <c r="AK132" s="127" t="s">
        <v>45</v>
      </c>
      <c r="AL132" s="127" t="s">
        <v>45</v>
      </c>
      <c r="AM132" s="128">
        <f>COUNTIF(U132:AL132,"S")/(COUNTIF(U132:AL132,"S")+COUNTIF(U132:AL132,"O"))</f>
        <v>0.9230769230769231</v>
      </c>
      <c r="AN132" s="129">
        <f t="shared" si="5"/>
        <v>1</v>
      </c>
      <c r="AO132" s="130" t="s">
        <v>45</v>
      </c>
    </row>
    <row r="133" spans="1:41" ht="63.75">
      <c r="A133" s="22">
        <v>302</v>
      </c>
      <c r="B133" s="93" t="s">
        <v>654</v>
      </c>
      <c r="C133" s="93" t="s">
        <v>655</v>
      </c>
      <c r="D133" s="94" t="s">
        <v>656</v>
      </c>
      <c r="E133" s="95"/>
      <c r="F133" s="96" t="s">
        <v>786</v>
      </c>
      <c r="G133" s="96" t="s">
        <v>940</v>
      </c>
      <c r="H133" s="96"/>
      <c r="I133" s="26">
        <v>82</v>
      </c>
      <c r="J133" s="26">
        <v>18</v>
      </c>
      <c r="K133" s="96" t="s">
        <v>792</v>
      </c>
      <c r="L133" s="97" t="s">
        <v>941</v>
      </c>
      <c r="M133" s="93" t="s">
        <v>942</v>
      </c>
      <c r="N133" s="48" t="s">
        <v>943</v>
      </c>
      <c r="O133" s="41" t="s">
        <v>775</v>
      </c>
      <c r="P133" s="17"/>
      <c r="Q133" s="17"/>
      <c r="R133" s="53"/>
      <c r="S133" s="54" t="s">
        <v>795</v>
      </c>
      <c r="T133" s="55"/>
      <c r="U133" s="127" t="str">
        <f t="shared" si="4"/>
        <v>O</v>
      </c>
      <c r="V133" s="127" t="s">
        <v>45</v>
      </c>
      <c r="W133" s="127" t="s">
        <v>854</v>
      </c>
      <c r="X133" s="127" t="s">
        <v>854</v>
      </c>
      <c r="Y133" s="127" t="s">
        <v>854</v>
      </c>
      <c r="Z133" s="127" t="s">
        <v>854</v>
      </c>
      <c r="AA133" s="127" t="s">
        <v>45</v>
      </c>
      <c r="AB133" s="127" t="s">
        <v>45</v>
      </c>
      <c r="AC133" s="127" t="s">
        <v>45</v>
      </c>
      <c r="AD133" s="127" t="s">
        <v>45</v>
      </c>
      <c r="AE133" s="127" t="s">
        <v>854</v>
      </c>
      <c r="AF133" s="127" t="s">
        <v>45</v>
      </c>
      <c r="AG133" s="127" t="s">
        <v>45</v>
      </c>
      <c r="AH133" s="127" t="s">
        <v>45</v>
      </c>
      <c r="AI133" s="127" t="s">
        <v>45</v>
      </c>
      <c r="AJ133" s="127" t="s">
        <v>45</v>
      </c>
      <c r="AK133" s="127" t="s">
        <v>45</v>
      </c>
      <c r="AL133" s="127" t="s">
        <v>45</v>
      </c>
      <c r="AM133" s="128">
        <f>COUNTIF(U133:AL133,"S")/(COUNTIF(U133:AL133,"S")+COUNTIF(U133:AL133,"O"))</f>
        <v>0.9230769230769231</v>
      </c>
      <c r="AN133" s="129">
        <f t="shared" si="5"/>
        <v>1</v>
      </c>
      <c r="AO133" s="130" t="s">
        <v>45</v>
      </c>
    </row>
    <row r="134" spans="1:41" ht="38.25">
      <c r="A134" s="22">
        <v>303</v>
      </c>
      <c r="B134" s="29" t="s">
        <v>715</v>
      </c>
      <c r="C134" s="29" t="s">
        <v>651</v>
      </c>
      <c r="D134" s="90" t="s">
        <v>753</v>
      </c>
      <c r="E134" s="29" t="s">
        <v>754</v>
      </c>
      <c r="F134" s="22">
        <v>6</v>
      </c>
      <c r="G134" s="63" t="s">
        <v>944</v>
      </c>
      <c r="H134" s="22" t="s">
        <v>945</v>
      </c>
      <c r="I134" s="22">
        <v>84</v>
      </c>
      <c r="J134" s="22">
        <v>5</v>
      </c>
      <c r="K134" s="22" t="s">
        <v>792</v>
      </c>
      <c r="L134" s="17" t="s">
        <v>946</v>
      </c>
      <c r="M134" s="29" t="s">
        <v>947</v>
      </c>
      <c r="N134" s="48" t="s">
        <v>948</v>
      </c>
      <c r="O134" s="41" t="s">
        <v>783</v>
      </c>
      <c r="P134" s="17"/>
      <c r="Q134" s="17"/>
      <c r="R134" s="53" t="s">
        <v>795</v>
      </c>
      <c r="S134" s="54"/>
      <c r="T134" s="55"/>
      <c r="U134" s="127" t="str">
        <f t="shared" si="4"/>
        <v>S</v>
      </c>
      <c r="V134" s="127" t="s">
        <v>45</v>
      </c>
      <c r="W134" s="127" t="s">
        <v>854</v>
      </c>
      <c r="X134" s="127" t="s">
        <v>854</v>
      </c>
      <c r="Y134" s="127" t="s">
        <v>854</v>
      </c>
      <c r="Z134" s="127" t="s">
        <v>854</v>
      </c>
      <c r="AA134" s="127" t="s">
        <v>45</v>
      </c>
      <c r="AB134" s="127" t="s">
        <v>45</v>
      </c>
      <c r="AC134" s="127" t="s">
        <v>45</v>
      </c>
      <c r="AD134" s="127" t="s">
        <v>45</v>
      </c>
      <c r="AE134" s="127" t="s">
        <v>854</v>
      </c>
      <c r="AF134" s="127" t="s">
        <v>45</v>
      </c>
      <c r="AG134" s="127" t="s">
        <v>45</v>
      </c>
      <c r="AH134" s="127" t="s">
        <v>45</v>
      </c>
      <c r="AI134" s="127" t="s">
        <v>45</v>
      </c>
      <c r="AJ134" s="127" t="s">
        <v>45</v>
      </c>
      <c r="AK134" s="127" t="s">
        <v>45</v>
      </c>
      <c r="AL134" s="127" t="s">
        <v>45</v>
      </c>
      <c r="AM134" s="128">
        <f>COUNTIF(U134:AL134,"S")/(COUNTIF(U134:AL134,"S")+COUNTIF(U134:AL134,"O"))</f>
        <v>1</v>
      </c>
      <c r="AN134" s="129">
        <f t="shared" si="5"/>
        <v>1</v>
      </c>
      <c r="AO134" s="130" t="s">
        <v>45</v>
      </c>
    </row>
    <row r="135" spans="1:41" ht="140.25">
      <c r="A135" s="22">
        <v>304</v>
      </c>
      <c r="B135" s="29" t="s">
        <v>715</v>
      </c>
      <c r="C135" s="29" t="s">
        <v>651</v>
      </c>
      <c r="D135" s="90" t="s">
        <v>753</v>
      </c>
      <c r="E135" s="29" t="s">
        <v>754</v>
      </c>
      <c r="F135" s="22">
        <v>6</v>
      </c>
      <c r="G135" s="63" t="s">
        <v>949</v>
      </c>
      <c r="H135" s="22">
        <v>1</v>
      </c>
      <c r="I135" s="22">
        <v>84</v>
      </c>
      <c r="J135" s="22">
        <v>11</v>
      </c>
      <c r="K135" s="22" t="s">
        <v>792</v>
      </c>
      <c r="L135" s="17" t="s">
        <v>341</v>
      </c>
      <c r="M135" s="29" t="s">
        <v>342</v>
      </c>
      <c r="N135" s="48" t="s">
        <v>336</v>
      </c>
      <c r="O135" s="41" t="s">
        <v>790</v>
      </c>
      <c r="P135" s="17"/>
      <c r="Q135" s="17"/>
      <c r="R135" s="53" t="s">
        <v>795</v>
      </c>
      <c r="S135" s="54"/>
      <c r="T135" s="55"/>
      <c r="U135" s="127" t="str">
        <f t="shared" si="4"/>
        <v>S</v>
      </c>
      <c r="V135" s="127" t="s">
        <v>45</v>
      </c>
      <c r="W135" s="127" t="s">
        <v>854</v>
      </c>
      <c r="X135" s="127" t="s">
        <v>854</v>
      </c>
      <c r="Y135" s="127" t="s">
        <v>854</v>
      </c>
      <c r="Z135" s="127" t="s">
        <v>854</v>
      </c>
      <c r="AA135" s="127" t="s">
        <v>45</v>
      </c>
      <c r="AB135" s="127" t="s">
        <v>45</v>
      </c>
      <c r="AC135" s="127" t="s">
        <v>45</v>
      </c>
      <c r="AD135" s="127" t="s">
        <v>45</v>
      </c>
      <c r="AE135" s="127" t="s">
        <v>854</v>
      </c>
      <c r="AF135" s="127" t="s">
        <v>45</v>
      </c>
      <c r="AG135" s="127" t="s">
        <v>45</v>
      </c>
      <c r="AH135" s="127" t="s">
        <v>45</v>
      </c>
      <c r="AI135" s="127" t="s">
        <v>45</v>
      </c>
      <c r="AJ135" s="127" t="s">
        <v>45</v>
      </c>
      <c r="AK135" s="127" t="s">
        <v>45</v>
      </c>
      <c r="AL135" s="127" t="s">
        <v>45</v>
      </c>
      <c r="AM135" s="128">
        <f>COUNTIF(U135:AL135,"S")/(COUNTIF(U135:AL135,"S")+COUNTIF(U135:AL135,"O"))</f>
        <v>1</v>
      </c>
      <c r="AN135" s="129">
        <f t="shared" si="5"/>
        <v>1</v>
      </c>
      <c r="AO135" s="130" t="s">
        <v>45</v>
      </c>
    </row>
    <row r="136" spans="1:41" ht="229.5">
      <c r="A136" s="22">
        <v>307</v>
      </c>
      <c r="B136" s="29" t="s">
        <v>715</v>
      </c>
      <c r="C136" s="29" t="s">
        <v>651</v>
      </c>
      <c r="D136" s="90" t="s">
        <v>753</v>
      </c>
      <c r="E136" s="29" t="s">
        <v>754</v>
      </c>
      <c r="F136" s="22">
        <v>6</v>
      </c>
      <c r="G136" s="63" t="s">
        <v>343</v>
      </c>
      <c r="H136" s="22">
        <v>1</v>
      </c>
      <c r="I136" s="22">
        <v>85</v>
      </c>
      <c r="J136" s="22">
        <v>2</v>
      </c>
      <c r="K136" s="22" t="s">
        <v>792</v>
      </c>
      <c r="L136" s="17" t="s">
        <v>337</v>
      </c>
      <c r="M136" s="29" t="s">
        <v>338</v>
      </c>
      <c r="N136" s="48" t="s">
        <v>339</v>
      </c>
      <c r="O136" s="41" t="s">
        <v>789</v>
      </c>
      <c r="P136" s="17"/>
      <c r="Q136" s="17"/>
      <c r="R136" s="53" t="s">
        <v>795</v>
      </c>
      <c r="S136" s="54"/>
      <c r="T136" s="55"/>
      <c r="U136" s="127" t="str">
        <f t="shared" si="4"/>
        <v>S</v>
      </c>
      <c r="V136" s="127" t="s">
        <v>45</v>
      </c>
      <c r="W136" s="127" t="s">
        <v>854</v>
      </c>
      <c r="X136" s="127" t="s">
        <v>854</v>
      </c>
      <c r="Y136" s="127" t="s">
        <v>854</v>
      </c>
      <c r="Z136" s="127" t="s">
        <v>854</v>
      </c>
      <c r="AA136" s="127" t="s">
        <v>45</v>
      </c>
      <c r="AB136" s="127" t="s">
        <v>45</v>
      </c>
      <c r="AC136" s="127" t="s">
        <v>45</v>
      </c>
      <c r="AD136" s="127" t="s">
        <v>45</v>
      </c>
      <c r="AE136" s="127" t="s">
        <v>854</v>
      </c>
      <c r="AF136" s="127" t="s">
        <v>45</v>
      </c>
      <c r="AG136" s="127" t="s">
        <v>45</v>
      </c>
      <c r="AH136" s="127" t="s">
        <v>45</v>
      </c>
      <c r="AI136" s="127" t="s">
        <v>45</v>
      </c>
      <c r="AJ136" s="127" t="s">
        <v>45</v>
      </c>
      <c r="AK136" s="127" t="s">
        <v>45</v>
      </c>
      <c r="AL136" s="127" t="s">
        <v>45</v>
      </c>
      <c r="AM136" s="128">
        <f>COUNTIF(U136:AL136,"S")/(COUNTIF(U136:AL136,"S")+COUNTIF(U136:AL136,"O"))</f>
        <v>1</v>
      </c>
      <c r="AN136" s="129">
        <f t="shared" si="5"/>
        <v>1</v>
      </c>
      <c r="AO136" s="130" t="s">
        <v>45</v>
      </c>
    </row>
    <row r="137" spans="1:41" ht="204">
      <c r="A137" s="22">
        <v>310</v>
      </c>
      <c r="B137" s="93" t="s">
        <v>654</v>
      </c>
      <c r="C137" s="93" t="s">
        <v>655</v>
      </c>
      <c r="D137" s="94" t="s">
        <v>656</v>
      </c>
      <c r="E137" s="95"/>
      <c r="F137" s="96" t="s">
        <v>786</v>
      </c>
      <c r="G137" s="96" t="s">
        <v>344</v>
      </c>
      <c r="H137" s="96" t="s">
        <v>345</v>
      </c>
      <c r="I137" s="26">
        <v>85</v>
      </c>
      <c r="J137" s="26">
        <v>16</v>
      </c>
      <c r="K137" s="96" t="s">
        <v>792</v>
      </c>
      <c r="L137" s="97" t="s">
        <v>346</v>
      </c>
      <c r="M137" s="93" t="s">
        <v>340</v>
      </c>
      <c r="N137" s="48" t="s">
        <v>11</v>
      </c>
      <c r="O137" s="41" t="s">
        <v>789</v>
      </c>
      <c r="P137" s="17"/>
      <c r="Q137" s="17"/>
      <c r="R137" s="53" t="s">
        <v>795</v>
      </c>
      <c r="S137" s="54"/>
      <c r="T137" s="55"/>
      <c r="U137" s="127" t="str">
        <f t="shared" si="4"/>
        <v>S</v>
      </c>
      <c r="V137" s="127" t="s">
        <v>45</v>
      </c>
      <c r="W137" s="127" t="s">
        <v>854</v>
      </c>
      <c r="X137" s="127" t="s">
        <v>854</v>
      </c>
      <c r="Y137" s="127" t="s">
        <v>854</v>
      </c>
      <c r="Z137" s="127" t="s">
        <v>854</v>
      </c>
      <c r="AA137" s="127" t="s">
        <v>45</v>
      </c>
      <c r="AB137" s="127" t="s">
        <v>45</v>
      </c>
      <c r="AC137" s="127" t="s">
        <v>45</v>
      </c>
      <c r="AD137" s="127" t="s">
        <v>45</v>
      </c>
      <c r="AE137" s="127" t="s">
        <v>854</v>
      </c>
      <c r="AF137" s="127" t="s">
        <v>45</v>
      </c>
      <c r="AG137" s="127" t="s">
        <v>45</v>
      </c>
      <c r="AH137" s="127" t="s">
        <v>45</v>
      </c>
      <c r="AI137" s="127" t="s">
        <v>45</v>
      </c>
      <c r="AJ137" s="127" t="s">
        <v>45</v>
      </c>
      <c r="AK137" s="127" t="s">
        <v>45</v>
      </c>
      <c r="AL137" s="127" t="s">
        <v>45</v>
      </c>
      <c r="AM137" s="128">
        <f>COUNTIF(U137:AL137,"S")/(COUNTIF(U137:AL137,"S")+COUNTIF(U137:AL137,"O"))</f>
        <v>1</v>
      </c>
      <c r="AN137" s="129">
        <f t="shared" si="5"/>
        <v>1</v>
      </c>
      <c r="AO137" s="130" t="s">
        <v>45</v>
      </c>
    </row>
    <row r="138" spans="1:41" ht="76.5">
      <c r="A138" s="22">
        <v>311</v>
      </c>
      <c r="B138" s="29" t="s">
        <v>715</v>
      </c>
      <c r="C138" s="29" t="s">
        <v>651</v>
      </c>
      <c r="D138" s="90" t="s">
        <v>753</v>
      </c>
      <c r="E138" s="29" t="s">
        <v>754</v>
      </c>
      <c r="F138" s="22">
        <v>6</v>
      </c>
      <c r="G138" s="63" t="s">
        <v>347</v>
      </c>
      <c r="H138" s="22" t="s">
        <v>348</v>
      </c>
      <c r="I138" s="22">
        <v>86</v>
      </c>
      <c r="J138" s="22">
        <v>5</v>
      </c>
      <c r="K138" s="22" t="s">
        <v>792</v>
      </c>
      <c r="L138" s="17" t="s">
        <v>349</v>
      </c>
      <c r="M138" s="29" t="s">
        <v>350</v>
      </c>
      <c r="N138" s="48" t="s">
        <v>12</v>
      </c>
      <c r="O138" s="41" t="s">
        <v>789</v>
      </c>
      <c r="P138" s="17"/>
      <c r="Q138" s="17"/>
      <c r="R138" s="53" t="s">
        <v>795</v>
      </c>
      <c r="S138" s="54"/>
      <c r="T138" s="55"/>
      <c r="U138" s="127" t="str">
        <f t="shared" si="4"/>
        <v>S</v>
      </c>
      <c r="V138" s="127" t="s">
        <v>44</v>
      </c>
      <c r="W138" s="127" t="s">
        <v>854</v>
      </c>
      <c r="X138" s="127" t="s">
        <v>854</v>
      </c>
      <c r="Y138" s="127" t="s">
        <v>854</v>
      </c>
      <c r="Z138" s="127" t="s">
        <v>854</v>
      </c>
      <c r="AA138" s="127" t="s">
        <v>45</v>
      </c>
      <c r="AB138" s="127" t="s">
        <v>45</v>
      </c>
      <c r="AC138" s="127" t="s">
        <v>45</v>
      </c>
      <c r="AD138" s="127" t="s">
        <v>45</v>
      </c>
      <c r="AE138" s="127" t="s">
        <v>854</v>
      </c>
      <c r="AF138" s="127" t="s">
        <v>45</v>
      </c>
      <c r="AG138" s="127" t="s">
        <v>45</v>
      </c>
      <c r="AH138" s="127" t="s">
        <v>45</v>
      </c>
      <c r="AI138" s="127" t="s">
        <v>45</v>
      </c>
      <c r="AJ138" s="127" t="s">
        <v>45</v>
      </c>
      <c r="AK138" s="127" t="s">
        <v>45</v>
      </c>
      <c r="AL138" s="127" t="s">
        <v>45</v>
      </c>
      <c r="AM138" s="128">
        <f>COUNTIF(U138:AL138,"S")/(COUNTIF(U138:AL138,"S")+COUNTIF(U138:AL138,"O"))</f>
        <v>0.9230769230769231</v>
      </c>
      <c r="AN138" s="129">
        <f t="shared" si="5"/>
        <v>1</v>
      </c>
      <c r="AO138" s="136" t="s">
        <v>44</v>
      </c>
    </row>
    <row r="139" spans="1:41" ht="127.5">
      <c r="A139" s="22">
        <v>312</v>
      </c>
      <c r="B139" s="29" t="s">
        <v>715</v>
      </c>
      <c r="C139" s="29" t="s">
        <v>651</v>
      </c>
      <c r="D139" s="90" t="s">
        <v>753</v>
      </c>
      <c r="E139" s="29" t="s">
        <v>754</v>
      </c>
      <c r="F139" s="22">
        <v>6</v>
      </c>
      <c r="G139" s="63" t="s">
        <v>351</v>
      </c>
      <c r="H139" s="22" t="s">
        <v>352</v>
      </c>
      <c r="I139" s="22">
        <v>88</v>
      </c>
      <c r="J139" s="22">
        <v>8</v>
      </c>
      <c r="K139" s="22" t="s">
        <v>792</v>
      </c>
      <c r="L139" s="17" t="s">
        <v>13</v>
      </c>
      <c r="M139" s="29" t="s">
        <v>353</v>
      </c>
      <c r="N139" s="48" t="s">
        <v>14</v>
      </c>
      <c r="O139" s="41" t="s">
        <v>789</v>
      </c>
      <c r="P139" s="17"/>
      <c r="Q139" s="17"/>
      <c r="R139" s="53" t="s">
        <v>795</v>
      </c>
      <c r="S139" s="54"/>
      <c r="T139" s="55"/>
      <c r="U139" s="127" t="str">
        <f t="shared" si="4"/>
        <v>S</v>
      </c>
      <c r="V139" s="127" t="s">
        <v>45</v>
      </c>
      <c r="W139" s="127" t="s">
        <v>854</v>
      </c>
      <c r="X139" s="127" t="s">
        <v>854</v>
      </c>
      <c r="Y139" s="127" t="s">
        <v>854</v>
      </c>
      <c r="Z139" s="127" t="s">
        <v>854</v>
      </c>
      <c r="AA139" s="127" t="s">
        <v>45</v>
      </c>
      <c r="AB139" s="127" t="s">
        <v>45</v>
      </c>
      <c r="AC139" s="127" t="s">
        <v>45</v>
      </c>
      <c r="AD139" s="127" t="s">
        <v>45</v>
      </c>
      <c r="AE139" s="127" t="s">
        <v>854</v>
      </c>
      <c r="AF139" s="127" t="s">
        <v>45</v>
      </c>
      <c r="AG139" s="127" t="s">
        <v>45</v>
      </c>
      <c r="AH139" s="127" t="s">
        <v>45</v>
      </c>
      <c r="AI139" s="127" t="s">
        <v>45</v>
      </c>
      <c r="AJ139" s="127" t="s">
        <v>45</v>
      </c>
      <c r="AK139" s="127" t="s">
        <v>45</v>
      </c>
      <c r="AL139" s="127" t="s">
        <v>45</v>
      </c>
      <c r="AM139" s="128">
        <f>COUNTIF(U139:AL139,"S")/(COUNTIF(U139:AL139,"S")+COUNTIF(U139:AL139,"O"))</f>
        <v>1</v>
      </c>
      <c r="AN139" s="129">
        <f t="shared" si="5"/>
        <v>1</v>
      </c>
      <c r="AO139" s="130" t="s">
        <v>45</v>
      </c>
    </row>
    <row r="140" spans="1:41" ht="153">
      <c r="A140" s="22">
        <v>313</v>
      </c>
      <c r="B140" s="29" t="s">
        <v>715</v>
      </c>
      <c r="C140" s="29" t="s">
        <v>651</v>
      </c>
      <c r="D140" s="90" t="s">
        <v>753</v>
      </c>
      <c r="E140" s="29" t="s">
        <v>754</v>
      </c>
      <c r="F140" s="22">
        <v>6</v>
      </c>
      <c r="G140" s="63" t="s">
        <v>354</v>
      </c>
      <c r="H140" s="22" t="s">
        <v>355</v>
      </c>
      <c r="I140" s="22">
        <v>89</v>
      </c>
      <c r="J140" s="22">
        <v>5</v>
      </c>
      <c r="K140" s="22" t="s">
        <v>792</v>
      </c>
      <c r="L140" s="17" t="s">
        <v>356</v>
      </c>
      <c r="M140" s="29" t="s">
        <v>357</v>
      </c>
      <c r="N140" s="48" t="s">
        <v>15</v>
      </c>
      <c r="O140" s="41" t="s">
        <v>789</v>
      </c>
      <c r="P140" s="17"/>
      <c r="Q140" s="17"/>
      <c r="R140" s="53" t="s">
        <v>795</v>
      </c>
      <c r="S140" s="54"/>
      <c r="T140" s="55"/>
      <c r="U140" s="127" t="str">
        <f t="shared" si="4"/>
        <v>S</v>
      </c>
      <c r="V140" s="127" t="s">
        <v>45</v>
      </c>
      <c r="W140" s="127" t="s">
        <v>854</v>
      </c>
      <c r="X140" s="127" t="s">
        <v>854</v>
      </c>
      <c r="Y140" s="127" t="s">
        <v>854</v>
      </c>
      <c r="Z140" s="127" t="s">
        <v>854</v>
      </c>
      <c r="AA140" s="127" t="s">
        <v>45</v>
      </c>
      <c r="AB140" s="127" t="s">
        <v>45</v>
      </c>
      <c r="AC140" s="127" t="s">
        <v>45</v>
      </c>
      <c r="AD140" s="127" t="s">
        <v>45</v>
      </c>
      <c r="AE140" s="127" t="s">
        <v>854</v>
      </c>
      <c r="AF140" s="127" t="s">
        <v>45</v>
      </c>
      <c r="AG140" s="127" t="s">
        <v>45</v>
      </c>
      <c r="AH140" s="127" t="s">
        <v>45</v>
      </c>
      <c r="AI140" s="127" t="s">
        <v>45</v>
      </c>
      <c r="AJ140" s="127" t="s">
        <v>45</v>
      </c>
      <c r="AK140" s="127" t="s">
        <v>45</v>
      </c>
      <c r="AL140" s="127" t="s">
        <v>45</v>
      </c>
      <c r="AM140" s="128">
        <f>COUNTIF(U140:AL140,"S")/(COUNTIF(U140:AL140,"S")+COUNTIF(U140:AL140,"O"))</f>
        <v>1</v>
      </c>
      <c r="AN140" s="129">
        <f t="shared" si="5"/>
        <v>1</v>
      </c>
      <c r="AO140" s="130" t="s">
        <v>45</v>
      </c>
    </row>
    <row r="141" spans="1:41" ht="89.25">
      <c r="A141" s="22">
        <v>317</v>
      </c>
      <c r="B141" s="93" t="s">
        <v>654</v>
      </c>
      <c r="C141" s="93" t="s">
        <v>655</v>
      </c>
      <c r="D141" s="94" t="s">
        <v>656</v>
      </c>
      <c r="E141" s="95"/>
      <c r="F141" s="96" t="s">
        <v>786</v>
      </c>
      <c r="G141" s="96" t="s">
        <v>358</v>
      </c>
      <c r="H141" s="96"/>
      <c r="I141" s="26">
        <v>92</v>
      </c>
      <c r="J141" s="26">
        <v>1</v>
      </c>
      <c r="K141" s="96" t="s">
        <v>792</v>
      </c>
      <c r="L141" s="97" t="s">
        <v>359</v>
      </c>
      <c r="M141" s="93" t="s">
        <v>360</v>
      </c>
      <c r="N141" s="47" t="s">
        <v>16</v>
      </c>
      <c r="O141" s="40" t="s">
        <v>789</v>
      </c>
      <c r="P141" s="17"/>
      <c r="Q141" s="17"/>
      <c r="R141" s="53"/>
      <c r="S141" s="54" t="s">
        <v>795</v>
      </c>
      <c r="T141" s="55"/>
      <c r="U141" s="127" t="str">
        <f t="shared" si="4"/>
        <v>O</v>
      </c>
      <c r="V141" s="127" t="s">
        <v>44</v>
      </c>
      <c r="W141" s="127" t="s">
        <v>854</v>
      </c>
      <c r="X141" s="127" t="s">
        <v>854</v>
      </c>
      <c r="Y141" s="127" t="s">
        <v>854</v>
      </c>
      <c r="Z141" s="127" t="s">
        <v>854</v>
      </c>
      <c r="AA141" s="127" t="s">
        <v>45</v>
      </c>
      <c r="AB141" s="127" t="s">
        <v>45</v>
      </c>
      <c r="AC141" s="127" t="s">
        <v>45</v>
      </c>
      <c r="AD141" s="127" t="s">
        <v>45</v>
      </c>
      <c r="AE141" s="127" t="s">
        <v>854</v>
      </c>
      <c r="AF141" s="127" t="s">
        <v>45</v>
      </c>
      <c r="AG141" s="127" t="s">
        <v>45</v>
      </c>
      <c r="AH141" s="127" t="s">
        <v>45</v>
      </c>
      <c r="AI141" s="127" t="s">
        <v>45</v>
      </c>
      <c r="AJ141" s="127" t="s">
        <v>45</v>
      </c>
      <c r="AK141" s="127" t="s">
        <v>45</v>
      </c>
      <c r="AL141" s="127" t="s">
        <v>45</v>
      </c>
      <c r="AM141" s="128">
        <f>COUNTIF(U141:AL141,"S")/(COUNTIF(U141:AL141,"S")+COUNTIF(U141:AL141,"O"))</f>
        <v>0.8461538461538461</v>
      </c>
      <c r="AN141" s="129">
        <f t="shared" si="5"/>
        <v>1</v>
      </c>
      <c r="AO141" s="130" t="s">
        <v>45</v>
      </c>
    </row>
    <row r="142" spans="1:41" ht="25.5">
      <c r="A142" s="22">
        <v>351</v>
      </c>
      <c r="B142" s="93" t="s">
        <v>654</v>
      </c>
      <c r="C142" s="93" t="s">
        <v>655</v>
      </c>
      <c r="D142" s="94" t="s">
        <v>656</v>
      </c>
      <c r="E142" s="95"/>
      <c r="F142" s="96" t="s">
        <v>786</v>
      </c>
      <c r="G142" s="96" t="s">
        <v>361</v>
      </c>
      <c r="H142" s="96"/>
      <c r="I142" s="26">
        <v>148</v>
      </c>
      <c r="J142" s="26">
        <v>15</v>
      </c>
      <c r="K142" s="96" t="s">
        <v>792</v>
      </c>
      <c r="L142" s="97" t="s">
        <v>362</v>
      </c>
      <c r="M142" s="93" t="s">
        <v>363</v>
      </c>
      <c r="N142" s="47" t="s">
        <v>364</v>
      </c>
      <c r="O142" s="40" t="s">
        <v>789</v>
      </c>
      <c r="P142" s="17"/>
      <c r="Q142" s="17"/>
      <c r="R142" s="53" t="s">
        <v>795</v>
      </c>
      <c r="S142" s="54"/>
      <c r="T142" s="55"/>
      <c r="U142" s="127" t="str">
        <f t="shared" si="4"/>
        <v>S</v>
      </c>
      <c r="V142" s="127" t="s">
        <v>45</v>
      </c>
      <c r="W142" s="127" t="s">
        <v>854</v>
      </c>
      <c r="X142" s="127" t="s">
        <v>854</v>
      </c>
      <c r="Y142" s="127" t="s">
        <v>854</v>
      </c>
      <c r="Z142" s="127" t="s">
        <v>854</v>
      </c>
      <c r="AA142" s="127" t="s">
        <v>45</v>
      </c>
      <c r="AB142" s="127" t="s">
        <v>45</v>
      </c>
      <c r="AC142" s="127" t="s">
        <v>45</v>
      </c>
      <c r="AD142" s="127" t="s">
        <v>45</v>
      </c>
      <c r="AE142" s="127" t="s">
        <v>854</v>
      </c>
      <c r="AF142" s="127" t="s">
        <v>45</v>
      </c>
      <c r="AG142" s="127" t="s">
        <v>45</v>
      </c>
      <c r="AH142" s="127" t="s">
        <v>45</v>
      </c>
      <c r="AI142" s="127" t="s">
        <v>45</v>
      </c>
      <c r="AJ142" s="127" t="s">
        <v>45</v>
      </c>
      <c r="AK142" s="127" t="s">
        <v>45</v>
      </c>
      <c r="AL142" s="127" t="s">
        <v>45</v>
      </c>
      <c r="AM142" s="128">
        <f>COUNTIF(U142:AL142,"S")/(COUNTIF(U142:AL142,"S")+COUNTIF(U142:AL142,"O"))</f>
        <v>1</v>
      </c>
      <c r="AN142" s="129">
        <f t="shared" si="5"/>
        <v>1</v>
      </c>
      <c r="AO142" s="130" t="s">
        <v>45</v>
      </c>
    </row>
    <row r="143" spans="1:41" ht="89.25">
      <c r="A143" s="22">
        <v>377</v>
      </c>
      <c r="B143" s="34" t="s">
        <v>654</v>
      </c>
      <c r="C143" s="34" t="s">
        <v>655</v>
      </c>
      <c r="D143" s="107" t="s">
        <v>656</v>
      </c>
      <c r="E143" s="95"/>
      <c r="F143" s="96" t="s">
        <v>786</v>
      </c>
      <c r="G143" s="96" t="s">
        <v>365</v>
      </c>
      <c r="H143" s="96"/>
      <c r="I143" s="26">
        <v>221</v>
      </c>
      <c r="J143" s="26">
        <v>20</v>
      </c>
      <c r="K143" s="96" t="s">
        <v>792</v>
      </c>
      <c r="L143" s="97" t="s">
        <v>366</v>
      </c>
      <c r="M143" s="93" t="s">
        <v>17</v>
      </c>
      <c r="N143" s="44" t="s">
        <v>367</v>
      </c>
      <c r="O143" s="38" t="s">
        <v>790</v>
      </c>
      <c r="P143" s="17"/>
      <c r="Q143" s="17"/>
      <c r="R143" s="53" t="s">
        <v>795</v>
      </c>
      <c r="S143" s="54"/>
      <c r="T143" s="55"/>
      <c r="U143" s="127" t="str">
        <f t="shared" si="4"/>
        <v>S</v>
      </c>
      <c r="V143" s="127" t="s">
        <v>45</v>
      </c>
      <c r="W143" s="127" t="s">
        <v>854</v>
      </c>
      <c r="X143" s="127" t="s">
        <v>854</v>
      </c>
      <c r="Y143" s="127" t="s">
        <v>854</v>
      </c>
      <c r="Z143" s="127" t="s">
        <v>854</v>
      </c>
      <c r="AA143" s="127" t="s">
        <v>45</v>
      </c>
      <c r="AB143" s="127" t="s">
        <v>45</v>
      </c>
      <c r="AC143" s="127" t="s">
        <v>45</v>
      </c>
      <c r="AD143" s="127" t="s">
        <v>45</v>
      </c>
      <c r="AE143" s="127" t="s">
        <v>854</v>
      </c>
      <c r="AF143" s="127" t="s">
        <v>45</v>
      </c>
      <c r="AG143" s="127" t="s">
        <v>45</v>
      </c>
      <c r="AH143" s="127" t="s">
        <v>45</v>
      </c>
      <c r="AI143" s="127" t="s">
        <v>45</v>
      </c>
      <c r="AJ143" s="127" t="s">
        <v>45</v>
      </c>
      <c r="AK143" s="127" t="s">
        <v>45</v>
      </c>
      <c r="AL143" s="127" t="s">
        <v>45</v>
      </c>
      <c r="AM143" s="128">
        <f>COUNTIF(U143:AL143,"S")/(COUNTIF(U143:AL143,"S")+COUNTIF(U143:AL143,"O"))</f>
        <v>1</v>
      </c>
      <c r="AN143" s="129">
        <f t="shared" si="5"/>
        <v>1</v>
      </c>
      <c r="AO143" s="130" t="s">
        <v>45</v>
      </c>
    </row>
    <row r="144" spans="1:41" ht="305.25" customHeight="1">
      <c r="A144" s="22">
        <v>392</v>
      </c>
      <c r="B144" s="31" t="s">
        <v>776</v>
      </c>
      <c r="C144" s="31" t="s">
        <v>368</v>
      </c>
      <c r="D144" s="90" t="s">
        <v>777</v>
      </c>
      <c r="E144" s="31" t="s">
        <v>778</v>
      </c>
      <c r="F144" s="25" t="s">
        <v>786</v>
      </c>
      <c r="G144" s="25" t="s">
        <v>369</v>
      </c>
      <c r="H144" s="25" t="s">
        <v>784</v>
      </c>
      <c r="I144" s="26">
        <v>230</v>
      </c>
      <c r="J144" s="26">
        <v>4</v>
      </c>
      <c r="K144" s="25" t="s">
        <v>792</v>
      </c>
      <c r="L144" s="17" t="s">
        <v>18</v>
      </c>
      <c r="M144" s="29" t="s">
        <v>19</v>
      </c>
      <c r="N144" s="46" t="s">
        <v>20</v>
      </c>
      <c r="O144" s="39" t="s">
        <v>783</v>
      </c>
      <c r="P144" s="17"/>
      <c r="Q144" s="17"/>
      <c r="R144" s="53" t="s">
        <v>795</v>
      </c>
      <c r="S144" s="54"/>
      <c r="T144" s="55"/>
      <c r="U144" s="127" t="str">
        <f t="shared" si="4"/>
        <v>S</v>
      </c>
      <c r="V144" s="127" t="s">
        <v>45</v>
      </c>
      <c r="W144" s="127" t="s">
        <v>854</v>
      </c>
      <c r="X144" s="127" t="s">
        <v>854</v>
      </c>
      <c r="Y144" s="127" t="s">
        <v>854</v>
      </c>
      <c r="Z144" s="127" t="s">
        <v>854</v>
      </c>
      <c r="AA144" s="127" t="s">
        <v>45</v>
      </c>
      <c r="AB144" s="127" t="s">
        <v>45</v>
      </c>
      <c r="AC144" s="127" t="s">
        <v>45</v>
      </c>
      <c r="AD144" s="127" t="s">
        <v>45</v>
      </c>
      <c r="AE144" s="127" t="s">
        <v>854</v>
      </c>
      <c r="AF144" s="127" t="s">
        <v>45</v>
      </c>
      <c r="AG144" s="127" t="s">
        <v>45</v>
      </c>
      <c r="AH144" s="127" t="s">
        <v>45</v>
      </c>
      <c r="AI144" s="127" t="s">
        <v>45</v>
      </c>
      <c r="AJ144" s="127" t="s">
        <v>45</v>
      </c>
      <c r="AK144" s="127" t="s">
        <v>45</v>
      </c>
      <c r="AL144" s="127" t="s">
        <v>45</v>
      </c>
      <c r="AM144" s="128">
        <f>COUNTIF(U144:AL144,"S")/(COUNTIF(U144:AL144,"S")+COUNTIF(U144:AL144,"O"))</f>
        <v>1</v>
      </c>
      <c r="AN144" s="129">
        <f t="shared" si="5"/>
        <v>1</v>
      </c>
      <c r="AO144" s="130" t="s">
        <v>45</v>
      </c>
    </row>
    <row r="145" spans="1:41" ht="297" customHeight="1">
      <c r="A145" s="22">
        <v>394</v>
      </c>
      <c r="B145" s="29" t="s">
        <v>715</v>
      </c>
      <c r="C145" s="29" t="s">
        <v>651</v>
      </c>
      <c r="D145" s="90" t="s">
        <v>753</v>
      </c>
      <c r="E145" s="29" t="s">
        <v>754</v>
      </c>
      <c r="F145" s="22">
        <v>6</v>
      </c>
      <c r="G145" s="63" t="s">
        <v>370</v>
      </c>
      <c r="H145" s="22" t="s">
        <v>755</v>
      </c>
      <c r="I145" s="22">
        <v>230</v>
      </c>
      <c r="J145" s="22">
        <v>10</v>
      </c>
      <c r="K145" s="22" t="s">
        <v>792</v>
      </c>
      <c r="L145" s="17" t="s">
        <v>21</v>
      </c>
      <c r="M145" s="29" t="s">
        <v>717</v>
      </c>
      <c r="N145" s="46" t="s">
        <v>134</v>
      </c>
      <c r="O145" s="39" t="s">
        <v>789</v>
      </c>
      <c r="P145" s="17"/>
      <c r="Q145" s="17"/>
      <c r="R145" s="53"/>
      <c r="S145" s="54" t="s">
        <v>795</v>
      </c>
      <c r="T145" s="55"/>
      <c r="U145" s="127" t="str">
        <f t="shared" si="4"/>
        <v>O</v>
      </c>
      <c r="V145" s="127" t="s">
        <v>44</v>
      </c>
      <c r="W145" s="127" t="s">
        <v>854</v>
      </c>
      <c r="X145" s="127" t="s">
        <v>854</v>
      </c>
      <c r="Y145" s="127" t="s">
        <v>854</v>
      </c>
      <c r="Z145" s="127" t="s">
        <v>854</v>
      </c>
      <c r="AA145" s="127" t="s">
        <v>45</v>
      </c>
      <c r="AB145" s="127" t="s">
        <v>45</v>
      </c>
      <c r="AC145" s="127" t="s">
        <v>45</v>
      </c>
      <c r="AD145" s="127" t="s">
        <v>45</v>
      </c>
      <c r="AE145" s="127" t="s">
        <v>854</v>
      </c>
      <c r="AF145" s="127" t="s">
        <v>45</v>
      </c>
      <c r="AG145" s="127" t="s">
        <v>45</v>
      </c>
      <c r="AH145" s="127" t="s">
        <v>45</v>
      </c>
      <c r="AI145" s="127" t="s">
        <v>45</v>
      </c>
      <c r="AJ145" s="127" t="s">
        <v>45</v>
      </c>
      <c r="AK145" s="127" t="s">
        <v>45</v>
      </c>
      <c r="AL145" s="127" t="s">
        <v>45</v>
      </c>
      <c r="AM145" s="128">
        <f>COUNTIF(U145:AL145,"S")/(COUNTIF(U145:AL145,"S")+COUNTIF(U145:AL145,"O"))</f>
        <v>0.8461538461538461</v>
      </c>
      <c r="AN145" s="129">
        <f t="shared" si="5"/>
        <v>1</v>
      </c>
      <c r="AO145" s="136" t="s">
        <v>44</v>
      </c>
    </row>
    <row r="146" spans="1:41" ht="89.25">
      <c r="A146" s="22">
        <v>395</v>
      </c>
      <c r="B146" s="34" t="s">
        <v>654</v>
      </c>
      <c r="C146" s="34" t="s">
        <v>655</v>
      </c>
      <c r="D146" s="107" t="s">
        <v>656</v>
      </c>
      <c r="E146" s="95"/>
      <c r="F146" s="96" t="s">
        <v>786</v>
      </c>
      <c r="G146" s="96" t="s">
        <v>370</v>
      </c>
      <c r="H146" s="96"/>
      <c r="I146" s="26">
        <v>231</v>
      </c>
      <c r="J146" s="26">
        <v>8</v>
      </c>
      <c r="K146" s="96" t="s">
        <v>792</v>
      </c>
      <c r="L146" s="97" t="s">
        <v>135</v>
      </c>
      <c r="M146" s="93" t="s">
        <v>371</v>
      </c>
      <c r="N146" s="46" t="s">
        <v>191</v>
      </c>
      <c r="O146" s="39" t="s">
        <v>789</v>
      </c>
      <c r="P146" s="17"/>
      <c r="Q146" s="17"/>
      <c r="R146" s="53" t="s">
        <v>795</v>
      </c>
      <c r="S146" s="54"/>
      <c r="T146" s="55"/>
      <c r="U146" s="127" t="str">
        <f t="shared" si="4"/>
        <v>S</v>
      </c>
      <c r="V146" s="127" t="s">
        <v>45</v>
      </c>
      <c r="W146" s="127" t="s">
        <v>854</v>
      </c>
      <c r="X146" s="127" t="s">
        <v>854</v>
      </c>
      <c r="Y146" s="127" t="s">
        <v>854</v>
      </c>
      <c r="Z146" s="127" t="s">
        <v>854</v>
      </c>
      <c r="AA146" s="127" t="s">
        <v>45</v>
      </c>
      <c r="AB146" s="127" t="s">
        <v>45</v>
      </c>
      <c r="AC146" s="127" t="s">
        <v>45</v>
      </c>
      <c r="AD146" s="127" t="s">
        <v>45</v>
      </c>
      <c r="AE146" s="127" t="s">
        <v>854</v>
      </c>
      <c r="AF146" s="127" t="s">
        <v>45</v>
      </c>
      <c r="AG146" s="127" t="s">
        <v>45</v>
      </c>
      <c r="AH146" s="127" t="s">
        <v>45</v>
      </c>
      <c r="AI146" s="127" t="s">
        <v>45</v>
      </c>
      <c r="AJ146" s="127" t="s">
        <v>45</v>
      </c>
      <c r="AK146" s="127" t="s">
        <v>45</v>
      </c>
      <c r="AL146" s="127" t="s">
        <v>45</v>
      </c>
      <c r="AM146" s="128">
        <f>COUNTIF(U146:AL146,"S")/(COUNTIF(U146:AL146,"S")+COUNTIF(U146:AL146,"O"))</f>
        <v>1</v>
      </c>
      <c r="AN146" s="129">
        <f t="shared" si="5"/>
        <v>1</v>
      </c>
      <c r="AO146" s="130" t="s">
        <v>45</v>
      </c>
    </row>
    <row r="147" spans="1:41" ht="191.25">
      <c r="A147" s="22">
        <v>407</v>
      </c>
      <c r="B147" s="34" t="s">
        <v>654</v>
      </c>
      <c r="C147" s="34" t="s">
        <v>655</v>
      </c>
      <c r="D147" s="107" t="s">
        <v>656</v>
      </c>
      <c r="E147" s="95"/>
      <c r="F147" s="96" t="s">
        <v>786</v>
      </c>
      <c r="G147" s="96" t="s">
        <v>372</v>
      </c>
      <c r="H147" s="96" t="s">
        <v>373</v>
      </c>
      <c r="I147" s="26">
        <v>235</v>
      </c>
      <c r="J147" s="26">
        <v>43</v>
      </c>
      <c r="K147" s="96" t="s">
        <v>792</v>
      </c>
      <c r="L147" s="97" t="s">
        <v>374</v>
      </c>
      <c r="M147" s="93" t="s">
        <v>375</v>
      </c>
      <c r="N147" s="47" t="s">
        <v>136</v>
      </c>
      <c r="O147" s="40" t="s">
        <v>789</v>
      </c>
      <c r="P147" s="17"/>
      <c r="Q147" s="17"/>
      <c r="R147" s="53"/>
      <c r="S147" s="54" t="s">
        <v>795</v>
      </c>
      <c r="T147" s="55"/>
      <c r="U147" s="127" t="str">
        <f t="shared" si="4"/>
        <v>O</v>
      </c>
      <c r="V147" s="127" t="s">
        <v>45</v>
      </c>
      <c r="W147" s="127" t="s">
        <v>854</v>
      </c>
      <c r="X147" s="127" t="s">
        <v>854</v>
      </c>
      <c r="Y147" s="127" t="s">
        <v>854</v>
      </c>
      <c r="Z147" s="127" t="s">
        <v>854</v>
      </c>
      <c r="AA147" s="127" t="s">
        <v>45</v>
      </c>
      <c r="AB147" s="127" t="s">
        <v>45</v>
      </c>
      <c r="AC147" s="127" t="s">
        <v>45</v>
      </c>
      <c r="AD147" s="127" t="s">
        <v>45</v>
      </c>
      <c r="AE147" s="127" t="s">
        <v>854</v>
      </c>
      <c r="AF147" s="127" t="s">
        <v>45</v>
      </c>
      <c r="AG147" s="127" t="s">
        <v>45</v>
      </c>
      <c r="AH147" s="127" t="s">
        <v>45</v>
      </c>
      <c r="AI147" s="127" t="s">
        <v>45</v>
      </c>
      <c r="AJ147" s="127" t="s">
        <v>45</v>
      </c>
      <c r="AK147" s="127" t="s">
        <v>45</v>
      </c>
      <c r="AL147" s="127" t="s">
        <v>45</v>
      </c>
      <c r="AM147" s="128">
        <f>COUNTIF(U147:AL147,"S")/(COUNTIF(U147:AL147,"S")+COUNTIF(U147:AL147,"O"))</f>
        <v>0.9230769230769231</v>
      </c>
      <c r="AN147" s="129">
        <f t="shared" si="5"/>
        <v>1</v>
      </c>
      <c r="AO147" s="130" t="s">
        <v>45</v>
      </c>
    </row>
    <row r="148" spans="1:41" ht="76.5">
      <c r="A148" s="22">
        <v>408</v>
      </c>
      <c r="B148" s="34" t="s">
        <v>654</v>
      </c>
      <c r="C148" s="34" t="s">
        <v>655</v>
      </c>
      <c r="D148" s="107" t="s">
        <v>656</v>
      </c>
      <c r="E148" s="95"/>
      <c r="F148" s="96" t="s">
        <v>786</v>
      </c>
      <c r="G148" s="96" t="s">
        <v>376</v>
      </c>
      <c r="H148" s="96"/>
      <c r="I148" s="26">
        <v>236</v>
      </c>
      <c r="J148" s="26">
        <v>16</v>
      </c>
      <c r="K148" s="96" t="s">
        <v>788</v>
      </c>
      <c r="L148" s="97" t="s">
        <v>137</v>
      </c>
      <c r="M148" s="93" t="s">
        <v>192</v>
      </c>
      <c r="N148" s="47" t="s">
        <v>377</v>
      </c>
      <c r="O148" s="40" t="s">
        <v>789</v>
      </c>
      <c r="P148" s="17"/>
      <c r="Q148" s="17"/>
      <c r="R148" s="53"/>
      <c r="S148" s="54" t="s">
        <v>795</v>
      </c>
      <c r="T148" s="55"/>
      <c r="U148" s="127" t="str">
        <f t="shared" si="4"/>
        <v>O</v>
      </c>
      <c r="V148" s="127" t="s">
        <v>45</v>
      </c>
      <c r="W148" s="127" t="s">
        <v>854</v>
      </c>
      <c r="X148" s="127" t="s">
        <v>854</v>
      </c>
      <c r="Y148" s="127" t="s">
        <v>854</v>
      </c>
      <c r="Z148" s="127" t="s">
        <v>854</v>
      </c>
      <c r="AA148" s="127" t="s">
        <v>45</v>
      </c>
      <c r="AB148" s="127" t="s">
        <v>45</v>
      </c>
      <c r="AC148" s="127" t="s">
        <v>45</v>
      </c>
      <c r="AD148" s="127" t="s">
        <v>45</v>
      </c>
      <c r="AE148" s="127" t="s">
        <v>854</v>
      </c>
      <c r="AF148" s="127" t="s">
        <v>45</v>
      </c>
      <c r="AG148" s="127" t="s">
        <v>45</v>
      </c>
      <c r="AH148" s="127" t="s">
        <v>45</v>
      </c>
      <c r="AI148" s="127" t="s">
        <v>45</v>
      </c>
      <c r="AJ148" s="127" t="s">
        <v>45</v>
      </c>
      <c r="AK148" s="127" t="s">
        <v>45</v>
      </c>
      <c r="AL148" s="127" t="s">
        <v>45</v>
      </c>
      <c r="AM148" s="128">
        <f>COUNTIF(U148:AL148,"S")/(COUNTIF(U148:AL148,"S")+COUNTIF(U148:AL148,"O"))</f>
        <v>0.9230769230769231</v>
      </c>
      <c r="AN148" s="129">
        <f t="shared" si="5"/>
        <v>1</v>
      </c>
      <c r="AO148" s="130" t="s">
        <v>45</v>
      </c>
    </row>
    <row r="149" spans="1:41" ht="63.75">
      <c r="A149" s="22">
        <v>415</v>
      </c>
      <c r="B149" s="34" t="s">
        <v>654</v>
      </c>
      <c r="C149" s="34" t="s">
        <v>655</v>
      </c>
      <c r="D149" s="107" t="s">
        <v>656</v>
      </c>
      <c r="E149" s="95"/>
      <c r="F149" s="96" t="s">
        <v>786</v>
      </c>
      <c r="G149" s="96" t="s">
        <v>378</v>
      </c>
      <c r="H149" s="96"/>
      <c r="I149" s="26">
        <v>239</v>
      </c>
      <c r="J149" s="26">
        <v>35</v>
      </c>
      <c r="K149" s="96" t="s">
        <v>792</v>
      </c>
      <c r="L149" s="97" t="s">
        <v>379</v>
      </c>
      <c r="M149" s="93" t="s">
        <v>380</v>
      </c>
      <c r="N149" s="47" t="s">
        <v>381</v>
      </c>
      <c r="O149" s="40" t="s">
        <v>790</v>
      </c>
      <c r="P149" s="17"/>
      <c r="Q149" s="17"/>
      <c r="R149" s="53" t="s">
        <v>795</v>
      </c>
      <c r="S149" s="54"/>
      <c r="T149" s="55"/>
      <c r="U149" s="127" t="str">
        <f t="shared" si="4"/>
        <v>S</v>
      </c>
      <c r="V149" s="127" t="s">
        <v>45</v>
      </c>
      <c r="W149" s="127" t="s">
        <v>854</v>
      </c>
      <c r="X149" s="127" t="s">
        <v>854</v>
      </c>
      <c r="Y149" s="127" t="s">
        <v>854</v>
      </c>
      <c r="Z149" s="127" t="s">
        <v>854</v>
      </c>
      <c r="AA149" s="127" t="s">
        <v>45</v>
      </c>
      <c r="AB149" s="127" t="s">
        <v>45</v>
      </c>
      <c r="AC149" s="127" t="s">
        <v>45</v>
      </c>
      <c r="AD149" s="127" t="s">
        <v>45</v>
      </c>
      <c r="AE149" s="127" t="s">
        <v>854</v>
      </c>
      <c r="AF149" s="127" t="s">
        <v>45</v>
      </c>
      <c r="AG149" s="127" t="s">
        <v>45</v>
      </c>
      <c r="AH149" s="127" t="s">
        <v>45</v>
      </c>
      <c r="AI149" s="127" t="s">
        <v>45</v>
      </c>
      <c r="AJ149" s="127" t="s">
        <v>45</v>
      </c>
      <c r="AK149" s="127" t="s">
        <v>45</v>
      </c>
      <c r="AL149" s="127" t="s">
        <v>45</v>
      </c>
      <c r="AM149" s="128">
        <f>COUNTIF(U149:AL149,"S")/(COUNTIF(U149:AL149,"S")+COUNTIF(U149:AL149,"O"))</f>
        <v>1</v>
      </c>
      <c r="AN149" s="129">
        <f t="shared" si="5"/>
        <v>1</v>
      </c>
      <c r="AO149" s="130" t="s">
        <v>45</v>
      </c>
    </row>
    <row r="150" spans="1:41" ht="63.75">
      <c r="A150" s="22">
        <v>419</v>
      </c>
      <c r="B150" s="34" t="s">
        <v>654</v>
      </c>
      <c r="C150" s="34" t="s">
        <v>655</v>
      </c>
      <c r="D150" s="107" t="s">
        <v>656</v>
      </c>
      <c r="E150" s="95"/>
      <c r="F150" s="96" t="s">
        <v>786</v>
      </c>
      <c r="G150" s="96" t="s">
        <v>378</v>
      </c>
      <c r="H150" s="96" t="s">
        <v>382</v>
      </c>
      <c r="I150" s="26">
        <v>240</v>
      </c>
      <c r="J150" s="26">
        <v>4</v>
      </c>
      <c r="K150" s="96" t="s">
        <v>792</v>
      </c>
      <c r="L150" s="97" t="s">
        <v>383</v>
      </c>
      <c r="M150" s="93" t="s">
        <v>384</v>
      </c>
      <c r="N150" s="47" t="s">
        <v>385</v>
      </c>
      <c r="O150" s="40" t="s">
        <v>789</v>
      </c>
      <c r="P150" s="17"/>
      <c r="Q150" s="17"/>
      <c r="R150" s="53" t="s">
        <v>795</v>
      </c>
      <c r="S150" s="54"/>
      <c r="T150" s="55"/>
      <c r="U150" s="127" t="str">
        <f t="shared" si="4"/>
        <v>S</v>
      </c>
      <c r="V150" s="127" t="s">
        <v>45</v>
      </c>
      <c r="W150" s="127" t="s">
        <v>854</v>
      </c>
      <c r="X150" s="127" t="s">
        <v>854</v>
      </c>
      <c r="Y150" s="127" t="s">
        <v>854</v>
      </c>
      <c r="Z150" s="127" t="s">
        <v>854</v>
      </c>
      <c r="AA150" s="127" t="s">
        <v>45</v>
      </c>
      <c r="AB150" s="127" t="s">
        <v>45</v>
      </c>
      <c r="AC150" s="127" t="s">
        <v>45</v>
      </c>
      <c r="AD150" s="127" t="s">
        <v>45</v>
      </c>
      <c r="AE150" s="127" t="s">
        <v>854</v>
      </c>
      <c r="AF150" s="127" t="s">
        <v>45</v>
      </c>
      <c r="AG150" s="127" t="s">
        <v>45</v>
      </c>
      <c r="AH150" s="127" t="s">
        <v>45</v>
      </c>
      <c r="AI150" s="127" t="s">
        <v>45</v>
      </c>
      <c r="AJ150" s="127" t="s">
        <v>45</v>
      </c>
      <c r="AK150" s="127" t="s">
        <v>45</v>
      </c>
      <c r="AL150" s="127" t="s">
        <v>45</v>
      </c>
      <c r="AM150" s="128">
        <f>COUNTIF(U150:AL150,"S")/(COUNTIF(U150:AL150,"S")+COUNTIF(U150:AL150,"O"))</f>
        <v>1</v>
      </c>
      <c r="AN150" s="129">
        <f t="shared" si="5"/>
        <v>1</v>
      </c>
      <c r="AO150" s="130" t="s">
        <v>45</v>
      </c>
    </row>
    <row r="151" spans="1:41" ht="168" customHeight="1">
      <c r="A151" s="22">
        <v>422</v>
      </c>
      <c r="B151" s="29" t="s">
        <v>715</v>
      </c>
      <c r="C151" s="29" t="s">
        <v>651</v>
      </c>
      <c r="D151" s="90" t="s">
        <v>753</v>
      </c>
      <c r="E151" s="29" t="s">
        <v>754</v>
      </c>
      <c r="F151" s="22">
        <v>6</v>
      </c>
      <c r="G151" s="62" t="s">
        <v>386</v>
      </c>
      <c r="H151" s="22" t="s">
        <v>755</v>
      </c>
      <c r="I151" s="22">
        <v>241</v>
      </c>
      <c r="J151" s="22">
        <v>9</v>
      </c>
      <c r="K151" s="22" t="s">
        <v>792</v>
      </c>
      <c r="L151" s="17" t="s">
        <v>138</v>
      </c>
      <c r="M151" s="29" t="s">
        <v>139</v>
      </c>
      <c r="N151" s="47" t="s">
        <v>387</v>
      </c>
      <c r="O151" s="40" t="s">
        <v>789</v>
      </c>
      <c r="P151" s="17"/>
      <c r="Q151" s="17"/>
      <c r="R151" s="53"/>
      <c r="S151" s="54" t="s">
        <v>795</v>
      </c>
      <c r="T151" s="55"/>
      <c r="U151" s="127" t="str">
        <f t="shared" si="4"/>
        <v>O</v>
      </c>
      <c r="V151" s="127" t="s">
        <v>45</v>
      </c>
      <c r="W151" s="127" t="s">
        <v>854</v>
      </c>
      <c r="X151" s="127" t="s">
        <v>854</v>
      </c>
      <c r="Y151" s="127" t="s">
        <v>854</v>
      </c>
      <c r="Z151" s="127" t="s">
        <v>854</v>
      </c>
      <c r="AA151" s="127" t="s">
        <v>45</v>
      </c>
      <c r="AB151" s="127" t="s">
        <v>45</v>
      </c>
      <c r="AC151" s="127" t="s">
        <v>45</v>
      </c>
      <c r="AD151" s="127" t="s">
        <v>45</v>
      </c>
      <c r="AE151" s="127" t="s">
        <v>854</v>
      </c>
      <c r="AF151" s="127" t="s">
        <v>45</v>
      </c>
      <c r="AG151" s="127" t="s">
        <v>45</v>
      </c>
      <c r="AH151" s="127" t="s">
        <v>45</v>
      </c>
      <c r="AI151" s="127" t="s">
        <v>45</v>
      </c>
      <c r="AJ151" s="127" t="s">
        <v>45</v>
      </c>
      <c r="AK151" s="127" t="s">
        <v>45</v>
      </c>
      <c r="AL151" s="127" t="s">
        <v>45</v>
      </c>
      <c r="AM151" s="128">
        <f>COUNTIF(U151:AL151,"S")/(COUNTIF(U151:AL151,"S")+COUNTIF(U151:AL151,"O"))</f>
        <v>0.9230769230769231</v>
      </c>
      <c r="AN151" s="129">
        <f t="shared" si="5"/>
        <v>1</v>
      </c>
      <c r="AO151" s="130" t="s">
        <v>45</v>
      </c>
    </row>
    <row r="152" spans="1:41" ht="165.75">
      <c r="A152" s="22">
        <v>424</v>
      </c>
      <c r="B152" s="29" t="s">
        <v>715</v>
      </c>
      <c r="C152" s="29" t="s">
        <v>651</v>
      </c>
      <c r="D152" s="90" t="s">
        <v>753</v>
      </c>
      <c r="E152" s="29" t="s">
        <v>754</v>
      </c>
      <c r="F152" s="22">
        <v>6</v>
      </c>
      <c r="G152" s="62" t="s">
        <v>388</v>
      </c>
      <c r="H152" s="22" t="s">
        <v>755</v>
      </c>
      <c r="I152" s="22">
        <v>243</v>
      </c>
      <c r="J152" s="22">
        <v>2</v>
      </c>
      <c r="K152" s="22" t="s">
        <v>792</v>
      </c>
      <c r="L152" s="17" t="s">
        <v>140</v>
      </c>
      <c r="M152" s="29" t="s">
        <v>389</v>
      </c>
      <c r="N152" s="47" t="s">
        <v>141</v>
      </c>
      <c r="O152" s="40" t="s">
        <v>789</v>
      </c>
      <c r="P152" s="17"/>
      <c r="Q152" s="17"/>
      <c r="R152" s="53"/>
      <c r="S152" s="54" t="s">
        <v>795</v>
      </c>
      <c r="T152" s="55"/>
      <c r="U152" s="127" t="str">
        <f t="shared" si="4"/>
        <v>O</v>
      </c>
      <c r="V152" s="127" t="s">
        <v>44</v>
      </c>
      <c r="W152" s="127" t="s">
        <v>854</v>
      </c>
      <c r="X152" s="127" t="s">
        <v>854</v>
      </c>
      <c r="Y152" s="127" t="s">
        <v>854</v>
      </c>
      <c r="Z152" s="127" t="s">
        <v>854</v>
      </c>
      <c r="AA152" s="127" t="s">
        <v>45</v>
      </c>
      <c r="AB152" s="127" t="s">
        <v>45</v>
      </c>
      <c r="AC152" s="127" t="s">
        <v>45</v>
      </c>
      <c r="AD152" s="127" t="s">
        <v>45</v>
      </c>
      <c r="AE152" s="127" t="s">
        <v>854</v>
      </c>
      <c r="AF152" s="127" t="s">
        <v>45</v>
      </c>
      <c r="AG152" s="127" t="s">
        <v>45</v>
      </c>
      <c r="AH152" s="127" t="s">
        <v>45</v>
      </c>
      <c r="AI152" s="127" t="s">
        <v>45</v>
      </c>
      <c r="AJ152" s="127" t="s">
        <v>45</v>
      </c>
      <c r="AK152" s="127" t="s">
        <v>45</v>
      </c>
      <c r="AL152" s="127" t="s">
        <v>45</v>
      </c>
      <c r="AM152" s="128">
        <f>COUNTIF(U152:AL152,"S")/(COUNTIF(U152:AL152,"S")+COUNTIF(U152:AL152,"O"))</f>
        <v>0.8461538461538461</v>
      </c>
      <c r="AN152" s="129">
        <f t="shared" si="5"/>
        <v>1</v>
      </c>
      <c r="AO152" s="136" t="s">
        <v>44</v>
      </c>
    </row>
    <row r="153" spans="1:41" ht="114.75">
      <c r="A153" s="22">
        <v>425</v>
      </c>
      <c r="B153" s="34" t="s">
        <v>654</v>
      </c>
      <c r="C153" s="34" t="s">
        <v>655</v>
      </c>
      <c r="D153" s="107" t="s">
        <v>656</v>
      </c>
      <c r="E153" s="95"/>
      <c r="F153" s="96" t="s">
        <v>786</v>
      </c>
      <c r="G153" s="96" t="s">
        <v>390</v>
      </c>
      <c r="H153" s="96"/>
      <c r="I153" s="26">
        <v>244</v>
      </c>
      <c r="J153" s="26">
        <v>2</v>
      </c>
      <c r="K153" s="96" t="s">
        <v>792</v>
      </c>
      <c r="L153" s="97" t="s">
        <v>142</v>
      </c>
      <c r="M153" s="93" t="s">
        <v>391</v>
      </c>
      <c r="N153" s="47" t="s">
        <v>392</v>
      </c>
      <c r="O153" s="40" t="s">
        <v>789</v>
      </c>
      <c r="P153" s="17"/>
      <c r="Q153" s="17"/>
      <c r="R153" s="53"/>
      <c r="S153" s="54" t="s">
        <v>795</v>
      </c>
      <c r="T153" s="55"/>
      <c r="U153" s="127" t="str">
        <f t="shared" si="4"/>
        <v>O</v>
      </c>
      <c r="V153" s="127" t="s">
        <v>44</v>
      </c>
      <c r="W153" s="127" t="s">
        <v>854</v>
      </c>
      <c r="X153" s="127" t="s">
        <v>854</v>
      </c>
      <c r="Y153" s="127" t="s">
        <v>854</v>
      </c>
      <c r="Z153" s="127" t="s">
        <v>854</v>
      </c>
      <c r="AA153" s="127" t="s">
        <v>45</v>
      </c>
      <c r="AB153" s="127" t="s">
        <v>854</v>
      </c>
      <c r="AC153" s="127" t="s">
        <v>45</v>
      </c>
      <c r="AD153" s="127" t="s">
        <v>45</v>
      </c>
      <c r="AE153" s="127" t="s">
        <v>854</v>
      </c>
      <c r="AF153" s="127" t="s">
        <v>45</v>
      </c>
      <c r="AG153" s="127" t="s">
        <v>45</v>
      </c>
      <c r="AH153" s="127" t="s">
        <v>45</v>
      </c>
      <c r="AI153" s="127" t="s">
        <v>45</v>
      </c>
      <c r="AJ153" s="127" t="s">
        <v>45</v>
      </c>
      <c r="AK153" s="127" t="s">
        <v>45</v>
      </c>
      <c r="AL153" s="127" t="s">
        <v>45</v>
      </c>
      <c r="AM153" s="128">
        <f>COUNTIF(U153:AL153,"S")/(COUNTIF(U153:AL153,"S")+COUNTIF(U153:AL153,"O"))</f>
        <v>0.8333333333333334</v>
      </c>
      <c r="AN153" s="129">
        <f t="shared" si="5"/>
        <v>1</v>
      </c>
      <c r="AO153" s="130" t="s">
        <v>45</v>
      </c>
    </row>
    <row r="154" spans="1:41" ht="76.5">
      <c r="A154" s="22">
        <v>426</v>
      </c>
      <c r="B154" s="34" t="s">
        <v>654</v>
      </c>
      <c r="C154" s="34" t="s">
        <v>655</v>
      </c>
      <c r="D154" s="107" t="s">
        <v>656</v>
      </c>
      <c r="E154" s="95"/>
      <c r="F154" s="96" t="s">
        <v>786</v>
      </c>
      <c r="G154" s="96" t="s">
        <v>390</v>
      </c>
      <c r="H154" s="96"/>
      <c r="I154" s="26">
        <v>244</v>
      </c>
      <c r="J154" s="26">
        <v>4</v>
      </c>
      <c r="K154" s="96" t="s">
        <v>792</v>
      </c>
      <c r="L154" s="97" t="s">
        <v>393</v>
      </c>
      <c r="M154" s="93" t="s">
        <v>394</v>
      </c>
      <c r="N154" s="47" t="s">
        <v>392</v>
      </c>
      <c r="O154" s="40" t="s">
        <v>789</v>
      </c>
      <c r="P154" s="17"/>
      <c r="Q154" s="17"/>
      <c r="R154" s="53"/>
      <c r="S154" s="54" t="s">
        <v>795</v>
      </c>
      <c r="T154" s="55"/>
      <c r="U154" s="127" t="str">
        <f t="shared" si="4"/>
        <v>O</v>
      </c>
      <c r="V154" s="127" t="s">
        <v>44</v>
      </c>
      <c r="W154" s="127" t="s">
        <v>854</v>
      </c>
      <c r="X154" s="127" t="s">
        <v>854</v>
      </c>
      <c r="Y154" s="127" t="s">
        <v>854</v>
      </c>
      <c r="Z154" s="127" t="s">
        <v>854</v>
      </c>
      <c r="AA154" s="127" t="s">
        <v>45</v>
      </c>
      <c r="AB154" s="127" t="s">
        <v>854</v>
      </c>
      <c r="AC154" s="127" t="s">
        <v>45</v>
      </c>
      <c r="AD154" s="127" t="s">
        <v>45</v>
      </c>
      <c r="AE154" s="127" t="s">
        <v>854</v>
      </c>
      <c r="AF154" s="127" t="s">
        <v>45</v>
      </c>
      <c r="AG154" s="127" t="s">
        <v>45</v>
      </c>
      <c r="AH154" s="127" t="s">
        <v>45</v>
      </c>
      <c r="AI154" s="127" t="s">
        <v>45</v>
      </c>
      <c r="AJ154" s="127" t="s">
        <v>45</v>
      </c>
      <c r="AK154" s="127" t="s">
        <v>45</v>
      </c>
      <c r="AL154" s="127" t="s">
        <v>45</v>
      </c>
      <c r="AM154" s="128">
        <f>COUNTIF(U154:AL154,"S")/(COUNTIF(U154:AL154,"S")+COUNTIF(U154:AL154,"O"))</f>
        <v>0.8333333333333334</v>
      </c>
      <c r="AN154" s="129">
        <f t="shared" si="5"/>
        <v>1</v>
      </c>
      <c r="AO154" s="130" t="s">
        <v>45</v>
      </c>
    </row>
    <row r="155" spans="1:41" ht="51">
      <c r="A155" s="22">
        <v>438</v>
      </c>
      <c r="B155" s="31" t="s">
        <v>781</v>
      </c>
      <c r="C155" s="31" t="s">
        <v>626</v>
      </c>
      <c r="D155" s="90" t="s">
        <v>627</v>
      </c>
      <c r="E155" s="31" t="s">
        <v>628</v>
      </c>
      <c r="F155" s="22">
        <v>6</v>
      </c>
      <c r="G155" s="22">
        <v>6.24</v>
      </c>
      <c r="H155" s="22"/>
      <c r="I155" s="22">
        <v>250</v>
      </c>
      <c r="J155" s="22">
        <v>1</v>
      </c>
      <c r="K155" s="24" t="s">
        <v>792</v>
      </c>
      <c r="L155" s="23" t="s">
        <v>395</v>
      </c>
      <c r="M155" s="31" t="s">
        <v>396</v>
      </c>
      <c r="N155" s="47" t="s">
        <v>397</v>
      </c>
      <c r="O155" s="40" t="s">
        <v>783</v>
      </c>
      <c r="P155" s="17"/>
      <c r="Q155" s="17"/>
      <c r="R155" s="53" t="s">
        <v>795</v>
      </c>
      <c r="S155" s="54"/>
      <c r="T155" s="55"/>
      <c r="U155" s="127" t="str">
        <f t="shared" si="4"/>
        <v>S</v>
      </c>
      <c r="V155" s="127" t="s">
        <v>45</v>
      </c>
      <c r="W155" s="127" t="s">
        <v>854</v>
      </c>
      <c r="X155" s="127" t="s">
        <v>854</v>
      </c>
      <c r="Y155" s="127" t="s">
        <v>854</v>
      </c>
      <c r="Z155" s="127" t="s">
        <v>854</v>
      </c>
      <c r="AA155" s="127" t="s">
        <v>45</v>
      </c>
      <c r="AB155" s="127" t="s">
        <v>45</v>
      </c>
      <c r="AC155" s="127" t="s">
        <v>45</v>
      </c>
      <c r="AD155" s="127" t="s">
        <v>45</v>
      </c>
      <c r="AE155" s="127" t="s">
        <v>854</v>
      </c>
      <c r="AF155" s="127" t="s">
        <v>45</v>
      </c>
      <c r="AG155" s="127" t="s">
        <v>45</v>
      </c>
      <c r="AH155" s="127" t="s">
        <v>45</v>
      </c>
      <c r="AI155" s="127" t="s">
        <v>45</v>
      </c>
      <c r="AJ155" s="127" t="s">
        <v>45</v>
      </c>
      <c r="AK155" s="127" t="s">
        <v>45</v>
      </c>
      <c r="AL155" s="127" t="s">
        <v>45</v>
      </c>
      <c r="AM155" s="128">
        <f>COUNTIF(U155:AL155,"S")/(COUNTIF(U155:AL155,"S")+COUNTIF(U155:AL155,"O"))</f>
        <v>1</v>
      </c>
      <c r="AN155" s="129">
        <f t="shared" si="5"/>
        <v>1</v>
      </c>
      <c r="AO155" s="130" t="s">
        <v>45</v>
      </c>
    </row>
    <row r="156" spans="1:41" ht="204">
      <c r="A156" s="22">
        <v>440</v>
      </c>
      <c r="B156" s="29" t="s">
        <v>715</v>
      </c>
      <c r="C156" s="29" t="s">
        <v>651</v>
      </c>
      <c r="D156" s="90" t="s">
        <v>753</v>
      </c>
      <c r="E156" s="29" t="s">
        <v>754</v>
      </c>
      <c r="F156" s="22">
        <v>6</v>
      </c>
      <c r="G156" s="63" t="s">
        <v>398</v>
      </c>
      <c r="H156" s="22" t="s">
        <v>755</v>
      </c>
      <c r="I156" s="22">
        <v>250</v>
      </c>
      <c r="J156" s="22">
        <v>4</v>
      </c>
      <c r="K156" s="22" t="s">
        <v>792</v>
      </c>
      <c r="L156" s="17" t="s">
        <v>143</v>
      </c>
      <c r="M156" s="29" t="s">
        <v>144</v>
      </c>
      <c r="N156" s="47" t="s">
        <v>26</v>
      </c>
      <c r="O156" s="40" t="s">
        <v>783</v>
      </c>
      <c r="P156" s="17"/>
      <c r="Q156" s="17"/>
      <c r="R156" s="53" t="s">
        <v>795</v>
      </c>
      <c r="S156" s="54"/>
      <c r="T156" s="55"/>
      <c r="U156" s="127" t="str">
        <f t="shared" si="4"/>
        <v>S</v>
      </c>
      <c r="V156" s="127" t="s">
        <v>44</v>
      </c>
      <c r="W156" s="127" t="s">
        <v>854</v>
      </c>
      <c r="X156" s="127" t="s">
        <v>854</v>
      </c>
      <c r="Y156" s="127" t="s">
        <v>854</v>
      </c>
      <c r="Z156" s="127" t="s">
        <v>854</v>
      </c>
      <c r="AA156" s="127" t="s">
        <v>45</v>
      </c>
      <c r="AB156" s="127" t="s">
        <v>45</v>
      </c>
      <c r="AC156" s="127" t="s">
        <v>45</v>
      </c>
      <c r="AD156" s="127" t="s">
        <v>45</v>
      </c>
      <c r="AE156" s="127" t="s">
        <v>854</v>
      </c>
      <c r="AF156" s="127" t="s">
        <v>45</v>
      </c>
      <c r="AG156" s="127" t="s">
        <v>45</v>
      </c>
      <c r="AH156" s="127" t="s">
        <v>45</v>
      </c>
      <c r="AI156" s="127" t="s">
        <v>45</v>
      </c>
      <c r="AJ156" s="127" t="s">
        <v>45</v>
      </c>
      <c r="AK156" s="127" t="s">
        <v>45</v>
      </c>
      <c r="AL156" s="127" t="s">
        <v>45</v>
      </c>
      <c r="AM156" s="128">
        <f>COUNTIF(U156:AL156,"S")/(COUNTIF(U156:AL156,"S")+COUNTIF(U156:AL156,"O"))</f>
        <v>0.9230769230769231</v>
      </c>
      <c r="AN156" s="129">
        <f t="shared" si="5"/>
        <v>1</v>
      </c>
      <c r="AO156" s="136" t="s">
        <v>44</v>
      </c>
    </row>
    <row r="157" spans="1:41" ht="38.25">
      <c r="A157" s="22">
        <v>441</v>
      </c>
      <c r="B157" s="29" t="s">
        <v>715</v>
      </c>
      <c r="C157" s="29" t="s">
        <v>651</v>
      </c>
      <c r="D157" s="90" t="s">
        <v>753</v>
      </c>
      <c r="E157" s="29" t="s">
        <v>754</v>
      </c>
      <c r="F157" s="22">
        <v>6</v>
      </c>
      <c r="G157" s="63" t="s">
        <v>398</v>
      </c>
      <c r="H157" s="22" t="s">
        <v>755</v>
      </c>
      <c r="I157" s="22">
        <v>250</v>
      </c>
      <c r="J157" s="22">
        <v>4</v>
      </c>
      <c r="K157" s="22" t="s">
        <v>792</v>
      </c>
      <c r="L157" s="17" t="s">
        <v>399</v>
      </c>
      <c r="M157" s="29" t="s">
        <v>400</v>
      </c>
      <c r="N157" s="47" t="s">
        <v>401</v>
      </c>
      <c r="O157" s="40" t="s">
        <v>783</v>
      </c>
      <c r="P157" s="17"/>
      <c r="Q157" s="17"/>
      <c r="R157" s="53" t="s">
        <v>795</v>
      </c>
      <c r="S157" s="54"/>
      <c r="T157" s="55"/>
      <c r="U157" s="127" t="str">
        <f t="shared" si="4"/>
        <v>S</v>
      </c>
      <c r="V157" s="127" t="s">
        <v>45</v>
      </c>
      <c r="W157" s="127" t="s">
        <v>45</v>
      </c>
      <c r="X157" s="127" t="s">
        <v>854</v>
      </c>
      <c r="Y157" s="127" t="s">
        <v>854</v>
      </c>
      <c r="Z157" s="127" t="s">
        <v>854</v>
      </c>
      <c r="AA157" s="127" t="s">
        <v>45</v>
      </c>
      <c r="AB157" s="127" t="s">
        <v>45</v>
      </c>
      <c r="AC157" s="127" t="s">
        <v>45</v>
      </c>
      <c r="AD157" s="127" t="s">
        <v>45</v>
      </c>
      <c r="AE157" s="127" t="s">
        <v>854</v>
      </c>
      <c r="AF157" s="127" t="s">
        <v>45</v>
      </c>
      <c r="AG157" s="127" t="s">
        <v>45</v>
      </c>
      <c r="AH157" s="127" t="s">
        <v>45</v>
      </c>
      <c r="AI157" s="127" t="s">
        <v>45</v>
      </c>
      <c r="AJ157" s="127" t="s">
        <v>45</v>
      </c>
      <c r="AK157" s="127" t="s">
        <v>45</v>
      </c>
      <c r="AL157" s="127" t="s">
        <v>45</v>
      </c>
      <c r="AM157" s="128">
        <f>COUNTIF(U157:AL157,"S")/(COUNTIF(U157:AL157,"S")+COUNTIF(U157:AL157,"O"))</f>
        <v>1</v>
      </c>
      <c r="AN157" s="129">
        <f t="shared" si="5"/>
        <v>1</v>
      </c>
      <c r="AO157" s="130" t="s">
        <v>45</v>
      </c>
    </row>
    <row r="158" spans="1:41" ht="114.75">
      <c r="A158" s="22">
        <v>444</v>
      </c>
      <c r="B158" s="31" t="s">
        <v>776</v>
      </c>
      <c r="C158" s="31" t="s">
        <v>368</v>
      </c>
      <c r="D158" s="90" t="s">
        <v>777</v>
      </c>
      <c r="E158" s="31" t="s">
        <v>778</v>
      </c>
      <c r="F158" s="22">
        <v>6</v>
      </c>
      <c r="G158" s="22">
        <v>6.24</v>
      </c>
      <c r="H158" s="22">
        <v>1</v>
      </c>
      <c r="I158" s="30">
        <v>251</v>
      </c>
      <c r="J158" s="30">
        <v>4</v>
      </c>
      <c r="K158" s="24" t="s">
        <v>792</v>
      </c>
      <c r="L158" s="17" t="s">
        <v>27</v>
      </c>
      <c r="M158" s="29" t="s">
        <v>28</v>
      </c>
      <c r="N158" s="47" t="s">
        <v>402</v>
      </c>
      <c r="O158" s="40" t="s">
        <v>783</v>
      </c>
      <c r="P158" s="17"/>
      <c r="Q158" s="17"/>
      <c r="R158" s="53" t="s">
        <v>795</v>
      </c>
      <c r="S158" s="54"/>
      <c r="T158" s="55"/>
      <c r="U158" s="127" t="str">
        <f t="shared" si="4"/>
        <v>S</v>
      </c>
      <c r="V158" s="127" t="s">
        <v>45</v>
      </c>
      <c r="W158" s="127" t="s">
        <v>854</v>
      </c>
      <c r="X158" s="127" t="s">
        <v>854</v>
      </c>
      <c r="Y158" s="127" t="s">
        <v>854</v>
      </c>
      <c r="Z158" s="127" t="s">
        <v>854</v>
      </c>
      <c r="AA158" s="127" t="s">
        <v>45</v>
      </c>
      <c r="AB158" s="127" t="s">
        <v>45</v>
      </c>
      <c r="AC158" s="127" t="s">
        <v>45</v>
      </c>
      <c r="AD158" s="127" t="s">
        <v>45</v>
      </c>
      <c r="AE158" s="127" t="s">
        <v>854</v>
      </c>
      <c r="AF158" s="127" t="s">
        <v>45</v>
      </c>
      <c r="AG158" s="127" t="s">
        <v>45</v>
      </c>
      <c r="AH158" s="127" t="s">
        <v>45</v>
      </c>
      <c r="AI158" s="127" t="s">
        <v>45</v>
      </c>
      <c r="AJ158" s="127" t="s">
        <v>45</v>
      </c>
      <c r="AK158" s="127" t="s">
        <v>45</v>
      </c>
      <c r="AL158" s="127" t="s">
        <v>45</v>
      </c>
      <c r="AM158" s="128">
        <f>COUNTIF(U158:AL158,"S")/(COUNTIF(U158:AL158,"S")+COUNTIF(U158:AL158,"O"))</f>
        <v>1</v>
      </c>
      <c r="AN158" s="129">
        <f t="shared" si="5"/>
        <v>1</v>
      </c>
      <c r="AO158" s="130" t="s">
        <v>45</v>
      </c>
    </row>
    <row r="159" spans="1:41" ht="38.25">
      <c r="A159" s="22">
        <v>446</v>
      </c>
      <c r="B159" s="34" t="s">
        <v>654</v>
      </c>
      <c r="C159" s="34" t="s">
        <v>655</v>
      </c>
      <c r="D159" s="107" t="s">
        <v>656</v>
      </c>
      <c r="E159" s="108"/>
      <c r="F159" s="109" t="s">
        <v>786</v>
      </c>
      <c r="G159" s="96" t="s">
        <v>398</v>
      </c>
      <c r="H159" s="96"/>
      <c r="I159" s="26">
        <v>251</v>
      </c>
      <c r="J159" s="26">
        <v>10</v>
      </c>
      <c r="K159" s="96" t="s">
        <v>792</v>
      </c>
      <c r="L159" s="97" t="s">
        <v>578</v>
      </c>
      <c r="M159" s="93" t="s">
        <v>403</v>
      </c>
      <c r="N159" s="47" t="s">
        <v>404</v>
      </c>
      <c r="O159" s="40" t="s">
        <v>790</v>
      </c>
      <c r="P159" s="17"/>
      <c r="Q159" s="17"/>
      <c r="R159" s="53" t="s">
        <v>795</v>
      </c>
      <c r="S159" s="54"/>
      <c r="T159" s="55"/>
      <c r="U159" s="127" t="str">
        <f t="shared" si="4"/>
        <v>S</v>
      </c>
      <c r="V159" s="127" t="s">
        <v>45</v>
      </c>
      <c r="W159" s="127" t="s">
        <v>854</v>
      </c>
      <c r="X159" s="127" t="s">
        <v>854</v>
      </c>
      <c r="Y159" s="127" t="s">
        <v>854</v>
      </c>
      <c r="Z159" s="127" t="s">
        <v>854</v>
      </c>
      <c r="AA159" s="127" t="s">
        <v>45</v>
      </c>
      <c r="AB159" s="127" t="s">
        <v>45</v>
      </c>
      <c r="AC159" s="127" t="s">
        <v>45</v>
      </c>
      <c r="AD159" s="127" t="s">
        <v>45</v>
      </c>
      <c r="AE159" s="127" t="s">
        <v>854</v>
      </c>
      <c r="AF159" s="127" t="s">
        <v>45</v>
      </c>
      <c r="AG159" s="127" t="s">
        <v>45</v>
      </c>
      <c r="AH159" s="127" t="s">
        <v>45</v>
      </c>
      <c r="AI159" s="127" t="s">
        <v>45</v>
      </c>
      <c r="AJ159" s="127" t="s">
        <v>45</v>
      </c>
      <c r="AK159" s="127" t="s">
        <v>45</v>
      </c>
      <c r="AL159" s="127" t="s">
        <v>45</v>
      </c>
      <c r="AM159" s="128">
        <f>COUNTIF(U159:AL159,"S")/(COUNTIF(U159:AL159,"S")+COUNTIF(U159:AL159,"O"))</f>
        <v>1</v>
      </c>
      <c r="AN159" s="129">
        <f t="shared" si="5"/>
        <v>1</v>
      </c>
      <c r="AO159" s="130" t="s">
        <v>45</v>
      </c>
    </row>
    <row r="160" spans="1:41" ht="51">
      <c r="A160" s="22">
        <v>447</v>
      </c>
      <c r="B160" s="34" t="s">
        <v>654</v>
      </c>
      <c r="C160" s="34" t="s">
        <v>655</v>
      </c>
      <c r="D160" s="107" t="s">
        <v>656</v>
      </c>
      <c r="E160" s="95"/>
      <c r="F160" s="96" t="s">
        <v>786</v>
      </c>
      <c r="G160" s="96" t="s">
        <v>398</v>
      </c>
      <c r="H160" s="96"/>
      <c r="I160" s="26">
        <v>250</v>
      </c>
      <c r="J160" s="26">
        <v>11</v>
      </c>
      <c r="K160" s="96" t="s">
        <v>792</v>
      </c>
      <c r="L160" s="97" t="s">
        <v>405</v>
      </c>
      <c r="M160" s="93" t="s">
        <v>193</v>
      </c>
      <c r="N160" s="47"/>
      <c r="O160" s="40" t="s">
        <v>790</v>
      </c>
      <c r="P160" s="17"/>
      <c r="Q160" s="17"/>
      <c r="R160" s="53" t="s">
        <v>795</v>
      </c>
      <c r="S160" s="54"/>
      <c r="T160" s="55"/>
      <c r="U160" s="127" t="str">
        <f t="shared" si="4"/>
        <v>S</v>
      </c>
      <c r="V160" s="127" t="s">
        <v>45</v>
      </c>
      <c r="W160" s="127" t="s">
        <v>854</v>
      </c>
      <c r="X160" s="127" t="s">
        <v>854</v>
      </c>
      <c r="Y160" s="127" t="s">
        <v>854</v>
      </c>
      <c r="Z160" s="127" t="s">
        <v>854</v>
      </c>
      <c r="AA160" s="127" t="s">
        <v>45</v>
      </c>
      <c r="AB160" s="127" t="s">
        <v>854</v>
      </c>
      <c r="AC160" s="127" t="s">
        <v>45</v>
      </c>
      <c r="AD160" s="127" t="s">
        <v>45</v>
      </c>
      <c r="AE160" s="127" t="s">
        <v>854</v>
      </c>
      <c r="AF160" s="127" t="s">
        <v>45</v>
      </c>
      <c r="AG160" s="127" t="s">
        <v>45</v>
      </c>
      <c r="AH160" s="127" t="s">
        <v>45</v>
      </c>
      <c r="AI160" s="127" t="s">
        <v>45</v>
      </c>
      <c r="AJ160" s="127" t="s">
        <v>45</v>
      </c>
      <c r="AK160" s="127" t="s">
        <v>45</v>
      </c>
      <c r="AL160" s="127" t="s">
        <v>45</v>
      </c>
      <c r="AM160" s="128">
        <f>COUNTIF(U160:AL160,"S")/(COUNTIF(U160:AL160,"S")+COUNTIF(U160:AL160,"O"))</f>
        <v>1</v>
      </c>
      <c r="AN160" s="129">
        <f t="shared" si="5"/>
        <v>1</v>
      </c>
      <c r="AO160" s="130" t="s">
        <v>45</v>
      </c>
    </row>
    <row r="161" spans="1:41" ht="178.5">
      <c r="A161" s="22">
        <v>453</v>
      </c>
      <c r="B161" s="31" t="s">
        <v>776</v>
      </c>
      <c r="C161" s="31" t="s">
        <v>368</v>
      </c>
      <c r="D161" s="90" t="s">
        <v>777</v>
      </c>
      <c r="E161" s="31" t="s">
        <v>778</v>
      </c>
      <c r="F161" s="22">
        <v>6</v>
      </c>
      <c r="G161" s="24" t="s">
        <v>406</v>
      </c>
      <c r="H161" s="22">
        <v>3</v>
      </c>
      <c r="I161" s="22">
        <v>252</v>
      </c>
      <c r="J161" s="30">
        <v>20</v>
      </c>
      <c r="K161" s="24" t="s">
        <v>792</v>
      </c>
      <c r="L161" s="17" t="s">
        <v>29</v>
      </c>
      <c r="M161" s="29" t="s">
        <v>30</v>
      </c>
      <c r="N161" s="47" t="s">
        <v>402</v>
      </c>
      <c r="O161" s="40" t="s">
        <v>783</v>
      </c>
      <c r="P161" s="17"/>
      <c r="Q161" s="17"/>
      <c r="R161" s="53" t="s">
        <v>795</v>
      </c>
      <c r="S161" s="54"/>
      <c r="T161" s="55"/>
      <c r="U161" s="127" t="str">
        <f t="shared" si="4"/>
        <v>S</v>
      </c>
      <c r="V161" s="127" t="s">
        <v>45</v>
      </c>
      <c r="W161" s="127" t="s">
        <v>854</v>
      </c>
      <c r="X161" s="127" t="s">
        <v>854</v>
      </c>
      <c r="Y161" s="127" t="s">
        <v>854</v>
      </c>
      <c r="Z161" s="127" t="s">
        <v>854</v>
      </c>
      <c r="AA161" s="127" t="s">
        <v>45</v>
      </c>
      <c r="AB161" s="127" t="s">
        <v>45</v>
      </c>
      <c r="AC161" s="127" t="s">
        <v>45</v>
      </c>
      <c r="AD161" s="127" t="s">
        <v>45</v>
      </c>
      <c r="AE161" s="127" t="s">
        <v>854</v>
      </c>
      <c r="AF161" s="127" t="s">
        <v>45</v>
      </c>
      <c r="AG161" s="127" t="s">
        <v>45</v>
      </c>
      <c r="AH161" s="127" t="s">
        <v>45</v>
      </c>
      <c r="AI161" s="127" t="s">
        <v>45</v>
      </c>
      <c r="AJ161" s="127" t="s">
        <v>45</v>
      </c>
      <c r="AK161" s="127" t="s">
        <v>45</v>
      </c>
      <c r="AL161" s="127" t="s">
        <v>45</v>
      </c>
      <c r="AM161" s="128">
        <f>COUNTIF(U161:AL161,"S")/(COUNTIF(U161:AL161,"S")+COUNTIF(U161:AL161,"O"))</f>
        <v>1</v>
      </c>
      <c r="AN161" s="129">
        <f t="shared" si="5"/>
        <v>1</v>
      </c>
      <c r="AO161" s="130" t="s">
        <v>45</v>
      </c>
    </row>
    <row r="162" spans="1:41" ht="102">
      <c r="A162" s="22">
        <v>464</v>
      </c>
      <c r="B162" s="34" t="s">
        <v>654</v>
      </c>
      <c r="C162" s="34" t="s">
        <v>655</v>
      </c>
      <c r="D162" s="107" t="s">
        <v>656</v>
      </c>
      <c r="E162" s="95"/>
      <c r="F162" s="96" t="s">
        <v>786</v>
      </c>
      <c r="G162" s="96" t="s">
        <v>407</v>
      </c>
      <c r="H162" s="96"/>
      <c r="I162" s="26">
        <v>261</v>
      </c>
      <c r="J162" s="26">
        <v>9</v>
      </c>
      <c r="K162" s="96" t="s">
        <v>792</v>
      </c>
      <c r="L162" s="97" t="s">
        <v>408</v>
      </c>
      <c r="M162" s="93" t="s">
        <v>31</v>
      </c>
      <c r="N162" s="47" t="s">
        <v>32</v>
      </c>
      <c r="O162" s="40" t="s">
        <v>789</v>
      </c>
      <c r="P162" s="17"/>
      <c r="Q162" s="17"/>
      <c r="R162" s="53"/>
      <c r="S162" s="54" t="s">
        <v>795</v>
      </c>
      <c r="T162" s="55"/>
      <c r="U162" s="127" t="str">
        <f t="shared" si="4"/>
        <v>O</v>
      </c>
      <c r="V162" s="127" t="s">
        <v>44</v>
      </c>
      <c r="W162" s="127" t="s">
        <v>854</v>
      </c>
      <c r="X162" s="127" t="s">
        <v>854</v>
      </c>
      <c r="Y162" s="127" t="s">
        <v>854</v>
      </c>
      <c r="Z162" s="127" t="s">
        <v>854</v>
      </c>
      <c r="AA162" s="127" t="s">
        <v>45</v>
      </c>
      <c r="AB162" s="127" t="s">
        <v>45</v>
      </c>
      <c r="AC162" s="127" t="s">
        <v>45</v>
      </c>
      <c r="AD162" s="127" t="s">
        <v>45</v>
      </c>
      <c r="AE162" s="127" t="s">
        <v>854</v>
      </c>
      <c r="AF162" s="127" t="s">
        <v>45</v>
      </c>
      <c r="AG162" s="127" t="s">
        <v>45</v>
      </c>
      <c r="AH162" s="127" t="s">
        <v>45</v>
      </c>
      <c r="AI162" s="127" t="s">
        <v>45</v>
      </c>
      <c r="AJ162" s="127" t="s">
        <v>45</v>
      </c>
      <c r="AK162" s="127" t="s">
        <v>45</v>
      </c>
      <c r="AL162" s="127" t="s">
        <v>45</v>
      </c>
      <c r="AM162" s="128">
        <f>COUNTIF(U162:AL162,"S")/(COUNTIF(U162:AL162,"S")+COUNTIF(U162:AL162,"O"))</f>
        <v>0.8461538461538461</v>
      </c>
      <c r="AN162" s="129">
        <f t="shared" si="5"/>
        <v>1</v>
      </c>
      <c r="AO162" s="130" t="s">
        <v>45</v>
      </c>
    </row>
    <row r="163" spans="1:41" ht="38.25">
      <c r="A163" s="22">
        <v>466</v>
      </c>
      <c r="B163" s="34" t="s">
        <v>654</v>
      </c>
      <c r="C163" s="34" t="s">
        <v>655</v>
      </c>
      <c r="D163" s="107" t="s">
        <v>656</v>
      </c>
      <c r="E163" s="95"/>
      <c r="F163" s="96" t="s">
        <v>786</v>
      </c>
      <c r="G163" s="96" t="s">
        <v>407</v>
      </c>
      <c r="H163" s="96"/>
      <c r="I163" s="26">
        <v>261</v>
      </c>
      <c r="J163" s="26">
        <v>16</v>
      </c>
      <c r="K163" s="96" t="s">
        <v>792</v>
      </c>
      <c r="L163" s="97" t="s">
        <v>409</v>
      </c>
      <c r="M163" s="93" t="s">
        <v>410</v>
      </c>
      <c r="N163" s="47" t="s">
        <v>411</v>
      </c>
      <c r="O163" s="40" t="s">
        <v>775</v>
      </c>
      <c r="P163" s="17"/>
      <c r="Q163" s="17"/>
      <c r="R163" s="53"/>
      <c r="S163" s="54" t="s">
        <v>795</v>
      </c>
      <c r="T163" s="55"/>
      <c r="U163" s="127" t="str">
        <f t="shared" si="4"/>
        <v>O</v>
      </c>
      <c r="V163" s="127" t="s">
        <v>44</v>
      </c>
      <c r="W163" s="127" t="s">
        <v>854</v>
      </c>
      <c r="X163" s="127" t="s">
        <v>854</v>
      </c>
      <c r="Y163" s="127" t="s">
        <v>854</v>
      </c>
      <c r="Z163" s="127" t="s">
        <v>854</v>
      </c>
      <c r="AA163" s="127" t="s">
        <v>45</v>
      </c>
      <c r="AB163" s="127" t="s">
        <v>45</v>
      </c>
      <c r="AC163" s="127" t="s">
        <v>45</v>
      </c>
      <c r="AD163" s="127" t="s">
        <v>45</v>
      </c>
      <c r="AE163" s="127" t="s">
        <v>854</v>
      </c>
      <c r="AF163" s="127" t="s">
        <v>45</v>
      </c>
      <c r="AG163" s="127" t="s">
        <v>45</v>
      </c>
      <c r="AH163" s="127" t="s">
        <v>45</v>
      </c>
      <c r="AI163" s="127" t="s">
        <v>45</v>
      </c>
      <c r="AJ163" s="127" t="s">
        <v>45</v>
      </c>
      <c r="AK163" s="127" t="s">
        <v>45</v>
      </c>
      <c r="AL163" s="127" t="s">
        <v>45</v>
      </c>
      <c r="AM163" s="128">
        <f>COUNTIF(U163:AL163,"S")/(COUNTIF(U163:AL163,"S")+COUNTIF(U163:AL163,"O"))</f>
        <v>0.8461538461538461</v>
      </c>
      <c r="AN163" s="129">
        <f t="shared" si="5"/>
        <v>1</v>
      </c>
      <c r="AO163" s="130" t="s">
        <v>45</v>
      </c>
    </row>
    <row r="164" spans="1:41" ht="202.5" customHeight="1">
      <c r="A164" s="22">
        <v>470</v>
      </c>
      <c r="B164" s="34" t="s">
        <v>654</v>
      </c>
      <c r="C164" s="34" t="s">
        <v>655</v>
      </c>
      <c r="D164" s="107" t="s">
        <v>656</v>
      </c>
      <c r="E164" s="95"/>
      <c r="F164" s="96" t="s">
        <v>412</v>
      </c>
      <c r="G164" s="96" t="s">
        <v>412</v>
      </c>
      <c r="H164" s="96"/>
      <c r="I164" s="26">
        <v>263</v>
      </c>
      <c r="J164" s="26">
        <v>40</v>
      </c>
      <c r="K164" s="96" t="s">
        <v>792</v>
      </c>
      <c r="L164" s="97" t="s">
        <v>413</v>
      </c>
      <c r="M164" s="93" t="s">
        <v>414</v>
      </c>
      <c r="N164" s="44" t="s">
        <v>33</v>
      </c>
      <c r="O164" s="38" t="s">
        <v>790</v>
      </c>
      <c r="P164" s="17"/>
      <c r="Q164" s="17"/>
      <c r="R164" s="53" t="s">
        <v>795</v>
      </c>
      <c r="S164" s="54"/>
      <c r="T164" s="55"/>
      <c r="U164" s="127" t="str">
        <f t="shared" si="4"/>
        <v>S</v>
      </c>
      <c r="V164" s="127" t="s">
        <v>45</v>
      </c>
      <c r="W164" s="127" t="s">
        <v>854</v>
      </c>
      <c r="X164" s="127" t="s">
        <v>854</v>
      </c>
      <c r="Y164" s="127" t="s">
        <v>854</v>
      </c>
      <c r="Z164" s="127" t="s">
        <v>854</v>
      </c>
      <c r="AA164" s="127" t="s">
        <v>45</v>
      </c>
      <c r="AB164" s="127" t="s">
        <v>45</v>
      </c>
      <c r="AC164" s="127" t="s">
        <v>45</v>
      </c>
      <c r="AD164" s="127" t="s">
        <v>45</v>
      </c>
      <c r="AE164" s="127" t="s">
        <v>854</v>
      </c>
      <c r="AF164" s="127" t="s">
        <v>45</v>
      </c>
      <c r="AG164" s="127" t="s">
        <v>45</v>
      </c>
      <c r="AH164" s="127" t="s">
        <v>45</v>
      </c>
      <c r="AI164" s="127" t="s">
        <v>45</v>
      </c>
      <c r="AJ164" s="127" t="s">
        <v>45</v>
      </c>
      <c r="AK164" s="127" t="s">
        <v>45</v>
      </c>
      <c r="AL164" s="127" t="s">
        <v>45</v>
      </c>
      <c r="AM164" s="128">
        <f>COUNTIF(U164:AL164,"S")/(COUNTIF(U164:AL164,"S")+COUNTIF(U164:AL164,"O"))</f>
        <v>1</v>
      </c>
      <c r="AN164" s="129">
        <f t="shared" si="5"/>
        <v>1</v>
      </c>
      <c r="AO164" s="130" t="s">
        <v>45</v>
      </c>
    </row>
    <row r="165" spans="1:41" ht="25.5">
      <c r="A165" s="22">
        <v>471</v>
      </c>
      <c r="B165" s="34" t="s">
        <v>654</v>
      </c>
      <c r="C165" s="34" t="s">
        <v>655</v>
      </c>
      <c r="D165" s="107" t="s">
        <v>656</v>
      </c>
      <c r="E165" s="95"/>
      <c r="F165" s="96" t="s">
        <v>412</v>
      </c>
      <c r="G165" s="96" t="s">
        <v>415</v>
      </c>
      <c r="H165" s="96"/>
      <c r="I165" s="26">
        <v>264</v>
      </c>
      <c r="J165" s="26">
        <v>29</v>
      </c>
      <c r="K165" s="96" t="s">
        <v>792</v>
      </c>
      <c r="L165" s="97" t="s">
        <v>416</v>
      </c>
      <c r="M165" s="93" t="s">
        <v>417</v>
      </c>
      <c r="N165" s="44" t="s">
        <v>418</v>
      </c>
      <c r="O165" s="38" t="s">
        <v>790</v>
      </c>
      <c r="P165" s="17"/>
      <c r="Q165" s="17"/>
      <c r="R165" s="53"/>
      <c r="S165" s="54" t="s">
        <v>795</v>
      </c>
      <c r="T165" s="55"/>
      <c r="U165" s="127" t="str">
        <f t="shared" si="4"/>
        <v>O</v>
      </c>
      <c r="V165" s="127" t="s">
        <v>44</v>
      </c>
      <c r="W165" s="127" t="s">
        <v>854</v>
      </c>
      <c r="X165" s="127" t="s">
        <v>854</v>
      </c>
      <c r="Y165" s="127" t="s">
        <v>854</v>
      </c>
      <c r="Z165" s="127" t="s">
        <v>854</v>
      </c>
      <c r="AA165" s="127" t="s">
        <v>45</v>
      </c>
      <c r="AB165" s="127" t="s">
        <v>45</v>
      </c>
      <c r="AC165" s="127" t="s">
        <v>45</v>
      </c>
      <c r="AD165" s="127" t="s">
        <v>45</v>
      </c>
      <c r="AE165" s="127" t="s">
        <v>854</v>
      </c>
      <c r="AF165" s="127" t="s">
        <v>45</v>
      </c>
      <c r="AG165" s="127" t="s">
        <v>45</v>
      </c>
      <c r="AH165" s="127" t="s">
        <v>45</v>
      </c>
      <c r="AI165" s="127" t="s">
        <v>45</v>
      </c>
      <c r="AJ165" s="127" t="s">
        <v>45</v>
      </c>
      <c r="AK165" s="127" t="s">
        <v>45</v>
      </c>
      <c r="AL165" s="127" t="s">
        <v>45</v>
      </c>
      <c r="AM165" s="128">
        <f>COUNTIF(U165:AL165,"S")/(COUNTIF(U165:AL165,"S")+COUNTIF(U165:AL165,"O"))</f>
        <v>0.8461538461538461</v>
      </c>
      <c r="AN165" s="129">
        <f t="shared" si="5"/>
        <v>1</v>
      </c>
      <c r="AO165" s="130" t="s">
        <v>45</v>
      </c>
    </row>
    <row r="166" spans="1:41" ht="409.5">
      <c r="A166" s="22">
        <v>472</v>
      </c>
      <c r="B166" s="34" t="s">
        <v>654</v>
      </c>
      <c r="C166" s="34" t="s">
        <v>655</v>
      </c>
      <c r="D166" s="107" t="s">
        <v>656</v>
      </c>
      <c r="E166" s="95"/>
      <c r="F166" s="96" t="s">
        <v>412</v>
      </c>
      <c r="G166" s="96" t="s">
        <v>419</v>
      </c>
      <c r="H166" s="96"/>
      <c r="I166" s="26">
        <v>265</v>
      </c>
      <c r="J166" s="26">
        <v>19</v>
      </c>
      <c r="K166" s="96" t="s">
        <v>792</v>
      </c>
      <c r="L166" s="97" t="s">
        <v>420</v>
      </c>
      <c r="M166" s="93" t="s">
        <v>34</v>
      </c>
      <c r="N166" s="44" t="s">
        <v>35</v>
      </c>
      <c r="O166" s="38" t="s">
        <v>789</v>
      </c>
      <c r="P166" s="17"/>
      <c r="Q166" s="17"/>
      <c r="R166" s="53" t="s">
        <v>795</v>
      </c>
      <c r="S166" s="54"/>
      <c r="T166" s="55"/>
      <c r="U166" s="127" t="str">
        <f t="shared" si="4"/>
        <v>S</v>
      </c>
      <c r="V166" s="127" t="s">
        <v>45</v>
      </c>
      <c r="W166" s="127" t="s">
        <v>854</v>
      </c>
      <c r="X166" s="127" t="s">
        <v>854</v>
      </c>
      <c r="Y166" s="127" t="s">
        <v>854</v>
      </c>
      <c r="Z166" s="127" t="s">
        <v>854</v>
      </c>
      <c r="AA166" s="127" t="s">
        <v>45</v>
      </c>
      <c r="AB166" s="127" t="s">
        <v>45</v>
      </c>
      <c r="AC166" s="127" t="s">
        <v>45</v>
      </c>
      <c r="AD166" s="127" t="s">
        <v>45</v>
      </c>
      <c r="AE166" s="127" t="s">
        <v>854</v>
      </c>
      <c r="AF166" s="127" t="s">
        <v>45</v>
      </c>
      <c r="AG166" s="127" t="s">
        <v>45</v>
      </c>
      <c r="AH166" s="127" t="s">
        <v>45</v>
      </c>
      <c r="AI166" s="127" t="s">
        <v>45</v>
      </c>
      <c r="AJ166" s="127" t="s">
        <v>45</v>
      </c>
      <c r="AK166" s="127" t="s">
        <v>45</v>
      </c>
      <c r="AL166" s="127" t="s">
        <v>45</v>
      </c>
      <c r="AM166" s="128">
        <f>COUNTIF(U166:AL166,"S")/(COUNTIF(U166:AL166,"S")+COUNTIF(U166:AL166,"O"))</f>
        <v>1</v>
      </c>
      <c r="AN166" s="129">
        <f t="shared" si="5"/>
        <v>1</v>
      </c>
      <c r="AO166" s="130" t="s">
        <v>45</v>
      </c>
    </row>
    <row r="167" spans="1:41" ht="140.25">
      <c r="A167" s="22">
        <v>473</v>
      </c>
      <c r="B167" s="34" t="s">
        <v>654</v>
      </c>
      <c r="C167" s="34" t="s">
        <v>655</v>
      </c>
      <c r="D167" s="107" t="s">
        <v>656</v>
      </c>
      <c r="E167" s="95"/>
      <c r="F167" s="96" t="s">
        <v>412</v>
      </c>
      <c r="G167" s="96" t="s">
        <v>419</v>
      </c>
      <c r="H167" s="96"/>
      <c r="I167" s="26">
        <v>265</v>
      </c>
      <c r="J167" s="26">
        <v>20</v>
      </c>
      <c r="K167" s="96" t="s">
        <v>792</v>
      </c>
      <c r="L167" s="97" t="s">
        <v>811</v>
      </c>
      <c r="M167" s="93" t="s">
        <v>36</v>
      </c>
      <c r="N167" s="44" t="s">
        <v>812</v>
      </c>
      <c r="O167" s="38" t="s">
        <v>790</v>
      </c>
      <c r="P167" s="17"/>
      <c r="Q167" s="17"/>
      <c r="R167" s="53" t="s">
        <v>795</v>
      </c>
      <c r="S167" s="54"/>
      <c r="T167" s="55"/>
      <c r="U167" s="127" t="str">
        <f t="shared" si="4"/>
        <v>S</v>
      </c>
      <c r="V167" s="127" t="s">
        <v>45</v>
      </c>
      <c r="W167" s="127" t="s">
        <v>854</v>
      </c>
      <c r="X167" s="127" t="s">
        <v>854</v>
      </c>
      <c r="Y167" s="127" t="s">
        <v>854</v>
      </c>
      <c r="Z167" s="127" t="s">
        <v>854</v>
      </c>
      <c r="AA167" s="127" t="s">
        <v>45</v>
      </c>
      <c r="AB167" s="127" t="s">
        <v>45</v>
      </c>
      <c r="AC167" s="127" t="s">
        <v>45</v>
      </c>
      <c r="AD167" s="127" t="s">
        <v>45</v>
      </c>
      <c r="AE167" s="127" t="s">
        <v>854</v>
      </c>
      <c r="AF167" s="127" t="s">
        <v>45</v>
      </c>
      <c r="AG167" s="127" t="s">
        <v>45</v>
      </c>
      <c r="AH167" s="127" t="s">
        <v>45</v>
      </c>
      <c r="AI167" s="127" t="s">
        <v>45</v>
      </c>
      <c r="AJ167" s="127" t="s">
        <v>45</v>
      </c>
      <c r="AK167" s="127" t="s">
        <v>45</v>
      </c>
      <c r="AL167" s="127" t="s">
        <v>45</v>
      </c>
      <c r="AM167" s="128">
        <f>COUNTIF(U167:AL167,"S")/(COUNTIF(U167:AL167,"S")+COUNTIF(U167:AL167,"O"))</f>
        <v>1</v>
      </c>
      <c r="AN167" s="129">
        <f t="shared" si="5"/>
        <v>1</v>
      </c>
      <c r="AO167" s="130" t="s">
        <v>45</v>
      </c>
    </row>
    <row r="168" spans="1:41" ht="188.25" customHeight="1">
      <c r="A168" s="22">
        <v>475</v>
      </c>
      <c r="B168" s="34" t="s">
        <v>654</v>
      </c>
      <c r="C168" s="34" t="s">
        <v>655</v>
      </c>
      <c r="D168" s="107" t="s">
        <v>656</v>
      </c>
      <c r="E168" s="95"/>
      <c r="F168" s="96" t="s">
        <v>412</v>
      </c>
      <c r="G168" s="96" t="s">
        <v>813</v>
      </c>
      <c r="H168" s="96"/>
      <c r="I168" s="26">
        <v>267</v>
      </c>
      <c r="J168" s="26">
        <v>3</v>
      </c>
      <c r="K168" s="96" t="s">
        <v>792</v>
      </c>
      <c r="L168" s="97" t="s">
        <v>814</v>
      </c>
      <c r="M168" s="93" t="s">
        <v>37</v>
      </c>
      <c r="N168" s="44" t="s">
        <v>38</v>
      </c>
      <c r="O168" s="38" t="s">
        <v>789</v>
      </c>
      <c r="P168" s="17"/>
      <c r="Q168" s="17"/>
      <c r="R168" s="53" t="s">
        <v>795</v>
      </c>
      <c r="S168" s="54"/>
      <c r="T168" s="55"/>
      <c r="U168" s="127" t="str">
        <f t="shared" si="4"/>
        <v>S</v>
      </c>
      <c r="V168" s="127" t="s">
        <v>45</v>
      </c>
      <c r="W168" s="127" t="s">
        <v>854</v>
      </c>
      <c r="X168" s="127" t="s">
        <v>854</v>
      </c>
      <c r="Y168" s="127" t="s">
        <v>854</v>
      </c>
      <c r="Z168" s="127" t="s">
        <v>854</v>
      </c>
      <c r="AA168" s="127" t="s">
        <v>45</v>
      </c>
      <c r="AB168" s="127" t="s">
        <v>45</v>
      </c>
      <c r="AC168" s="127" t="s">
        <v>45</v>
      </c>
      <c r="AD168" s="127" t="s">
        <v>45</v>
      </c>
      <c r="AE168" s="127" t="s">
        <v>854</v>
      </c>
      <c r="AF168" s="127" t="s">
        <v>45</v>
      </c>
      <c r="AG168" s="127" t="s">
        <v>45</v>
      </c>
      <c r="AH168" s="127" t="s">
        <v>45</v>
      </c>
      <c r="AI168" s="127" t="s">
        <v>45</v>
      </c>
      <c r="AJ168" s="127" t="s">
        <v>45</v>
      </c>
      <c r="AK168" s="127" t="s">
        <v>45</v>
      </c>
      <c r="AL168" s="127" t="s">
        <v>45</v>
      </c>
      <c r="AM168" s="128">
        <f>COUNTIF(U168:AL168,"S")/(COUNTIF(U168:AL168,"S")+COUNTIF(U168:AL168,"O"))</f>
        <v>1</v>
      </c>
      <c r="AN168" s="129">
        <f t="shared" si="5"/>
        <v>1</v>
      </c>
      <c r="AO168" s="130" t="s">
        <v>45</v>
      </c>
    </row>
    <row r="169" spans="1:41" ht="114.75">
      <c r="A169" s="22">
        <v>476</v>
      </c>
      <c r="B169" s="34" t="s">
        <v>654</v>
      </c>
      <c r="C169" s="34" t="s">
        <v>655</v>
      </c>
      <c r="D169" s="107" t="s">
        <v>656</v>
      </c>
      <c r="E169" s="95"/>
      <c r="F169" s="96" t="s">
        <v>412</v>
      </c>
      <c r="G169" s="96" t="s">
        <v>813</v>
      </c>
      <c r="H169" s="96"/>
      <c r="I169" s="26">
        <v>267</v>
      </c>
      <c r="J169" s="26">
        <v>7</v>
      </c>
      <c r="K169" s="96" t="s">
        <v>792</v>
      </c>
      <c r="L169" s="97" t="s">
        <v>815</v>
      </c>
      <c r="M169" s="93" t="s">
        <v>160</v>
      </c>
      <c r="N169" s="46"/>
      <c r="O169" s="39" t="s">
        <v>790</v>
      </c>
      <c r="P169" s="17"/>
      <c r="Q169" s="17"/>
      <c r="R169" s="53" t="s">
        <v>795</v>
      </c>
      <c r="S169" s="54"/>
      <c r="T169" s="55"/>
      <c r="U169" s="127" t="str">
        <f t="shared" si="4"/>
        <v>S</v>
      </c>
      <c r="V169" s="127" t="s">
        <v>45</v>
      </c>
      <c r="W169" s="127" t="s">
        <v>854</v>
      </c>
      <c r="X169" s="127" t="s">
        <v>854</v>
      </c>
      <c r="Y169" s="127" t="s">
        <v>854</v>
      </c>
      <c r="Z169" s="127" t="s">
        <v>854</v>
      </c>
      <c r="AA169" s="127" t="s">
        <v>45</v>
      </c>
      <c r="AB169" s="127" t="s">
        <v>45</v>
      </c>
      <c r="AC169" s="127" t="s">
        <v>45</v>
      </c>
      <c r="AD169" s="127" t="s">
        <v>45</v>
      </c>
      <c r="AE169" s="127" t="s">
        <v>854</v>
      </c>
      <c r="AF169" s="127" t="s">
        <v>45</v>
      </c>
      <c r="AG169" s="127" t="s">
        <v>45</v>
      </c>
      <c r="AH169" s="127" t="s">
        <v>45</v>
      </c>
      <c r="AI169" s="127" t="s">
        <v>45</v>
      </c>
      <c r="AJ169" s="127" t="s">
        <v>45</v>
      </c>
      <c r="AK169" s="127" t="s">
        <v>45</v>
      </c>
      <c r="AL169" s="127" t="s">
        <v>45</v>
      </c>
      <c r="AM169" s="128">
        <f>COUNTIF(U169:AL169,"S")/(COUNTIF(U169:AL169,"S")+COUNTIF(U169:AL169,"O"))</f>
        <v>1</v>
      </c>
      <c r="AN169" s="129">
        <f t="shared" si="5"/>
        <v>1</v>
      </c>
      <c r="AO169" s="130" t="s">
        <v>45</v>
      </c>
    </row>
    <row r="170" spans="1:41" ht="25.5">
      <c r="A170" s="22">
        <v>477</v>
      </c>
      <c r="B170" s="34" t="s">
        <v>654</v>
      </c>
      <c r="C170" s="34" t="s">
        <v>655</v>
      </c>
      <c r="D170" s="107" t="s">
        <v>656</v>
      </c>
      <c r="E170" s="95"/>
      <c r="F170" s="96" t="s">
        <v>412</v>
      </c>
      <c r="G170" s="96" t="s">
        <v>813</v>
      </c>
      <c r="H170" s="96"/>
      <c r="I170" s="26">
        <v>267</v>
      </c>
      <c r="J170" s="26">
        <v>20</v>
      </c>
      <c r="K170" s="96" t="s">
        <v>792</v>
      </c>
      <c r="L170" s="97" t="s">
        <v>816</v>
      </c>
      <c r="M170" s="93" t="s">
        <v>817</v>
      </c>
      <c r="N170" s="46"/>
      <c r="O170" s="39" t="s">
        <v>790</v>
      </c>
      <c r="P170" s="17"/>
      <c r="Q170" s="17"/>
      <c r="R170" s="53" t="s">
        <v>795</v>
      </c>
      <c r="S170" s="54"/>
      <c r="T170" s="55"/>
      <c r="U170" s="127" t="str">
        <f t="shared" si="4"/>
        <v>S</v>
      </c>
      <c r="V170" s="127" t="s">
        <v>45</v>
      </c>
      <c r="W170" s="127" t="s">
        <v>854</v>
      </c>
      <c r="X170" s="127" t="s">
        <v>854</v>
      </c>
      <c r="Y170" s="127" t="s">
        <v>854</v>
      </c>
      <c r="Z170" s="127" t="s">
        <v>854</v>
      </c>
      <c r="AA170" s="127" t="s">
        <v>45</v>
      </c>
      <c r="AB170" s="127" t="s">
        <v>45</v>
      </c>
      <c r="AC170" s="127" t="s">
        <v>45</v>
      </c>
      <c r="AD170" s="127" t="s">
        <v>45</v>
      </c>
      <c r="AE170" s="127" t="s">
        <v>854</v>
      </c>
      <c r="AF170" s="127" t="s">
        <v>45</v>
      </c>
      <c r="AG170" s="127" t="s">
        <v>45</v>
      </c>
      <c r="AH170" s="127" t="s">
        <v>45</v>
      </c>
      <c r="AI170" s="127" t="s">
        <v>45</v>
      </c>
      <c r="AJ170" s="127" t="s">
        <v>45</v>
      </c>
      <c r="AK170" s="127" t="s">
        <v>45</v>
      </c>
      <c r="AL170" s="127" t="s">
        <v>45</v>
      </c>
      <c r="AM170" s="128">
        <f>COUNTIF(U170:AL170,"S")/(COUNTIF(U170:AL170,"S")+COUNTIF(U170:AL170,"O"))</f>
        <v>1</v>
      </c>
      <c r="AN170" s="129">
        <f t="shared" si="5"/>
        <v>1</v>
      </c>
      <c r="AO170" s="130" t="s">
        <v>45</v>
      </c>
    </row>
    <row r="171" spans="1:41" ht="178.5">
      <c r="A171" s="22">
        <v>478</v>
      </c>
      <c r="B171" s="34" t="s">
        <v>654</v>
      </c>
      <c r="C171" s="34" t="s">
        <v>655</v>
      </c>
      <c r="D171" s="107" t="s">
        <v>656</v>
      </c>
      <c r="E171" s="95"/>
      <c r="F171" s="96" t="s">
        <v>412</v>
      </c>
      <c r="G171" s="96" t="s">
        <v>818</v>
      </c>
      <c r="H171" s="96"/>
      <c r="I171" s="26">
        <v>268</v>
      </c>
      <c r="J171" s="26">
        <v>8</v>
      </c>
      <c r="K171" s="96" t="s">
        <v>792</v>
      </c>
      <c r="L171" s="97" t="s">
        <v>819</v>
      </c>
      <c r="M171" s="93" t="s">
        <v>161</v>
      </c>
      <c r="N171" s="46"/>
      <c r="O171" s="39" t="s">
        <v>790</v>
      </c>
      <c r="P171" s="17"/>
      <c r="Q171" s="17"/>
      <c r="R171" s="53" t="s">
        <v>795</v>
      </c>
      <c r="S171" s="54"/>
      <c r="T171" s="55"/>
      <c r="U171" s="127" t="str">
        <f t="shared" si="4"/>
        <v>S</v>
      </c>
      <c r="V171" s="127" t="s">
        <v>45</v>
      </c>
      <c r="W171" s="127" t="s">
        <v>854</v>
      </c>
      <c r="X171" s="127" t="s">
        <v>854</v>
      </c>
      <c r="Y171" s="127" t="s">
        <v>854</v>
      </c>
      <c r="Z171" s="127" t="s">
        <v>854</v>
      </c>
      <c r="AA171" s="127" t="s">
        <v>45</v>
      </c>
      <c r="AB171" s="127" t="s">
        <v>45</v>
      </c>
      <c r="AC171" s="127" t="s">
        <v>45</v>
      </c>
      <c r="AD171" s="127" t="s">
        <v>45</v>
      </c>
      <c r="AE171" s="127" t="s">
        <v>854</v>
      </c>
      <c r="AF171" s="127" t="s">
        <v>45</v>
      </c>
      <c r="AG171" s="127" t="s">
        <v>45</v>
      </c>
      <c r="AH171" s="127" t="s">
        <v>45</v>
      </c>
      <c r="AI171" s="127" t="s">
        <v>45</v>
      </c>
      <c r="AJ171" s="127" t="s">
        <v>45</v>
      </c>
      <c r="AK171" s="127" t="s">
        <v>45</v>
      </c>
      <c r="AL171" s="127" t="s">
        <v>45</v>
      </c>
      <c r="AM171" s="128">
        <f>COUNTIF(U171:AL171,"S")/(COUNTIF(U171:AL171,"S")+COUNTIF(U171:AL171,"O"))</f>
        <v>1</v>
      </c>
      <c r="AN171" s="129">
        <f t="shared" si="5"/>
        <v>1</v>
      </c>
      <c r="AO171" s="130" t="s">
        <v>45</v>
      </c>
    </row>
    <row r="172" spans="1:41" ht="123" customHeight="1">
      <c r="A172" s="22">
        <v>485</v>
      </c>
      <c r="B172" s="34" t="s">
        <v>654</v>
      </c>
      <c r="C172" s="34" t="s">
        <v>655</v>
      </c>
      <c r="D172" s="107" t="s">
        <v>656</v>
      </c>
      <c r="E172" s="95"/>
      <c r="F172" s="96" t="s">
        <v>412</v>
      </c>
      <c r="G172" s="96" t="s">
        <v>820</v>
      </c>
      <c r="H172" s="96" t="s">
        <v>821</v>
      </c>
      <c r="I172" s="26">
        <v>280</v>
      </c>
      <c r="J172" s="26">
        <v>1</v>
      </c>
      <c r="K172" s="96" t="s">
        <v>792</v>
      </c>
      <c r="L172" s="97" t="s">
        <v>162</v>
      </c>
      <c r="M172" s="93" t="s">
        <v>822</v>
      </c>
      <c r="N172" s="46" t="s">
        <v>163</v>
      </c>
      <c r="O172" s="39" t="s">
        <v>790</v>
      </c>
      <c r="P172" s="17"/>
      <c r="Q172" s="17"/>
      <c r="R172" s="53" t="s">
        <v>795</v>
      </c>
      <c r="S172" s="54"/>
      <c r="T172" s="55"/>
      <c r="U172" s="127" t="str">
        <f t="shared" si="4"/>
        <v>S</v>
      </c>
      <c r="V172" s="127" t="s">
        <v>45</v>
      </c>
      <c r="W172" s="127" t="s">
        <v>854</v>
      </c>
      <c r="X172" s="127" t="s">
        <v>854</v>
      </c>
      <c r="Y172" s="127" t="s">
        <v>854</v>
      </c>
      <c r="Z172" s="127" t="s">
        <v>854</v>
      </c>
      <c r="AA172" s="127" t="s">
        <v>45</v>
      </c>
      <c r="AB172" s="127" t="s">
        <v>45</v>
      </c>
      <c r="AC172" s="127" t="s">
        <v>45</v>
      </c>
      <c r="AD172" s="127" t="s">
        <v>45</v>
      </c>
      <c r="AE172" s="127" t="s">
        <v>854</v>
      </c>
      <c r="AF172" s="127" t="s">
        <v>45</v>
      </c>
      <c r="AG172" s="127" t="s">
        <v>45</v>
      </c>
      <c r="AH172" s="127" t="s">
        <v>45</v>
      </c>
      <c r="AI172" s="127" t="s">
        <v>45</v>
      </c>
      <c r="AJ172" s="127" t="s">
        <v>45</v>
      </c>
      <c r="AK172" s="127" t="s">
        <v>45</v>
      </c>
      <c r="AL172" s="127" t="s">
        <v>45</v>
      </c>
      <c r="AM172" s="128">
        <f>COUNTIF(U172:AL172,"S")/(COUNTIF(U172:AL172,"S")+COUNTIF(U172:AL172,"O"))</f>
        <v>1</v>
      </c>
      <c r="AN172" s="129">
        <f t="shared" si="5"/>
        <v>1</v>
      </c>
      <c r="AO172" s="130" t="s">
        <v>45</v>
      </c>
    </row>
    <row r="173" spans="1:41" ht="51">
      <c r="A173" s="22">
        <v>486</v>
      </c>
      <c r="B173" s="34" t="s">
        <v>654</v>
      </c>
      <c r="C173" s="34" t="s">
        <v>655</v>
      </c>
      <c r="D173" s="107" t="s">
        <v>656</v>
      </c>
      <c r="E173" s="95"/>
      <c r="F173" s="96" t="s">
        <v>412</v>
      </c>
      <c r="G173" s="96" t="s">
        <v>823</v>
      </c>
      <c r="H173" s="96"/>
      <c r="I173" s="26">
        <v>280</v>
      </c>
      <c r="J173" s="26">
        <v>15</v>
      </c>
      <c r="K173" s="96" t="s">
        <v>792</v>
      </c>
      <c r="L173" s="97" t="s">
        <v>824</v>
      </c>
      <c r="M173" s="93" t="s">
        <v>194</v>
      </c>
      <c r="N173" s="46" t="s">
        <v>825</v>
      </c>
      <c r="O173" s="39" t="s">
        <v>790</v>
      </c>
      <c r="P173" s="17"/>
      <c r="Q173" s="17"/>
      <c r="R173" s="53" t="s">
        <v>795</v>
      </c>
      <c r="S173" s="54"/>
      <c r="T173" s="55"/>
      <c r="U173" s="127" t="str">
        <f t="shared" si="4"/>
        <v>S</v>
      </c>
      <c r="V173" s="127" t="s">
        <v>45</v>
      </c>
      <c r="W173" s="127" t="s">
        <v>854</v>
      </c>
      <c r="X173" s="127" t="s">
        <v>854</v>
      </c>
      <c r="Y173" s="127" t="s">
        <v>854</v>
      </c>
      <c r="Z173" s="127" t="s">
        <v>854</v>
      </c>
      <c r="AA173" s="127" t="s">
        <v>45</v>
      </c>
      <c r="AB173" s="127" t="s">
        <v>45</v>
      </c>
      <c r="AC173" s="127" t="s">
        <v>45</v>
      </c>
      <c r="AD173" s="127" t="s">
        <v>45</v>
      </c>
      <c r="AE173" s="127" t="s">
        <v>854</v>
      </c>
      <c r="AF173" s="127" t="s">
        <v>45</v>
      </c>
      <c r="AG173" s="127" t="s">
        <v>45</v>
      </c>
      <c r="AH173" s="127" t="s">
        <v>45</v>
      </c>
      <c r="AI173" s="127" t="s">
        <v>45</v>
      </c>
      <c r="AJ173" s="127" t="s">
        <v>45</v>
      </c>
      <c r="AK173" s="127" t="s">
        <v>45</v>
      </c>
      <c r="AL173" s="127" t="s">
        <v>45</v>
      </c>
      <c r="AM173" s="128">
        <f>COUNTIF(U173:AL173,"S")/(COUNTIF(U173:AL173,"S")+COUNTIF(U173:AL173,"O"))</f>
        <v>1</v>
      </c>
      <c r="AN173" s="129">
        <f t="shared" si="5"/>
        <v>1</v>
      </c>
      <c r="AO173" s="130" t="s">
        <v>45</v>
      </c>
    </row>
    <row r="174" spans="1:41" ht="140.25">
      <c r="A174" s="22">
        <v>511</v>
      </c>
      <c r="B174" s="31" t="s">
        <v>781</v>
      </c>
      <c r="C174" s="31" t="s">
        <v>626</v>
      </c>
      <c r="D174" s="90" t="s">
        <v>627</v>
      </c>
      <c r="E174" s="31" t="s">
        <v>628</v>
      </c>
      <c r="F174" s="30">
        <v>8</v>
      </c>
      <c r="G174" s="22"/>
      <c r="H174" s="22"/>
      <c r="I174" s="22">
        <v>321</v>
      </c>
      <c r="J174" s="22"/>
      <c r="K174" s="22" t="s">
        <v>792</v>
      </c>
      <c r="L174" s="23" t="s">
        <v>826</v>
      </c>
      <c r="M174" s="31" t="s">
        <v>826</v>
      </c>
      <c r="N174" s="47" t="s">
        <v>164</v>
      </c>
      <c r="O174" s="40" t="s">
        <v>789</v>
      </c>
      <c r="P174" s="17"/>
      <c r="Q174" s="17"/>
      <c r="R174" s="53" t="s">
        <v>795</v>
      </c>
      <c r="S174" s="54"/>
      <c r="T174" s="55"/>
      <c r="U174" s="127" t="str">
        <f t="shared" si="4"/>
        <v>S</v>
      </c>
      <c r="V174" s="127" t="s">
        <v>45</v>
      </c>
      <c r="W174" s="127" t="s">
        <v>854</v>
      </c>
      <c r="X174" s="127" t="s">
        <v>854</v>
      </c>
      <c r="Y174" s="127" t="s">
        <v>854</v>
      </c>
      <c r="Z174" s="127" t="s">
        <v>854</v>
      </c>
      <c r="AA174" s="127" t="s">
        <v>45</v>
      </c>
      <c r="AB174" s="127" t="s">
        <v>854</v>
      </c>
      <c r="AC174" s="127" t="s">
        <v>45</v>
      </c>
      <c r="AD174" s="127" t="s">
        <v>45</v>
      </c>
      <c r="AE174" s="127" t="s">
        <v>45</v>
      </c>
      <c r="AF174" s="127" t="s">
        <v>45</v>
      </c>
      <c r="AG174" s="127" t="s">
        <v>45</v>
      </c>
      <c r="AH174" s="127" t="s">
        <v>45</v>
      </c>
      <c r="AI174" s="127" t="s">
        <v>45</v>
      </c>
      <c r="AJ174" s="127" t="s">
        <v>45</v>
      </c>
      <c r="AK174" s="127" t="s">
        <v>45</v>
      </c>
      <c r="AL174" s="127" t="s">
        <v>45</v>
      </c>
      <c r="AM174" s="128">
        <f>COUNTIF(U174:AL174,"S")/(COUNTIF(U174:AL174,"S")+COUNTIF(U174:AL174,"O"))</f>
        <v>1</v>
      </c>
      <c r="AN174" s="129">
        <f t="shared" si="5"/>
        <v>1</v>
      </c>
      <c r="AO174" s="130" t="s">
        <v>45</v>
      </c>
    </row>
    <row r="175" spans="1:41" ht="127.5">
      <c r="A175" s="22">
        <v>512</v>
      </c>
      <c r="B175" s="29" t="s">
        <v>827</v>
      </c>
      <c r="C175" s="29" t="s">
        <v>828</v>
      </c>
      <c r="D175" s="90" t="s">
        <v>829</v>
      </c>
      <c r="E175" s="29" t="s">
        <v>830</v>
      </c>
      <c r="F175" s="27" t="s">
        <v>831</v>
      </c>
      <c r="G175" s="27"/>
      <c r="H175" s="27" t="s">
        <v>784</v>
      </c>
      <c r="I175" s="26">
        <v>322</v>
      </c>
      <c r="J175" s="26">
        <v>27</v>
      </c>
      <c r="K175" s="27" t="s">
        <v>792</v>
      </c>
      <c r="L175" s="17" t="s">
        <v>165</v>
      </c>
      <c r="M175" s="29" t="s">
        <v>832</v>
      </c>
      <c r="N175" s="47" t="s">
        <v>166</v>
      </c>
      <c r="O175" s="40" t="s">
        <v>789</v>
      </c>
      <c r="P175" s="17"/>
      <c r="Q175" s="17"/>
      <c r="R175" s="53" t="s">
        <v>795</v>
      </c>
      <c r="S175" s="54"/>
      <c r="T175" s="55"/>
      <c r="U175" s="127" t="str">
        <f t="shared" si="4"/>
        <v>S</v>
      </c>
      <c r="V175" s="127" t="s">
        <v>45</v>
      </c>
      <c r="W175" s="127" t="s">
        <v>854</v>
      </c>
      <c r="X175" s="127" t="s">
        <v>854</v>
      </c>
      <c r="Y175" s="127" t="s">
        <v>854</v>
      </c>
      <c r="Z175" s="127" t="s">
        <v>854</v>
      </c>
      <c r="AA175" s="127" t="s">
        <v>45</v>
      </c>
      <c r="AB175" s="127" t="s">
        <v>45</v>
      </c>
      <c r="AC175" s="127" t="s">
        <v>45</v>
      </c>
      <c r="AD175" s="127" t="s">
        <v>45</v>
      </c>
      <c r="AE175" s="127" t="s">
        <v>45</v>
      </c>
      <c r="AF175" s="127" t="s">
        <v>45</v>
      </c>
      <c r="AG175" s="127" t="s">
        <v>45</v>
      </c>
      <c r="AH175" s="127" t="s">
        <v>45</v>
      </c>
      <c r="AI175" s="127" t="s">
        <v>45</v>
      </c>
      <c r="AJ175" s="127" t="s">
        <v>45</v>
      </c>
      <c r="AK175" s="127" t="s">
        <v>45</v>
      </c>
      <c r="AL175" s="127" t="s">
        <v>45</v>
      </c>
      <c r="AM175" s="128">
        <f>COUNTIF(U175:AL175,"S")/(COUNTIF(U175:AL175,"S")+COUNTIF(U175:AL175,"O"))</f>
        <v>1</v>
      </c>
      <c r="AN175" s="129">
        <f t="shared" si="5"/>
        <v>1</v>
      </c>
      <c r="AO175" s="130" t="s">
        <v>45</v>
      </c>
    </row>
    <row r="176" spans="1:41" ht="96" customHeight="1">
      <c r="A176" s="22">
        <v>517</v>
      </c>
      <c r="B176" s="31" t="s">
        <v>611</v>
      </c>
      <c r="C176" s="31" t="s">
        <v>612</v>
      </c>
      <c r="D176" s="107" t="s">
        <v>613</v>
      </c>
      <c r="E176" s="31" t="s">
        <v>614</v>
      </c>
      <c r="F176" s="30">
        <v>8</v>
      </c>
      <c r="G176" s="27"/>
      <c r="H176" s="24" t="s">
        <v>833</v>
      </c>
      <c r="I176" s="24">
        <v>324</v>
      </c>
      <c r="J176" s="22"/>
      <c r="K176" s="36" t="s">
        <v>788</v>
      </c>
      <c r="L176" s="23" t="s">
        <v>834</v>
      </c>
      <c r="M176" s="31" t="s">
        <v>835</v>
      </c>
      <c r="N176" s="60" t="s">
        <v>167</v>
      </c>
      <c r="O176" s="37" t="s">
        <v>783</v>
      </c>
      <c r="P176" s="17"/>
      <c r="Q176" s="17"/>
      <c r="R176" s="53" t="s">
        <v>795</v>
      </c>
      <c r="S176" s="54"/>
      <c r="T176" s="55"/>
      <c r="U176" s="127" t="str">
        <f t="shared" si="4"/>
        <v>S</v>
      </c>
      <c r="V176" s="127" t="s">
        <v>45</v>
      </c>
      <c r="W176" s="127" t="s">
        <v>854</v>
      </c>
      <c r="X176" s="127" t="s">
        <v>854</v>
      </c>
      <c r="Y176" s="127" t="s">
        <v>854</v>
      </c>
      <c r="Z176" s="127" t="s">
        <v>854</v>
      </c>
      <c r="AA176" s="127" t="s">
        <v>45</v>
      </c>
      <c r="AB176" s="127" t="s">
        <v>45</v>
      </c>
      <c r="AC176" s="127" t="s">
        <v>45</v>
      </c>
      <c r="AD176" s="127" t="s">
        <v>45</v>
      </c>
      <c r="AE176" s="127" t="s">
        <v>45</v>
      </c>
      <c r="AF176" s="127" t="s">
        <v>45</v>
      </c>
      <c r="AG176" s="127" t="s">
        <v>45</v>
      </c>
      <c r="AH176" s="127" t="s">
        <v>45</v>
      </c>
      <c r="AI176" s="127" t="s">
        <v>45</v>
      </c>
      <c r="AJ176" s="127" t="s">
        <v>45</v>
      </c>
      <c r="AK176" s="127" t="s">
        <v>45</v>
      </c>
      <c r="AL176" s="127" t="s">
        <v>45</v>
      </c>
      <c r="AM176" s="128">
        <f>COUNTIF(U176:AL176,"S")/(COUNTIF(U176:AL176,"S")+COUNTIF(U176:AL176,"O"))</f>
        <v>1</v>
      </c>
      <c r="AN176" s="129">
        <f t="shared" si="5"/>
        <v>1</v>
      </c>
      <c r="AO176" s="130" t="s">
        <v>45</v>
      </c>
    </row>
    <row r="177" spans="1:41" ht="25.5">
      <c r="A177" s="22">
        <v>526</v>
      </c>
      <c r="B177" s="31" t="s">
        <v>836</v>
      </c>
      <c r="C177" s="31" t="s">
        <v>773</v>
      </c>
      <c r="D177" s="90" t="s">
        <v>837</v>
      </c>
      <c r="E177" s="110" t="s">
        <v>838</v>
      </c>
      <c r="F177" s="25" t="s">
        <v>831</v>
      </c>
      <c r="G177" s="25" t="s">
        <v>839</v>
      </c>
      <c r="H177" s="25" t="s">
        <v>840</v>
      </c>
      <c r="I177" s="26">
        <v>346</v>
      </c>
      <c r="J177" s="26">
        <v>1</v>
      </c>
      <c r="K177" s="25" t="s">
        <v>791</v>
      </c>
      <c r="L177" s="23" t="s">
        <v>841</v>
      </c>
      <c r="M177" s="31" t="s">
        <v>842</v>
      </c>
      <c r="N177" s="60"/>
      <c r="O177" s="37" t="s">
        <v>790</v>
      </c>
      <c r="P177" s="17"/>
      <c r="Q177" s="17"/>
      <c r="R177" s="53" t="s">
        <v>795</v>
      </c>
      <c r="S177" s="54"/>
      <c r="T177" s="55"/>
      <c r="U177" s="127" t="str">
        <f t="shared" si="4"/>
        <v>S</v>
      </c>
      <c r="V177" s="127" t="s">
        <v>45</v>
      </c>
      <c r="W177" s="127" t="s">
        <v>854</v>
      </c>
      <c r="X177" s="127" t="s">
        <v>854</v>
      </c>
      <c r="Y177" s="127" t="s">
        <v>854</v>
      </c>
      <c r="Z177" s="127" t="s">
        <v>854</v>
      </c>
      <c r="AA177" s="127" t="s">
        <v>45</v>
      </c>
      <c r="AB177" s="127" t="s">
        <v>45</v>
      </c>
      <c r="AC177" s="127" t="s">
        <v>45</v>
      </c>
      <c r="AD177" s="127" t="s">
        <v>45</v>
      </c>
      <c r="AE177" s="127" t="s">
        <v>45</v>
      </c>
      <c r="AF177" s="127" t="s">
        <v>45</v>
      </c>
      <c r="AG177" s="127" t="s">
        <v>45</v>
      </c>
      <c r="AH177" s="127" t="s">
        <v>45</v>
      </c>
      <c r="AI177" s="127" t="s">
        <v>45</v>
      </c>
      <c r="AJ177" s="127" t="s">
        <v>45</v>
      </c>
      <c r="AK177" s="127" t="s">
        <v>45</v>
      </c>
      <c r="AL177" s="127" t="s">
        <v>45</v>
      </c>
      <c r="AM177" s="128">
        <f>COUNTIF(U177:AL177,"S")/(COUNTIF(U177:AL177,"S")+COUNTIF(U177:AL177,"O"))</f>
        <v>1</v>
      </c>
      <c r="AN177" s="129">
        <f t="shared" si="5"/>
        <v>1</v>
      </c>
      <c r="AO177" s="130" t="s">
        <v>45</v>
      </c>
    </row>
    <row r="178" spans="1:41" ht="76.5">
      <c r="A178" s="22">
        <v>527</v>
      </c>
      <c r="B178" s="31" t="s">
        <v>836</v>
      </c>
      <c r="C178" s="31" t="s">
        <v>773</v>
      </c>
      <c r="D178" s="90" t="s">
        <v>837</v>
      </c>
      <c r="E178" s="110" t="s">
        <v>838</v>
      </c>
      <c r="F178" s="25" t="s">
        <v>831</v>
      </c>
      <c r="G178" s="25" t="s">
        <v>839</v>
      </c>
      <c r="H178" s="25" t="s">
        <v>840</v>
      </c>
      <c r="I178" s="26">
        <v>346</v>
      </c>
      <c r="J178" s="26">
        <v>1</v>
      </c>
      <c r="K178" s="25" t="s">
        <v>791</v>
      </c>
      <c r="L178" s="23" t="s">
        <v>843</v>
      </c>
      <c r="M178" s="31" t="s">
        <v>844</v>
      </c>
      <c r="N178" s="60" t="s">
        <v>224</v>
      </c>
      <c r="O178" s="37" t="s">
        <v>789</v>
      </c>
      <c r="P178" s="17"/>
      <c r="Q178" s="17"/>
      <c r="R178" s="53"/>
      <c r="S178" s="54" t="s">
        <v>795</v>
      </c>
      <c r="T178" s="55"/>
      <c r="U178" s="127" t="str">
        <f t="shared" si="4"/>
        <v>O</v>
      </c>
      <c r="V178" s="127" t="s">
        <v>45</v>
      </c>
      <c r="W178" s="127" t="s">
        <v>854</v>
      </c>
      <c r="X178" s="127" t="s">
        <v>854</v>
      </c>
      <c r="Y178" s="127" t="s">
        <v>854</v>
      </c>
      <c r="Z178" s="127" t="s">
        <v>854</v>
      </c>
      <c r="AA178" s="127" t="s">
        <v>45</v>
      </c>
      <c r="AB178" s="127" t="s">
        <v>45</v>
      </c>
      <c r="AC178" s="127" t="s">
        <v>45</v>
      </c>
      <c r="AD178" s="127" t="s">
        <v>45</v>
      </c>
      <c r="AE178" s="127" t="s">
        <v>45</v>
      </c>
      <c r="AF178" s="127" t="s">
        <v>45</v>
      </c>
      <c r="AG178" s="127" t="s">
        <v>45</v>
      </c>
      <c r="AH178" s="127" t="s">
        <v>45</v>
      </c>
      <c r="AI178" s="127" t="s">
        <v>45</v>
      </c>
      <c r="AJ178" s="127" t="s">
        <v>45</v>
      </c>
      <c r="AK178" s="127" t="s">
        <v>45</v>
      </c>
      <c r="AL178" s="127" t="s">
        <v>45</v>
      </c>
      <c r="AM178" s="128">
        <f>COUNTIF(U178:AL178,"S")/(COUNTIF(U178:AL178,"S")+COUNTIF(U178:AL178,"O"))</f>
        <v>0.9285714285714286</v>
      </c>
      <c r="AN178" s="129">
        <f t="shared" si="5"/>
        <v>1</v>
      </c>
      <c r="AO178" s="130" t="s">
        <v>45</v>
      </c>
    </row>
    <row r="179" spans="1:41" ht="76.5">
      <c r="A179" s="22">
        <v>535</v>
      </c>
      <c r="B179" s="29" t="s">
        <v>756</v>
      </c>
      <c r="C179" s="29" t="s">
        <v>757</v>
      </c>
      <c r="D179" s="90" t="s">
        <v>758</v>
      </c>
      <c r="E179" s="29" t="s">
        <v>759</v>
      </c>
      <c r="F179" s="27">
        <v>8</v>
      </c>
      <c r="G179" s="27" t="s">
        <v>225</v>
      </c>
      <c r="H179" s="27">
        <v>5</v>
      </c>
      <c r="I179" s="26">
        <v>369</v>
      </c>
      <c r="J179" s="26">
        <v>25</v>
      </c>
      <c r="K179" s="27" t="s">
        <v>792</v>
      </c>
      <c r="L179" s="17" t="s">
        <v>226</v>
      </c>
      <c r="M179" s="29" t="s">
        <v>195</v>
      </c>
      <c r="N179" s="60" t="s">
        <v>227</v>
      </c>
      <c r="O179" s="37" t="s">
        <v>783</v>
      </c>
      <c r="P179" s="17"/>
      <c r="Q179" s="17"/>
      <c r="R179" s="53"/>
      <c r="S179" s="54" t="s">
        <v>795</v>
      </c>
      <c r="T179" s="55"/>
      <c r="U179" s="127" t="str">
        <f t="shared" si="4"/>
        <v>O</v>
      </c>
      <c r="V179" s="127" t="s">
        <v>45</v>
      </c>
      <c r="W179" s="127" t="s">
        <v>44</v>
      </c>
      <c r="X179" s="127" t="s">
        <v>854</v>
      </c>
      <c r="Y179" s="127" t="s">
        <v>854</v>
      </c>
      <c r="Z179" s="127" t="s">
        <v>854</v>
      </c>
      <c r="AA179" s="127" t="s">
        <v>45</v>
      </c>
      <c r="AB179" s="127" t="s">
        <v>45</v>
      </c>
      <c r="AC179" s="127" t="s">
        <v>45</v>
      </c>
      <c r="AD179" s="127" t="s">
        <v>45</v>
      </c>
      <c r="AE179" s="127" t="s">
        <v>45</v>
      </c>
      <c r="AF179" s="127" t="s">
        <v>45</v>
      </c>
      <c r="AG179" s="127" t="s">
        <v>45</v>
      </c>
      <c r="AH179" s="127" t="s">
        <v>45</v>
      </c>
      <c r="AI179" s="127" t="s">
        <v>45</v>
      </c>
      <c r="AJ179" s="127" t="s">
        <v>45</v>
      </c>
      <c r="AK179" s="127" t="s">
        <v>45</v>
      </c>
      <c r="AL179" s="127" t="s">
        <v>45</v>
      </c>
      <c r="AM179" s="128">
        <f>COUNTIF(U179:AL179,"S")/(COUNTIF(U179:AL179,"S")+COUNTIF(U179:AL179,"O"))</f>
        <v>0.8666666666666667</v>
      </c>
      <c r="AN179" s="129">
        <f t="shared" si="5"/>
        <v>1</v>
      </c>
      <c r="AO179" s="136" t="s">
        <v>44</v>
      </c>
    </row>
    <row r="180" spans="1:41" ht="76.5">
      <c r="A180" s="22">
        <v>536</v>
      </c>
      <c r="B180" s="31" t="s">
        <v>768</v>
      </c>
      <c r="C180" s="31" t="s">
        <v>769</v>
      </c>
      <c r="D180" s="90" t="s">
        <v>770</v>
      </c>
      <c r="E180" s="31" t="s">
        <v>771</v>
      </c>
      <c r="F180" s="27">
        <v>8</v>
      </c>
      <c r="G180" s="27" t="s">
        <v>225</v>
      </c>
      <c r="H180" s="27">
        <v>5</v>
      </c>
      <c r="I180" s="26">
        <v>369</v>
      </c>
      <c r="J180" s="26">
        <v>25</v>
      </c>
      <c r="K180" s="27" t="s">
        <v>792</v>
      </c>
      <c r="L180" s="17" t="s">
        <v>226</v>
      </c>
      <c r="M180" s="29" t="s">
        <v>195</v>
      </c>
      <c r="N180" s="60" t="s">
        <v>227</v>
      </c>
      <c r="O180" s="37" t="s">
        <v>783</v>
      </c>
      <c r="P180" s="17"/>
      <c r="Q180" s="17"/>
      <c r="R180" s="53"/>
      <c r="S180" s="54" t="s">
        <v>795</v>
      </c>
      <c r="T180" s="55"/>
      <c r="U180" s="127" t="str">
        <f t="shared" si="4"/>
        <v>O</v>
      </c>
      <c r="V180" s="127" t="s">
        <v>45</v>
      </c>
      <c r="W180" s="127" t="s">
        <v>44</v>
      </c>
      <c r="X180" s="127" t="s">
        <v>854</v>
      </c>
      <c r="Y180" s="127" t="s">
        <v>854</v>
      </c>
      <c r="Z180" s="127" t="s">
        <v>854</v>
      </c>
      <c r="AA180" s="127" t="s">
        <v>45</v>
      </c>
      <c r="AB180" s="127" t="s">
        <v>45</v>
      </c>
      <c r="AC180" s="127" t="s">
        <v>45</v>
      </c>
      <c r="AD180" s="127" t="s">
        <v>45</v>
      </c>
      <c r="AE180" s="127" t="s">
        <v>45</v>
      </c>
      <c r="AF180" s="127" t="s">
        <v>45</v>
      </c>
      <c r="AG180" s="127" t="s">
        <v>45</v>
      </c>
      <c r="AH180" s="127" t="s">
        <v>45</v>
      </c>
      <c r="AI180" s="127" t="s">
        <v>45</v>
      </c>
      <c r="AJ180" s="127" t="s">
        <v>45</v>
      </c>
      <c r="AK180" s="127" t="s">
        <v>45</v>
      </c>
      <c r="AL180" s="127" t="s">
        <v>45</v>
      </c>
      <c r="AM180" s="128">
        <f>COUNTIF(U180:AL180,"S")/(COUNTIF(U180:AL180,"S")+COUNTIF(U180:AL180,"O"))</f>
        <v>0.8666666666666667</v>
      </c>
      <c r="AN180" s="129">
        <f t="shared" si="5"/>
        <v>1</v>
      </c>
      <c r="AO180" s="136" t="s">
        <v>44</v>
      </c>
    </row>
    <row r="181" spans="1:41" ht="38.25">
      <c r="A181" s="22">
        <v>537</v>
      </c>
      <c r="B181" s="29" t="s">
        <v>228</v>
      </c>
      <c r="C181" s="29" t="s">
        <v>229</v>
      </c>
      <c r="D181" s="90" t="s">
        <v>230</v>
      </c>
      <c r="E181" s="29" t="s">
        <v>231</v>
      </c>
      <c r="F181" s="27">
        <v>8</v>
      </c>
      <c r="G181" s="111" t="s">
        <v>232</v>
      </c>
      <c r="H181" s="27" t="s">
        <v>703</v>
      </c>
      <c r="I181" s="26">
        <v>370</v>
      </c>
      <c r="J181" s="26">
        <v>12</v>
      </c>
      <c r="K181" s="27" t="s">
        <v>792</v>
      </c>
      <c r="L181" s="17" t="s">
        <v>233</v>
      </c>
      <c r="M181" s="29" t="s">
        <v>234</v>
      </c>
      <c r="N181" s="60" t="s">
        <v>235</v>
      </c>
      <c r="O181" s="37" t="s">
        <v>789</v>
      </c>
      <c r="P181" s="17"/>
      <c r="Q181" s="17"/>
      <c r="R181" s="53" t="s">
        <v>795</v>
      </c>
      <c r="S181" s="54"/>
      <c r="T181" s="55"/>
      <c r="U181" s="127" t="str">
        <f t="shared" si="4"/>
        <v>S</v>
      </c>
      <c r="V181" s="127" t="s">
        <v>45</v>
      </c>
      <c r="W181" s="127" t="s">
        <v>45</v>
      </c>
      <c r="X181" s="127" t="s">
        <v>854</v>
      </c>
      <c r="Y181" s="127" t="s">
        <v>45</v>
      </c>
      <c r="Z181" s="127" t="s">
        <v>854</v>
      </c>
      <c r="AA181" s="127" t="s">
        <v>45</v>
      </c>
      <c r="AB181" s="127" t="s">
        <v>45</v>
      </c>
      <c r="AC181" s="127" t="s">
        <v>45</v>
      </c>
      <c r="AD181" s="127" t="s">
        <v>45</v>
      </c>
      <c r="AE181" s="127" t="s">
        <v>45</v>
      </c>
      <c r="AF181" s="127" t="s">
        <v>45</v>
      </c>
      <c r="AG181" s="127" t="s">
        <v>45</v>
      </c>
      <c r="AH181" s="127" t="s">
        <v>45</v>
      </c>
      <c r="AI181" s="127" t="s">
        <v>45</v>
      </c>
      <c r="AJ181" s="127" t="s">
        <v>45</v>
      </c>
      <c r="AK181" s="127" t="s">
        <v>45</v>
      </c>
      <c r="AL181" s="127" t="s">
        <v>45</v>
      </c>
      <c r="AM181" s="128">
        <f>COUNTIF(U181:AL181,"S")/(COUNTIF(U181:AL181,"S")+COUNTIF(U181:AL181,"O"))</f>
        <v>1</v>
      </c>
      <c r="AN181" s="129">
        <f t="shared" si="5"/>
        <v>1</v>
      </c>
      <c r="AO181" s="130" t="s">
        <v>45</v>
      </c>
    </row>
    <row r="182" spans="1:41" ht="76.5">
      <c r="A182" s="22">
        <v>538</v>
      </c>
      <c r="B182" s="29" t="s">
        <v>756</v>
      </c>
      <c r="C182" s="29" t="s">
        <v>757</v>
      </c>
      <c r="D182" s="90" t="s">
        <v>758</v>
      </c>
      <c r="E182" s="29" t="s">
        <v>759</v>
      </c>
      <c r="F182" s="27">
        <v>8</v>
      </c>
      <c r="G182" s="111" t="s">
        <v>232</v>
      </c>
      <c r="H182" s="27" t="s">
        <v>703</v>
      </c>
      <c r="I182" s="26">
        <v>370</v>
      </c>
      <c r="J182" s="26">
        <v>12</v>
      </c>
      <c r="K182" s="27" t="s">
        <v>792</v>
      </c>
      <c r="L182" s="17" t="s">
        <v>236</v>
      </c>
      <c r="M182" s="29" t="s">
        <v>168</v>
      </c>
      <c r="N182" s="60" t="s">
        <v>237</v>
      </c>
      <c r="O182" s="37" t="s">
        <v>790</v>
      </c>
      <c r="P182" s="17"/>
      <c r="Q182" s="17"/>
      <c r="R182" s="53" t="s">
        <v>795</v>
      </c>
      <c r="S182" s="54"/>
      <c r="T182" s="55"/>
      <c r="U182" s="127" t="str">
        <f t="shared" si="4"/>
        <v>S</v>
      </c>
      <c r="V182" s="127" t="s">
        <v>45</v>
      </c>
      <c r="W182" s="127" t="s">
        <v>45</v>
      </c>
      <c r="X182" s="127" t="s">
        <v>854</v>
      </c>
      <c r="Y182" s="127" t="s">
        <v>854</v>
      </c>
      <c r="Z182" s="127" t="s">
        <v>854</v>
      </c>
      <c r="AA182" s="127" t="s">
        <v>45</v>
      </c>
      <c r="AB182" s="127" t="s">
        <v>45</v>
      </c>
      <c r="AC182" s="127" t="s">
        <v>45</v>
      </c>
      <c r="AD182" s="127" t="s">
        <v>45</v>
      </c>
      <c r="AE182" s="127" t="s">
        <v>45</v>
      </c>
      <c r="AF182" s="127" t="s">
        <v>45</v>
      </c>
      <c r="AG182" s="127" t="s">
        <v>45</v>
      </c>
      <c r="AH182" s="127" t="s">
        <v>45</v>
      </c>
      <c r="AI182" s="127" t="s">
        <v>45</v>
      </c>
      <c r="AJ182" s="127" t="s">
        <v>45</v>
      </c>
      <c r="AK182" s="127" t="s">
        <v>45</v>
      </c>
      <c r="AL182" s="127" t="s">
        <v>45</v>
      </c>
      <c r="AM182" s="128">
        <f>COUNTIF(U182:AL182,"S")/(COUNTIF(U182:AL182,"S")+COUNTIF(U182:AL182,"O"))</f>
        <v>1</v>
      </c>
      <c r="AN182" s="129">
        <f t="shared" si="5"/>
        <v>1</v>
      </c>
      <c r="AO182" s="130" t="s">
        <v>45</v>
      </c>
    </row>
    <row r="183" spans="1:41" ht="76.5">
      <c r="A183" s="22">
        <v>539</v>
      </c>
      <c r="B183" s="31" t="s">
        <v>768</v>
      </c>
      <c r="C183" s="31" t="s">
        <v>769</v>
      </c>
      <c r="D183" s="90" t="s">
        <v>770</v>
      </c>
      <c r="E183" s="31" t="s">
        <v>771</v>
      </c>
      <c r="F183" s="27">
        <v>8</v>
      </c>
      <c r="G183" s="111" t="s">
        <v>232</v>
      </c>
      <c r="H183" s="27" t="s">
        <v>703</v>
      </c>
      <c r="I183" s="26">
        <v>370</v>
      </c>
      <c r="J183" s="26">
        <v>12</v>
      </c>
      <c r="K183" s="27" t="s">
        <v>792</v>
      </c>
      <c r="L183" s="17" t="s">
        <v>236</v>
      </c>
      <c r="M183" s="29" t="s">
        <v>168</v>
      </c>
      <c r="N183" s="60" t="s">
        <v>237</v>
      </c>
      <c r="O183" s="37" t="s">
        <v>790</v>
      </c>
      <c r="P183" s="17"/>
      <c r="Q183" s="17"/>
      <c r="R183" s="53" t="s">
        <v>795</v>
      </c>
      <c r="S183" s="54"/>
      <c r="T183" s="55"/>
      <c r="U183" s="127" t="str">
        <f t="shared" si="4"/>
        <v>S</v>
      </c>
      <c r="V183" s="127" t="s">
        <v>45</v>
      </c>
      <c r="W183" s="127" t="s">
        <v>45</v>
      </c>
      <c r="X183" s="127" t="s">
        <v>854</v>
      </c>
      <c r="Y183" s="127" t="s">
        <v>854</v>
      </c>
      <c r="Z183" s="127" t="s">
        <v>854</v>
      </c>
      <c r="AA183" s="127" t="s">
        <v>45</v>
      </c>
      <c r="AB183" s="127" t="s">
        <v>45</v>
      </c>
      <c r="AC183" s="127" t="s">
        <v>45</v>
      </c>
      <c r="AD183" s="127" t="s">
        <v>45</v>
      </c>
      <c r="AE183" s="127" t="s">
        <v>45</v>
      </c>
      <c r="AF183" s="127" t="s">
        <v>45</v>
      </c>
      <c r="AG183" s="127" t="s">
        <v>45</v>
      </c>
      <c r="AH183" s="127" t="s">
        <v>45</v>
      </c>
      <c r="AI183" s="127" t="s">
        <v>45</v>
      </c>
      <c r="AJ183" s="127" t="s">
        <v>45</v>
      </c>
      <c r="AK183" s="127" t="s">
        <v>45</v>
      </c>
      <c r="AL183" s="127" t="s">
        <v>45</v>
      </c>
      <c r="AM183" s="128">
        <f>COUNTIF(U183:AL183,"S")/(COUNTIF(U183:AL183,"S")+COUNTIF(U183:AL183,"O"))</f>
        <v>1</v>
      </c>
      <c r="AN183" s="129">
        <f t="shared" si="5"/>
        <v>1</v>
      </c>
      <c r="AO183" s="130" t="s">
        <v>45</v>
      </c>
    </row>
    <row r="184" spans="1:41" ht="114.75">
      <c r="A184" s="22">
        <v>551</v>
      </c>
      <c r="B184" s="31" t="s">
        <v>781</v>
      </c>
      <c r="C184" s="31" t="s">
        <v>626</v>
      </c>
      <c r="D184" s="90" t="s">
        <v>627</v>
      </c>
      <c r="E184" s="31" t="s">
        <v>628</v>
      </c>
      <c r="F184" s="30">
        <v>9</v>
      </c>
      <c r="G184" s="22">
        <v>9.2</v>
      </c>
      <c r="H184" s="22"/>
      <c r="I184" s="22">
        <v>373</v>
      </c>
      <c r="J184" s="22">
        <v>1</v>
      </c>
      <c r="K184" s="24" t="s">
        <v>792</v>
      </c>
      <c r="L184" s="23" t="s">
        <v>169</v>
      </c>
      <c r="M184" s="112" t="s">
        <v>170</v>
      </c>
      <c r="N184" s="74" t="s">
        <v>171</v>
      </c>
      <c r="O184" s="75" t="s">
        <v>790</v>
      </c>
      <c r="P184" s="17"/>
      <c r="Q184" s="17"/>
      <c r="R184" s="53" t="s">
        <v>795</v>
      </c>
      <c r="S184" s="54"/>
      <c r="T184" s="55"/>
      <c r="U184" s="127" t="str">
        <f t="shared" si="4"/>
        <v>S</v>
      </c>
      <c r="V184" s="127" t="s">
        <v>45</v>
      </c>
      <c r="W184" s="127" t="s">
        <v>854</v>
      </c>
      <c r="X184" s="127" t="s">
        <v>854</v>
      </c>
      <c r="Y184" s="127" t="s">
        <v>854</v>
      </c>
      <c r="Z184" s="127" t="s">
        <v>854</v>
      </c>
      <c r="AA184" s="127" t="s">
        <v>45</v>
      </c>
      <c r="AB184" s="127" t="s">
        <v>854</v>
      </c>
      <c r="AC184" s="127" t="s">
        <v>45</v>
      </c>
      <c r="AD184" s="127" t="s">
        <v>45</v>
      </c>
      <c r="AE184" s="127" t="s">
        <v>854</v>
      </c>
      <c r="AF184" s="127" t="s">
        <v>45</v>
      </c>
      <c r="AG184" s="127" t="s">
        <v>45</v>
      </c>
      <c r="AH184" s="127" t="s">
        <v>45</v>
      </c>
      <c r="AI184" s="127" t="s">
        <v>45</v>
      </c>
      <c r="AJ184" s="127" t="s">
        <v>45</v>
      </c>
      <c r="AK184" s="127" t="s">
        <v>45</v>
      </c>
      <c r="AL184" s="127" t="s">
        <v>45</v>
      </c>
      <c r="AM184" s="128">
        <f>COUNTIF(U184:AL184,"S")/(COUNTIF(U184:AL184,"S")+COUNTIF(U184:AL184,"O"))</f>
        <v>1</v>
      </c>
      <c r="AN184" s="129">
        <f t="shared" si="5"/>
        <v>1</v>
      </c>
      <c r="AO184" s="130" t="s">
        <v>45</v>
      </c>
    </row>
    <row r="185" spans="1:41" ht="114.75">
      <c r="A185" s="22">
        <v>554</v>
      </c>
      <c r="B185" s="34" t="s">
        <v>654</v>
      </c>
      <c r="C185" s="34" t="s">
        <v>655</v>
      </c>
      <c r="D185" s="107" t="s">
        <v>656</v>
      </c>
      <c r="E185" s="95"/>
      <c r="F185" s="96" t="s">
        <v>238</v>
      </c>
      <c r="G185" s="96" t="s">
        <v>239</v>
      </c>
      <c r="H185" s="96"/>
      <c r="I185" s="26">
        <v>373</v>
      </c>
      <c r="J185" s="26">
        <v>34</v>
      </c>
      <c r="K185" s="96" t="s">
        <v>792</v>
      </c>
      <c r="L185" s="97" t="s">
        <v>172</v>
      </c>
      <c r="M185" s="93" t="s">
        <v>240</v>
      </c>
      <c r="N185" s="74" t="s">
        <v>173</v>
      </c>
      <c r="O185" s="75" t="s">
        <v>783</v>
      </c>
      <c r="P185" s="17"/>
      <c r="Q185" s="17" t="s">
        <v>241</v>
      </c>
      <c r="R185" s="53" t="s">
        <v>795</v>
      </c>
      <c r="S185" s="54"/>
      <c r="T185" s="55"/>
      <c r="U185" s="127" t="str">
        <f t="shared" si="4"/>
        <v>S</v>
      </c>
      <c r="V185" s="127" t="s">
        <v>45</v>
      </c>
      <c r="W185" s="127" t="s">
        <v>854</v>
      </c>
      <c r="X185" s="127" t="s">
        <v>854</v>
      </c>
      <c r="Y185" s="127" t="s">
        <v>854</v>
      </c>
      <c r="Z185" s="127" t="s">
        <v>854</v>
      </c>
      <c r="AA185" s="127" t="s">
        <v>45</v>
      </c>
      <c r="AB185" s="127" t="s">
        <v>45</v>
      </c>
      <c r="AC185" s="127" t="s">
        <v>45</v>
      </c>
      <c r="AD185" s="127" t="s">
        <v>45</v>
      </c>
      <c r="AE185" s="127" t="s">
        <v>45</v>
      </c>
      <c r="AF185" s="127" t="s">
        <v>45</v>
      </c>
      <c r="AG185" s="127" t="s">
        <v>45</v>
      </c>
      <c r="AH185" s="127" t="s">
        <v>45</v>
      </c>
      <c r="AI185" s="127" t="s">
        <v>45</v>
      </c>
      <c r="AJ185" s="127" t="s">
        <v>45</v>
      </c>
      <c r="AK185" s="127" t="s">
        <v>45</v>
      </c>
      <c r="AL185" s="127" t="s">
        <v>45</v>
      </c>
      <c r="AM185" s="128">
        <f>COUNTIF(U185:AL185,"S")/(COUNTIF(U185:AL185,"S")+COUNTIF(U185:AL185,"O"))</f>
        <v>1</v>
      </c>
      <c r="AN185" s="129">
        <f t="shared" si="5"/>
        <v>1</v>
      </c>
      <c r="AO185" s="130" t="s">
        <v>45</v>
      </c>
    </row>
    <row r="186" spans="1:41" ht="114.75">
      <c r="A186" s="22">
        <v>559</v>
      </c>
      <c r="B186" s="34" t="s">
        <v>654</v>
      </c>
      <c r="C186" s="34" t="s">
        <v>655</v>
      </c>
      <c r="D186" s="107" t="s">
        <v>656</v>
      </c>
      <c r="E186" s="95"/>
      <c r="F186" s="96" t="s">
        <v>238</v>
      </c>
      <c r="G186" s="96" t="s">
        <v>242</v>
      </c>
      <c r="H186" s="96"/>
      <c r="I186" s="26">
        <v>374</v>
      </c>
      <c r="J186" s="26">
        <v>35</v>
      </c>
      <c r="K186" s="96" t="s">
        <v>792</v>
      </c>
      <c r="L186" s="97" t="s">
        <v>172</v>
      </c>
      <c r="M186" s="93" t="s">
        <v>243</v>
      </c>
      <c r="N186" s="74" t="s">
        <v>173</v>
      </c>
      <c r="O186" s="75" t="s">
        <v>783</v>
      </c>
      <c r="P186" s="17"/>
      <c r="Q186" s="17" t="s">
        <v>241</v>
      </c>
      <c r="R186" s="53" t="s">
        <v>795</v>
      </c>
      <c r="S186" s="54"/>
      <c r="T186" s="55"/>
      <c r="U186" s="127" t="str">
        <f t="shared" si="4"/>
        <v>S</v>
      </c>
      <c r="V186" s="127" t="s">
        <v>45</v>
      </c>
      <c r="W186" s="127" t="s">
        <v>854</v>
      </c>
      <c r="X186" s="127" t="s">
        <v>854</v>
      </c>
      <c r="Y186" s="127" t="s">
        <v>854</v>
      </c>
      <c r="Z186" s="127" t="s">
        <v>854</v>
      </c>
      <c r="AA186" s="127" t="s">
        <v>45</v>
      </c>
      <c r="AB186" s="127" t="s">
        <v>45</v>
      </c>
      <c r="AC186" s="127" t="s">
        <v>45</v>
      </c>
      <c r="AD186" s="127" t="s">
        <v>45</v>
      </c>
      <c r="AE186" s="127" t="s">
        <v>45</v>
      </c>
      <c r="AF186" s="127" t="s">
        <v>45</v>
      </c>
      <c r="AG186" s="127" t="s">
        <v>45</v>
      </c>
      <c r="AH186" s="127" t="s">
        <v>45</v>
      </c>
      <c r="AI186" s="127" t="s">
        <v>45</v>
      </c>
      <c r="AJ186" s="127" t="s">
        <v>45</v>
      </c>
      <c r="AK186" s="127" t="s">
        <v>45</v>
      </c>
      <c r="AL186" s="127" t="s">
        <v>45</v>
      </c>
      <c r="AM186" s="128">
        <f>COUNTIF(U186:AL186,"S")/(COUNTIF(U186:AL186,"S")+COUNTIF(U186:AL186,"O"))</f>
        <v>1</v>
      </c>
      <c r="AN186" s="129">
        <f t="shared" si="5"/>
        <v>1</v>
      </c>
      <c r="AO186" s="130" t="s">
        <v>45</v>
      </c>
    </row>
    <row r="187" spans="1:41" ht="330.75" customHeight="1">
      <c r="A187" s="22">
        <v>563</v>
      </c>
      <c r="B187" s="34" t="s">
        <v>654</v>
      </c>
      <c r="C187" s="34" t="s">
        <v>655</v>
      </c>
      <c r="D187" s="107" t="s">
        <v>656</v>
      </c>
      <c r="E187" s="95"/>
      <c r="F187" s="96" t="s">
        <v>238</v>
      </c>
      <c r="G187" s="96" t="s">
        <v>244</v>
      </c>
      <c r="H187" s="96"/>
      <c r="I187" s="26">
        <v>375</v>
      </c>
      <c r="J187" s="26">
        <v>38</v>
      </c>
      <c r="K187" s="96" t="s">
        <v>792</v>
      </c>
      <c r="L187" s="97" t="s">
        <v>245</v>
      </c>
      <c r="M187" s="93" t="s">
        <v>174</v>
      </c>
      <c r="N187" s="100" t="s">
        <v>175</v>
      </c>
      <c r="O187" s="75" t="s">
        <v>789</v>
      </c>
      <c r="P187" s="17"/>
      <c r="Q187" s="17"/>
      <c r="R187" s="53" t="s">
        <v>795</v>
      </c>
      <c r="S187" s="54"/>
      <c r="T187" s="55"/>
      <c r="U187" s="127" t="str">
        <f t="shared" si="4"/>
        <v>S</v>
      </c>
      <c r="V187" s="127" t="s">
        <v>45</v>
      </c>
      <c r="W187" s="127" t="s">
        <v>45</v>
      </c>
      <c r="X187" s="127" t="s">
        <v>854</v>
      </c>
      <c r="Y187" s="127" t="s">
        <v>854</v>
      </c>
      <c r="Z187" s="127" t="s">
        <v>854</v>
      </c>
      <c r="AA187" s="127" t="s">
        <v>45</v>
      </c>
      <c r="AB187" s="127" t="s">
        <v>45</v>
      </c>
      <c r="AC187" s="127" t="s">
        <v>45</v>
      </c>
      <c r="AD187" s="127" t="s">
        <v>45</v>
      </c>
      <c r="AE187" s="127" t="s">
        <v>45</v>
      </c>
      <c r="AF187" s="127" t="s">
        <v>45</v>
      </c>
      <c r="AG187" s="127" t="s">
        <v>45</v>
      </c>
      <c r="AH187" s="127" t="s">
        <v>45</v>
      </c>
      <c r="AI187" s="127" t="s">
        <v>45</v>
      </c>
      <c r="AJ187" s="127" t="s">
        <v>45</v>
      </c>
      <c r="AK187" s="127" t="s">
        <v>45</v>
      </c>
      <c r="AL187" s="127" t="s">
        <v>45</v>
      </c>
      <c r="AM187" s="128">
        <f>COUNTIF(U187:AL187,"S")/(COUNTIF(U187:AL187,"S")+COUNTIF(U187:AL187,"O"))</f>
        <v>1</v>
      </c>
      <c r="AN187" s="129">
        <f t="shared" si="5"/>
        <v>1</v>
      </c>
      <c r="AO187" s="130" t="s">
        <v>45</v>
      </c>
    </row>
    <row r="188" spans="1:41" ht="114.75">
      <c r="A188" s="22">
        <v>566</v>
      </c>
      <c r="B188" s="34" t="s">
        <v>654</v>
      </c>
      <c r="C188" s="34" t="s">
        <v>655</v>
      </c>
      <c r="D188" s="107" t="s">
        <v>656</v>
      </c>
      <c r="E188" s="95"/>
      <c r="F188" s="96" t="s">
        <v>238</v>
      </c>
      <c r="G188" s="96" t="s">
        <v>246</v>
      </c>
      <c r="H188" s="96"/>
      <c r="I188" s="26">
        <v>376</v>
      </c>
      <c r="J188" s="26">
        <v>14</v>
      </c>
      <c r="K188" s="96" t="s">
        <v>792</v>
      </c>
      <c r="L188" s="97" t="s">
        <v>176</v>
      </c>
      <c r="M188" s="93" t="s">
        <v>81</v>
      </c>
      <c r="N188" s="74" t="s">
        <v>82</v>
      </c>
      <c r="O188" s="75" t="s">
        <v>783</v>
      </c>
      <c r="P188" s="17"/>
      <c r="Q188" s="17"/>
      <c r="R188" s="53" t="s">
        <v>795</v>
      </c>
      <c r="S188" s="54"/>
      <c r="T188" s="55"/>
      <c r="U188" s="127" t="str">
        <f t="shared" si="4"/>
        <v>S</v>
      </c>
      <c r="V188" s="127" t="s">
        <v>45</v>
      </c>
      <c r="W188" s="127" t="s">
        <v>45</v>
      </c>
      <c r="X188" s="127" t="s">
        <v>854</v>
      </c>
      <c r="Y188" s="127" t="s">
        <v>854</v>
      </c>
      <c r="Z188" s="127" t="s">
        <v>854</v>
      </c>
      <c r="AA188" s="127" t="s">
        <v>45</v>
      </c>
      <c r="AB188" s="127" t="s">
        <v>45</v>
      </c>
      <c r="AC188" s="127" t="s">
        <v>45</v>
      </c>
      <c r="AD188" s="127" t="s">
        <v>45</v>
      </c>
      <c r="AE188" s="127" t="s">
        <v>854</v>
      </c>
      <c r="AF188" s="127" t="s">
        <v>45</v>
      </c>
      <c r="AG188" s="127" t="s">
        <v>45</v>
      </c>
      <c r="AH188" s="127" t="s">
        <v>45</v>
      </c>
      <c r="AI188" s="127" t="s">
        <v>45</v>
      </c>
      <c r="AJ188" s="127" t="s">
        <v>45</v>
      </c>
      <c r="AK188" s="127" t="s">
        <v>45</v>
      </c>
      <c r="AL188" s="127" t="s">
        <v>45</v>
      </c>
      <c r="AM188" s="128">
        <f>COUNTIF(U188:AL188,"S")/(COUNTIF(U188:AL188,"S")+COUNTIF(U188:AL188,"O"))</f>
        <v>1</v>
      </c>
      <c r="AN188" s="129">
        <f t="shared" si="5"/>
        <v>1</v>
      </c>
      <c r="AO188" s="130" t="s">
        <v>45</v>
      </c>
    </row>
    <row r="189" spans="1:41" ht="153">
      <c r="A189" s="22">
        <v>572</v>
      </c>
      <c r="B189" s="29" t="s">
        <v>756</v>
      </c>
      <c r="C189" s="29" t="s">
        <v>757</v>
      </c>
      <c r="D189" s="90" t="s">
        <v>758</v>
      </c>
      <c r="E189" s="29" t="s">
        <v>759</v>
      </c>
      <c r="F189" s="27">
        <v>9</v>
      </c>
      <c r="G189" s="111" t="s">
        <v>247</v>
      </c>
      <c r="H189" s="27">
        <v>1</v>
      </c>
      <c r="I189" s="26">
        <v>377</v>
      </c>
      <c r="J189" s="26">
        <v>20</v>
      </c>
      <c r="K189" s="27" t="s">
        <v>792</v>
      </c>
      <c r="L189" s="17" t="s">
        <v>83</v>
      </c>
      <c r="M189" s="29" t="s">
        <v>248</v>
      </c>
      <c r="N189" s="113" t="s">
        <v>84</v>
      </c>
      <c r="O189" s="114" t="s">
        <v>789</v>
      </c>
      <c r="P189" s="17"/>
      <c r="Q189" s="17"/>
      <c r="R189" s="53"/>
      <c r="S189" s="54" t="s">
        <v>795</v>
      </c>
      <c r="T189" s="55"/>
      <c r="U189" s="127" t="str">
        <f t="shared" si="4"/>
        <v>O</v>
      </c>
      <c r="V189" s="127" t="s">
        <v>45</v>
      </c>
      <c r="W189" s="127" t="s">
        <v>854</v>
      </c>
      <c r="X189" s="127" t="s">
        <v>854</v>
      </c>
      <c r="Y189" s="127" t="s">
        <v>854</v>
      </c>
      <c r="Z189" s="127" t="s">
        <v>854</v>
      </c>
      <c r="AA189" s="127" t="s">
        <v>45</v>
      </c>
      <c r="AB189" s="127" t="s">
        <v>45</v>
      </c>
      <c r="AC189" s="127" t="s">
        <v>45</v>
      </c>
      <c r="AD189" s="127" t="s">
        <v>45</v>
      </c>
      <c r="AE189" s="127" t="s">
        <v>854</v>
      </c>
      <c r="AF189" s="127" t="s">
        <v>45</v>
      </c>
      <c r="AG189" s="127" t="s">
        <v>45</v>
      </c>
      <c r="AH189" s="127" t="s">
        <v>45</v>
      </c>
      <c r="AI189" s="127" t="s">
        <v>45</v>
      </c>
      <c r="AJ189" s="127" t="s">
        <v>45</v>
      </c>
      <c r="AK189" s="127" t="s">
        <v>45</v>
      </c>
      <c r="AL189" s="127" t="s">
        <v>45</v>
      </c>
      <c r="AM189" s="128">
        <f>COUNTIF(U189:AL189,"S")/(COUNTIF(U189:AL189,"S")+COUNTIF(U189:AL189,"O"))</f>
        <v>0.9230769230769231</v>
      </c>
      <c r="AN189" s="129">
        <f t="shared" si="5"/>
        <v>1</v>
      </c>
      <c r="AO189" s="136" t="s">
        <v>44</v>
      </c>
    </row>
    <row r="190" spans="1:41" ht="216.75">
      <c r="A190" s="22">
        <v>573</v>
      </c>
      <c r="B190" s="29" t="s">
        <v>756</v>
      </c>
      <c r="C190" s="29" t="s">
        <v>757</v>
      </c>
      <c r="D190" s="90" t="s">
        <v>758</v>
      </c>
      <c r="E190" s="29" t="s">
        <v>759</v>
      </c>
      <c r="F190" s="27">
        <v>9</v>
      </c>
      <c r="G190" s="27" t="s">
        <v>247</v>
      </c>
      <c r="H190" s="27">
        <v>1</v>
      </c>
      <c r="I190" s="26">
        <v>377</v>
      </c>
      <c r="J190" s="26">
        <v>21</v>
      </c>
      <c r="K190" s="27" t="s">
        <v>792</v>
      </c>
      <c r="L190" s="17" t="s">
        <v>85</v>
      </c>
      <c r="M190" s="29" t="s">
        <v>248</v>
      </c>
      <c r="N190" s="113" t="s">
        <v>86</v>
      </c>
      <c r="O190" s="114" t="s">
        <v>789</v>
      </c>
      <c r="P190" s="17"/>
      <c r="Q190" s="17"/>
      <c r="R190" s="53" t="s">
        <v>795</v>
      </c>
      <c r="S190" s="54"/>
      <c r="T190" s="55"/>
      <c r="U190" s="127" t="str">
        <f t="shared" si="4"/>
        <v>S</v>
      </c>
      <c r="V190" s="127" t="s">
        <v>45</v>
      </c>
      <c r="W190" s="127" t="s">
        <v>854</v>
      </c>
      <c r="X190" s="127" t="s">
        <v>854</v>
      </c>
      <c r="Y190" s="127" t="s">
        <v>854</v>
      </c>
      <c r="Z190" s="127" t="s">
        <v>854</v>
      </c>
      <c r="AA190" s="127" t="s">
        <v>45</v>
      </c>
      <c r="AB190" s="127" t="s">
        <v>45</v>
      </c>
      <c r="AC190" s="127" t="s">
        <v>45</v>
      </c>
      <c r="AD190" s="127" t="s">
        <v>45</v>
      </c>
      <c r="AE190" s="127" t="s">
        <v>854</v>
      </c>
      <c r="AF190" s="127" t="s">
        <v>45</v>
      </c>
      <c r="AG190" s="127" t="s">
        <v>45</v>
      </c>
      <c r="AH190" s="127" t="s">
        <v>45</v>
      </c>
      <c r="AI190" s="127" t="s">
        <v>45</v>
      </c>
      <c r="AJ190" s="127" t="s">
        <v>45</v>
      </c>
      <c r="AK190" s="127" t="s">
        <v>45</v>
      </c>
      <c r="AL190" s="127" t="s">
        <v>45</v>
      </c>
      <c r="AM190" s="128">
        <f>COUNTIF(U190:AL190,"S")/(COUNTIF(U190:AL190,"S")+COUNTIF(U190:AL190,"O"))</f>
        <v>1</v>
      </c>
      <c r="AN190" s="129">
        <f t="shared" si="5"/>
        <v>1</v>
      </c>
      <c r="AO190" s="130" t="s">
        <v>45</v>
      </c>
    </row>
    <row r="191" spans="1:41" ht="149.25" customHeight="1">
      <c r="A191" s="22">
        <v>574</v>
      </c>
      <c r="B191" s="29" t="s">
        <v>756</v>
      </c>
      <c r="C191" s="29" t="s">
        <v>757</v>
      </c>
      <c r="D191" s="90" t="s">
        <v>758</v>
      </c>
      <c r="E191" s="29" t="s">
        <v>759</v>
      </c>
      <c r="F191" s="27">
        <v>9</v>
      </c>
      <c r="G191" s="27" t="s">
        <v>247</v>
      </c>
      <c r="H191" s="27">
        <v>1</v>
      </c>
      <c r="I191" s="26">
        <v>377</v>
      </c>
      <c r="J191" s="26">
        <v>21</v>
      </c>
      <c r="K191" s="27" t="s">
        <v>792</v>
      </c>
      <c r="L191" s="17" t="s">
        <v>87</v>
      </c>
      <c r="M191" s="29" t="s">
        <v>248</v>
      </c>
      <c r="N191" s="113" t="s">
        <v>88</v>
      </c>
      <c r="O191" s="114" t="s">
        <v>789</v>
      </c>
      <c r="P191" s="17"/>
      <c r="Q191" s="17"/>
      <c r="R191" s="53" t="s">
        <v>795</v>
      </c>
      <c r="S191" s="54"/>
      <c r="T191" s="55"/>
      <c r="U191" s="127" t="str">
        <f t="shared" si="4"/>
        <v>S</v>
      </c>
      <c r="V191" s="127" t="s">
        <v>45</v>
      </c>
      <c r="W191" s="127" t="s">
        <v>854</v>
      </c>
      <c r="X191" s="127" t="s">
        <v>854</v>
      </c>
      <c r="Y191" s="127" t="s">
        <v>854</v>
      </c>
      <c r="Z191" s="127" t="s">
        <v>854</v>
      </c>
      <c r="AA191" s="127" t="s">
        <v>45</v>
      </c>
      <c r="AB191" s="127" t="s">
        <v>45</v>
      </c>
      <c r="AC191" s="127" t="s">
        <v>45</v>
      </c>
      <c r="AD191" s="127" t="s">
        <v>45</v>
      </c>
      <c r="AE191" s="127" t="s">
        <v>854</v>
      </c>
      <c r="AF191" s="127" t="s">
        <v>45</v>
      </c>
      <c r="AG191" s="127" t="s">
        <v>45</v>
      </c>
      <c r="AH191" s="127" t="s">
        <v>45</v>
      </c>
      <c r="AI191" s="127" t="s">
        <v>45</v>
      </c>
      <c r="AJ191" s="127" t="s">
        <v>45</v>
      </c>
      <c r="AK191" s="127" t="s">
        <v>45</v>
      </c>
      <c r="AL191" s="127" t="s">
        <v>45</v>
      </c>
      <c r="AM191" s="128">
        <f>COUNTIF(U191:AL191,"S")/(COUNTIF(U191:AL191,"S")+COUNTIF(U191:AL191,"O"))</f>
        <v>1</v>
      </c>
      <c r="AN191" s="129">
        <f t="shared" si="5"/>
        <v>1</v>
      </c>
      <c r="AO191" s="130" t="s">
        <v>45</v>
      </c>
    </row>
    <row r="192" spans="1:41" ht="63.75">
      <c r="A192" s="22">
        <v>576</v>
      </c>
      <c r="B192" s="34" t="s">
        <v>654</v>
      </c>
      <c r="C192" s="34" t="s">
        <v>655</v>
      </c>
      <c r="D192" s="107" t="s">
        <v>656</v>
      </c>
      <c r="E192" s="95"/>
      <c r="F192" s="96" t="s">
        <v>238</v>
      </c>
      <c r="G192" s="96" t="s">
        <v>247</v>
      </c>
      <c r="H192" s="96"/>
      <c r="I192" s="26">
        <v>377</v>
      </c>
      <c r="J192" s="26">
        <v>36</v>
      </c>
      <c r="K192" s="96" t="s">
        <v>792</v>
      </c>
      <c r="L192" s="97" t="s">
        <v>89</v>
      </c>
      <c r="M192" s="93" t="s">
        <v>249</v>
      </c>
      <c r="N192" s="74" t="s">
        <v>250</v>
      </c>
      <c r="O192" s="75" t="s">
        <v>783</v>
      </c>
      <c r="P192" s="17"/>
      <c r="Q192" s="17" t="s">
        <v>241</v>
      </c>
      <c r="R192" s="53" t="s">
        <v>795</v>
      </c>
      <c r="S192" s="54"/>
      <c r="T192" s="55"/>
      <c r="U192" s="127" t="str">
        <f t="shared" si="4"/>
        <v>S</v>
      </c>
      <c r="V192" s="127" t="s">
        <v>45</v>
      </c>
      <c r="W192" s="127" t="s">
        <v>854</v>
      </c>
      <c r="X192" s="127" t="s">
        <v>854</v>
      </c>
      <c r="Y192" s="127" t="s">
        <v>854</v>
      </c>
      <c r="Z192" s="127" t="s">
        <v>854</v>
      </c>
      <c r="AA192" s="127" t="s">
        <v>45</v>
      </c>
      <c r="AB192" s="127" t="s">
        <v>45</v>
      </c>
      <c r="AC192" s="127" t="s">
        <v>45</v>
      </c>
      <c r="AD192" s="127" t="s">
        <v>45</v>
      </c>
      <c r="AE192" s="127" t="s">
        <v>854</v>
      </c>
      <c r="AF192" s="127" t="s">
        <v>45</v>
      </c>
      <c r="AG192" s="127" t="s">
        <v>45</v>
      </c>
      <c r="AH192" s="127" t="s">
        <v>45</v>
      </c>
      <c r="AI192" s="127" t="s">
        <v>45</v>
      </c>
      <c r="AJ192" s="127" t="s">
        <v>45</v>
      </c>
      <c r="AK192" s="127" t="s">
        <v>45</v>
      </c>
      <c r="AL192" s="127" t="s">
        <v>45</v>
      </c>
      <c r="AM192" s="128">
        <f>COUNTIF(U192:AL192,"S")/(COUNTIF(U192:AL192,"S")+COUNTIF(U192:AL192,"O"))</f>
        <v>1</v>
      </c>
      <c r="AN192" s="129">
        <f t="shared" si="5"/>
        <v>1</v>
      </c>
      <c r="AO192" s="130" t="s">
        <v>45</v>
      </c>
    </row>
    <row r="193" spans="1:41" ht="176.25" customHeight="1">
      <c r="A193" s="22">
        <v>578</v>
      </c>
      <c r="B193" s="34" t="s">
        <v>654</v>
      </c>
      <c r="C193" s="34" t="s">
        <v>655</v>
      </c>
      <c r="D193" s="107" t="s">
        <v>656</v>
      </c>
      <c r="E193" s="95"/>
      <c r="F193" s="96" t="s">
        <v>238</v>
      </c>
      <c r="G193" s="96" t="s">
        <v>251</v>
      </c>
      <c r="H193" s="96"/>
      <c r="I193" s="26">
        <v>379</v>
      </c>
      <c r="J193" s="26">
        <v>6</v>
      </c>
      <c r="K193" s="96" t="s">
        <v>792</v>
      </c>
      <c r="L193" s="97" t="s">
        <v>252</v>
      </c>
      <c r="M193" s="93" t="s">
        <v>253</v>
      </c>
      <c r="N193" s="100" t="s">
        <v>90</v>
      </c>
      <c r="O193" s="75" t="s">
        <v>789</v>
      </c>
      <c r="P193" s="17"/>
      <c r="Q193" s="17"/>
      <c r="R193" s="53" t="s">
        <v>795</v>
      </c>
      <c r="S193" s="54"/>
      <c r="T193" s="55"/>
      <c r="U193" s="127" t="str">
        <f t="shared" si="4"/>
        <v>S</v>
      </c>
      <c r="V193" s="127" t="s">
        <v>45</v>
      </c>
      <c r="W193" s="127" t="s">
        <v>854</v>
      </c>
      <c r="X193" s="127" t="s">
        <v>854</v>
      </c>
      <c r="Y193" s="127" t="s">
        <v>854</v>
      </c>
      <c r="Z193" s="127" t="s">
        <v>854</v>
      </c>
      <c r="AA193" s="127" t="s">
        <v>45</v>
      </c>
      <c r="AB193" s="127" t="s">
        <v>45</v>
      </c>
      <c r="AC193" s="127" t="s">
        <v>45</v>
      </c>
      <c r="AD193" s="127" t="s">
        <v>45</v>
      </c>
      <c r="AE193" s="127" t="s">
        <v>854</v>
      </c>
      <c r="AF193" s="127" t="s">
        <v>45</v>
      </c>
      <c r="AG193" s="127" t="s">
        <v>45</v>
      </c>
      <c r="AH193" s="127" t="s">
        <v>45</v>
      </c>
      <c r="AI193" s="127" t="s">
        <v>45</v>
      </c>
      <c r="AJ193" s="127" t="s">
        <v>45</v>
      </c>
      <c r="AK193" s="127" t="s">
        <v>45</v>
      </c>
      <c r="AL193" s="127" t="s">
        <v>45</v>
      </c>
      <c r="AM193" s="128">
        <f>COUNTIF(U193:AL193,"S")/(COUNTIF(U193:AL193,"S")+COUNTIF(U193:AL193,"O"))</f>
        <v>1</v>
      </c>
      <c r="AN193" s="129">
        <f t="shared" si="5"/>
        <v>1</v>
      </c>
      <c r="AO193" s="130" t="s">
        <v>45</v>
      </c>
    </row>
    <row r="194" spans="1:41" ht="255">
      <c r="A194" s="22">
        <v>593</v>
      </c>
      <c r="B194" s="34" t="s">
        <v>654</v>
      </c>
      <c r="C194" s="34" t="s">
        <v>655</v>
      </c>
      <c r="D194" s="107" t="s">
        <v>656</v>
      </c>
      <c r="E194" s="95"/>
      <c r="F194" s="96" t="s">
        <v>238</v>
      </c>
      <c r="G194" s="96" t="s">
        <v>718</v>
      </c>
      <c r="H194" s="96" t="s">
        <v>254</v>
      </c>
      <c r="I194" s="26">
        <v>383</v>
      </c>
      <c r="J194" s="26">
        <v>1</v>
      </c>
      <c r="K194" s="96" t="s">
        <v>792</v>
      </c>
      <c r="L194" s="97" t="s">
        <v>91</v>
      </c>
      <c r="M194" s="93" t="s">
        <v>92</v>
      </c>
      <c r="N194" s="74" t="s">
        <v>93</v>
      </c>
      <c r="O194" s="75" t="s">
        <v>789</v>
      </c>
      <c r="P194" s="17"/>
      <c r="Q194" s="17"/>
      <c r="R194" s="53" t="s">
        <v>795</v>
      </c>
      <c r="S194" s="54"/>
      <c r="T194" s="55"/>
      <c r="U194" s="127" t="str">
        <f aca="true" t="shared" si="6" ref="U194:U235">IF(R194="X","S",IF(S194="X","O","A"))</f>
        <v>S</v>
      </c>
      <c r="V194" s="127" t="s">
        <v>45</v>
      </c>
      <c r="W194" s="127" t="s">
        <v>854</v>
      </c>
      <c r="X194" s="127" t="s">
        <v>854</v>
      </c>
      <c r="Y194" s="127" t="s">
        <v>854</v>
      </c>
      <c r="Z194" s="127" t="s">
        <v>854</v>
      </c>
      <c r="AA194" s="127" t="s">
        <v>45</v>
      </c>
      <c r="AB194" s="127" t="s">
        <v>45</v>
      </c>
      <c r="AC194" s="127" t="s">
        <v>45</v>
      </c>
      <c r="AD194" s="127" t="s">
        <v>45</v>
      </c>
      <c r="AE194" s="127" t="s">
        <v>854</v>
      </c>
      <c r="AF194" s="127" t="s">
        <v>45</v>
      </c>
      <c r="AG194" s="127" t="s">
        <v>45</v>
      </c>
      <c r="AH194" s="127" t="s">
        <v>45</v>
      </c>
      <c r="AI194" s="127" t="s">
        <v>45</v>
      </c>
      <c r="AJ194" s="127" t="s">
        <v>45</v>
      </c>
      <c r="AK194" s="127" t="s">
        <v>45</v>
      </c>
      <c r="AL194" s="127" t="s">
        <v>45</v>
      </c>
      <c r="AM194" s="128">
        <f>COUNTIF(U194:AL194,"S")/(COUNTIF(U194:AL194,"S")+COUNTIF(U194:AL194,"O"))</f>
        <v>1</v>
      </c>
      <c r="AN194" s="129">
        <f aca="true" t="shared" si="7" ref="AN194:AN235">IF(AM194&lt;=75%,0,1)</f>
        <v>1</v>
      </c>
      <c r="AO194" s="130" t="s">
        <v>45</v>
      </c>
    </row>
    <row r="195" spans="1:41" ht="51">
      <c r="A195" s="22">
        <v>595</v>
      </c>
      <c r="B195" s="29" t="s">
        <v>756</v>
      </c>
      <c r="C195" s="29" t="s">
        <v>757</v>
      </c>
      <c r="D195" s="90" t="s">
        <v>758</v>
      </c>
      <c r="E195" s="29" t="s">
        <v>759</v>
      </c>
      <c r="F195" s="27">
        <v>9</v>
      </c>
      <c r="G195" s="27" t="s">
        <v>718</v>
      </c>
      <c r="H195" s="27" t="s">
        <v>254</v>
      </c>
      <c r="I195" s="26">
        <v>386</v>
      </c>
      <c r="J195" s="26">
        <v>1</v>
      </c>
      <c r="K195" s="27" t="s">
        <v>792</v>
      </c>
      <c r="L195" s="17" t="s">
        <v>23</v>
      </c>
      <c r="M195" s="29" t="s">
        <v>24</v>
      </c>
      <c r="N195" s="122" t="s">
        <v>25</v>
      </c>
      <c r="O195" s="123" t="s">
        <v>775</v>
      </c>
      <c r="P195" s="17"/>
      <c r="Q195" s="17"/>
      <c r="R195" s="53"/>
      <c r="S195" s="54" t="s">
        <v>795</v>
      </c>
      <c r="T195" s="55"/>
      <c r="U195" s="127" t="str">
        <f t="shared" si="6"/>
        <v>O</v>
      </c>
      <c r="V195" s="127" t="s">
        <v>45</v>
      </c>
      <c r="W195" s="127" t="s">
        <v>854</v>
      </c>
      <c r="X195" s="127" t="s">
        <v>854</v>
      </c>
      <c r="Y195" s="127" t="s">
        <v>854</v>
      </c>
      <c r="Z195" s="127" t="s">
        <v>854</v>
      </c>
      <c r="AA195" s="127" t="s">
        <v>45</v>
      </c>
      <c r="AB195" s="127" t="s">
        <v>854</v>
      </c>
      <c r="AC195" s="127" t="s">
        <v>45</v>
      </c>
      <c r="AD195" s="127" t="s">
        <v>45</v>
      </c>
      <c r="AE195" s="127" t="s">
        <v>854</v>
      </c>
      <c r="AF195" s="127" t="s">
        <v>45</v>
      </c>
      <c r="AG195" s="127" t="s">
        <v>45</v>
      </c>
      <c r="AH195" s="127" t="s">
        <v>45</v>
      </c>
      <c r="AI195" s="127" t="s">
        <v>45</v>
      </c>
      <c r="AJ195" s="127" t="s">
        <v>45</v>
      </c>
      <c r="AK195" s="127" t="s">
        <v>45</v>
      </c>
      <c r="AL195" s="127" t="s">
        <v>45</v>
      </c>
      <c r="AM195" s="128">
        <f>COUNTIF(U195:AL195,"S")/(COUNTIF(U195:AL195,"S")+COUNTIF(U195:AL195,"O"))</f>
        <v>0.9166666666666666</v>
      </c>
      <c r="AN195" s="129">
        <f t="shared" si="7"/>
        <v>1</v>
      </c>
      <c r="AO195" s="136" t="s">
        <v>44</v>
      </c>
    </row>
    <row r="196" spans="1:41" ht="38.25">
      <c r="A196" s="22">
        <v>603</v>
      </c>
      <c r="B196" s="34" t="s">
        <v>654</v>
      </c>
      <c r="C196" s="34" t="s">
        <v>655</v>
      </c>
      <c r="D196" s="107" t="s">
        <v>656</v>
      </c>
      <c r="E196" s="95"/>
      <c r="F196" s="96" t="s">
        <v>238</v>
      </c>
      <c r="G196" s="96" t="s">
        <v>255</v>
      </c>
      <c r="H196" s="96" t="s">
        <v>256</v>
      </c>
      <c r="I196" s="26">
        <v>391</v>
      </c>
      <c r="J196" s="26">
        <v>10</v>
      </c>
      <c r="K196" s="96" t="s">
        <v>792</v>
      </c>
      <c r="L196" s="97" t="s">
        <v>257</v>
      </c>
      <c r="M196" s="93" t="s">
        <v>258</v>
      </c>
      <c r="N196" s="74" t="s">
        <v>259</v>
      </c>
      <c r="O196" s="75" t="s">
        <v>790</v>
      </c>
      <c r="P196" s="17"/>
      <c r="Q196" s="17"/>
      <c r="R196" s="53" t="s">
        <v>795</v>
      </c>
      <c r="S196" s="54"/>
      <c r="T196" s="55"/>
      <c r="U196" s="127" t="str">
        <f t="shared" si="6"/>
        <v>S</v>
      </c>
      <c r="V196" s="127" t="s">
        <v>45</v>
      </c>
      <c r="W196" s="127" t="s">
        <v>854</v>
      </c>
      <c r="X196" s="127" t="s">
        <v>854</v>
      </c>
      <c r="Y196" s="127" t="s">
        <v>854</v>
      </c>
      <c r="Z196" s="127" t="s">
        <v>854</v>
      </c>
      <c r="AA196" s="127" t="s">
        <v>45</v>
      </c>
      <c r="AB196" s="127" t="s">
        <v>45</v>
      </c>
      <c r="AC196" s="127" t="s">
        <v>45</v>
      </c>
      <c r="AD196" s="127" t="s">
        <v>45</v>
      </c>
      <c r="AE196" s="127" t="s">
        <v>854</v>
      </c>
      <c r="AF196" s="127" t="s">
        <v>45</v>
      </c>
      <c r="AG196" s="127" t="s">
        <v>45</v>
      </c>
      <c r="AH196" s="127" t="s">
        <v>45</v>
      </c>
      <c r="AI196" s="127" t="s">
        <v>45</v>
      </c>
      <c r="AJ196" s="127" t="s">
        <v>45</v>
      </c>
      <c r="AK196" s="127" t="s">
        <v>45</v>
      </c>
      <c r="AL196" s="127" t="s">
        <v>45</v>
      </c>
      <c r="AM196" s="128">
        <f>COUNTIF(U196:AL196,"S")/(COUNTIF(U196:AL196,"S")+COUNTIF(U196:AL196,"O"))</f>
        <v>1</v>
      </c>
      <c r="AN196" s="129">
        <f t="shared" si="7"/>
        <v>1</v>
      </c>
      <c r="AO196" s="130" t="s">
        <v>45</v>
      </c>
    </row>
    <row r="197" spans="1:41" ht="153">
      <c r="A197" s="22">
        <v>607</v>
      </c>
      <c r="B197" s="31" t="s">
        <v>611</v>
      </c>
      <c r="C197" s="31" t="s">
        <v>612</v>
      </c>
      <c r="D197" s="107" t="s">
        <v>613</v>
      </c>
      <c r="E197" s="31" t="s">
        <v>614</v>
      </c>
      <c r="F197" s="22"/>
      <c r="G197" s="22"/>
      <c r="H197" s="24" t="s">
        <v>260</v>
      </c>
      <c r="I197" s="22">
        <v>394</v>
      </c>
      <c r="J197" s="22"/>
      <c r="K197" s="36" t="s">
        <v>788</v>
      </c>
      <c r="L197" s="28" t="s">
        <v>261</v>
      </c>
      <c r="M197" s="115" t="s">
        <v>262</v>
      </c>
      <c r="N197" s="48" t="s">
        <v>94</v>
      </c>
      <c r="O197" s="41" t="s">
        <v>789</v>
      </c>
      <c r="P197" s="17"/>
      <c r="Q197" s="17"/>
      <c r="R197" s="53"/>
      <c r="S197" s="54" t="s">
        <v>795</v>
      </c>
      <c r="T197" s="55"/>
      <c r="U197" s="127" t="str">
        <f t="shared" si="6"/>
        <v>O</v>
      </c>
      <c r="V197" s="127" t="s">
        <v>45</v>
      </c>
      <c r="W197" s="127" t="s">
        <v>854</v>
      </c>
      <c r="X197" s="127" t="s">
        <v>854</v>
      </c>
      <c r="Y197" s="127" t="s">
        <v>854</v>
      </c>
      <c r="Z197" s="127" t="s">
        <v>854</v>
      </c>
      <c r="AA197" s="127" t="s">
        <v>45</v>
      </c>
      <c r="AB197" s="127" t="s">
        <v>854</v>
      </c>
      <c r="AC197" s="127" t="s">
        <v>45</v>
      </c>
      <c r="AD197" s="127" t="s">
        <v>45</v>
      </c>
      <c r="AE197" s="127" t="s">
        <v>854</v>
      </c>
      <c r="AF197" s="127" t="s">
        <v>45</v>
      </c>
      <c r="AG197" s="127" t="s">
        <v>45</v>
      </c>
      <c r="AH197" s="127" t="s">
        <v>45</v>
      </c>
      <c r="AI197" s="127" t="s">
        <v>45</v>
      </c>
      <c r="AJ197" s="127" t="s">
        <v>45</v>
      </c>
      <c r="AK197" s="127" t="s">
        <v>45</v>
      </c>
      <c r="AL197" s="127" t="s">
        <v>45</v>
      </c>
      <c r="AM197" s="128">
        <f>COUNTIF(U197:AL197,"S")/(COUNTIF(U197:AL197,"S")+COUNTIF(U197:AL197,"O"))</f>
        <v>0.9166666666666666</v>
      </c>
      <c r="AN197" s="129">
        <f t="shared" si="7"/>
        <v>1</v>
      </c>
      <c r="AO197" s="130" t="s">
        <v>45</v>
      </c>
    </row>
    <row r="198" spans="1:41" ht="38.25">
      <c r="A198" s="22">
        <v>608</v>
      </c>
      <c r="B198" s="31" t="s">
        <v>781</v>
      </c>
      <c r="C198" s="31" t="s">
        <v>626</v>
      </c>
      <c r="D198" s="90" t="s">
        <v>627</v>
      </c>
      <c r="E198" s="31" t="s">
        <v>628</v>
      </c>
      <c r="F198" s="30">
        <v>9</v>
      </c>
      <c r="G198" s="22">
        <v>9.3</v>
      </c>
      <c r="H198" s="22"/>
      <c r="I198" s="22">
        <v>395</v>
      </c>
      <c r="J198" s="22">
        <v>1</v>
      </c>
      <c r="K198" s="24" t="s">
        <v>792</v>
      </c>
      <c r="L198" s="23" t="s">
        <v>263</v>
      </c>
      <c r="M198" s="31" t="s">
        <v>264</v>
      </c>
      <c r="N198" s="83" t="s">
        <v>265</v>
      </c>
      <c r="O198" s="84" t="s">
        <v>789</v>
      </c>
      <c r="P198" s="17"/>
      <c r="Q198" s="17"/>
      <c r="R198" s="53" t="s">
        <v>795</v>
      </c>
      <c r="S198" s="54"/>
      <c r="T198" s="55"/>
      <c r="U198" s="127" t="str">
        <f t="shared" si="6"/>
        <v>S</v>
      </c>
      <c r="V198" s="127" t="s">
        <v>45</v>
      </c>
      <c r="W198" s="127" t="s">
        <v>854</v>
      </c>
      <c r="X198" s="127" t="s">
        <v>854</v>
      </c>
      <c r="Y198" s="127" t="s">
        <v>854</v>
      </c>
      <c r="Z198" s="127" t="s">
        <v>854</v>
      </c>
      <c r="AA198" s="127" t="s">
        <v>45</v>
      </c>
      <c r="AB198" s="127" t="s">
        <v>854</v>
      </c>
      <c r="AC198" s="127" t="s">
        <v>45</v>
      </c>
      <c r="AD198" s="127" t="s">
        <v>45</v>
      </c>
      <c r="AE198" s="127" t="s">
        <v>854</v>
      </c>
      <c r="AF198" s="127" t="s">
        <v>45</v>
      </c>
      <c r="AG198" s="127" t="s">
        <v>45</v>
      </c>
      <c r="AH198" s="127" t="s">
        <v>45</v>
      </c>
      <c r="AI198" s="127" t="s">
        <v>45</v>
      </c>
      <c r="AJ198" s="127" t="s">
        <v>45</v>
      </c>
      <c r="AK198" s="127" t="s">
        <v>45</v>
      </c>
      <c r="AL198" s="127" t="s">
        <v>45</v>
      </c>
      <c r="AM198" s="128">
        <f>COUNTIF(U198:AL198,"S")/(COUNTIF(U198:AL198,"S")+COUNTIF(U198:AL198,"O"))</f>
        <v>1</v>
      </c>
      <c r="AN198" s="129">
        <f t="shared" si="7"/>
        <v>1</v>
      </c>
      <c r="AO198" s="130" t="s">
        <v>45</v>
      </c>
    </row>
    <row r="199" spans="1:41" ht="229.5">
      <c r="A199" s="22">
        <v>609</v>
      </c>
      <c r="B199" s="31" t="s">
        <v>781</v>
      </c>
      <c r="C199" s="31" t="s">
        <v>626</v>
      </c>
      <c r="D199" s="90" t="s">
        <v>627</v>
      </c>
      <c r="E199" s="31" t="s">
        <v>628</v>
      </c>
      <c r="F199" s="30">
        <v>9</v>
      </c>
      <c r="G199" s="22">
        <v>9.3</v>
      </c>
      <c r="H199" s="22"/>
      <c r="I199" s="22">
        <v>395</v>
      </c>
      <c r="J199" s="22">
        <v>1</v>
      </c>
      <c r="K199" s="24" t="s">
        <v>792</v>
      </c>
      <c r="L199" s="23" t="s">
        <v>266</v>
      </c>
      <c r="M199" s="31" t="s">
        <v>267</v>
      </c>
      <c r="N199" s="83" t="s">
        <v>111</v>
      </c>
      <c r="O199" s="84" t="s">
        <v>789</v>
      </c>
      <c r="P199" s="17"/>
      <c r="Q199" s="17"/>
      <c r="R199" s="53"/>
      <c r="S199" s="54" t="s">
        <v>795</v>
      </c>
      <c r="T199" s="55"/>
      <c r="U199" s="127" t="str">
        <f t="shared" si="6"/>
        <v>O</v>
      </c>
      <c r="V199" s="127" t="s">
        <v>44</v>
      </c>
      <c r="W199" s="127" t="s">
        <v>854</v>
      </c>
      <c r="X199" s="127" t="s">
        <v>854</v>
      </c>
      <c r="Y199" s="127" t="s">
        <v>854</v>
      </c>
      <c r="Z199" s="127" t="s">
        <v>854</v>
      </c>
      <c r="AA199" s="127" t="s">
        <v>854</v>
      </c>
      <c r="AB199" s="127" t="s">
        <v>45</v>
      </c>
      <c r="AC199" s="127" t="s">
        <v>45</v>
      </c>
      <c r="AD199" s="127" t="s">
        <v>854</v>
      </c>
      <c r="AE199" s="127" t="s">
        <v>854</v>
      </c>
      <c r="AF199" s="127" t="s">
        <v>45</v>
      </c>
      <c r="AG199" s="127" t="s">
        <v>45</v>
      </c>
      <c r="AH199" s="127" t="s">
        <v>45</v>
      </c>
      <c r="AI199" s="127" t="s">
        <v>45</v>
      </c>
      <c r="AJ199" s="127" t="s">
        <v>45</v>
      </c>
      <c r="AK199" s="127" t="s">
        <v>45</v>
      </c>
      <c r="AL199" s="127" t="s">
        <v>854</v>
      </c>
      <c r="AM199" s="128">
        <f>COUNTIF(U199:AL199,"S")/(COUNTIF(U199:AL199,"S")+COUNTIF(U199:AL199,"O"))</f>
        <v>0.8</v>
      </c>
      <c r="AN199" s="129">
        <f t="shared" si="7"/>
        <v>1</v>
      </c>
      <c r="AO199" s="130" t="s">
        <v>45</v>
      </c>
    </row>
    <row r="200" spans="1:41" ht="51">
      <c r="A200" s="22">
        <v>610</v>
      </c>
      <c r="B200" s="31" t="s">
        <v>781</v>
      </c>
      <c r="C200" s="31" t="s">
        <v>626</v>
      </c>
      <c r="D200" s="90" t="s">
        <v>627</v>
      </c>
      <c r="E200" s="31" t="s">
        <v>628</v>
      </c>
      <c r="F200" s="22">
        <v>9</v>
      </c>
      <c r="G200" s="22">
        <v>9.3</v>
      </c>
      <c r="H200" s="22"/>
      <c r="I200" s="22">
        <v>395</v>
      </c>
      <c r="J200" s="22">
        <v>1</v>
      </c>
      <c r="K200" s="24" t="s">
        <v>792</v>
      </c>
      <c r="L200" s="23" t="s">
        <v>268</v>
      </c>
      <c r="M200" s="31" t="s">
        <v>269</v>
      </c>
      <c r="N200" s="83" t="s">
        <v>265</v>
      </c>
      <c r="O200" s="84" t="s">
        <v>789</v>
      </c>
      <c r="P200" s="17"/>
      <c r="Q200" s="17"/>
      <c r="R200" s="53" t="s">
        <v>795</v>
      </c>
      <c r="S200" s="54"/>
      <c r="T200" s="55"/>
      <c r="U200" s="127" t="str">
        <f t="shared" si="6"/>
        <v>S</v>
      </c>
      <c r="V200" s="127" t="s">
        <v>45</v>
      </c>
      <c r="W200" s="127" t="s">
        <v>854</v>
      </c>
      <c r="X200" s="127" t="s">
        <v>854</v>
      </c>
      <c r="Y200" s="127" t="s">
        <v>854</v>
      </c>
      <c r="Z200" s="127" t="s">
        <v>854</v>
      </c>
      <c r="AA200" s="127" t="s">
        <v>854</v>
      </c>
      <c r="AB200" s="127" t="s">
        <v>854</v>
      </c>
      <c r="AC200" s="127" t="s">
        <v>45</v>
      </c>
      <c r="AD200" s="127" t="s">
        <v>854</v>
      </c>
      <c r="AE200" s="127" t="s">
        <v>854</v>
      </c>
      <c r="AF200" s="127" t="s">
        <v>45</v>
      </c>
      <c r="AG200" s="127" t="s">
        <v>45</v>
      </c>
      <c r="AH200" s="127" t="s">
        <v>45</v>
      </c>
      <c r="AI200" s="127" t="s">
        <v>45</v>
      </c>
      <c r="AJ200" s="127" t="s">
        <v>45</v>
      </c>
      <c r="AK200" s="127" t="s">
        <v>45</v>
      </c>
      <c r="AL200" s="127" t="s">
        <v>854</v>
      </c>
      <c r="AM200" s="128">
        <f>COUNTIF(U200:AL200,"S")/(COUNTIF(U200:AL200,"S")+COUNTIF(U200:AL200,"O"))</f>
        <v>1</v>
      </c>
      <c r="AN200" s="129">
        <f t="shared" si="7"/>
        <v>1</v>
      </c>
      <c r="AO200" s="130" t="s">
        <v>45</v>
      </c>
    </row>
    <row r="201" spans="1:41" ht="63.75">
      <c r="A201" s="22">
        <v>611</v>
      </c>
      <c r="B201" s="31" t="s">
        <v>781</v>
      </c>
      <c r="C201" s="31" t="s">
        <v>626</v>
      </c>
      <c r="D201" s="90" t="s">
        <v>627</v>
      </c>
      <c r="E201" s="31" t="s">
        <v>628</v>
      </c>
      <c r="F201" s="22">
        <v>9</v>
      </c>
      <c r="G201" s="22">
        <v>9.3</v>
      </c>
      <c r="H201" s="22"/>
      <c r="I201" s="22">
        <v>395</v>
      </c>
      <c r="J201" s="22">
        <v>1</v>
      </c>
      <c r="K201" s="24" t="s">
        <v>792</v>
      </c>
      <c r="L201" s="23" t="s">
        <v>270</v>
      </c>
      <c r="M201" s="31" t="s">
        <v>271</v>
      </c>
      <c r="N201" s="83" t="s">
        <v>265</v>
      </c>
      <c r="O201" s="84" t="s">
        <v>789</v>
      </c>
      <c r="P201" s="17"/>
      <c r="Q201" s="17"/>
      <c r="R201" s="53" t="s">
        <v>795</v>
      </c>
      <c r="S201" s="54"/>
      <c r="T201" s="55"/>
      <c r="U201" s="127" t="str">
        <f t="shared" si="6"/>
        <v>S</v>
      </c>
      <c r="V201" s="127" t="s">
        <v>45</v>
      </c>
      <c r="W201" s="127" t="s">
        <v>854</v>
      </c>
      <c r="X201" s="127" t="s">
        <v>854</v>
      </c>
      <c r="Y201" s="127" t="s">
        <v>854</v>
      </c>
      <c r="Z201" s="127" t="s">
        <v>854</v>
      </c>
      <c r="AA201" s="127" t="s">
        <v>45</v>
      </c>
      <c r="AB201" s="127" t="s">
        <v>854</v>
      </c>
      <c r="AC201" s="127" t="s">
        <v>45</v>
      </c>
      <c r="AD201" s="127" t="s">
        <v>45</v>
      </c>
      <c r="AE201" s="127" t="s">
        <v>854</v>
      </c>
      <c r="AF201" s="127" t="s">
        <v>45</v>
      </c>
      <c r="AG201" s="127" t="s">
        <v>45</v>
      </c>
      <c r="AH201" s="127" t="s">
        <v>45</v>
      </c>
      <c r="AI201" s="127" t="s">
        <v>45</v>
      </c>
      <c r="AJ201" s="127" t="s">
        <v>45</v>
      </c>
      <c r="AK201" s="127" t="s">
        <v>45</v>
      </c>
      <c r="AL201" s="127" t="s">
        <v>45</v>
      </c>
      <c r="AM201" s="128">
        <f>COUNTIF(U201:AL201,"S")/(COUNTIF(U201:AL201,"S")+COUNTIF(U201:AL201,"O"))</f>
        <v>1</v>
      </c>
      <c r="AN201" s="129">
        <f t="shared" si="7"/>
        <v>1</v>
      </c>
      <c r="AO201" s="130" t="s">
        <v>45</v>
      </c>
    </row>
    <row r="202" spans="1:41" ht="114.75">
      <c r="A202" s="22">
        <v>615</v>
      </c>
      <c r="B202" s="34" t="s">
        <v>654</v>
      </c>
      <c r="C202" s="34" t="s">
        <v>655</v>
      </c>
      <c r="D202" s="107" t="s">
        <v>656</v>
      </c>
      <c r="E202" s="95"/>
      <c r="F202" s="96" t="s">
        <v>238</v>
      </c>
      <c r="G202" s="96" t="s">
        <v>719</v>
      </c>
      <c r="H202" s="96"/>
      <c r="I202" s="26">
        <v>396</v>
      </c>
      <c r="J202" s="26">
        <v>8</v>
      </c>
      <c r="K202" s="96" t="s">
        <v>792</v>
      </c>
      <c r="L202" s="97" t="s">
        <v>272</v>
      </c>
      <c r="M202" s="93" t="s">
        <v>196</v>
      </c>
      <c r="N202" s="83" t="s">
        <v>112</v>
      </c>
      <c r="O202" s="84" t="s">
        <v>789</v>
      </c>
      <c r="P202" s="17"/>
      <c r="Q202" s="17"/>
      <c r="R202" s="53" t="s">
        <v>795</v>
      </c>
      <c r="S202" s="54"/>
      <c r="T202" s="55"/>
      <c r="U202" s="127" t="str">
        <f t="shared" si="6"/>
        <v>S</v>
      </c>
      <c r="V202" s="127" t="s">
        <v>45</v>
      </c>
      <c r="W202" s="127" t="s">
        <v>854</v>
      </c>
      <c r="X202" s="127" t="s">
        <v>854</v>
      </c>
      <c r="Y202" s="127" t="s">
        <v>854</v>
      </c>
      <c r="Z202" s="127" t="s">
        <v>854</v>
      </c>
      <c r="AA202" s="127" t="s">
        <v>45</v>
      </c>
      <c r="AB202" s="127" t="s">
        <v>45</v>
      </c>
      <c r="AC202" s="127" t="s">
        <v>45</v>
      </c>
      <c r="AD202" s="127" t="s">
        <v>45</v>
      </c>
      <c r="AE202" s="127" t="s">
        <v>854</v>
      </c>
      <c r="AF202" s="127" t="s">
        <v>45</v>
      </c>
      <c r="AG202" s="127" t="s">
        <v>45</v>
      </c>
      <c r="AH202" s="127" t="s">
        <v>45</v>
      </c>
      <c r="AI202" s="127" t="s">
        <v>45</v>
      </c>
      <c r="AJ202" s="127" t="s">
        <v>45</v>
      </c>
      <c r="AK202" s="127" t="s">
        <v>45</v>
      </c>
      <c r="AL202" s="127" t="s">
        <v>45</v>
      </c>
      <c r="AM202" s="128">
        <f>COUNTIF(U202:AL202,"S")/(COUNTIF(U202:AL202,"S")+COUNTIF(U202:AL202,"O"))</f>
        <v>1</v>
      </c>
      <c r="AN202" s="129">
        <f t="shared" si="7"/>
        <v>1</v>
      </c>
      <c r="AO202" s="130" t="s">
        <v>45</v>
      </c>
    </row>
    <row r="203" spans="1:41" ht="38.25">
      <c r="A203" s="22">
        <v>618</v>
      </c>
      <c r="B203" s="34" t="s">
        <v>654</v>
      </c>
      <c r="C203" s="34" t="s">
        <v>655</v>
      </c>
      <c r="D203" s="107" t="s">
        <v>656</v>
      </c>
      <c r="E203" s="95"/>
      <c r="F203" s="96" t="s">
        <v>238</v>
      </c>
      <c r="G203" s="96" t="s">
        <v>719</v>
      </c>
      <c r="H203" s="96"/>
      <c r="I203" s="26">
        <v>397</v>
      </c>
      <c r="J203" s="26">
        <v>4</v>
      </c>
      <c r="K203" s="96" t="s">
        <v>792</v>
      </c>
      <c r="L203" s="97" t="s">
        <v>273</v>
      </c>
      <c r="M203" s="93" t="s">
        <v>274</v>
      </c>
      <c r="N203" s="83" t="s">
        <v>275</v>
      </c>
      <c r="O203" s="84" t="s">
        <v>789</v>
      </c>
      <c r="P203" s="17"/>
      <c r="Q203" s="17"/>
      <c r="R203" s="53" t="s">
        <v>795</v>
      </c>
      <c r="S203" s="54"/>
      <c r="T203" s="55"/>
      <c r="U203" s="127" t="str">
        <f t="shared" si="6"/>
        <v>S</v>
      </c>
      <c r="V203" s="127" t="s">
        <v>45</v>
      </c>
      <c r="W203" s="127" t="s">
        <v>854</v>
      </c>
      <c r="X203" s="127" t="s">
        <v>854</v>
      </c>
      <c r="Y203" s="127" t="s">
        <v>854</v>
      </c>
      <c r="Z203" s="127" t="s">
        <v>854</v>
      </c>
      <c r="AA203" s="127" t="s">
        <v>45</v>
      </c>
      <c r="AB203" s="127" t="s">
        <v>45</v>
      </c>
      <c r="AC203" s="127" t="s">
        <v>45</v>
      </c>
      <c r="AD203" s="127" t="s">
        <v>45</v>
      </c>
      <c r="AE203" s="127" t="s">
        <v>854</v>
      </c>
      <c r="AF203" s="127" t="s">
        <v>45</v>
      </c>
      <c r="AG203" s="127" t="s">
        <v>45</v>
      </c>
      <c r="AH203" s="127" t="s">
        <v>45</v>
      </c>
      <c r="AI203" s="127" t="s">
        <v>45</v>
      </c>
      <c r="AJ203" s="127" t="s">
        <v>45</v>
      </c>
      <c r="AK203" s="127" t="s">
        <v>45</v>
      </c>
      <c r="AL203" s="127" t="s">
        <v>45</v>
      </c>
      <c r="AM203" s="128">
        <f>COUNTIF(U203:AL203,"S")/(COUNTIF(U203:AL203,"S")+COUNTIF(U203:AL203,"O"))</f>
        <v>1</v>
      </c>
      <c r="AN203" s="129">
        <f t="shared" si="7"/>
        <v>1</v>
      </c>
      <c r="AO203" s="130" t="s">
        <v>45</v>
      </c>
    </row>
    <row r="204" spans="1:41" ht="191.25">
      <c r="A204" s="22">
        <v>621</v>
      </c>
      <c r="B204" s="29" t="s">
        <v>756</v>
      </c>
      <c r="C204" s="29" t="s">
        <v>757</v>
      </c>
      <c r="D204" s="90" t="s">
        <v>758</v>
      </c>
      <c r="E204" s="29" t="s">
        <v>759</v>
      </c>
      <c r="F204" s="27">
        <v>9</v>
      </c>
      <c r="G204" s="27" t="s">
        <v>719</v>
      </c>
      <c r="H204" s="27">
        <v>7</v>
      </c>
      <c r="I204" s="26">
        <v>398</v>
      </c>
      <c r="J204" s="26">
        <v>7</v>
      </c>
      <c r="K204" s="27" t="s">
        <v>792</v>
      </c>
      <c r="L204" s="17" t="s">
        <v>276</v>
      </c>
      <c r="M204" s="29" t="s">
        <v>197</v>
      </c>
      <c r="N204" s="83" t="s">
        <v>113</v>
      </c>
      <c r="O204" s="87" t="s">
        <v>789</v>
      </c>
      <c r="P204" s="17"/>
      <c r="Q204" s="17"/>
      <c r="R204" s="53"/>
      <c r="S204" s="54" t="s">
        <v>795</v>
      </c>
      <c r="T204" s="55"/>
      <c r="U204" s="127" t="str">
        <f t="shared" si="6"/>
        <v>O</v>
      </c>
      <c r="V204" s="127" t="s">
        <v>44</v>
      </c>
      <c r="W204" s="127" t="s">
        <v>854</v>
      </c>
      <c r="X204" s="127" t="s">
        <v>854</v>
      </c>
      <c r="Y204" s="127" t="s">
        <v>854</v>
      </c>
      <c r="Z204" s="127" t="s">
        <v>854</v>
      </c>
      <c r="AA204" s="127" t="s">
        <v>45</v>
      </c>
      <c r="AB204" s="127" t="s">
        <v>45</v>
      </c>
      <c r="AC204" s="127" t="s">
        <v>45</v>
      </c>
      <c r="AD204" s="127" t="s">
        <v>45</v>
      </c>
      <c r="AE204" s="127" t="s">
        <v>854</v>
      </c>
      <c r="AF204" s="127" t="s">
        <v>45</v>
      </c>
      <c r="AG204" s="127" t="s">
        <v>45</v>
      </c>
      <c r="AH204" s="127" t="s">
        <v>45</v>
      </c>
      <c r="AI204" s="127" t="s">
        <v>45</v>
      </c>
      <c r="AJ204" s="127" t="s">
        <v>45</v>
      </c>
      <c r="AK204" s="127" t="s">
        <v>45</v>
      </c>
      <c r="AL204" s="127" t="s">
        <v>45</v>
      </c>
      <c r="AM204" s="128">
        <f>COUNTIF(U204:AL204,"S")/(COUNTIF(U204:AL204,"S")+COUNTIF(U204:AL204,"O"))</f>
        <v>0.8461538461538461</v>
      </c>
      <c r="AN204" s="129">
        <f t="shared" si="7"/>
        <v>1</v>
      </c>
      <c r="AO204" s="136" t="s">
        <v>44</v>
      </c>
    </row>
    <row r="205" spans="1:41" ht="76.5">
      <c r="A205" s="22">
        <v>624</v>
      </c>
      <c r="B205" s="34" t="s">
        <v>654</v>
      </c>
      <c r="C205" s="34" t="s">
        <v>655</v>
      </c>
      <c r="D205" s="107" t="s">
        <v>656</v>
      </c>
      <c r="E205" s="95"/>
      <c r="F205" s="96" t="s">
        <v>238</v>
      </c>
      <c r="G205" s="96" t="s">
        <v>716</v>
      </c>
      <c r="H205" s="96"/>
      <c r="I205" s="26">
        <v>399</v>
      </c>
      <c r="J205" s="26">
        <v>26</v>
      </c>
      <c r="K205" s="96" t="s">
        <v>792</v>
      </c>
      <c r="L205" s="97" t="s">
        <v>277</v>
      </c>
      <c r="M205" s="93" t="s">
        <v>278</v>
      </c>
      <c r="N205" s="74" t="s">
        <v>114</v>
      </c>
      <c r="O205" s="75" t="s">
        <v>789</v>
      </c>
      <c r="P205" s="17"/>
      <c r="Q205" s="17"/>
      <c r="R205" s="53"/>
      <c r="S205" s="54" t="s">
        <v>795</v>
      </c>
      <c r="T205" s="55"/>
      <c r="U205" s="127" t="str">
        <f t="shared" si="6"/>
        <v>O</v>
      </c>
      <c r="V205" s="127" t="s">
        <v>44</v>
      </c>
      <c r="W205" s="127" t="s">
        <v>854</v>
      </c>
      <c r="X205" s="127" t="s">
        <v>854</v>
      </c>
      <c r="Y205" s="127" t="s">
        <v>854</v>
      </c>
      <c r="Z205" s="127" t="s">
        <v>854</v>
      </c>
      <c r="AA205" s="127" t="s">
        <v>45</v>
      </c>
      <c r="AB205" s="127" t="s">
        <v>45</v>
      </c>
      <c r="AC205" s="127" t="s">
        <v>45</v>
      </c>
      <c r="AD205" s="127" t="s">
        <v>45</v>
      </c>
      <c r="AE205" s="127" t="s">
        <v>854</v>
      </c>
      <c r="AF205" s="127" t="s">
        <v>45</v>
      </c>
      <c r="AG205" s="127" t="s">
        <v>45</v>
      </c>
      <c r="AH205" s="127" t="s">
        <v>45</v>
      </c>
      <c r="AI205" s="127" t="s">
        <v>45</v>
      </c>
      <c r="AJ205" s="127" t="s">
        <v>45</v>
      </c>
      <c r="AK205" s="127" t="s">
        <v>45</v>
      </c>
      <c r="AL205" s="127" t="s">
        <v>45</v>
      </c>
      <c r="AM205" s="128">
        <f>COUNTIF(U205:AL205,"S")/(COUNTIF(U205:AL205,"S")+COUNTIF(U205:AL205,"O"))</f>
        <v>0.8461538461538461</v>
      </c>
      <c r="AN205" s="129">
        <f t="shared" si="7"/>
        <v>1</v>
      </c>
      <c r="AO205" s="130" t="s">
        <v>45</v>
      </c>
    </row>
    <row r="206" spans="1:41" ht="51">
      <c r="A206" s="22">
        <v>626</v>
      </c>
      <c r="B206" s="34" t="s">
        <v>654</v>
      </c>
      <c r="C206" s="34" t="s">
        <v>655</v>
      </c>
      <c r="D206" s="107" t="s">
        <v>656</v>
      </c>
      <c r="E206" s="95"/>
      <c r="F206" s="96" t="s">
        <v>238</v>
      </c>
      <c r="G206" s="96" t="s">
        <v>716</v>
      </c>
      <c r="H206" s="96"/>
      <c r="I206" s="26">
        <v>400</v>
      </c>
      <c r="J206" s="26">
        <v>12</v>
      </c>
      <c r="K206" s="96" t="s">
        <v>792</v>
      </c>
      <c r="L206" s="97" t="s">
        <v>279</v>
      </c>
      <c r="M206" s="93"/>
      <c r="N206" s="74" t="s">
        <v>280</v>
      </c>
      <c r="O206" s="75" t="s">
        <v>790</v>
      </c>
      <c r="P206" s="17"/>
      <c r="Q206" s="17"/>
      <c r="R206" s="53" t="s">
        <v>795</v>
      </c>
      <c r="S206" s="54"/>
      <c r="T206" s="55"/>
      <c r="U206" s="127" t="str">
        <f t="shared" si="6"/>
        <v>S</v>
      </c>
      <c r="V206" s="127" t="s">
        <v>45</v>
      </c>
      <c r="W206" s="127" t="s">
        <v>854</v>
      </c>
      <c r="X206" s="127" t="s">
        <v>854</v>
      </c>
      <c r="Y206" s="127" t="s">
        <v>854</v>
      </c>
      <c r="Z206" s="127" t="s">
        <v>854</v>
      </c>
      <c r="AA206" s="127" t="s">
        <v>45</v>
      </c>
      <c r="AB206" s="127" t="s">
        <v>45</v>
      </c>
      <c r="AC206" s="127" t="s">
        <v>45</v>
      </c>
      <c r="AD206" s="127" t="s">
        <v>45</v>
      </c>
      <c r="AE206" s="127" t="s">
        <v>854</v>
      </c>
      <c r="AF206" s="127" t="s">
        <v>45</v>
      </c>
      <c r="AG206" s="127" t="s">
        <v>45</v>
      </c>
      <c r="AH206" s="127" t="s">
        <v>45</v>
      </c>
      <c r="AI206" s="127" t="s">
        <v>45</v>
      </c>
      <c r="AJ206" s="127" t="s">
        <v>45</v>
      </c>
      <c r="AK206" s="127" t="s">
        <v>45</v>
      </c>
      <c r="AL206" s="127" t="s">
        <v>45</v>
      </c>
      <c r="AM206" s="128">
        <f>COUNTIF(U206:AL206,"S")/(COUNTIF(U206:AL206,"S")+COUNTIF(U206:AL206,"O"))</f>
        <v>1</v>
      </c>
      <c r="AN206" s="129">
        <f t="shared" si="7"/>
        <v>1</v>
      </c>
      <c r="AO206" s="130" t="s">
        <v>45</v>
      </c>
    </row>
    <row r="207" spans="1:41" ht="293.25">
      <c r="A207" s="22">
        <v>627</v>
      </c>
      <c r="B207" s="31" t="s">
        <v>781</v>
      </c>
      <c r="C207" s="31" t="s">
        <v>626</v>
      </c>
      <c r="D207" s="90" t="s">
        <v>627</v>
      </c>
      <c r="E207" s="31" t="s">
        <v>628</v>
      </c>
      <c r="F207" s="30">
        <v>9</v>
      </c>
      <c r="G207" s="22">
        <v>9.4</v>
      </c>
      <c r="H207" s="22"/>
      <c r="I207" s="22">
        <v>402</v>
      </c>
      <c r="J207" s="22">
        <v>1</v>
      </c>
      <c r="K207" s="24" t="s">
        <v>792</v>
      </c>
      <c r="L207" s="23" t="s">
        <v>281</v>
      </c>
      <c r="M207" s="31" t="s">
        <v>282</v>
      </c>
      <c r="N207" s="74" t="s">
        <v>115</v>
      </c>
      <c r="O207" s="75" t="s">
        <v>789</v>
      </c>
      <c r="P207" s="17"/>
      <c r="Q207" s="17"/>
      <c r="R207" s="53" t="s">
        <v>795</v>
      </c>
      <c r="S207" s="54"/>
      <c r="T207" s="55"/>
      <c r="U207" s="127" t="str">
        <f t="shared" si="6"/>
        <v>S</v>
      </c>
      <c r="V207" s="127" t="s">
        <v>45</v>
      </c>
      <c r="W207" s="127" t="s">
        <v>854</v>
      </c>
      <c r="X207" s="127" t="s">
        <v>854</v>
      </c>
      <c r="Y207" s="127" t="s">
        <v>854</v>
      </c>
      <c r="Z207" s="127" t="s">
        <v>854</v>
      </c>
      <c r="AA207" s="127" t="s">
        <v>45</v>
      </c>
      <c r="AB207" s="127" t="s">
        <v>45</v>
      </c>
      <c r="AC207" s="127" t="s">
        <v>45</v>
      </c>
      <c r="AD207" s="127" t="s">
        <v>45</v>
      </c>
      <c r="AE207" s="127" t="s">
        <v>854</v>
      </c>
      <c r="AF207" s="127" t="s">
        <v>45</v>
      </c>
      <c r="AG207" s="127" t="s">
        <v>45</v>
      </c>
      <c r="AH207" s="127" t="s">
        <v>45</v>
      </c>
      <c r="AI207" s="127" t="s">
        <v>45</v>
      </c>
      <c r="AJ207" s="127" t="s">
        <v>45</v>
      </c>
      <c r="AK207" s="127" t="s">
        <v>45</v>
      </c>
      <c r="AL207" s="127" t="s">
        <v>45</v>
      </c>
      <c r="AM207" s="128">
        <f>COUNTIF(U207:AL207,"S")/(COUNTIF(U207:AL207,"S")+COUNTIF(U207:AL207,"O"))</f>
        <v>1</v>
      </c>
      <c r="AN207" s="129">
        <f t="shared" si="7"/>
        <v>1</v>
      </c>
      <c r="AO207" s="130" t="s">
        <v>45</v>
      </c>
    </row>
    <row r="208" spans="1:41" ht="38.25">
      <c r="A208" s="22">
        <v>628</v>
      </c>
      <c r="B208" s="34" t="s">
        <v>654</v>
      </c>
      <c r="C208" s="34" t="s">
        <v>655</v>
      </c>
      <c r="D208" s="107" t="s">
        <v>656</v>
      </c>
      <c r="E208" s="95"/>
      <c r="F208" s="96" t="s">
        <v>238</v>
      </c>
      <c r="G208" s="96" t="s">
        <v>700</v>
      </c>
      <c r="H208" s="96" t="s">
        <v>283</v>
      </c>
      <c r="I208" s="26">
        <v>402</v>
      </c>
      <c r="J208" s="26">
        <v>1</v>
      </c>
      <c r="K208" s="96" t="s">
        <v>792</v>
      </c>
      <c r="L208" s="97" t="s">
        <v>273</v>
      </c>
      <c r="M208" s="93" t="s">
        <v>284</v>
      </c>
      <c r="N208" s="83" t="s">
        <v>285</v>
      </c>
      <c r="O208" s="84" t="s">
        <v>789</v>
      </c>
      <c r="P208" s="17"/>
      <c r="Q208" s="17"/>
      <c r="R208" s="53" t="s">
        <v>795</v>
      </c>
      <c r="S208" s="54"/>
      <c r="T208" s="55"/>
      <c r="U208" s="127" t="str">
        <f t="shared" si="6"/>
        <v>S</v>
      </c>
      <c r="V208" s="127" t="s">
        <v>45</v>
      </c>
      <c r="W208" s="127" t="s">
        <v>854</v>
      </c>
      <c r="X208" s="127" t="s">
        <v>854</v>
      </c>
      <c r="Y208" s="127" t="s">
        <v>854</v>
      </c>
      <c r="Z208" s="127" t="s">
        <v>854</v>
      </c>
      <c r="AA208" s="127" t="s">
        <v>45</v>
      </c>
      <c r="AB208" s="127" t="s">
        <v>45</v>
      </c>
      <c r="AC208" s="127" t="s">
        <v>45</v>
      </c>
      <c r="AD208" s="127" t="s">
        <v>45</v>
      </c>
      <c r="AE208" s="127" t="s">
        <v>854</v>
      </c>
      <c r="AF208" s="127" t="s">
        <v>45</v>
      </c>
      <c r="AG208" s="127" t="s">
        <v>45</v>
      </c>
      <c r="AH208" s="127" t="s">
        <v>45</v>
      </c>
      <c r="AI208" s="127" t="s">
        <v>45</v>
      </c>
      <c r="AJ208" s="127" t="s">
        <v>45</v>
      </c>
      <c r="AK208" s="127" t="s">
        <v>45</v>
      </c>
      <c r="AL208" s="127" t="s">
        <v>45</v>
      </c>
      <c r="AM208" s="128">
        <f>COUNTIF(U208:AL208,"S")/(COUNTIF(U208:AL208,"S")+COUNTIF(U208:AL208,"O"))</f>
        <v>1</v>
      </c>
      <c r="AN208" s="129">
        <f t="shared" si="7"/>
        <v>1</v>
      </c>
      <c r="AO208" s="130" t="s">
        <v>45</v>
      </c>
    </row>
    <row r="209" spans="1:41" ht="63.75">
      <c r="A209" s="22">
        <v>631</v>
      </c>
      <c r="B209" s="29" t="s">
        <v>421</v>
      </c>
      <c r="C209" s="29" t="s">
        <v>422</v>
      </c>
      <c r="D209" s="106" t="s">
        <v>699</v>
      </c>
      <c r="E209" s="29" t="s">
        <v>423</v>
      </c>
      <c r="F209" s="27" t="s">
        <v>238</v>
      </c>
      <c r="G209" s="96" t="s">
        <v>712</v>
      </c>
      <c r="H209" s="96" t="s">
        <v>286</v>
      </c>
      <c r="I209" s="116">
        <v>405</v>
      </c>
      <c r="J209" s="116">
        <v>1</v>
      </c>
      <c r="K209" s="96" t="s">
        <v>791</v>
      </c>
      <c r="L209" s="117" t="s">
        <v>287</v>
      </c>
      <c r="M209" s="118" t="s">
        <v>288</v>
      </c>
      <c r="N209" s="100" t="s">
        <v>289</v>
      </c>
      <c r="O209" s="75" t="s">
        <v>789</v>
      </c>
      <c r="P209" s="17"/>
      <c r="Q209" s="17"/>
      <c r="R209" s="53" t="s">
        <v>795</v>
      </c>
      <c r="S209" s="54"/>
      <c r="T209" s="55"/>
      <c r="U209" s="127" t="str">
        <f t="shared" si="6"/>
        <v>S</v>
      </c>
      <c r="V209" s="127" t="s">
        <v>45</v>
      </c>
      <c r="W209" s="127" t="s">
        <v>854</v>
      </c>
      <c r="X209" s="127" t="s">
        <v>854</v>
      </c>
      <c r="Y209" s="127" t="s">
        <v>854</v>
      </c>
      <c r="Z209" s="127" t="s">
        <v>854</v>
      </c>
      <c r="AA209" s="127" t="s">
        <v>45</v>
      </c>
      <c r="AB209" s="127" t="s">
        <v>45</v>
      </c>
      <c r="AC209" s="127" t="s">
        <v>45</v>
      </c>
      <c r="AD209" s="127" t="s">
        <v>45</v>
      </c>
      <c r="AE209" s="127" t="s">
        <v>854</v>
      </c>
      <c r="AF209" s="127" t="s">
        <v>45</v>
      </c>
      <c r="AG209" s="127" t="s">
        <v>45</v>
      </c>
      <c r="AH209" s="127" t="s">
        <v>45</v>
      </c>
      <c r="AI209" s="127" t="s">
        <v>45</v>
      </c>
      <c r="AJ209" s="127" t="s">
        <v>45</v>
      </c>
      <c r="AK209" s="127" t="s">
        <v>45</v>
      </c>
      <c r="AL209" s="127" t="s">
        <v>45</v>
      </c>
      <c r="AM209" s="128">
        <f>COUNTIF(U209:AL209,"S")/(COUNTIF(U209:AL209,"S")+COUNTIF(U209:AL209,"O"))</f>
        <v>1</v>
      </c>
      <c r="AN209" s="129">
        <f t="shared" si="7"/>
        <v>1</v>
      </c>
      <c r="AO209" s="130" t="s">
        <v>45</v>
      </c>
    </row>
    <row r="210" spans="1:41" ht="51">
      <c r="A210" s="22">
        <v>638</v>
      </c>
      <c r="B210" s="34" t="s">
        <v>654</v>
      </c>
      <c r="C210" s="34" t="s">
        <v>655</v>
      </c>
      <c r="D210" s="107" t="s">
        <v>656</v>
      </c>
      <c r="E210" s="95"/>
      <c r="F210" s="96" t="s">
        <v>238</v>
      </c>
      <c r="G210" s="96" t="s">
        <v>785</v>
      </c>
      <c r="H210" s="96" t="s">
        <v>290</v>
      </c>
      <c r="I210" s="26">
        <v>409</v>
      </c>
      <c r="J210" s="26">
        <v>8</v>
      </c>
      <c r="K210" s="96" t="s">
        <v>792</v>
      </c>
      <c r="L210" s="97" t="s">
        <v>291</v>
      </c>
      <c r="M210" s="93" t="s">
        <v>292</v>
      </c>
      <c r="N210" s="74" t="s">
        <v>293</v>
      </c>
      <c r="O210" s="75" t="s">
        <v>789</v>
      </c>
      <c r="P210" s="17"/>
      <c r="Q210" s="17"/>
      <c r="R210" s="53" t="s">
        <v>795</v>
      </c>
      <c r="S210" s="54"/>
      <c r="T210" s="55"/>
      <c r="U210" s="127" t="str">
        <f t="shared" si="6"/>
        <v>S</v>
      </c>
      <c r="V210" s="127" t="s">
        <v>45</v>
      </c>
      <c r="W210" s="127" t="s">
        <v>44</v>
      </c>
      <c r="X210" s="127" t="s">
        <v>854</v>
      </c>
      <c r="Y210" s="127" t="s">
        <v>854</v>
      </c>
      <c r="Z210" s="127" t="s">
        <v>854</v>
      </c>
      <c r="AA210" s="127" t="s">
        <v>45</v>
      </c>
      <c r="AB210" s="127" t="s">
        <v>854</v>
      </c>
      <c r="AC210" s="127" t="s">
        <v>45</v>
      </c>
      <c r="AD210" s="127" t="s">
        <v>45</v>
      </c>
      <c r="AE210" s="127" t="s">
        <v>854</v>
      </c>
      <c r="AF210" s="127" t="s">
        <v>45</v>
      </c>
      <c r="AG210" s="127" t="s">
        <v>45</v>
      </c>
      <c r="AH210" s="127" t="s">
        <v>45</v>
      </c>
      <c r="AI210" s="127" t="s">
        <v>45</v>
      </c>
      <c r="AJ210" s="127" t="s">
        <v>45</v>
      </c>
      <c r="AK210" s="127" t="s">
        <v>45</v>
      </c>
      <c r="AL210" s="127" t="s">
        <v>45</v>
      </c>
      <c r="AM210" s="128">
        <f>COUNTIF(U210:AL210,"S")/(COUNTIF(U210:AL210,"S")+COUNTIF(U210:AL210,"O"))</f>
        <v>0.9230769230769231</v>
      </c>
      <c r="AN210" s="129">
        <f t="shared" si="7"/>
        <v>1</v>
      </c>
      <c r="AO210" s="130" t="s">
        <v>45</v>
      </c>
    </row>
    <row r="211" spans="1:41" ht="38.25">
      <c r="A211" s="22">
        <v>640</v>
      </c>
      <c r="B211" s="29" t="s">
        <v>228</v>
      </c>
      <c r="C211" s="29" t="s">
        <v>229</v>
      </c>
      <c r="D211" s="90" t="s">
        <v>230</v>
      </c>
      <c r="E211" s="29" t="s">
        <v>231</v>
      </c>
      <c r="F211" s="27">
        <v>9</v>
      </c>
      <c r="G211" s="27" t="s">
        <v>785</v>
      </c>
      <c r="H211" s="22" t="s">
        <v>290</v>
      </c>
      <c r="I211" s="26">
        <v>410</v>
      </c>
      <c r="J211" s="26">
        <v>9</v>
      </c>
      <c r="K211" s="27" t="s">
        <v>792</v>
      </c>
      <c r="L211" s="17" t="s">
        <v>294</v>
      </c>
      <c r="M211" s="29" t="s">
        <v>295</v>
      </c>
      <c r="N211" s="74" t="s">
        <v>296</v>
      </c>
      <c r="O211" s="75" t="s">
        <v>775</v>
      </c>
      <c r="P211" s="17"/>
      <c r="Q211" s="17"/>
      <c r="R211" s="53"/>
      <c r="S211" s="54" t="s">
        <v>795</v>
      </c>
      <c r="T211" s="55"/>
      <c r="U211" s="127" t="str">
        <f t="shared" si="6"/>
        <v>O</v>
      </c>
      <c r="V211" s="127" t="s">
        <v>45</v>
      </c>
      <c r="W211" s="127" t="s">
        <v>44</v>
      </c>
      <c r="X211" s="127" t="s">
        <v>854</v>
      </c>
      <c r="Y211" s="127" t="s">
        <v>45</v>
      </c>
      <c r="Z211" s="127" t="s">
        <v>854</v>
      </c>
      <c r="AA211" s="127" t="s">
        <v>45</v>
      </c>
      <c r="AB211" s="127" t="s">
        <v>854</v>
      </c>
      <c r="AC211" s="127" t="s">
        <v>45</v>
      </c>
      <c r="AD211" s="127" t="s">
        <v>45</v>
      </c>
      <c r="AE211" s="127" t="s">
        <v>854</v>
      </c>
      <c r="AF211" s="127" t="s">
        <v>45</v>
      </c>
      <c r="AG211" s="127" t="s">
        <v>45</v>
      </c>
      <c r="AH211" s="127" t="s">
        <v>45</v>
      </c>
      <c r="AI211" s="127" t="s">
        <v>45</v>
      </c>
      <c r="AJ211" s="127" t="s">
        <v>45</v>
      </c>
      <c r="AK211" s="127" t="s">
        <v>45</v>
      </c>
      <c r="AL211" s="127" t="s">
        <v>45</v>
      </c>
      <c r="AM211" s="128">
        <f>COUNTIF(U211:AL211,"S")/(COUNTIF(U211:AL211,"S")+COUNTIF(U211:AL211,"O"))</f>
        <v>0.8571428571428571</v>
      </c>
      <c r="AN211" s="129">
        <f t="shared" si="7"/>
        <v>1</v>
      </c>
      <c r="AO211" s="130" t="s">
        <v>45</v>
      </c>
    </row>
    <row r="212" spans="1:41" ht="20.25">
      <c r="A212" s="22">
        <v>641</v>
      </c>
      <c r="B212" s="31" t="s">
        <v>768</v>
      </c>
      <c r="C212" s="31" t="s">
        <v>769</v>
      </c>
      <c r="D212" s="90" t="s">
        <v>770</v>
      </c>
      <c r="E212" s="31" t="s">
        <v>771</v>
      </c>
      <c r="F212" s="22">
        <v>9</v>
      </c>
      <c r="G212" s="24" t="s">
        <v>785</v>
      </c>
      <c r="H212" s="24" t="s">
        <v>290</v>
      </c>
      <c r="I212" s="22">
        <v>410</v>
      </c>
      <c r="J212" s="22">
        <v>9</v>
      </c>
      <c r="K212" s="24" t="s">
        <v>792</v>
      </c>
      <c r="L212" s="118" t="s">
        <v>297</v>
      </c>
      <c r="M212" s="118" t="s">
        <v>298</v>
      </c>
      <c r="N212" s="74" t="s">
        <v>790</v>
      </c>
      <c r="O212" s="75" t="s">
        <v>790</v>
      </c>
      <c r="P212" s="17"/>
      <c r="Q212" s="17"/>
      <c r="R212" s="53" t="s">
        <v>795</v>
      </c>
      <c r="S212" s="54"/>
      <c r="T212" s="55"/>
      <c r="U212" s="127" t="str">
        <f t="shared" si="6"/>
        <v>S</v>
      </c>
      <c r="V212" s="127" t="s">
        <v>45</v>
      </c>
      <c r="W212" s="127" t="s">
        <v>45</v>
      </c>
      <c r="X212" s="127" t="s">
        <v>854</v>
      </c>
      <c r="Y212" s="127" t="s">
        <v>854</v>
      </c>
      <c r="Z212" s="127" t="s">
        <v>854</v>
      </c>
      <c r="AA212" s="127" t="s">
        <v>45</v>
      </c>
      <c r="AB212" s="127" t="s">
        <v>854</v>
      </c>
      <c r="AC212" s="127" t="s">
        <v>45</v>
      </c>
      <c r="AD212" s="127" t="s">
        <v>45</v>
      </c>
      <c r="AE212" s="127" t="s">
        <v>854</v>
      </c>
      <c r="AF212" s="127" t="s">
        <v>45</v>
      </c>
      <c r="AG212" s="127" t="s">
        <v>45</v>
      </c>
      <c r="AH212" s="127" t="s">
        <v>45</v>
      </c>
      <c r="AI212" s="127" t="s">
        <v>45</v>
      </c>
      <c r="AJ212" s="127" t="s">
        <v>45</v>
      </c>
      <c r="AK212" s="127" t="s">
        <v>45</v>
      </c>
      <c r="AL212" s="127" t="s">
        <v>45</v>
      </c>
      <c r="AM212" s="128">
        <f>COUNTIF(U212:AL212,"S")/(COUNTIF(U212:AL212,"S")+COUNTIF(U212:AL212,"O"))</f>
        <v>1</v>
      </c>
      <c r="AN212" s="129">
        <f t="shared" si="7"/>
        <v>1</v>
      </c>
      <c r="AO212" s="130" t="s">
        <v>45</v>
      </c>
    </row>
    <row r="213" spans="1:41" ht="38.25">
      <c r="A213" s="22">
        <v>642</v>
      </c>
      <c r="B213" s="34" t="s">
        <v>654</v>
      </c>
      <c r="C213" s="34" t="s">
        <v>655</v>
      </c>
      <c r="D213" s="107" t="s">
        <v>656</v>
      </c>
      <c r="E213" s="108"/>
      <c r="F213" s="109" t="s">
        <v>238</v>
      </c>
      <c r="G213" s="96" t="s">
        <v>299</v>
      </c>
      <c r="H213" s="96"/>
      <c r="I213" s="26">
        <v>410</v>
      </c>
      <c r="J213" s="26">
        <v>30</v>
      </c>
      <c r="K213" s="96" t="s">
        <v>792</v>
      </c>
      <c r="L213" s="97" t="s">
        <v>300</v>
      </c>
      <c r="M213" s="93" t="s">
        <v>198</v>
      </c>
      <c r="N213" s="74" t="s">
        <v>790</v>
      </c>
      <c r="O213" s="75" t="s">
        <v>790</v>
      </c>
      <c r="P213" s="17"/>
      <c r="Q213" s="17"/>
      <c r="R213" s="53" t="s">
        <v>795</v>
      </c>
      <c r="S213" s="54"/>
      <c r="T213" s="55"/>
      <c r="U213" s="127" t="str">
        <f t="shared" si="6"/>
        <v>S</v>
      </c>
      <c r="V213" s="127" t="s">
        <v>45</v>
      </c>
      <c r="W213" s="127" t="s">
        <v>854</v>
      </c>
      <c r="X213" s="127" t="s">
        <v>854</v>
      </c>
      <c r="Y213" s="127" t="s">
        <v>854</v>
      </c>
      <c r="Z213" s="127" t="s">
        <v>854</v>
      </c>
      <c r="AA213" s="127" t="s">
        <v>45</v>
      </c>
      <c r="AB213" s="127" t="s">
        <v>45</v>
      </c>
      <c r="AC213" s="127" t="s">
        <v>45</v>
      </c>
      <c r="AD213" s="127" t="s">
        <v>45</v>
      </c>
      <c r="AE213" s="127" t="s">
        <v>854</v>
      </c>
      <c r="AF213" s="127" t="s">
        <v>45</v>
      </c>
      <c r="AG213" s="127" t="s">
        <v>45</v>
      </c>
      <c r="AH213" s="127" t="s">
        <v>45</v>
      </c>
      <c r="AI213" s="127" t="s">
        <v>45</v>
      </c>
      <c r="AJ213" s="127" t="s">
        <v>45</v>
      </c>
      <c r="AK213" s="127" t="s">
        <v>45</v>
      </c>
      <c r="AL213" s="127" t="s">
        <v>45</v>
      </c>
      <c r="AM213" s="128">
        <f>COUNTIF(U213:AL213,"S")/(COUNTIF(U213:AL213,"S")+COUNTIF(U213:AL213,"O"))</f>
        <v>1</v>
      </c>
      <c r="AN213" s="129">
        <f t="shared" si="7"/>
        <v>1</v>
      </c>
      <c r="AO213" s="130" t="s">
        <v>45</v>
      </c>
    </row>
    <row r="214" spans="1:41" ht="89.25">
      <c r="A214" s="22">
        <v>643</v>
      </c>
      <c r="B214" s="34" t="s">
        <v>654</v>
      </c>
      <c r="C214" s="34" t="s">
        <v>655</v>
      </c>
      <c r="D214" s="107" t="s">
        <v>656</v>
      </c>
      <c r="E214" s="108"/>
      <c r="F214" s="109" t="s">
        <v>238</v>
      </c>
      <c r="G214" s="96" t="s">
        <v>299</v>
      </c>
      <c r="H214" s="96"/>
      <c r="I214" s="26">
        <v>411</v>
      </c>
      <c r="J214" s="26">
        <v>22</v>
      </c>
      <c r="K214" s="96" t="s">
        <v>792</v>
      </c>
      <c r="L214" s="97" t="s">
        <v>301</v>
      </c>
      <c r="M214" s="93" t="s">
        <v>116</v>
      </c>
      <c r="N214" s="74" t="s">
        <v>790</v>
      </c>
      <c r="O214" s="75" t="s">
        <v>790</v>
      </c>
      <c r="P214" s="17"/>
      <c r="Q214" s="17"/>
      <c r="R214" s="53" t="s">
        <v>795</v>
      </c>
      <c r="S214" s="54"/>
      <c r="T214" s="55"/>
      <c r="U214" s="127" t="str">
        <f t="shared" si="6"/>
        <v>S</v>
      </c>
      <c r="V214" s="127" t="s">
        <v>45</v>
      </c>
      <c r="W214" s="127" t="s">
        <v>854</v>
      </c>
      <c r="X214" s="127" t="s">
        <v>854</v>
      </c>
      <c r="Y214" s="127" t="s">
        <v>854</v>
      </c>
      <c r="Z214" s="127" t="s">
        <v>854</v>
      </c>
      <c r="AA214" s="127" t="s">
        <v>45</v>
      </c>
      <c r="AB214" s="127" t="s">
        <v>854</v>
      </c>
      <c r="AC214" s="127" t="s">
        <v>45</v>
      </c>
      <c r="AD214" s="127" t="s">
        <v>45</v>
      </c>
      <c r="AE214" s="127" t="s">
        <v>854</v>
      </c>
      <c r="AF214" s="127" t="s">
        <v>45</v>
      </c>
      <c r="AG214" s="127" t="s">
        <v>45</v>
      </c>
      <c r="AH214" s="127" t="s">
        <v>45</v>
      </c>
      <c r="AI214" s="127" t="s">
        <v>45</v>
      </c>
      <c r="AJ214" s="127" t="s">
        <v>45</v>
      </c>
      <c r="AK214" s="127" t="s">
        <v>45</v>
      </c>
      <c r="AL214" s="127" t="s">
        <v>45</v>
      </c>
      <c r="AM214" s="128">
        <f>COUNTIF(U214:AL214,"S")/(COUNTIF(U214:AL214,"S")+COUNTIF(U214:AL214,"O"))</f>
        <v>1</v>
      </c>
      <c r="AN214" s="129">
        <f t="shared" si="7"/>
        <v>1</v>
      </c>
      <c r="AO214" s="130" t="s">
        <v>45</v>
      </c>
    </row>
    <row r="215" spans="1:41" ht="76.5">
      <c r="A215" s="22">
        <v>645</v>
      </c>
      <c r="B215" s="34" t="s">
        <v>654</v>
      </c>
      <c r="C215" s="34" t="s">
        <v>655</v>
      </c>
      <c r="D215" s="107" t="s">
        <v>656</v>
      </c>
      <c r="E215" s="108"/>
      <c r="F215" s="109" t="s">
        <v>238</v>
      </c>
      <c r="G215" s="96" t="s">
        <v>299</v>
      </c>
      <c r="H215" s="96"/>
      <c r="I215" s="26">
        <v>412</v>
      </c>
      <c r="J215" s="26">
        <v>4</v>
      </c>
      <c r="K215" s="96" t="s">
        <v>792</v>
      </c>
      <c r="L215" s="97" t="s">
        <v>117</v>
      </c>
      <c r="M215" s="93" t="s">
        <v>302</v>
      </c>
      <c r="N215" s="74" t="s">
        <v>790</v>
      </c>
      <c r="O215" s="75" t="s">
        <v>790</v>
      </c>
      <c r="P215" s="17"/>
      <c r="Q215" s="17"/>
      <c r="R215" s="53"/>
      <c r="S215" s="54" t="s">
        <v>795</v>
      </c>
      <c r="T215" s="55"/>
      <c r="U215" s="127" t="str">
        <f t="shared" si="6"/>
        <v>O</v>
      </c>
      <c r="V215" s="127" t="s">
        <v>45</v>
      </c>
      <c r="W215" s="127" t="s">
        <v>854</v>
      </c>
      <c r="X215" s="127" t="s">
        <v>854</v>
      </c>
      <c r="Y215" s="127" t="s">
        <v>854</v>
      </c>
      <c r="Z215" s="127" t="s">
        <v>854</v>
      </c>
      <c r="AA215" s="127" t="s">
        <v>45</v>
      </c>
      <c r="AB215" s="127" t="s">
        <v>45</v>
      </c>
      <c r="AC215" s="127" t="s">
        <v>45</v>
      </c>
      <c r="AD215" s="127" t="s">
        <v>45</v>
      </c>
      <c r="AE215" s="127" t="s">
        <v>854</v>
      </c>
      <c r="AF215" s="127" t="s">
        <v>45</v>
      </c>
      <c r="AG215" s="127" t="s">
        <v>45</v>
      </c>
      <c r="AH215" s="127" t="s">
        <v>45</v>
      </c>
      <c r="AI215" s="127" t="s">
        <v>45</v>
      </c>
      <c r="AJ215" s="127" t="s">
        <v>45</v>
      </c>
      <c r="AK215" s="127" t="s">
        <v>45</v>
      </c>
      <c r="AL215" s="127" t="s">
        <v>45</v>
      </c>
      <c r="AM215" s="128">
        <f>COUNTIF(U215:AL215,"S")/(COUNTIF(U215:AL215,"S")+COUNTIF(U215:AL215,"O"))</f>
        <v>0.9230769230769231</v>
      </c>
      <c r="AN215" s="129">
        <f t="shared" si="7"/>
        <v>1</v>
      </c>
      <c r="AO215" s="130" t="s">
        <v>45</v>
      </c>
    </row>
    <row r="216" spans="1:41" ht="51">
      <c r="A216" s="22">
        <v>648</v>
      </c>
      <c r="B216" s="34" t="s">
        <v>654</v>
      </c>
      <c r="C216" s="34" t="s">
        <v>655</v>
      </c>
      <c r="D216" s="107" t="s">
        <v>656</v>
      </c>
      <c r="E216" s="108"/>
      <c r="F216" s="109" t="s">
        <v>238</v>
      </c>
      <c r="G216" s="96" t="s">
        <v>303</v>
      </c>
      <c r="H216" s="96"/>
      <c r="I216" s="26">
        <v>414</v>
      </c>
      <c r="J216" s="26">
        <v>6</v>
      </c>
      <c r="K216" s="96" t="s">
        <v>792</v>
      </c>
      <c r="L216" s="97" t="s">
        <v>304</v>
      </c>
      <c r="M216" s="93" t="s">
        <v>199</v>
      </c>
      <c r="N216" s="74" t="s">
        <v>305</v>
      </c>
      <c r="O216" s="75" t="s">
        <v>790</v>
      </c>
      <c r="P216" s="17"/>
      <c r="Q216" s="17"/>
      <c r="R216" s="53" t="s">
        <v>795</v>
      </c>
      <c r="S216" s="54"/>
      <c r="T216" s="55"/>
      <c r="U216" s="127" t="str">
        <f t="shared" si="6"/>
        <v>S</v>
      </c>
      <c r="V216" s="127" t="s">
        <v>45</v>
      </c>
      <c r="W216" s="127" t="s">
        <v>854</v>
      </c>
      <c r="X216" s="127" t="s">
        <v>854</v>
      </c>
      <c r="Y216" s="127" t="s">
        <v>854</v>
      </c>
      <c r="Z216" s="127" t="s">
        <v>854</v>
      </c>
      <c r="AA216" s="127" t="s">
        <v>45</v>
      </c>
      <c r="AB216" s="127" t="s">
        <v>45</v>
      </c>
      <c r="AC216" s="127" t="s">
        <v>45</v>
      </c>
      <c r="AD216" s="127" t="s">
        <v>45</v>
      </c>
      <c r="AE216" s="127" t="s">
        <v>854</v>
      </c>
      <c r="AF216" s="127" t="s">
        <v>45</v>
      </c>
      <c r="AG216" s="127" t="s">
        <v>45</v>
      </c>
      <c r="AH216" s="127" t="s">
        <v>45</v>
      </c>
      <c r="AI216" s="127" t="s">
        <v>45</v>
      </c>
      <c r="AJ216" s="127" t="s">
        <v>45</v>
      </c>
      <c r="AK216" s="127" t="s">
        <v>45</v>
      </c>
      <c r="AL216" s="127" t="s">
        <v>45</v>
      </c>
      <c r="AM216" s="128">
        <f>COUNTIF(U216:AL216,"S")/(COUNTIF(U216:AL216,"S")+COUNTIF(U216:AL216,"O"))</f>
        <v>1</v>
      </c>
      <c r="AN216" s="129">
        <f t="shared" si="7"/>
        <v>1</v>
      </c>
      <c r="AO216" s="130" t="s">
        <v>45</v>
      </c>
    </row>
    <row r="217" spans="1:41" ht="41.25" customHeight="1">
      <c r="A217" s="22">
        <v>650</v>
      </c>
      <c r="B217" s="29" t="s">
        <v>228</v>
      </c>
      <c r="C217" s="29" t="s">
        <v>229</v>
      </c>
      <c r="D217" s="90" t="s">
        <v>230</v>
      </c>
      <c r="E217" s="29" t="s">
        <v>231</v>
      </c>
      <c r="F217" s="27">
        <v>9</v>
      </c>
      <c r="G217" s="27">
        <v>9.5</v>
      </c>
      <c r="H217" s="27">
        <v>1</v>
      </c>
      <c r="I217" s="26">
        <v>414</v>
      </c>
      <c r="J217" s="26">
        <v>9</v>
      </c>
      <c r="K217" s="27" t="s">
        <v>792</v>
      </c>
      <c r="L217" s="17" t="s">
        <v>306</v>
      </c>
      <c r="M217" s="29" t="s">
        <v>307</v>
      </c>
      <c r="N217" s="46" t="s">
        <v>308</v>
      </c>
      <c r="O217" s="39" t="s">
        <v>790</v>
      </c>
      <c r="P217" s="17"/>
      <c r="Q217" s="17"/>
      <c r="R217" s="53" t="s">
        <v>795</v>
      </c>
      <c r="S217" s="54"/>
      <c r="T217" s="55"/>
      <c r="U217" s="127" t="str">
        <f t="shared" si="6"/>
        <v>S</v>
      </c>
      <c r="V217" s="127" t="s">
        <v>45</v>
      </c>
      <c r="W217" s="127" t="s">
        <v>45</v>
      </c>
      <c r="X217" s="127" t="s">
        <v>854</v>
      </c>
      <c r="Y217" s="127" t="s">
        <v>45</v>
      </c>
      <c r="Z217" s="127" t="s">
        <v>854</v>
      </c>
      <c r="AA217" s="127" t="s">
        <v>45</v>
      </c>
      <c r="AB217" s="127" t="s">
        <v>45</v>
      </c>
      <c r="AC217" s="127" t="s">
        <v>45</v>
      </c>
      <c r="AD217" s="127" t="s">
        <v>45</v>
      </c>
      <c r="AE217" s="127" t="s">
        <v>854</v>
      </c>
      <c r="AF217" s="127" t="s">
        <v>45</v>
      </c>
      <c r="AG217" s="127" t="s">
        <v>45</v>
      </c>
      <c r="AH217" s="127" t="s">
        <v>45</v>
      </c>
      <c r="AI217" s="127" t="s">
        <v>45</v>
      </c>
      <c r="AJ217" s="127" t="s">
        <v>45</v>
      </c>
      <c r="AK217" s="127" t="s">
        <v>45</v>
      </c>
      <c r="AL217" s="127" t="s">
        <v>45</v>
      </c>
      <c r="AM217" s="128">
        <f>COUNTIF(U217:AL217,"S")/(COUNTIF(U217:AL217,"S")+COUNTIF(U217:AL217,"O"))</f>
        <v>1</v>
      </c>
      <c r="AN217" s="129">
        <f t="shared" si="7"/>
        <v>1</v>
      </c>
      <c r="AO217" s="130" t="s">
        <v>45</v>
      </c>
    </row>
    <row r="218" spans="1:41" ht="46.5" customHeight="1">
      <c r="A218" s="22">
        <v>651</v>
      </c>
      <c r="B218" s="29" t="s">
        <v>756</v>
      </c>
      <c r="C218" s="29" t="s">
        <v>757</v>
      </c>
      <c r="D218" s="90" t="s">
        <v>758</v>
      </c>
      <c r="E218" s="29" t="s">
        <v>759</v>
      </c>
      <c r="F218" s="27">
        <v>9</v>
      </c>
      <c r="G218" s="27">
        <v>9.5</v>
      </c>
      <c r="H218" s="27">
        <v>1</v>
      </c>
      <c r="I218" s="26">
        <v>414</v>
      </c>
      <c r="J218" s="26">
        <v>9</v>
      </c>
      <c r="K218" s="27" t="s">
        <v>792</v>
      </c>
      <c r="L218" s="17" t="s">
        <v>306</v>
      </c>
      <c r="M218" s="29" t="s">
        <v>200</v>
      </c>
      <c r="N218" s="46" t="s">
        <v>308</v>
      </c>
      <c r="O218" s="39" t="s">
        <v>790</v>
      </c>
      <c r="P218" s="17"/>
      <c r="Q218" s="17"/>
      <c r="R218" s="53" t="s">
        <v>795</v>
      </c>
      <c r="S218" s="54"/>
      <c r="T218" s="55"/>
      <c r="U218" s="127" t="str">
        <f t="shared" si="6"/>
        <v>S</v>
      </c>
      <c r="V218" s="127" t="s">
        <v>45</v>
      </c>
      <c r="W218" s="127" t="s">
        <v>45</v>
      </c>
      <c r="X218" s="127" t="s">
        <v>854</v>
      </c>
      <c r="Y218" s="127" t="s">
        <v>854</v>
      </c>
      <c r="Z218" s="127" t="s">
        <v>854</v>
      </c>
      <c r="AA218" s="127" t="s">
        <v>45</v>
      </c>
      <c r="AB218" s="127" t="s">
        <v>45</v>
      </c>
      <c r="AC218" s="127" t="s">
        <v>45</v>
      </c>
      <c r="AD218" s="127" t="s">
        <v>45</v>
      </c>
      <c r="AE218" s="127" t="s">
        <v>854</v>
      </c>
      <c r="AF218" s="127" t="s">
        <v>45</v>
      </c>
      <c r="AG218" s="127" t="s">
        <v>45</v>
      </c>
      <c r="AH218" s="127" t="s">
        <v>45</v>
      </c>
      <c r="AI218" s="127" t="s">
        <v>45</v>
      </c>
      <c r="AJ218" s="127" t="s">
        <v>45</v>
      </c>
      <c r="AK218" s="127" t="s">
        <v>45</v>
      </c>
      <c r="AL218" s="127" t="s">
        <v>45</v>
      </c>
      <c r="AM218" s="128">
        <f>COUNTIF(U218:AL218,"S")/(COUNTIF(U218:AL218,"S")+COUNTIF(U218:AL218,"O"))</f>
        <v>1</v>
      </c>
      <c r="AN218" s="129">
        <f t="shared" si="7"/>
        <v>1</v>
      </c>
      <c r="AO218" s="130" t="s">
        <v>45</v>
      </c>
    </row>
    <row r="219" spans="1:41" ht="45" customHeight="1">
      <c r="A219" s="22">
        <v>652</v>
      </c>
      <c r="B219" s="31" t="s">
        <v>768</v>
      </c>
      <c r="C219" s="31" t="s">
        <v>769</v>
      </c>
      <c r="D219" s="90" t="s">
        <v>770</v>
      </c>
      <c r="E219" s="31" t="s">
        <v>771</v>
      </c>
      <c r="F219" s="27">
        <v>9</v>
      </c>
      <c r="G219" s="27">
        <v>9.5</v>
      </c>
      <c r="H219" s="27">
        <v>1</v>
      </c>
      <c r="I219" s="26">
        <v>414</v>
      </c>
      <c r="J219" s="26">
        <v>9</v>
      </c>
      <c r="K219" s="27" t="s">
        <v>792</v>
      </c>
      <c r="L219" s="17" t="s">
        <v>306</v>
      </c>
      <c r="M219" s="29" t="s">
        <v>200</v>
      </c>
      <c r="N219" s="46" t="s">
        <v>308</v>
      </c>
      <c r="O219" s="39" t="s">
        <v>790</v>
      </c>
      <c r="P219" s="17"/>
      <c r="Q219" s="17"/>
      <c r="R219" s="53" t="s">
        <v>795</v>
      </c>
      <c r="S219" s="54"/>
      <c r="T219" s="55"/>
      <c r="U219" s="127" t="str">
        <f t="shared" si="6"/>
        <v>S</v>
      </c>
      <c r="V219" s="127" t="s">
        <v>45</v>
      </c>
      <c r="W219" s="127" t="s">
        <v>45</v>
      </c>
      <c r="X219" s="127" t="s">
        <v>854</v>
      </c>
      <c r="Y219" s="127" t="s">
        <v>854</v>
      </c>
      <c r="Z219" s="127" t="s">
        <v>854</v>
      </c>
      <c r="AA219" s="127" t="s">
        <v>45</v>
      </c>
      <c r="AB219" s="127" t="s">
        <v>45</v>
      </c>
      <c r="AC219" s="127" t="s">
        <v>45</v>
      </c>
      <c r="AD219" s="127" t="s">
        <v>45</v>
      </c>
      <c r="AE219" s="127" t="s">
        <v>854</v>
      </c>
      <c r="AF219" s="127" t="s">
        <v>45</v>
      </c>
      <c r="AG219" s="127" t="s">
        <v>45</v>
      </c>
      <c r="AH219" s="127" t="s">
        <v>45</v>
      </c>
      <c r="AI219" s="127" t="s">
        <v>45</v>
      </c>
      <c r="AJ219" s="127" t="s">
        <v>45</v>
      </c>
      <c r="AK219" s="127" t="s">
        <v>45</v>
      </c>
      <c r="AL219" s="127" t="s">
        <v>45</v>
      </c>
      <c r="AM219" s="128">
        <f>COUNTIF(U219:AL219,"S")/(COUNTIF(U219:AL219,"S")+COUNTIF(U219:AL219,"O"))</f>
        <v>1</v>
      </c>
      <c r="AN219" s="129">
        <f t="shared" si="7"/>
        <v>1</v>
      </c>
      <c r="AO219" s="130" t="s">
        <v>45</v>
      </c>
    </row>
    <row r="220" spans="1:41" ht="320.25" customHeight="1">
      <c r="A220" s="22">
        <v>653</v>
      </c>
      <c r="B220" s="29" t="s">
        <v>756</v>
      </c>
      <c r="C220" s="29" t="s">
        <v>757</v>
      </c>
      <c r="D220" s="90" t="s">
        <v>758</v>
      </c>
      <c r="E220" s="29" t="s">
        <v>759</v>
      </c>
      <c r="F220" s="27">
        <v>9</v>
      </c>
      <c r="G220" s="27">
        <v>9.5</v>
      </c>
      <c r="H220" s="27">
        <v>1</v>
      </c>
      <c r="I220" s="26">
        <v>414</v>
      </c>
      <c r="J220" s="26">
        <v>10</v>
      </c>
      <c r="K220" s="27" t="s">
        <v>792</v>
      </c>
      <c r="L220" s="17" t="s">
        <v>309</v>
      </c>
      <c r="M220" s="29" t="s">
        <v>118</v>
      </c>
      <c r="N220" s="47" t="s">
        <v>119</v>
      </c>
      <c r="O220" s="40" t="s">
        <v>789</v>
      </c>
      <c r="P220" s="17"/>
      <c r="Q220" s="17"/>
      <c r="R220" s="53" t="s">
        <v>795</v>
      </c>
      <c r="S220" s="54"/>
      <c r="T220" s="55"/>
      <c r="U220" s="127" t="str">
        <f t="shared" si="6"/>
        <v>S</v>
      </c>
      <c r="V220" s="127" t="s">
        <v>45</v>
      </c>
      <c r="W220" s="127" t="s">
        <v>854</v>
      </c>
      <c r="X220" s="127" t="s">
        <v>854</v>
      </c>
      <c r="Y220" s="127" t="s">
        <v>854</v>
      </c>
      <c r="Z220" s="127" t="s">
        <v>854</v>
      </c>
      <c r="AA220" s="127" t="s">
        <v>45</v>
      </c>
      <c r="AB220" s="127" t="s">
        <v>45</v>
      </c>
      <c r="AC220" s="127" t="s">
        <v>45</v>
      </c>
      <c r="AD220" s="127" t="s">
        <v>45</v>
      </c>
      <c r="AE220" s="127" t="s">
        <v>854</v>
      </c>
      <c r="AF220" s="127" t="s">
        <v>45</v>
      </c>
      <c r="AG220" s="127" t="s">
        <v>45</v>
      </c>
      <c r="AH220" s="127" t="s">
        <v>45</v>
      </c>
      <c r="AI220" s="127" t="s">
        <v>45</v>
      </c>
      <c r="AJ220" s="127" t="s">
        <v>45</v>
      </c>
      <c r="AK220" s="127" t="s">
        <v>45</v>
      </c>
      <c r="AL220" s="127" t="s">
        <v>45</v>
      </c>
      <c r="AM220" s="128">
        <f>COUNTIF(U220:AL220,"S")/(COUNTIF(U220:AL220,"S")+COUNTIF(U220:AL220,"O"))</f>
        <v>1</v>
      </c>
      <c r="AN220" s="129">
        <f t="shared" si="7"/>
        <v>1</v>
      </c>
      <c r="AO220" s="130" t="s">
        <v>45</v>
      </c>
    </row>
    <row r="221" spans="1:41" ht="76.5">
      <c r="A221" s="22">
        <v>654</v>
      </c>
      <c r="B221" s="31" t="s">
        <v>768</v>
      </c>
      <c r="C221" s="31" t="s">
        <v>769</v>
      </c>
      <c r="D221" s="90" t="s">
        <v>770</v>
      </c>
      <c r="E221" s="31" t="s">
        <v>771</v>
      </c>
      <c r="F221" s="27">
        <v>9</v>
      </c>
      <c r="G221" s="27">
        <v>9.5</v>
      </c>
      <c r="H221" s="27">
        <v>1</v>
      </c>
      <c r="I221" s="26">
        <v>414</v>
      </c>
      <c r="J221" s="26">
        <v>10</v>
      </c>
      <c r="K221" s="27" t="s">
        <v>792</v>
      </c>
      <c r="L221" s="17" t="s">
        <v>309</v>
      </c>
      <c r="M221" s="29" t="s">
        <v>120</v>
      </c>
      <c r="N221" s="47" t="s">
        <v>310</v>
      </c>
      <c r="O221" s="40" t="s">
        <v>775</v>
      </c>
      <c r="P221" s="17"/>
      <c r="Q221" s="17"/>
      <c r="R221" s="53"/>
      <c r="S221" s="54" t="s">
        <v>795</v>
      </c>
      <c r="T221" s="55"/>
      <c r="U221" s="127" t="str">
        <f t="shared" si="6"/>
        <v>O</v>
      </c>
      <c r="V221" s="127" t="s">
        <v>45</v>
      </c>
      <c r="W221" s="127" t="s">
        <v>854</v>
      </c>
      <c r="X221" s="127" t="s">
        <v>854</v>
      </c>
      <c r="Y221" s="127" t="s">
        <v>854</v>
      </c>
      <c r="Z221" s="127" t="s">
        <v>854</v>
      </c>
      <c r="AA221" s="127" t="s">
        <v>45</v>
      </c>
      <c r="AB221" s="127" t="s">
        <v>45</v>
      </c>
      <c r="AC221" s="127" t="s">
        <v>45</v>
      </c>
      <c r="AD221" s="127" t="s">
        <v>45</v>
      </c>
      <c r="AE221" s="127" t="s">
        <v>854</v>
      </c>
      <c r="AF221" s="127" t="s">
        <v>45</v>
      </c>
      <c r="AG221" s="127" t="s">
        <v>45</v>
      </c>
      <c r="AH221" s="127" t="s">
        <v>45</v>
      </c>
      <c r="AI221" s="127" t="s">
        <v>45</v>
      </c>
      <c r="AJ221" s="127" t="s">
        <v>45</v>
      </c>
      <c r="AK221" s="127" t="s">
        <v>45</v>
      </c>
      <c r="AL221" s="127" t="s">
        <v>45</v>
      </c>
      <c r="AM221" s="128">
        <f>COUNTIF(U221:AL221,"S")/(COUNTIF(U221:AL221,"S")+COUNTIF(U221:AL221,"O"))</f>
        <v>0.9230769230769231</v>
      </c>
      <c r="AN221" s="129">
        <f t="shared" si="7"/>
        <v>1</v>
      </c>
      <c r="AO221" s="138" t="s">
        <v>854</v>
      </c>
    </row>
    <row r="222" spans="1:41" ht="25.5">
      <c r="A222" s="22">
        <v>662</v>
      </c>
      <c r="B222" s="29" t="s">
        <v>756</v>
      </c>
      <c r="C222" s="29" t="s">
        <v>757</v>
      </c>
      <c r="D222" s="90" t="s">
        <v>758</v>
      </c>
      <c r="E222" s="29" t="s">
        <v>759</v>
      </c>
      <c r="F222" s="27">
        <v>9</v>
      </c>
      <c r="G222" s="27" t="s">
        <v>311</v>
      </c>
      <c r="H222" s="27" t="s">
        <v>784</v>
      </c>
      <c r="I222" s="26">
        <v>417</v>
      </c>
      <c r="J222" s="26">
        <v>2</v>
      </c>
      <c r="K222" s="27" t="s">
        <v>792</v>
      </c>
      <c r="L222" s="17" t="s">
        <v>312</v>
      </c>
      <c r="M222" s="29" t="s">
        <v>313</v>
      </c>
      <c r="N222" s="47" t="s">
        <v>314</v>
      </c>
      <c r="O222" s="40" t="s">
        <v>790</v>
      </c>
      <c r="P222" s="17"/>
      <c r="Q222" s="17"/>
      <c r="R222" s="53" t="s">
        <v>795</v>
      </c>
      <c r="S222" s="54"/>
      <c r="T222" s="55"/>
      <c r="U222" s="127" t="str">
        <f t="shared" si="6"/>
        <v>S</v>
      </c>
      <c r="V222" s="127" t="s">
        <v>45</v>
      </c>
      <c r="W222" s="127" t="s">
        <v>45</v>
      </c>
      <c r="X222" s="127" t="s">
        <v>854</v>
      </c>
      <c r="Y222" s="127" t="s">
        <v>854</v>
      </c>
      <c r="Z222" s="127" t="s">
        <v>854</v>
      </c>
      <c r="AA222" s="127" t="s">
        <v>45</v>
      </c>
      <c r="AB222" s="127" t="s">
        <v>45</v>
      </c>
      <c r="AC222" s="127" t="s">
        <v>45</v>
      </c>
      <c r="AD222" s="127" t="s">
        <v>45</v>
      </c>
      <c r="AE222" s="127" t="s">
        <v>854</v>
      </c>
      <c r="AF222" s="127" t="s">
        <v>45</v>
      </c>
      <c r="AG222" s="127" t="s">
        <v>45</v>
      </c>
      <c r="AH222" s="127" t="s">
        <v>45</v>
      </c>
      <c r="AI222" s="127" t="s">
        <v>45</v>
      </c>
      <c r="AJ222" s="127" t="s">
        <v>45</v>
      </c>
      <c r="AK222" s="127" t="s">
        <v>45</v>
      </c>
      <c r="AL222" s="127" t="s">
        <v>45</v>
      </c>
      <c r="AM222" s="128">
        <f>COUNTIF(U222:AL222,"S")/(COUNTIF(U222:AL222,"S")+COUNTIF(U222:AL222,"O"))</f>
        <v>1</v>
      </c>
      <c r="AN222" s="129">
        <f t="shared" si="7"/>
        <v>1</v>
      </c>
      <c r="AO222" s="130" t="s">
        <v>45</v>
      </c>
    </row>
    <row r="223" spans="1:41" ht="38.25">
      <c r="A223" s="22">
        <v>663</v>
      </c>
      <c r="B223" s="29" t="s">
        <v>228</v>
      </c>
      <c r="C223" s="29" t="s">
        <v>229</v>
      </c>
      <c r="D223" s="90" t="s">
        <v>230</v>
      </c>
      <c r="E223" s="29" t="s">
        <v>231</v>
      </c>
      <c r="F223" s="27">
        <v>9</v>
      </c>
      <c r="G223" s="27" t="s">
        <v>311</v>
      </c>
      <c r="H223" s="27" t="s">
        <v>784</v>
      </c>
      <c r="I223" s="26">
        <v>417</v>
      </c>
      <c r="J223" s="26">
        <v>2</v>
      </c>
      <c r="K223" s="27" t="s">
        <v>792</v>
      </c>
      <c r="L223" s="119" t="s">
        <v>315</v>
      </c>
      <c r="M223" s="29" t="s">
        <v>316</v>
      </c>
      <c r="N223" s="47" t="s">
        <v>317</v>
      </c>
      <c r="O223" s="40" t="s">
        <v>775</v>
      </c>
      <c r="P223" s="17"/>
      <c r="Q223" s="17"/>
      <c r="R223" s="53"/>
      <c r="S223" s="54" t="s">
        <v>795</v>
      </c>
      <c r="T223" s="55"/>
      <c r="U223" s="127" t="str">
        <f t="shared" si="6"/>
        <v>O</v>
      </c>
      <c r="V223" s="127" t="s">
        <v>45</v>
      </c>
      <c r="W223" s="127" t="s">
        <v>45</v>
      </c>
      <c r="X223" s="127" t="s">
        <v>854</v>
      </c>
      <c r="Y223" s="127" t="s">
        <v>45</v>
      </c>
      <c r="Z223" s="127" t="s">
        <v>854</v>
      </c>
      <c r="AA223" s="127" t="s">
        <v>45</v>
      </c>
      <c r="AB223" s="127" t="s">
        <v>45</v>
      </c>
      <c r="AC223" s="127" t="s">
        <v>45</v>
      </c>
      <c r="AD223" s="127" t="s">
        <v>45</v>
      </c>
      <c r="AE223" s="127" t="s">
        <v>854</v>
      </c>
      <c r="AF223" s="127" t="s">
        <v>45</v>
      </c>
      <c r="AG223" s="127" t="s">
        <v>45</v>
      </c>
      <c r="AH223" s="127" t="s">
        <v>45</v>
      </c>
      <c r="AI223" s="127" t="s">
        <v>45</v>
      </c>
      <c r="AJ223" s="127" t="s">
        <v>45</v>
      </c>
      <c r="AK223" s="127" t="s">
        <v>45</v>
      </c>
      <c r="AL223" s="127" t="s">
        <v>45</v>
      </c>
      <c r="AM223" s="128">
        <f>COUNTIF(U223:AL223,"S")/(COUNTIF(U223:AL223,"S")+COUNTIF(U223:AL223,"O"))</f>
        <v>0.9333333333333333</v>
      </c>
      <c r="AN223" s="129">
        <f t="shared" si="7"/>
        <v>1</v>
      </c>
      <c r="AO223" s="130" t="s">
        <v>45</v>
      </c>
    </row>
    <row r="224" spans="1:41" ht="25.5">
      <c r="A224" s="22">
        <v>664</v>
      </c>
      <c r="B224" s="31" t="s">
        <v>768</v>
      </c>
      <c r="C224" s="31" t="s">
        <v>769</v>
      </c>
      <c r="D224" s="90" t="s">
        <v>770</v>
      </c>
      <c r="E224" s="31" t="s">
        <v>771</v>
      </c>
      <c r="F224" s="27">
        <v>9</v>
      </c>
      <c r="G224" s="27" t="s">
        <v>311</v>
      </c>
      <c r="H224" s="27" t="s">
        <v>784</v>
      </c>
      <c r="I224" s="26">
        <v>417</v>
      </c>
      <c r="J224" s="26">
        <v>2</v>
      </c>
      <c r="K224" s="27" t="s">
        <v>792</v>
      </c>
      <c r="L224" s="23" t="s">
        <v>318</v>
      </c>
      <c r="M224" s="29" t="s">
        <v>313</v>
      </c>
      <c r="N224" s="47" t="s">
        <v>319</v>
      </c>
      <c r="O224" s="40" t="s">
        <v>775</v>
      </c>
      <c r="P224" s="17"/>
      <c r="Q224" s="17"/>
      <c r="R224" s="53"/>
      <c r="S224" s="54" t="s">
        <v>795</v>
      </c>
      <c r="T224" s="55"/>
      <c r="U224" s="127" t="str">
        <f t="shared" si="6"/>
        <v>O</v>
      </c>
      <c r="V224" s="127" t="s">
        <v>45</v>
      </c>
      <c r="W224" s="127" t="s">
        <v>45</v>
      </c>
      <c r="X224" s="127" t="s">
        <v>854</v>
      </c>
      <c r="Y224" s="127" t="s">
        <v>854</v>
      </c>
      <c r="Z224" s="127" t="s">
        <v>854</v>
      </c>
      <c r="AA224" s="127" t="s">
        <v>45</v>
      </c>
      <c r="AB224" s="127" t="s">
        <v>45</v>
      </c>
      <c r="AC224" s="127" t="s">
        <v>45</v>
      </c>
      <c r="AD224" s="127" t="s">
        <v>45</v>
      </c>
      <c r="AE224" s="127" t="s">
        <v>854</v>
      </c>
      <c r="AF224" s="127" t="s">
        <v>45</v>
      </c>
      <c r="AG224" s="127" t="s">
        <v>45</v>
      </c>
      <c r="AH224" s="127" t="s">
        <v>45</v>
      </c>
      <c r="AI224" s="127" t="s">
        <v>45</v>
      </c>
      <c r="AJ224" s="127" t="s">
        <v>45</v>
      </c>
      <c r="AK224" s="127" t="s">
        <v>45</v>
      </c>
      <c r="AL224" s="127" t="s">
        <v>45</v>
      </c>
      <c r="AM224" s="128">
        <f>COUNTIF(U224:AL224,"S")/(COUNTIF(U224:AL224,"S")+COUNTIF(U224:AL224,"O"))</f>
        <v>0.9285714285714286</v>
      </c>
      <c r="AN224" s="129">
        <f t="shared" si="7"/>
        <v>1</v>
      </c>
      <c r="AO224" s="130" t="s">
        <v>45</v>
      </c>
    </row>
    <row r="225" spans="1:41" ht="216.75">
      <c r="A225" s="22">
        <v>669</v>
      </c>
      <c r="B225" s="29" t="s">
        <v>756</v>
      </c>
      <c r="C225" s="29" t="s">
        <v>757</v>
      </c>
      <c r="D225" s="90" t="s">
        <v>758</v>
      </c>
      <c r="E225" s="29" t="s">
        <v>759</v>
      </c>
      <c r="F225" s="27">
        <v>9</v>
      </c>
      <c r="G225" s="27" t="s">
        <v>320</v>
      </c>
      <c r="H225" s="27">
        <v>1</v>
      </c>
      <c r="I225" s="26">
        <v>417</v>
      </c>
      <c r="J225" s="26">
        <v>33</v>
      </c>
      <c r="K225" s="27" t="s">
        <v>792</v>
      </c>
      <c r="L225" s="17" t="s">
        <v>321</v>
      </c>
      <c r="M225" s="120" t="s">
        <v>121</v>
      </c>
      <c r="N225" s="48"/>
      <c r="O225" s="41" t="s">
        <v>790</v>
      </c>
      <c r="P225" s="17"/>
      <c r="Q225" s="17"/>
      <c r="R225" s="53" t="s">
        <v>795</v>
      </c>
      <c r="S225" s="54"/>
      <c r="T225" s="55"/>
      <c r="U225" s="127" t="str">
        <f t="shared" si="6"/>
        <v>S</v>
      </c>
      <c r="V225" s="127" t="s">
        <v>45</v>
      </c>
      <c r="W225" s="127" t="s">
        <v>45</v>
      </c>
      <c r="X225" s="127" t="s">
        <v>854</v>
      </c>
      <c r="Y225" s="127" t="s">
        <v>854</v>
      </c>
      <c r="Z225" s="127" t="s">
        <v>854</v>
      </c>
      <c r="AA225" s="127" t="s">
        <v>45</v>
      </c>
      <c r="AB225" s="127" t="s">
        <v>45</v>
      </c>
      <c r="AC225" s="127" t="s">
        <v>45</v>
      </c>
      <c r="AD225" s="127" t="s">
        <v>45</v>
      </c>
      <c r="AE225" s="127" t="s">
        <v>854</v>
      </c>
      <c r="AF225" s="127" t="s">
        <v>45</v>
      </c>
      <c r="AG225" s="127" t="s">
        <v>45</v>
      </c>
      <c r="AH225" s="127" t="s">
        <v>45</v>
      </c>
      <c r="AI225" s="127" t="s">
        <v>45</v>
      </c>
      <c r="AJ225" s="127" t="s">
        <v>45</v>
      </c>
      <c r="AK225" s="127" t="s">
        <v>45</v>
      </c>
      <c r="AL225" s="127" t="s">
        <v>45</v>
      </c>
      <c r="AM225" s="128">
        <f>COUNTIF(U225:AL225,"S")/(COUNTIF(U225:AL225,"S")+COUNTIF(U225:AL225,"O"))</f>
        <v>1</v>
      </c>
      <c r="AN225" s="129">
        <f t="shared" si="7"/>
        <v>1</v>
      </c>
      <c r="AO225" s="130" t="s">
        <v>45</v>
      </c>
    </row>
    <row r="226" spans="1:41" ht="216.75">
      <c r="A226" s="22">
        <v>670</v>
      </c>
      <c r="B226" s="31" t="s">
        <v>768</v>
      </c>
      <c r="C226" s="31" t="s">
        <v>769</v>
      </c>
      <c r="D226" s="90" t="s">
        <v>770</v>
      </c>
      <c r="E226" s="31" t="s">
        <v>771</v>
      </c>
      <c r="F226" s="27">
        <v>9</v>
      </c>
      <c r="G226" s="27" t="s">
        <v>320</v>
      </c>
      <c r="H226" s="27">
        <v>1</v>
      </c>
      <c r="I226" s="26">
        <v>417</v>
      </c>
      <c r="J226" s="26">
        <v>33</v>
      </c>
      <c r="K226" s="27" t="s">
        <v>792</v>
      </c>
      <c r="L226" s="23" t="s">
        <v>322</v>
      </c>
      <c r="M226" s="120" t="s">
        <v>121</v>
      </c>
      <c r="N226" s="48" t="s">
        <v>323</v>
      </c>
      <c r="O226" s="41" t="s">
        <v>775</v>
      </c>
      <c r="P226" s="17"/>
      <c r="Q226" s="17"/>
      <c r="R226" s="53"/>
      <c r="S226" s="54" t="s">
        <v>795</v>
      </c>
      <c r="T226" s="55"/>
      <c r="U226" s="127" t="str">
        <f t="shared" si="6"/>
        <v>O</v>
      </c>
      <c r="V226" s="127" t="s">
        <v>45</v>
      </c>
      <c r="W226" s="127" t="s">
        <v>45</v>
      </c>
      <c r="X226" s="127" t="s">
        <v>854</v>
      </c>
      <c r="Y226" s="127" t="s">
        <v>854</v>
      </c>
      <c r="Z226" s="127" t="s">
        <v>854</v>
      </c>
      <c r="AA226" s="127" t="s">
        <v>45</v>
      </c>
      <c r="AB226" s="127" t="s">
        <v>45</v>
      </c>
      <c r="AC226" s="127" t="s">
        <v>45</v>
      </c>
      <c r="AD226" s="127" t="s">
        <v>45</v>
      </c>
      <c r="AE226" s="127" t="s">
        <v>854</v>
      </c>
      <c r="AF226" s="127" t="s">
        <v>45</v>
      </c>
      <c r="AG226" s="127" t="s">
        <v>45</v>
      </c>
      <c r="AH226" s="127" t="s">
        <v>45</v>
      </c>
      <c r="AI226" s="127" t="s">
        <v>45</v>
      </c>
      <c r="AJ226" s="127" t="s">
        <v>45</v>
      </c>
      <c r="AK226" s="127" t="s">
        <v>45</v>
      </c>
      <c r="AL226" s="127" t="s">
        <v>45</v>
      </c>
      <c r="AM226" s="128">
        <f>COUNTIF(U226:AL226,"S")/(COUNTIF(U226:AL226,"S")+COUNTIF(U226:AL226,"O"))</f>
        <v>0.9285714285714286</v>
      </c>
      <c r="AN226" s="129">
        <f t="shared" si="7"/>
        <v>1</v>
      </c>
      <c r="AO226" s="130" t="s">
        <v>45</v>
      </c>
    </row>
    <row r="227" spans="1:41" ht="76.5">
      <c r="A227" s="22">
        <v>675</v>
      </c>
      <c r="B227" s="29" t="s">
        <v>756</v>
      </c>
      <c r="C227" s="29" t="s">
        <v>757</v>
      </c>
      <c r="D227" s="90" t="s">
        <v>758</v>
      </c>
      <c r="E227" s="29" t="s">
        <v>759</v>
      </c>
      <c r="F227" s="27">
        <v>9</v>
      </c>
      <c r="G227" s="27" t="s">
        <v>324</v>
      </c>
      <c r="H227" s="27">
        <v>1</v>
      </c>
      <c r="I227" s="26">
        <v>422</v>
      </c>
      <c r="J227" s="26">
        <v>2</v>
      </c>
      <c r="K227" s="27" t="s">
        <v>792</v>
      </c>
      <c r="L227" s="17" t="s">
        <v>325</v>
      </c>
      <c r="M227" s="29" t="s">
        <v>326</v>
      </c>
      <c r="N227" s="48" t="s">
        <v>327</v>
      </c>
      <c r="O227" s="41" t="s">
        <v>790</v>
      </c>
      <c r="P227" s="17"/>
      <c r="Q227" s="17"/>
      <c r="R227" s="53" t="s">
        <v>795</v>
      </c>
      <c r="S227" s="54"/>
      <c r="T227" s="55"/>
      <c r="U227" s="127" t="str">
        <f t="shared" si="6"/>
        <v>S</v>
      </c>
      <c r="V227" s="127" t="s">
        <v>45</v>
      </c>
      <c r="W227" s="127" t="s">
        <v>45</v>
      </c>
      <c r="X227" s="127" t="s">
        <v>854</v>
      </c>
      <c r="Y227" s="127" t="s">
        <v>854</v>
      </c>
      <c r="Z227" s="127" t="s">
        <v>854</v>
      </c>
      <c r="AA227" s="127" t="s">
        <v>45</v>
      </c>
      <c r="AB227" s="127" t="s">
        <v>854</v>
      </c>
      <c r="AC227" s="127" t="s">
        <v>45</v>
      </c>
      <c r="AD227" s="127" t="s">
        <v>45</v>
      </c>
      <c r="AE227" s="127" t="s">
        <v>854</v>
      </c>
      <c r="AF227" s="127" t="s">
        <v>45</v>
      </c>
      <c r="AG227" s="127" t="s">
        <v>45</v>
      </c>
      <c r="AH227" s="127" t="s">
        <v>45</v>
      </c>
      <c r="AI227" s="127" t="s">
        <v>45</v>
      </c>
      <c r="AJ227" s="127" t="s">
        <v>45</v>
      </c>
      <c r="AK227" s="127" t="s">
        <v>45</v>
      </c>
      <c r="AL227" s="127" t="s">
        <v>45</v>
      </c>
      <c r="AM227" s="128">
        <f>COUNTIF(U227:AL227,"S")/(COUNTIF(U227:AL227,"S")+COUNTIF(U227:AL227,"O"))</f>
        <v>1</v>
      </c>
      <c r="AN227" s="129">
        <f t="shared" si="7"/>
        <v>1</v>
      </c>
      <c r="AO227" s="130" t="s">
        <v>45</v>
      </c>
    </row>
    <row r="228" spans="1:41" ht="76.5">
      <c r="A228" s="22">
        <v>676</v>
      </c>
      <c r="B228" s="29" t="s">
        <v>756</v>
      </c>
      <c r="C228" s="29" t="s">
        <v>757</v>
      </c>
      <c r="D228" s="90" t="s">
        <v>758</v>
      </c>
      <c r="E228" s="29" t="s">
        <v>759</v>
      </c>
      <c r="F228" s="27">
        <v>9</v>
      </c>
      <c r="G228" s="27" t="s">
        <v>328</v>
      </c>
      <c r="H228" s="27">
        <v>1</v>
      </c>
      <c r="I228" s="26">
        <v>423</v>
      </c>
      <c r="J228" s="26">
        <v>14</v>
      </c>
      <c r="K228" s="27" t="s">
        <v>792</v>
      </c>
      <c r="L228" s="17" t="s">
        <v>329</v>
      </c>
      <c r="M228" s="29" t="s">
        <v>845</v>
      </c>
      <c r="N228" s="48" t="s">
        <v>122</v>
      </c>
      <c r="O228" s="41" t="s">
        <v>789</v>
      </c>
      <c r="P228" s="17"/>
      <c r="Q228" s="17"/>
      <c r="R228" s="53" t="s">
        <v>795</v>
      </c>
      <c r="S228" s="54"/>
      <c r="T228" s="55"/>
      <c r="U228" s="127" t="str">
        <f t="shared" si="6"/>
        <v>S</v>
      </c>
      <c r="V228" s="127" t="s">
        <v>45</v>
      </c>
      <c r="W228" s="127" t="s">
        <v>854</v>
      </c>
      <c r="X228" s="127" t="s">
        <v>854</v>
      </c>
      <c r="Y228" s="127" t="s">
        <v>854</v>
      </c>
      <c r="Z228" s="127" t="s">
        <v>854</v>
      </c>
      <c r="AA228" s="127" t="s">
        <v>45</v>
      </c>
      <c r="AB228" s="127" t="s">
        <v>45</v>
      </c>
      <c r="AC228" s="127" t="s">
        <v>45</v>
      </c>
      <c r="AD228" s="127" t="s">
        <v>45</v>
      </c>
      <c r="AE228" s="127" t="s">
        <v>854</v>
      </c>
      <c r="AF228" s="127" t="s">
        <v>45</v>
      </c>
      <c r="AG228" s="127" t="s">
        <v>45</v>
      </c>
      <c r="AH228" s="127" t="s">
        <v>45</v>
      </c>
      <c r="AI228" s="127" t="s">
        <v>45</v>
      </c>
      <c r="AJ228" s="127" t="s">
        <v>45</v>
      </c>
      <c r="AK228" s="127" t="s">
        <v>45</v>
      </c>
      <c r="AL228" s="127" t="s">
        <v>45</v>
      </c>
      <c r="AM228" s="128">
        <f>COUNTIF(U228:AL228,"S")/(COUNTIF(U228:AL228,"S")+COUNTIF(U228:AL228,"O"))</f>
        <v>1</v>
      </c>
      <c r="AN228" s="129">
        <f t="shared" si="7"/>
        <v>1</v>
      </c>
      <c r="AO228" s="130" t="s">
        <v>45</v>
      </c>
    </row>
    <row r="229" spans="1:41" ht="165.75">
      <c r="A229" s="22">
        <v>683</v>
      </c>
      <c r="B229" s="29" t="s">
        <v>715</v>
      </c>
      <c r="C229" s="29" t="s">
        <v>651</v>
      </c>
      <c r="D229" s="90" t="s">
        <v>753</v>
      </c>
      <c r="E229" s="29" t="s">
        <v>754</v>
      </c>
      <c r="F229" s="22">
        <v>10</v>
      </c>
      <c r="G229" s="63" t="s">
        <v>846</v>
      </c>
      <c r="H229" s="22" t="s">
        <v>755</v>
      </c>
      <c r="I229" s="22">
        <v>434</v>
      </c>
      <c r="J229" s="22">
        <v>22</v>
      </c>
      <c r="K229" s="22" t="s">
        <v>792</v>
      </c>
      <c r="L229" s="17" t="s">
        <v>123</v>
      </c>
      <c r="M229" s="29" t="s">
        <v>0</v>
      </c>
      <c r="N229" s="44" t="s">
        <v>1</v>
      </c>
      <c r="O229" s="38" t="s">
        <v>789</v>
      </c>
      <c r="P229" s="17"/>
      <c r="Q229" s="17"/>
      <c r="R229" s="53" t="s">
        <v>795</v>
      </c>
      <c r="S229" s="54"/>
      <c r="T229" s="55"/>
      <c r="U229" s="127" t="str">
        <f t="shared" si="6"/>
        <v>S</v>
      </c>
      <c r="V229" s="127" t="s">
        <v>45</v>
      </c>
      <c r="W229" s="127" t="s">
        <v>854</v>
      </c>
      <c r="X229" s="127" t="s">
        <v>854</v>
      </c>
      <c r="Y229" s="127" t="s">
        <v>854</v>
      </c>
      <c r="Z229" s="127" t="s">
        <v>854</v>
      </c>
      <c r="AA229" s="127" t="s">
        <v>45</v>
      </c>
      <c r="AB229" s="127" t="s">
        <v>45</v>
      </c>
      <c r="AC229" s="127" t="s">
        <v>45</v>
      </c>
      <c r="AD229" s="127" t="s">
        <v>45</v>
      </c>
      <c r="AE229" s="127" t="s">
        <v>854</v>
      </c>
      <c r="AF229" s="127" t="s">
        <v>45</v>
      </c>
      <c r="AG229" s="127" t="s">
        <v>45</v>
      </c>
      <c r="AH229" s="127" t="s">
        <v>45</v>
      </c>
      <c r="AI229" s="127" t="s">
        <v>45</v>
      </c>
      <c r="AJ229" s="127" t="s">
        <v>45</v>
      </c>
      <c r="AK229" s="127" t="s">
        <v>45</v>
      </c>
      <c r="AL229" s="127" t="s">
        <v>45</v>
      </c>
      <c r="AM229" s="128">
        <f>COUNTIF(U229:AL229,"S")/(COUNTIF(U229:AL229,"S")+COUNTIF(U229:AL229,"O"))</f>
        <v>1</v>
      </c>
      <c r="AN229" s="129">
        <f t="shared" si="7"/>
        <v>1</v>
      </c>
      <c r="AO229" s="130" t="s">
        <v>45</v>
      </c>
    </row>
    <row r="230" spans="1:41" ht="293.25">
      <c r="A230" s="22">
        <v>685</v>
      </c>
      <c r="B230" s="29" t="s">
        <v>756</v>
      </c>
      <c r="C230" s="29" t="s">
        <v>757</v>
      </c>
      <c r="D230" s="90" t="s">
        <v>758</v>
      </c>
      <c r="E230" s="29" t="s">
        <v>759</v>
      </c>
      <c r="F230" s="27" t="s">
        <v>846</v>
      </c>
      <c r="G230" s="27" t="s">
        <v>846</v>
      </c>
      <c r="H230" s="27" t="s">
        <v>784</v>
      </c>
      <c r="I230" s="26">
        <v>435</v>
      </c>
      <c r="J230" s="26">
        <v>23</v>
      </c>
      <c r="K230" s="27" t="s">
        <v>792</v>
      </c>
      <c r="L230" s="17" t="s">
        <v>847</v>
      </c>
      <c r="M230" s="29" t="s">
        <v>2</v>
      </c>
      <c r="N230" s="44" t="s">
        <v>3</v>
      </c>
      <c r="O230" s="38" t="s">
        <v>789</v>
      </c>
      <c r="P230" s="17"/>
      <c r="Q230" s="17"/>
      <c r="R230" s="53" t="s">
        <v>795</v>
      </c>
      <c r="S230" s="54"/>
      <c r="T230" s="55"/>
      <c r="U230" s="127" t="str">
        <f t="shared" si="6"/>
        <v>S</v>
      </c>
      <c r="V230" s="127" t="s">
        <v>45</v>
      </c>
      <c r="W230" s="127" t="s">
        <v>854</v>
      </c>
      <c r="X230" s="127" t="s">
        <v>854</v>
      </c>
      <c r="Y230" s="127" t="s">
        <v>854</v>
      </c>
      <c r="Z230" s="127" t="s">
        <v>854</v>
      </c>
      <c r="AA230" s="127" t="s">
        <v>45</v>
      </c>
      <c r="AB230" s="127" t="s">
        <v>45</v>
      </c>
      <c r="AC230" s="127" t="s">
        <v>45</v>
      </c>
      <c r="AD230" s="127" t="s">
        <v>45</v>
      </c>
      <c r="AE230" s="127" t="s">
        <v>854</v>
      </c>
      <c r="AF230" s="127" t="s">
        <v>45</v>
      </c>
      <c r="AG230" s="127" t="s">
        <v>45</v>
      </c>
      <c r="AH230" s="127" t="s">
        <v>45</v>
      </c>
      <c r="AI230" s="127" t="s">
        <v>45</v>
      </c>
      <c r="AJ230" s="127" t="s">
        <v>45</v>
      </c>
      <c r="AK230" s="127" t="s">
        <v>45</v>
      </c>
      <c r="AL230" s="127" t="s">
        <v>45</v>
      </c>
      <c r="AM230" s="128">
        <f>COUNTIF(U230:AL230,"S")/(COUNTIF(U230:AL230,"S")+COUNTIF(U230:AL230,"O"))</f>
        <v>1</v>
      </c>
      <c r="AN230" s="129">
        <f t="shared" si="7"/>
        <v>1</v>
      </c>
      <c r="AO230" s="130" t="s">
        <v>45</v>
      </c>
    </row>
    <row r="231" spans="1:41" ht="25.5">
      <c r="A231" s="22">
        <v>686</v>
      </c>
      <c r="B231" s="29" t="s">
        <v>756</v>
      </c>
      <c r="C231" s="29" t="s">
        <v>757</v>
      </c>
      <c r="D231" s="90" t="s">
        <v>758</v>
      </c>
      <c r="E231" s="29" t="s">
        <v>759</v>
      </c>
      <c r="F231" s="27">
        <v>11</v>
      </c>
      <c r="G231" s="27">
        <v>11.1</v>
      </c>
      <c r="H231" s="27">
        <v>1</v>
      </c>
      <c r="I231" s="26">
        <v>436</v>
      </c>
      <c r="J231" s="26">
        <v>2</v>
      </c>
      <c r="K231" s="27" t="s">
        <v>792</v>
      </c>
      <c r="L231" s="17" t="s">
        <v>848</v>
      </c>
      <c r="M231" s="29" t="s">
        <v>849</v>
      </c>
      <c r="N231" s="44"/>
      <c r="O231" s="38" t="s">
        <v>790</v>
      </c>
      <c r="P231" s="17"/>
      <c r="Q231" s="17"/>
      <c r="R231" s="53" t="s">
        <v>795</v>
      </c>
      <c r="S231" s="54"/>
      <c r="T231" s="55"/>
      <c r="U231" s="127" t="str">
        <f t="shared" si="6"/>
        <v>S</v>
      </c>
      <c r="V231" s="127" t="s">
        <v>45</v>
      </c>
      <c r="W231" s="127" t="s">
        <v>45</v>
      </c>
      <c r="X231" s="127" t="s">
        <v>854</v>
      </c>
      <c r="Y231" s="127" t="s">
        <v>854</v>
      </c>
      <c r="Z231" s="127" t="s">
        <v>854</v>
      </c>
      <c r="AA231" s="127" t="s">
        <v>45</v>
      </c>
      <c r="AB231" s="127" t="s">
        <v>45</v>
      </c>
      <c r="AC231" s="127" t="s">
        <v>45</v>
      </c>
      <c r="AD231" s="127" t="s">
        <v>45</v>
      </c>
      <c r="AE231" s="127" t="s">
        <v>854</v>
      </c>
      <c r="AF231" s="127" t="s">
        <v>45</v>
      </c>
      <c r="AG231" s="127" t="s">
        <v>45</v>
      </c>
      <c r="AH231" s="127" t="s">
        <v>45</v>
      </c>
      <c r="AI231" s="127" t="s">
        <v>45</v>
      </c>
      <c r="AJ231" s="127" t="s">
        <v>45</v>
      </c>
      <c r="AK231" s="127" t="s">
        <v>45</v>
      </c>
      <c r="AL231" s="127" t="s">
        <v>45</v>
      </c>
      <c r="AM231" s="128">
        <f>COUNTIF(U231:AL231,"S")/(COUNTIF(U231:AL231,"S")+COUNTIF(U231:AL231,"O"))</f>
        <v>1</v>
      </c>
      <c r="AN231" s="129">
        <f t="shared" si="7"/>
        <v>1</v>
      </c>
      <c r="AO231" s="130" t="s">
        <v>45</v>
      </c>
    </row>
    <row r="232" spans="1:41" ht="140.25">
      <c r="A232" s="22">
        <v>687</v>
      </c>
      <c r="B232" s="29" t="s">
        <v>756</v>
      </c>
      <c r="C232" s="29" t="s">
        <v>757</v>
      </c>
      <c r="D232" s="90" t="s">
        <v>758</v>
      </c>
      <c r="E232" s="29" t="s">
        <v>759</v>
      </c>
      <c r="F232" s="27">
        <v>11</v>
      </c>
      <c r="G232" s="27">
        <v>11.1</v>
      </c>
      <c r="H232" s="27">
        <v>1</v>
      </c>
      <c r="I232" s="26">
        <v>438</v>
      </c>
      <c r="J232" s="26">
        <v>1</v>
      </c>
      <c r="K232" s="27" t="s">
        <v>792</v>
      </c>
      <c r="L232" s="17" t="s">
        <v>850</v>
      </c>
      <c r="M232" s="29" t="s">
        <v>851</v>
      </c>
      <c r="N232" s="46" t="s">
        <v>4</v>
      </c>
      <c r="O232" s="39" t="s">
        <v>789</v>
      </c>
      <c r="P232" s="17"/>
      <c r="Q232" s="17"/>
      <c r="R232" s="53" t="s">
        <v>795</v>
      </c>
      <c r="S232" s="54"/>
      <c r="T232" s="55"/>
      <c r="U232" s="127" t="str">
        <f t="shared" si="6"/>
        <v>S</v>
      </c>
      <c r="V232" s="127" t="s">
        <v>45</v>
      </c>
      <c r="W232" s="127" t="s">
        <v>854</v>
      </c>
      <c r="X232" s="127" t="s">
        <v>854</v>
      </c>
      <c r="Y232" s="127" t="s">
        <v>854</v>
      </c>
      <c r="Z232" s="127" t="s">
        <v>854</v>
      </c>
      <c r="AA232" s="127" t="s">
        <v>45</v>
      </c>
      <c r="AB232" s="127" t="s">
        <v>45</v>
      </c>
      <c r="AC232" s="127" t="s">
        <v>45</v>
      </c>
      <c r="AD232" s="127" t="s">
        <v>45</v>
      </c>
      <c r="AE232" s="127" t="s">
        <v>854</v>
      </c>
      <c r="AF232" s="127" t="s">
        <v>45</v>
      </c>
      <c r="AG232" s="127" t="s">
        <v>45</v>
      </c>
      <c r="AH232" s="127" t="s">
        <v>45</v>
      </c>
      <c r="AI232" s="127" t="s">
        <v>45</v>
      </c>
      <c r="AJ232" s="127" t="s">
        <v>45</v>
      </c>
      <c r="AK232" s="127" t="s">
        <v>45</v>
      </c>
      <c r="AL232" s="127" t="s">
        <v>45</v>
      </c>
      <c r="AM232" s="128">
        <f>COUNTIF(U232:AL232,"S")/(COUNTIF(U232:AL232,"S")+COUNTIF(U232:AL232,"O"))</f>
        <v>1</v>
      </c>
      <c r="AN232" s="129">
        <f t="shared" si="7"/>
        <v>1</v>
      </c>
      <c r="AO232" s="130" t="s">
        <v>45</v>
      </c>
    </row>
    <row r="233" spans="1:41" ht="169.5" customHeight="1">
      <c r="A233" s="22">
        <v>720</v>
      </c>
      <c r="B233" s="31" t="s">
        <v>611</v>
      </c>
      <c r="C233" s="31" t="s">
        <v>612</v>
      </c>
      <c r="D233" s="107" t="s">
        <v>613</v>
      </c>
      <c r="E233" s="31" t="s">
        <v>614</v>
      </c>
      <c r="F233" s="22"/>
      <c r="G233" s="24"/>
      <c r="H233" s="22" t="s">
        <v>701</v>
      </c>
      <c r="I233" s="30">
        <v>503</v>
      </c>
      <c r="J233" s="22"/>
      <c r="K233" s="36" t="s">
        <v>788</v>
      </c>
      <c r="L233" s="23" t="s">
        <v>852</v>
      </c>
      <c r="M233" s="32" t="s">
        <v>853</v>
      </c>
      <c r="N233" s="47" t="s">
        <v>5</v>
      </c>
      <c r="O233" s="40" t="s">
        <v>789</v>
      </c>
      <c r="P233" s="17"/>
      <c r="Q233" s="17"/>
      <c r="R233" s="53" t="s">
        <v>795</v>
      </c>
      <c r="S233" s="54"/>
      <c r="T233" s="55"/>
      <c r="U233" s="127" t="str">
        <f t="shared" si="6"/>
        <v>S</v>
      </c>
      <c r="V233" s="127" t="s">
        <v>45</v>
      </c>
      <c r="W233" s="127" t="s">
        <v>45</v>
      </c>
      <c r="X233" s="127" t="s">
        <v>854</v>
      </c>
      <c r="Y233" s="127" t="s">
        <v>854</v>
      </c>
      <c r="Z233" s="127" t="s">
        <v>854</v>
      </c>
      <c r="AA233" s="127" t="s">
        <v>45</v>
      </c>
      <c r="AB233" s="127" t="s">
        <v>854</v>
      </c>
      <c r="AC233" s="127" t="s">
        <v>45</v>
      </c>
      <c r="AD233" s="127" t="s">
        <v>45</v>
      </c>
      <c r="AE233" s="127" t="s">
        <v>854</v>
      </c>
      <c r="AF233" s="127" t="s">
        <v>45</v>
      </c>
      <c r="AG233" s="127" t="s">
        <v>45</v>
      </c>
      <c r="AH233" s="127" t="s">
        <v>45</v>
      </c>
      <c r="AI233" s="127" t="s">
        <v>45</v>
      </c>
      <c r="AJ233" s="127" t="s">
        <v>45</v>
      </c>
      <c r="AK233" s="127" t="s">
        <v>45</v>
      </c>
      <c r="AL233" s="127" t="s">
        <v>45</v>
      </c>
      <c r="AM233" s="128">
        <f>COUNTIF(U233:AL233,"S")/(COUNTIF(U233:AL233,"S")+COUNTIF(U233:AL233,"O"))</f>
        <v>1</v>
      </c>
      <c r="AN233" s="129">
        <f t="shared" si="7"/>
        <v>1</v>
      </c>
      <c r="AO233" s="130" t="s">
        <v>45</v>
      </c>
    </row>
    <row r="234" spans="1:41" ht="63.75">
      <c r="A234" s="22">
        <v>721</v>
      </c>
      <c r="B234" s="31" t="s">
        <v>619</v>
      </c>
      <c r="C234" s="31" t="s">
        <v>620</v>
      </c>
      <c r="D234" s="90" t="s">
        <v>621</v>
      </c>
      <c r="E234" s="31" t="s">
        <v>622</v>
      </c>
      <c r="F234" s="24" t="s">
        <v>854</v>
      </c>
      <c r="G234" s="24" t="s">
        <v>855</v>
      </c>
      <c r="H234" s="22"/>
      <c r="I234" s="22">
        <v>506</v>
      </c>
      <c r="J234" s="22"/>
      <c r="K234" s="24" t="s">
        <v>788</v>
      </c>
      <c r="L234" s="23" t="s">
        <v>856</v>
      </c>
      <c r="M234" s="31" t="s">
        <v>857</v>
      </c>
      <c r="N234" s="46" t="s">
        <v>858</v>
      </c>
      <c r="O234" s="39" t="s">
        <v>789</v>
      </c>
      <c r="P234" s="17"/>
      <c r="Q234" s="17"/>
      <c r="R234" s="53"/>
      <c r="S234" s="54" t="s">
        <v>795</v>
      </c>
      <c r="T234" s="55"/>
      <c r="U234" s="127" t="str">
        <f t="shared" si="6"/>
        <v>O</v>
      </c>
      <c r="V234" s="127" t="s">
        <v>45</v>
      </c>
      <c r="W234" s="127" t="s">
        <v>854</v>
      </c>
      <c r="X234" s="127" t="s">
        <v>854</v>
      </c>
      <c r="Y234" s="127" t="s">
        <v>854</v>
      </c>
      <c r="Z234" s="127" t="s">
        <v>854</v>
      </c>
      <c r="AA234" s="127" t="s">
        <v>45</v>
      </c>
      <c r="AB234" s="127" t="s">
        <v>45</v>
      </c>
      <c r="AC234" s="127" t="s">
        <v>45</v>
      </c>
      <c r="AD234" s="127" t="s">
        <v>45</v>
      </c>
      <c r="AE234" s="127" t="s">
        <v>45</v>
      </c>
      <c r="AF234" s="127" t="s">
        <v>45</v>
      </c>
      <c r="AG234" s="127" t="s">
        <v>45</v>
      </c>
      <c r="AH234" s="127" t="s">
        <v>45</v>
      </c>
      <c r="AI234" s="127" t="s">
        <v>45</v>
      </c>
      <c r="AJ234" s="127" t="s">
        <v>45</v>
      </c>
      <c r="AK234" s="127" t="s">
        <v>45</v>
      </c>
      <c r="AL234" s="127" t="s">
        <v>45</v>
      </c>
      <c r="AM234" s="128">
        <f>COUNTIF(U234:AL234,"S")/(COUNTIF(U234:AL234,"S")+COUNTIF(U234:AL234,"O"))</f>
        <v>0.9285714285714286</v>
      </c>
      <c r="AN234" s="129">
        <f t="shared" si="7"/>
        <v>1</v>
      </c>
      <c r="AO234" s="137"/>
    </row>
    <row r="235" spans="1:41" ht="51.75" thickBot="1">
      <c r="A235" s="22">
        <v>724</v>
      </c>
      <c r="B235" s="31" t="s">
        <v>619</v>
      </c>
      <c r="C235" s="31" t="s">
        <v>620</v>
      </c>
      <c r="D235" s="90" t="s">
        <v>621</v>
      </c>
      <c r="E235" s="31" t="s">
        <v>622</v>
      </c>
      <c r="F235" s="36" t="s">
        <v>704</v>
      </c>
      <c r="G235" s="36" t="s">
        <v>859</v>
      </c>
      <c r="H235" s="22">
        <v>0</v>
      </c>
      <c r="I235" s="35">
        <v>570</v>
      </c>
      <c r="J235" s="22">
        <v>3</v>
      </c>
      <c r="K235" s="36" t="s">
        <v>788</v>
      </c>
      <c r="L235" s="23" t="s">
        <v>860</v>
      </c>
      <c r="M235" s="31" t="s">
        <v>861</v>
      </c>
      <c r="N235" s="46" t="s">
        <v>862</v>
      </c>
      <c r="O235" s="39" t="s">
        <v>790</v>
      </c>
      <c r="P235" s="17"/>
      <c r="Q235" s="17"/>
      <c r="R235" s="56" t="s">
        <v>795</v>
      </c>
      <c r="S235" s="57"/>
      <c r="T235" s="58"/>
      <c r="U235" s="127" t="str">
        <f t="shared" si="6"/>
        <v>S</v>
      </c>
      <c r="V235" s="127" t="s">
        <v>45</v>
      </c>
      <c r="W235" s="127" t="s">
        <v>854</v>
      </c>
      <c r="X235" s="127" t="s">
        <v>854</v>
      </c>
      <c r="Y235" s="127" t="s">
        <v>854</v>
      </c>
      <c r="Z235" s="127" t="s">
        <v>854</v>
      </c>
      <c r="AA235" s="127"/>
      <c r="AB235" s="127" t="s">
        <v>854</v>
      </c>
      <c r="AC235" s="127" t="s">
        <v>45</v>
      </c>
      <c r="AD235" s="127"/>
      <c r="AE235" s="127" t="s">
        <v>854</v>
      </c>
      <c r="AF235" s="127" t="s">
        <v>45</v>
      </c>
      <c r="AG235" s="127" t="s">
        <v>45</v>
      </c>
      <c r="AH235" s="127" t="s">
        <v>45</v>
      </c>
      <c r="AI235" s="127" t="s">
        <v>45</v>
      </c>
      <c r="AJ235" s="127" t="s">
        <v>45</v>
      </c>
      <c r="AK235" s="127" t="s">
        <v>45</v>
      </c>
      <c r="AL235" s="127"/>
      <c r="AM235" s="128">
        <f>COUNTIF(U235:AL235,"S")/(COUNTIF(U235:AL235,"S")+COUNTIF(U235:AL235,"O"))</f>
        <v>1</v>
      </c>
      <c r="AN235" s="129">
        <f t="shared" si="7"/>
        <v>1</v>
      </c>
      <c r="AO235" s="137"/>
    </row>
    <row r="236" spans="10:41" ht="12.75">
      <c r="J236" s="140" t="s">
        <v>792</v>
      </c>
      <c r="K236" s="139">
        <f>COUNTIF(K2:K235,J236)</f>
        <v>205</v>
      </c>
      <c r="AN236" s="131">
        <f>COUNTIF(AN2:AN235,"1")</f>
        <v>234</v>
      </c>
      <c r="AO236" s="131" t="s">
        <v>46</v>
      </c>
    </row>
    <row r="237" spans="10:41" ht="12.75">
      <c r="J237" s="140" t="s">
        <v>66</v>
      </c>
      <c r="K237" s="139">
        <f>COUNTIF(K3:K236,J237)</f>
        <v>0</v>
      </c>
      <c r="AN237" s="131">
        <f>234-AN236</f>
        <v>0</v>
      </c>
      <c r="AO237" s="131" t="s">
        <v>47</v>
      </c>
    </row>
    <row r="238" spans="10:41" ht="12.75">
      <c r="J238" s="140" t="s">
        <v>788</v>
      </c>
      <c r="K238" s="139">
        <f>COUNTIF(K4:K237,J238)</f>
        <v>23</v>
      </c>
      <c r="AN238" s="132">
        <f>AN236/234</f>
        <v>1</v>
      </c>
      <c r="AO238" s="133"/>
    </row>
    <row r="239" spans="10:41" ht="12.75">
      <c r="J239" s="140" t="s">
        <v>704</v>
      </c>
      <c r="K239" s="139">
        <f>COUNTIF(K5:K238,J239)</f>
        <v>1</v>
      </c>
      <c r="AN239" s="134" t="s">
        <v>48</v>
      </c>
      <c r="AO239" s="133"/>
    </row>
    <row r="240" spans="40:41" ht="12.75">
      <c r="AN240" s="134"/>
      <c r="AO240" s="133"/>
    </row>
    <row r="241" spans="40:41" ht="12.75">
      <c r="AN241" s="134"/>
      <c r="AO241" s="133"/>
    </row>
    <row r="242" spans="40:41" ht="12.75">
      <c r="AN242" s="134"/>
      <c r="AO242" s="133"/>
    </row>
    <row r="243" spans="40:41" ht="12.75">
      <c r="AN243" s="135" t="s">
        <v>49</v>
      </c>
      <c r="AO243" s="133"/>
    </row>
    <row r="244" spans="40:41" ht="12.75">
      <c r="AN244" s="135"/>
      <c r="AO244" s="133"/>
    </row>
    <row r="245" spans="40:41" ht="12.75">
      <c r="AN245" s="135"/>
      <c r="AO245" s="133"/>
    </row>
    <row r="246" spans="40:41" ht="12.75">
      <c r="AN246" s="135"/>
      <c r="AO246" s="133"/>
    </row>
  </sheetData>
  <autoFilter ref="B1:K246"/>
  <mergeCells count="2">
    <mergeCell ref="AN239:AN242"/>
    <mergeCell ref="AN243:AN246"/>
  </mergeCells>
  <conditionalFormatting sqref="AM2:AM235">
    <cfRule type="cellIs" priority="1" dxfId="0" operator="greaterThanOrEqual" stopIfTrue="1">
      <formula>0.99</formula>
    </cfRule>
    <cfRule type="cellIs" priority="2" dxfId="1" operator="lessThan" stopIfTrue="1">
      <formula>0.99</formula>
    </cfRule>
    <cfRule type="cellIs" priority="3" dxfId="2" operator="lessThan" stopIfTrue="1">
      <formula>0.75</formula>
    </cfRule>
  </conditionalFormatting>
  <hyperlinks>
    <hyperlink ref="D13" r:id="rId1" display="gerald.chouinard@crc.ca"/>
    <hyperlink ref="D18" r:id="rId2" display="gerald.chouinard@crc.ca"/>
    <hyperlink ref="D19" r:id="rId3" display="gerald.chouinard@crc.ca"/>
    <hyperlink ref="D20" r:id="rId4" display="gerald.chouinard@crc.ca"/>
    <hyperlink ref="D28" r:id="rId5" display="gerald.chouinard@crc.ca"/>
    <hyperlink ref="D29" r:id="rId6" display="gerald.chouinard@crc.ca"/>
    <hyperlink ref="D32" r:id="rId7" display="gerald.chouinard@crc.ca"/>
    <hyperlink ref="D36" r:id="rId8" display="gerald.chouinard@crc.ca"/>
    <hyperlink ref="D38" r:id="rId9" display="gerald.chouinard@crc.ca"/>
    <hyperlink ref="D40" r:id="rId10" display="gerald.chouinard@crc.ca"/>
    <hyperlink ref="D43" r:id="rId11" display="gerald.chouinard@crc.ca"/>
    <hyperlink ref="D44" r:id="rId12" display="gerald.chouinard@crc.ca"/>
    <hyperlink ref="D47" r:id="rId13" display="gerald.chouinard@crc.ca"/>
    <hyperlink ref="D48" r:id="rId14" display="gerald.chouinard@crc.ca"/>
    <hyperlink ref="D50" r:id="rId15" display="gerald.chouinard@crc.ca"/>
    <hyperlink ref="D51" r:id="rId16" display="gerald.chouinard@crc.ca"/>
    <hyperlink ref="D52" r:id="rId17" display="gerald.chouinard@crc.ca"/>
    <hyperlink ref="D53" r:id="rId18" display="gerald.chouinard@crc.ca"/>
    <hyperlink ref="D54" r:id="rId19" display="gerald.chouinard@crc.ca"/>
    <hyperlink ref="D56" r:id="rId20" display="gerald.chouinard@crc.ca"/>
    <hyperlink ref="D57" r:id="rId21" display="gerald.chouinard@crc.ca"/>
    <hyperlink ref="D58" r:id="rId22" display="gerald.chouinard@crc.ca"/>
    <hyperlink ref="D59" r:id="rId23" display="gerald.chouinard@crc.ca"/>
    <hyperlink ref="D60" r:id="rId24" display="gerald.chouinard@crc.ca"/>
    <hyperlink ref="D61" r:id="rId25" display="gerald.chouinard@crc.ca"/>
    <hyperlink ref="D62" r:id="rId26" display="gerald.chouinard@crc.ca"/>
    <hyperlink ref="D64" r:id="rId27" display="gerald.chouinard@crc.ca"/>
    <hyperlink ref="D65" r:id="rId28" display="gerald.chouinard@crc.ca"/>
    <hyperlink ref="D66" r:id="rId29" display="gerald.chouinard@crc.ca"/>
    <hyperlink ref="D67" r:id="rId30" display="gerald.chouinard@crc.ca"/>
    <hyperlink ref="D69" r:id="rId31" display="gerald.chouinard@crc.ca"/>
    <hyperlink ref="D70" r:id="rId32" display="gerald.chouinard@crc.ca"/>
    <hyperlink ref="D73" r:id="rId33" display="gerald.chouinard@crc.ca"/>
    <hyperlink ref="D74" r:id="rId34" display="gerald.chouinard@crc.ca"/>
    <hyperlink ref="D75" r:id="rId35" display="gerald.chouinard@crc.ca"/>
    <hyperlink ref="D79" r:id="rId36" display="gerald.chouinard@crc.ca"/>
    <hyperlink ref="D82" r:id="rId37" display="gerald.chouinard@crc.ca"/>
    <hyperlink ref="D91" r:id="rId38" display="gerald.chouinard@crc.ca"/>
    <hyperlink ref="D93" r:id="rId39" display="gerald.chouinard@crc.ca"/>
    <hyperlink ref="D95" r:id="rId40" display="gerald.chouinard@crc.ca"/>
    <hyperlink ref="D96" r:id="rId41" display="gerald.chouinard@crc.ca"/>
    <hyperlink ref="D98" r:id="rId42" display="gerald.chouinard@crc.ca"/>
    <hyperlink ref="D100" r:id="rId43" display="gerald.chouinard@crc.ca"/>
    <hyperlink ref="D103" r:id="rId44" display="gerald.chouinard@crc.ca"/>
    <hyperlink ref="D105" r:id="rId45" display="gerald.chouinard@crc.ca"/>
    <hyperlink ref="D107" r:id="rId46" display="gerald.chouinard@crc.ca"/>
    <hyperlink ref="D109" r:id="rId47" display="gerald.chouinard@crc.ca"/>
    <hyperlink ref="D110" r:id="rId48" display="gerald.chouinard@crc.ca"/>
    <hyperlink ref="D112" r:id="rId49" display="gerald.chouinard@crc.ca"/>
    <hyperlink ref="D114" r:id="rId50" display="gerald.chouinard@crc.ca"/>
    <hyperlink ref="D115" r:id="rId51" display="gerald.chouinard@crc.ca"/>
    <hyperlink ref="D121" r:id="rId52" display="gerald.chouinard@crc.ca"/>
    <hyperlink ref="D123" r:id="rId53" display="gerald.chouinard@crc.ca"/>
    <hyperlink ref="D129" r:id="rId54" display="gerald.chouinard@crc.ca"/>
    <hyperlink ref="D130" r:id="rId55" display="gerald.chouinard@crc.ca"/>
    <hyperlink ref="D134" r:id="rId56" display="gerald.chouinard@crc.ca"/>
    <hyperlink ref="D138" r:id="rId57" display="gerald.chouinard@crc.ca"/>
    <hyperlink ref="D140" r:id="rId58" display="gerald.chouinard@crc.ca"/>
    <hyperlink ref="D156" r:id="rId59" display="gerald.chouinard@crc.ca"/>
    <hyperlink ref="D157" r:id="rId60" display="gerald.chouinard@crc.ca"/>
    <hyperlink ref="D152" r:id="rId61" display="gerald.chouinard@crc.ca"/>
    <hyperlink ref="D85" r:id="rId62" display="gerald.chouinard@crc.ca"/>
    <hyperlink ref="D92" r:id="rId63" display="gerald.chouinard@crc.ca"/>
    <hyperlink ref="D94" r:id="rId64" display="gerald.chouinard@crc.ca"/>
    <hyperlink ref="D97" r:id="rId65" display="gerald.chouinard@crc.ca"/>
    <hyperlink ref="D99" r:id="rId66" display="gerald.chouinard@crc.ca"/>
    <hyperlink ref="D101" r:id="rId67" display="gerald.chouinard@crc.ca"/>
    <hyperlink ref="D102" r:id="rId68" display="gerald.chouinard@crc.ca"/>
    <hyperlink ref="D104" r:id="rId69" display="gerald.chouinard@crc.ca"/>
    <hyperlink ref="D106" r:id="rId70" display="gerald.chouinard@crc.ca"/>
    <hyperlink ref="D108" r:id="rId71" display="gerald.chouinard@crc.ca"/>
    <hyperlink ref="D111" r:id="rId72" display="gerald.chouinard@crc.ca"/>
    <hyperlink ref="D113" r:id="rId73" display="gerald.chouinard@crc.ca"/>
    <hyperlink ref="D120" r:id="rId74" display="gerald.chouinard@crc.ca"/>
    <hyperlink ref="D122" r:id="rId75" display="gerald.chouinard@crc.ca"/>
    <hyperlink ref="D124" r:id="rId76" display="gerald.chouinard@crc.ca"/>
    <hyperlink ref="D135" r:id="rId77" display="gerald.chouinard@crc.ca"/>
    <hyperlink ref="D136" r:id="rId78" display="gerald.chouinard@crc.ca"/>
    <hyperlink ref="D139" r:id="rId79" display="gerald.chouinard@crc.ca"/>
    <hyperlink ref="D86" r:id="rId80" display="gerald.chouinard@crc.ca"/>
    <hyperlink ref="D145" r:id="rId81" display="gerald.chouinard@crc.ca"/>
    <hyperlink ref="D151" r:id="rId82" display="gerald.chouinard@crc.ca"/>
    <hyperlink ref="D126" r:id="rId83" display="gerald.chouinard@crc.ca"/>
    <hyperlink ref="D229" r:id="rId84" display="gerald.chouinard@crc.ca"/>
    <hyperlink ref="D182" r:id="rId85" display="winston.caldwell@fox.com"/>
    <hyperlink ref="D189" r:id="rId86" display="winston.caldwell@fox.com"/>
    <hyperlink ref="D191" r:id="rId87" display="winston.caldwell@fox.com"/>
    <hyperlink ref="D220" r:id="rId88" display="winston.caldwell@fox.com"/>
    <hyperlink ref="D227" r:id="rId89" display="winston.caldwell@fox.com"/>
    <hyperlink ref="D230" r:id="rId90" display="winston.caldwell@fox.com"/>
    <hyperlink ref="D232" r:id="rId91" display="winston.caldwell@fox.com"/>
    <hyperlink ref="D179" r:id="rId92" display="winston.caldwell@fox.com"/>
    <hyperlink ref="D190" r:id="rId93" display="winston.caldwell@fox.com"/>
    <hyperlink ref="D204" r:id="rId94" display="winston.caldwell@fox.com"/>
    <hyperlink ref="D218" r:id="rId95" display="winston.caldwell@fox.com"/>
    <hyperlink ref="D222" r:id="rId96" display="winston.caldwell@fox.com"/>
    <hyperlink ref="D225" r:id="rId97" display="winston.caldwell@fox.com"/>
    <hyperlink ref="D228" r:id="rId98" display="winston.caldwell@fox.com"/>
    <hyperlink ref="D231" r:id="rId99" display="winston.caldwell@fox.com"/>
    <hyperlink ref="D180" r:id="rId100" display="c.einolf@ieee.org"/>
    <hyperlink ref="D219" r:id="rId101" display="c.einolf@ieee.org"/>
    <hyperlink ref="D224" r:id="rId102" display="c.einolf@ieee.org"/>
    <hyperlink ref="D226" r:id="rId103" display="c.einolf@ieee.org"/>
    <hyperlink ref="D212" r:id="rId104" display="c.einolf@ieee.org"/>
    <hyperlink ref="D183" r:id="rId105" display="c.einolf@ieee.org"/>
    <hyperlink ref="D221" r:id="rId106" display="c.einolf@ieee.org"/>
    <hyperlink ref="D217" r:id="rId107" display="tgurley@ieee.org"/>
    <hyperlink ref="D223" r:id="rId108" display="tgurley@ieee.org"/>
    <hyperlink ref="D211" r:id="rId109" display="tgurley@ieee.org"/>
    <hyperlink ref="D181" r:id="rId110" display="tgurley@ieee.org"/>
    <hyperlink ref="D144" r:id="rId111" display="wendong.hu@st.com"/>
    <hyperlink ref="D158" r:id="rId112" display="wendong.hu@st.com"/>
    <hyperlink ref="D161" r:id="rId113" display="wendong.hu@st.com"/>
    <hyperlink ref="D21" r:id="rId114" display="gogogo@etri.re.kr"/>
    <hyperlink ref="D33" r:id="rId115" display="gogogo@etri.re.kr"/>
    <hyperlink ref="D34" r:id="rId116" display="gogogo@etri.re.kr"/>
    <hyperlink ref="D175" r:id="rId117" display="leizd@i2r.a-star.edu.sg"/>
    <hyperlink ref="D198" r:id="rId118" display="gerald.chouinard@crc.ca"/>
    <hyperlink ref="D199" r:id="rId119" display="gerald.chouinard@crc.ca"/>
    <hyperlink ref="D155" r:id="rId120" display="gerald.chouinard@crc.ca"/>
    <hyperlink ref="D200" r:id="rId121" display="gerald.chouinard@crc.ca"/>
    <hyperlink ref="D63" r:id="rId122" display="gerald.chouinard@crc.ca"/>
    <hyperlink ref="D7" r:id="rId123" display="gerald.chouinard@crc.ca"/>
    <hyperlink ref="D10" r:id="rId124" display="gerald.chouinard@crc.ca"/>
    <hyperlink ref="D5" r:id="rId125" display="gerald.chouinard@crc.ca"/>
    <hyperlink ref="D174" r:id="rId126" display="gerald.chouinard@crc.ca"/>
    <hyperlink ref="D207" r:id="rId127" display="gerald.chouinard@crc.ca"/>
    <hyperlink ref="D184" r:id="rId128" display="gerald.chouinard@crc.ca"/>
    <hyperlink ref="D26" r:id="rId129" display="gerald.chouinard@crc.ca"/>
    <hyperlink ref="D201" r:id="rId130" display="gerald.chouinard@crc.ca"/>
    <hyperlink ref="D6" r:id="rId131" display="gerald.chouinard@crc.ca"/>
    <hyperlink ref="D8" r:id="rId132" display="gerald.chouinard@crc.ca"/>
    <hyperlink ref="D9" r:id="rId133" display="gerald.chouinard@crc.ca"/>
    <hyperlink ref="D11" r:id="rId134" display="gerald.chouinard@crc.ca"/>
    <hyperlink ref="D3" r:id="rId135" display="aziz@nict.go.jp"/>
    <hyperlink ref="D2" r:id="rId136" display="aziz@nict.go.jp"/>
    <hyperlink ref="D176" r:id="rId137" display="aziz@nict.go.jp"/>
    <hyperlink ref="D233" r:id="rId138" display="aziz@nict.go.jp"/>
    <hyperlink ref="D197" r:id="rId139" display="aziz@nict.go.jp"/>
    <hyperlink ref="D14" r:id="rId140" display="ranga.reddy@ieee.org"/>
    <hyperlink ref="D22" r:id="rId141" display="ranga.reddy@ieee.org"/>
    <hyperlink ref="D23" r:id="rId142" display="ranga.reddy@ieee.org"/>
    <hyperlink ref="D24" r:id="rId143" display="ranga.reddy@ieee.org"/>
    <hyperlink ref="D27" r:id="rId144" display="ranga.reddy@ieee.org"/>
    <hyperlink ref="D31" r:id="rId145" display="ranga.reddy@ieee.org"/>
    <hyperlink ref="D35" r:id="rId146" display="ranga.reddy@ieee.org"/>
    <hyperlink ref="D37" r:id="rId147" display="ranga.reddy@ieee.org"/>
    <hyperlink ref="D41" r:id="rId148" display="ranga.reddy@ieee.org"/>
    <hyperlink ref="D42" r:id="rId149" display="ranga.reddy@ieee.org"/>
    <hyperlink ref="D45" r:id="rId150" display="ranga.reddy@ieee.org"/>
    <hyperlink ref="D68" r:id="rId151" display="ranga.reddy@ieee.org"/>
    <hyperlink ref="D72" r:id="rId152" display="ranga.reddy@ieee.org"/>
    <hyperlink ref="D77" r:id="rId153" display="ranga.reddy@ieee.org"/>
    <hyperlink ref="D80" r:id="rId154" display="ranga.reddy@ieee.org"/>
    <hyperlink ref="D84" r:id="rId155" display="ranga.reddy@ieee.org"/>
    <hyperlink ref="D88" r:id="rId156" display="ranga.reddy@ieee.org"/>
    <hyperlink ref="D116" r:id="rId157" display="gerald.chouinard@crc.ca"/>
    <hyperlink ref="D119" r:id="rId158" display="ranga.reddy@ieee.org"/>
    <hyperlink ref="D131" r:id="rId159" display="ranga.reddy@ieee.org"/>
    <hyperlink ref="D132" r:id="rId160" display="ranga.reddy@ieee.org"/>
    <hyperlink ref="D133" r:id="rId161" display="ranga.reddy@ieee.org"/>
    <hyperlink ref="D137" r:id="rId162" display="ranga.reddy@ieee.org"/>
    <hyperlink ref="D141" r:id="rId163" display="ranga.reddy@ieee.org"/>
    <hyperlink ref="D142" r:id="rId164" display="ranga.reddy@ieee.org"/>
    <hyperlink ref="D146" r:id="rId165" display="ranga.reddy@ieee.org"/>
    <hyperlink ref="D143" r:id="rId166" display="ranga.reddy@ieee.org"/>
    <hyperlink ref="D147" r:id="rId167" display="ranga.reddy@ieee.org"/>
    <hyperlink ref="D148" r:id="rId168" display="ranga.reddy@ieee.org"/>
    <hyperlink ref="D149" r:id="rId169" display="ranga.reddy@ieee.org"/>
    <hyperlink ref="D150" r:id="rId170" display="ranga.reddy@ieee.org"/>
    <hyperlink ref="D153" r:id="rId171" display="ranga.reddy@ieee.org"/>
    <hyperlink ref="D154" r:id="rId172" display="ranga.reddy@ieee.org"/>
    <hyperlink ref="D160" r:id="rId173" display="ranga.reddy@ieee.org"/>
    <hyperlink ref="D162" r:id="rId174" display="ranga.reddy@ieee.org"/>
    <hyperlink ref="D163" r:id="rId175" display="ranga.reddy@ieee.org"/>
    <hyperlink ref="D164" r:id="rId176" display="ranga.reddy@ieee.org"/>
    <hyperlink ref="D165" r:id="rId177" display="ranga.reddy@ieee.org"/>
    <hyperlink ref="D167" r:id="rId178" display="ranga.reddy@ieee.org"/>
    <hyperlink ref="D166" r:id="rId179" display="ranga.reddy@ieee.org"/>
    <hyperlink ref="D168" r:id="rId180" display="ranga.reddy@ieee.org"/>
    <hyperlink ref="D169" r:id="rId181" display="ranga.reddy@ieee.org"/>
    <hyperlink ref="D170" r:id="rId182" display="ranga.reddy@ieee.org"/>
    <hyperlink ref="D171" r:id="rId183" display="ranga.reddy@ieee.org"/>
    <hyperlink ref="D172" r:id="rId184" display="ranga.reddy@ieee.org"/>
    <hyperlink ref="D173" r:id="rId185" display="ranga.reddy@ieee.org"/>
    <hyperlink ref="D185" r:id="rId186" display="ranga.reddy@ieee.org"/>
    <hyperlink ref="D186" r:id="rId187" display="ranga.reddy@ieee.org"/>
    <hyperlink ref="D187" r:id="rId188" display="ranga.reddy@ieee.org"/>
    <hyperlink ref="D188" r:id="rId189" display="ranga.reddy@ieee.org"/>
    <hyperlink ref="D192" r:id="rId190" display="ranga.reddy@ieee.org"/>
    <hyperlink ref="D193" r:id="rId191" display="ranga.reddy@ieee.org"/>
    <hyperlink ref="D194" r:id="rId192" display="ranga.reddy@ieee.org"/>
    <hyperlink ref="D196" r:id="rId193" display="ranga.reddy@ieee.org"/>
    <hyperlink ref="D202" r:id="rId194" display="ranga.reddy@ieee.org"/>
    <hyperlink ref="D203" r:id="rId195" display="ranga.reddy@ieee.org"/>
    <hyperlink ref="D205" r:id="rId196" display="ranga.reddy@ieee.org"/>
    <hyperlink ref="D206" r:id="rId197" display="ranga.reddy@ieee.org"/>
    <hyperlink ref="D208" r:id="rId198" display="ranga.reddy@ieee.org"/>
    <hyperlink ref="D210" r:id="rId199" display="ranga.reddy@ieee.org"/>
    <hyperlink ref="D213" r:id="rId200" display="ranga.reddy@ieee.org"/>
    <hyperlink ref="D214" r:id="rId201" display="ranga.reddy@ieee.org"/>
    <hyperlink ref="D215" r:id="rId202" display="ranga.reddy@ieee.org"/>
    <hyperlink ref="D216" r:id="rId203" display="ranga.reddy@ieee.org"/>
    <hyperlink ref="D90" r:id="rId204" display="ranga.reddy@ieee.org"/>
    <hyperlink ref="D159" r:id="rId205" display="ranga.reddy@ieee.org"/>
    <hyperlink ref="D125" r:id="rId206" display="ranga.reddy@ieee.org"/>
    <hyperlink ref="D12" r:id="rId207" display="gerald.chouinard@crc.ca"/>
    <hyperlink ref="D15" r:id="rId208" display="gerald.chouinard@crc.ca"/>
    <hyperlink ref="D16" r:id="rId209" display="gerald.chouinard@crc.ca"/>
    <hyperlink ref="D25" r:id="rId210" display="gerald.chouinard@crc.ca"/>
    <hyperlink ref="D78" r:id="rId211" display="gerald.chouinard@crc.ca"/>
    <hyperlink ref="D127" r:id="rId212" display="gerald.chouinard@crc.ca"/>
    <hyperlink ref="D17" r:id="rId213" display="gerald.chouinard@crc.ca"/>
    <hyperlink ref="D39" r:id="rId214" display="gerald.chouinard@crc.ca"/>
    <hyperlink ref="D46" r:id="rId215" display="gerald.chouinard@crc.ca"/>
    <hyperlink ref="D49" r:id="rId216" display="gerald.chouinard@crc.ca"/>
    <hyperlink ref="D55" r:id="rId217" display="gerald.chouinard@crc.ca"/>
    <hyperlink ref="D76" r:id="rId218" display="gerald.chouinard@crc.ca"/>
    <hyperlink ref="D83" r:id="rId219" display="gerald.chouinard@crc.ca"/>
    <hyperlink ref="D87" r:id="rId220" display="gerald.chouinard@crc.ca"/>
    <hyperlink ref="D128" r:id="rId221" display="gerald.chouinard@crc.ca"/>
    <hyperlink ref="D209" r:id="rId222" display="gerald.chouinard@crc.ca"/>
    <hyperlink ref="D89" r:id="rId223" display="gerald.chouinard@crc.ca"/>
    <hyperlink ref="D30" r:id="rId224" display="gerald.chouinard@crc.ca"/>
    <hyperlink ref="D71" r:id="rId225" display="gerald.chouinard@crc.ca"/>
    <hyperlink ref="D4" r:id="rId226" display="shellhammer@ieee.org"/>
    <hyperlink ref="D235" r:id="rId227" display="shellhammer@ieee.org"/>
    <hyperlink ref="D234" r:id="rId228" display="shellhammer@ieee.org"/>
    <hyperlink ref="D177" r:id="rId229" display="korses@etri.re.kr"/>
    <hyperlink ref="D195" r:id="rId230" display="winston.caldwell@fox.com"/>
  </hyperlinks>
  <printOptions/>
  <pageMargins left="0.75" right="0.75" top="1" bottom="1" header="0.5" footer="0.5"/>
  <pageSetup horizontalDpi="1200" verticalDpi="1200" orientation="portrait" r:id="rId233"/>
  <legacyDrawing r:id="rId232"/>
</worksheet>
</file>

<file path=xl/worksheets/sheet4.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4" customWidth="1"/>
    <col min="2" max="2" width="5.57421875" style="14" customWidth="1"/>
    <col min="3" max="16384" width="9.140625" style="14" customWidth="1"/>
  </cols>
  <sheetData>
    <row r="1" ht="15.75">
      <c r="A1" s="13" t="s">
        <v>747</v>
      </c>
    </row>
    <row r="2" spans="1:3" ht="12.75">
      <c r="A2" s="15"/>
      <c r="C2" s="20" t="s">
        <v>798</v>
      </c>
    </row>
    <row r="3" spans="1:3" ht="12.75">
      <c r="A3" s="15"/>
      <c r="C3" s="45" t="s">
        <v>799</v>
      </c>
    </row>
    <row r="4" spans="1:3" ht="12.75">
      <c r="A4" s="15"/>
      <c r="C4" s="20" t="s">
        <v>800</v>
      </c>
    </row>
    <row r="5" spans="1:3" ht="12.75">
      <c r="A5" s="15"/>
      <c r="C5" s="20" t="s">
        <v>6</v>
      </c>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row r="17" ht="12.75">
      <c r="A17" s="15"/>
    </row>
    <row r="18" ht="12.75">
      <c r="A18" s="15"/>
    </row>
    <row r="19" ht="12.75">
      <c r="A19" s="15"/>
    </row>
    <row r="20" ht="12.75">
      <c r="A20" s="15"/>
    </row>
    <row r="21" ht="12.75">
      <c r="A21" s="15"/>
    </row>
    <row r="22" ht="12.75">
      <c r="A22" s="1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2010-07-09T18:58:10Z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