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23820" windowHeight="15465" activeTab="0"/>
  </bookViews>
  <sheets>
    <sheet name="Title" sheetId="1" r:id="rId1"/>
    <sheet name="Range of BS EIRP" sheetId="2" r:id="rId2"/>
    <sheet name="References" sheetId="3" r:id="rId3"/>
  </sheets>
  <externalReferences>
    <externalReference r:id="rId6"/>
  </externalReferences>
  <definedNames>
    <definedName name="Doc_title" localSheetId="2">'References'!$C$2</definedName>
    <definedName name="_xlnm.Print_Area" localSheetId="1">'Range of BS EIRP'!#REF!</definedName>
    <definedName name="_xlnm.Print_Area" localSheetId="2">'References'!$A$1:$B$1</definedName>
    <definedName name="_xlnm.Print_Area" localSheetId="0">'Title'!$A$1:$I$6</definedName>
  </definedNames>
  <calcPr fullCalcOnLoad="1"/>
</workbook>
</file>

<file path=xl/comments2.xml><?xml version="1.0" encoding="utf-8"?>
<comments xmlns="http://schemas.openxmlformats.org/spreadsheetml/2006/main">
  <authors>
    <author>MAC-Carlos</author>
    <author>G. Chouinard</author>
    <author>G.Chouinard</author>
    <author>Lead-Editor</author>
  </authors>
  <commentList>
    <comment ref="E3" authorId="0">
      <text>
        <r>
          <rPr>
            <sz val="8"/>
            <rFont val="Tahoma"/>
            <family val="0"/>
          </rPr>
          <t>In the case of FDD, the forward and return channels will need to be different and sufficiently spaced to allow for reasonable duplexing filters to be used.</t>
        </r>
      </text>
    </comment>
    <comment ref="I38" authorId="1">
      <text>
        <r>
          <rPr>
            <sz val="8"/>
            <rFont val="Tahoma"/>
            <family val="0"/>
          </rPr>
          <t>Measured at the terminal of the antenna with a matched load (VSWR=1).</t>
        </r>
      </text>
    </comment>
    <comment ref="F30" authorId="2">
      <text>
        <r>
          <rPr>
            <sz val="8"/>
            <rFont val="Tahoma"/>
            <family val="0"/>
          </rPr>
          <t>During the 26 active symbols in a 10 ms frame when CP= 1/8.</t>
        </r>
      </text>
    </comment>
    <comment ref="F29" authorId="2">
      <text>
        <r>
          <rPr>
            <sz val="8"/>
            <rFont val="Tahoma"/>
            <family val="0"/>
          </rPr>
          <t>1680 carriers from the 2k FFT with the 8/7 sampling rate in the 6 MHz channel.</t>
        </r>
      </text>
    </comment>
    <comment ref="F32" authorId="2">
      <text>
        <r>
          <rPr>
            <sz val="8"/>
            <rFont val="Tahoma"/>
            <family val="0"/>
          </rPr>
          <t>Calculated as if the bit rate during the 28 active symbols was contimuous, i.e., excluding the overhead from the super-frame and frame headers and the TTG and RTG.</t>
        </r>
      </text>
    </comment>
    <comment ref="F31" authorId="3">
      <text>
        <r>
          <rPr>
            <sz val="8"/>
            <rFont val="Tahoma"/>
            <family val="0"/>
          </rPr>
          <t>ETRI computer simulation: 22-08-0181-01-0000-simulation-results-to-determine-the-normalized-cnr-in-tpc-equation.ppt</t>
        </r>
      </text>
    </comment>
    <comment ref="C37" authorId="1">
      <text>
        <r>
          <rPr>
            <sz val="8"/>
            <rFont val="Tahoma"/>
            <family val="0"/>
          </rPr>
          <t>Measured at the terminal of the antenna with a matched load (VSWR=1).</t>
        </r>
      </text>
    </comment>
    <comment ref="J10" authorId="3">
      <text>
        <r>
          <rPr>
            <sz val="8"/>
            <rFont val="Tahoma"/>
            <family val="0"/>
          </rPr>
          <t>With this arrangement, the downstream is left with its minimum number of symbols to train for the channel, i.e., 6 symbols with 60 subchannels to carry at least 864 kbit/s to establish the bidirectional videoconferencing with the fringe CPE and also carry further traffic towards other CPEs which may be closer and where higher modulation can be used.  The rest of the subchannels in the upstream direction (52) can be assigned to other CPEs for their upstream communication with a total capacity of  2.496 Mbit/s if only QPSK rate:1/2 can be used.</t>
        </r>
      </text>
    </comment>
    <comment ref="C9" authorId="3">
      <text>
        <r>
          <rPr>
            <sz val="8"/>
            <rFont val="Tahoma"/>
            <family val="0"/>
          </rPr>
          <t>Re: 22-06-0264-07-0000_OFDMA_Parameters.xls</t>
        </r>
      </text>
    </comment>
    <comment ref="J9" authorId="3">
      <text>
        <r>
          <rPr>
            <sz val="8"/>
            <rFont val="Tahoma"/>
            <family val="0"/>
          </rPr>
          <t>Re: 22-06-0264-07-0000_OFDMA_Parameters.xls</t>
        </r>
      </text>
    </comment>
    <comment ref="C5" authorId="3">
      <text>
        <r>
          <rPr>
            <sz val="8"/>
            <rFont val="Tahoma"/>
            <family val="0"/>
          </rPr>
          <t>1680 carriers from the 2k FFT with the 8/7 sampling rate in the 6 MHz channel. Re: 22-06-0264-07-0000_OFDMA_Parameters.xls</t>
        </r>
      </text>
    </comment>
    <comment ref="J5" authorId="3">
      <text>
        <r>
          <rPr>
            <sz val="8"/>
            <rFont val="Tahoma"/>
            <family val="0"/>
          </rPr>
          <t>1680 carriers from the 2k FFT with the 8/7 sampling rate in the 6 MHz channel. Re: 22-06-0264-07-0000_OFDMA_Parameters.xls</t>
        </r>
      </text>
    </comment>
  </commentList>
</comments>
</file>

<file path=xl/sharedStrings.xml><?xml version="1.0" encoding="utf-8"?>
<sst xmlns="http://schemas.openxmlformats.org/spreadsheetml/2006/main" count="102" uniqueCount="77">
  <si>
    <t>Frequency (MHz)</t>
  </si>
  <si>
    <t>UHF TV Channel:</t>
  </si>
  <si>
    <t>Channel Bandwidth (MHz)</t>
  </si>
  <si>
    <t>Base Station Transmitter</t>
  </si>
  <si>
    <t>CPE Transmitter</t>
  </si>
  <si>
    <t>TX Antenna Gain (dBi)   (Omni)</t>
  </si>
  <si>
    <t>TX Antenna Gain (dBi)</t>
  </si>
  <si>
    <t>Filter and Cable Loss (dB)</t>
  </si>
  <si>
    <t>Antenna Height, HAAT (m)</t>
  </si>
  <si>
    <t>Antenna Height, AGL (m)</t>
  </si>
  <si>
    <t>Front-to-Back Ratio (dB)</t>
  </si>
  <si>
    <t>Base Station Receiver</t>
  </si>
  <si>
    <t>CPE Receiver</t>
  </si>
  <si>
    <t>Omnidirectional antenna gain (dBi)</t>
  </si>
  <si>
    <t>RX Antenna Gain (dBi)</t>
  </si>
  <si>
    <t>Antenna noise temperature (K)</t>
  </si>
  <si>
    <t>Coupling Loss (dB)</t>
  </si>
  <si>
    <t>Filter Loss (dB)</t>
  </si>
  <si>
    <t>LNA Noise Figure (dB)</t>
  </si>
  <si>
    <t>Pre-Amplifier Figure of Merit: G/T (dBK^1)</t>
  </si>
  <si>
    <t>Edge of coverage reception with OFDM adaptive modulation</t>
  </si>
  <si>
    <t>LNA Gain (dB)</t>
  </si>
  <si>
    <t>Downlead Loss (dB)</t>
  </si>
  <si>
    <t>QPSK, Rate= 1/2, CP= 1/8</t>
  </si>
  <si>
    <t>Connector Loss (dB)</t>
  </si>
  <si>
    <t>BW</t>
  </si>
  <si>
    <t>MHz</t>
  </si>
  <si>
    <t>Receiver Noise Figure (dB)</t>
  </si>
  <si>
    <t>Bitrate</t>
  </si>
  <si>
    <t>Mbit/s</t>
  </si>
  <si>
    <t>Receiver Figure of Merit: G/T (dBK^1)</t>
  </si>
  <si>
    <t>S/N</t>
  </si>
  <si>
    <t>dB</t>
  </si>
  <si>
    <t>AWGN</t>
  </si>
  <si>
    <t>Required Eb/No (dB)</t>
  </si>
  <si>
    <t>Eb/No</t>
  </si>
  <si>
    <t>Interference allowance (dB)</t>
  </si>
  <si>
    <t>Omni Antenna Aperture (m^2)</t>
  </si>
  <si>
    <t>Power-flux-density (dBW/m^2)</t>
  </si>
  <si>
    <t>Required minimum field strength (dBuV/m)</t>
  </si>
  <si>
    <t>Equivalent receiver sensitivity (dBm)</t>
  </si>
  <si>
    <t>No. of subchannels=</t>
  </si>
  <si>
    <t>No. of symbols=</t>
  </si>
  <si>
    <t>CP=1/8, QPSK, rate:1/2 per 10 ms frame</t>
  </si>
  <si>
    <t>Forward bit rate (Mbit/s)</t>
  </si>
  <si>
    <t>Return bit rate (Mbit/s) =</t>
  </si>
  <si>
    <t>IEEE P802.22 Wireless RANs</t>
  </si>
  <si>
    <t>Submission</t>
  </si>
  <si>
    <t>Designator:</t>
  </si>
  <si>
    <t>Venue Date:</t>
  </si>
  <si>
    <t>First Author:</t>
  </si>
  <si>
    <t>Gerald Chouinard, Communivations Research Centre, Canada (CRC)</t>
  </si>
  <si>
    <t>Subject:</t>
  </si>
  <si>
    <t>Full Date:</t>
  </si>
  <si>
    <t>Author(s):</t>
  </si>
  <si>
    <t>Name(s)</t>
  </si>
  <si>
    <t>Gerald Chouinard</t>
  </si>
  <si>
    <t>Company</t>
  </si>
  <si>
    <t>Communications Research Cente</t>
  </si>
  <si>
    <t>Address</t>
  </si>
  <si>
    <t>3701 Carling Avenue, Ottawa, Canada K2H-8S2</t>
  </si>
  <si>
    <t xml:space="preserve">Phone: </t>
  </si>
  <si>
    <t>613-998-2500</t>
  </si>
  <si>
    <t xml:space="preserve">Fax: </t>
  </si>
  <si>
    <t>613-990-6339</t>
  </si>
  <si>
    <t xml:space="preserve">email: </t>
  </si>
  <si>
    <t>gerald.chouinard@crc.ca</t>
  </si>
  <si>
    <t>Abstract:</t>
  </si>
  <si>
    <t>References:</t>
  </si>
  <si>
    <t>December 2008</t>
  </si>
  <si>
    <t xml:space="preserve">WRAN Receiver Performance </t>
  </si>
  <si>
    <t>2009-12-04</t>
  </si>
  <si>
    <t>22-04-0002-16-0New_WRAN_Reference_Model.xls</t>
  </si>
  <si>
    <t>WRAN base station and CPE receiver performance</t>
  </si>
  <si>
    <t>22-06-0264-07-0000_OFDMA_Parameters.xls</t>
  </si>
  <si>
    <t>22-08-0181-01-0000-simulation-results-to-determine-the-normalized-cnr-in-tpc-equation.ppt</t>
  </si>
  <si>
    <t>doc.: IEEE 802.22-08/0327r0</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</si>
</sst>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
    <numFmt numFmtId="174" formatCode="0.0_)"/>
    <numFmt numFmtId="175" formatCode="0_)"/>
    <numFmt numFmtId="176" formatCode="&quot;Yes&quot;;&quot;Yes&quot;;&quot;No&quot;"/>
    <numFmt numFmtId="177" formatCode="&quot;True&quot;;&quot;True&quot;;&quot;False&quot;"/>
    <numFmt numFmtId="178" formatCode="&quot;On&quot;;&quot;On&quot;;&quot;Off&quot;"/>
    <numFmt numFmtId="179" formatCode="0.0000000000000"/>
    <numFmt numFmtId="180" formatCode="0.0000"/>
    <numFmt numFmtId="181" formatCode="0.00000"/>
    <numFmt numFmtId="182" formatCode="0.0%"/>
    <numFmt numFmtId="183" formatCode="0.000%"/>
    <numFmt numFmtId="184" formatCode="0.000000"/>
    <numFmt numFmtId="185" formatCode="&quot;$&quot;#,##0"/>
    <numFmt numFmtId="186" formatCode="0.0000000"/>
    <numFmt numFmtId="187" formatCode="#,##0.0"/>
    <numFmt numFmtId="188" formatCode="0.###"/>
    <numFmt numFmtId="189" formatCode="0.000000000000"/>
    <numFmt numFmtId="190" formatCode="#.#&quot; m&quot;"/>
    <numFmt numFmtId="191" formatCode="##.#&quot; dB&quot;"/>
    <numFmt numFmtId="192" formatCode="0&quot; dBm&quot;"/>
    <numFmt numFmtId="193" formatCode="##0.0&quot; dBm&quot;"/>
    <numFmt numFmtId="194" formatCode="##0&quot; m&quot;"/>
    <numFmt numFmtId="195" formatCode="0.00_);[Red]\(0.00\)"/>
    <numFmt numFmtId="196" formatCode="0.00_ ;[Red]\-0.00\ "/>
    <numFmt numFmtId="197" formatCode="0.0_ ;[Red]\-0.0\ "/>
    <numFmt numFmtId="198" formatCode="0.00_);[Red]\(0.0\)"/>
    <numFmt numFmtId="199" formatCode="0.0_);[Red]\(0.0\)"/>
    <numFmt numFmtId="200" formatCode="0.0_);[Red]\-0.0"/>
    <numFmt numFmtId="201" formatCode="0.0_);[Red]\-0.00"/>
    <numFmt numFmtId="202" formatCode="#,##0.000"/>
  </numFmts>
  <fonts count="17">
    <font>
      <sz val="10"/>
      <name val="Arial"/>
      <family val="0"/>
    </font>
    <font>
      <u val="single"/>
      <sz val="7.5"/>
      <color indexed="36"/>
      <name val="Arial"/>
      <family val="0"/>
    </font>
    <font>
      <u val="single"/>
      <sz val="10"/>
      <color indexed="12"/>
      <name val="Arial"/>
      <family val="0"/>
    </font>
    <font>
      <b/>
      <sz val="14"/>
      <name val="Arial"/>
      <family val="2"/>
    </font>
    <font>
      <b/>
      <sz val="10"/>
      <color indexed="61"/>
      <name val="Arial"/>
      <family val="2"/>
    </font>
    <font>
      <b/>
      <sz val="10"/>
      <name val="Arial"/>
      <family val="2"/>
    </font>
    <font>
      <b/>
      <sz val="12"/>
      <name val="Arial"/>
      <family val="2"/>
    </font>
    <font>
      <i/>
      <sz val="10"/>
      <name val="Arial"/>
      <family val="2"/>
    </font>
    <font>
      <i/>
      <sz val="10"/>
      <color indexed="8"/>
      <name val="Courier"/>
      <family val="3"/>
    </font>
    <font>
      <sz val="8"/>
      <name val="Tahoma"/>
      <family val="0"/>
    </font>
    <font>
      <sz val="12"/>
      <name val="Times New Roman"/>
      <family val="1"/>
    </font>
    <font>
      <b/>
      <sz val="14"/>
      <name val="Times New Roman"/>
      <family val="1"/>
    </font>
    <font>
      <b/>
      <sz val="12"/>
      <color indexed="12"/>
      <name val="Times New Roman"/>
      <family val="1"/>
    </font>
    <font>
      <sz val="11"/>
      <name val="Times New Roman"/>
      <family val="1"/>
    </font>
    <font>
      <b/>
      <u val="single"/>
      <sz val="12"/>
      <color indexed="12"/>
      <name val="Times New Roman"/>
      <family val="1"/>
    </font>
    <font>
      <sz val="11"/>
      <name val="Arial"/>
      <family val="2"/>
    </font>
    <font>
      <b/>
      <sz val="8"/>
      <name val="Arial"/>
      <family val="2"/>
    </font>
  </fonts>
  <fills count="5">
    <fill>
      <patternFill/>
    </fill>
    <fill>
      <patternFill patternType="gray125"/>
    </fill>
    <fill>
      <patternFill patternType="solid">
        <fgColor indexed="11"/>
        <bgColor indexed="64"/>
      </patternFill>
    </fill>
    <fill>
      <patternFill patternType="solid">
        <fgColor indexed="40"/>
        <bgColor indexed="64"/>
      </patternFill>
    </fill>
    <fill>
      <patternFill patternType="solid">
        <fgColor indexed="42"/>
        <bgColor indexed="64"/>
      </patternFill>
    </fill>
  </fills>
  <borders count="18">
    <border>
      <left/>
      <right/>
      <top/>
      <bottom/>
      <diagonal/>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color indexed="63"/>
      </top>
      <bottom style="thin"/>
    </border>
    <border>
      <left>
        <color indexed="63"/>
      </left>
      <right style="medium"/>
      <top>
        <color indexed="63"/>
      </top>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99">
    <xf numFmtId="0" fontId="0" fillId="0" borderId="0" xfId="0" applyAlignment="1">
      <alignment/>
    </xf>
    <xf numFmtId="0" fontId="3" fillId="2" borderId="0" xfId="22" applyFont="1" applyFill="1" applyAlignment="1">
      <alignment horizontal="center" vertical="center"/>
      <protection/>
    </xf>
    <xf numFmtId="0" fontId="0" fillId="0" borderId="0" xfId="22">
      <alignment/>
      <protection/>
    </xf>
    <xf numFmtId="172" fontId="0" fillId="0" borderId="0" xfId="22" applyNumberFormat="1" applyBorder="1" applyAlignment="1">
      <alignment horizontal="center"/>
      <protection/>
    </xf>
    <xf numFmtId="172" fontId="4" fillId="0" borderId="0" xfId="22" applyNumberFormat="1" applyFont="1" applyBorder="1" applyAlignment="1">
      <alignment horizontal="center"/>
      <protection/>
    </xf>
    <xf numFmtId="14" fontId="0" fillId="0" borderId="0" xfId="22" applyNumberFormat="1" applyAlignment="1">
      <alignment horizontal="center"/>
      <protection/>
    </xf>
    <xf numFmtId="0" fontId="5" fillId="0" borderId="0" xfId="22" applyFont="1">
      <alignment/>
      <protection/>
    </xf>
    <xf numFmtId="0" fontId="0" fillId="0" borderId="0" xfId="22" applyFont="1" applyAlignment="1">
      <alignment horizontal="center"/>
      <protection/>
    </xf>
    <xf numFmtId="0" fontId="5" fillId="0" borderId="0" xfId="22" applyFont="1" applyAlignment="1">
      <alignment horizontal="right"/>
      <protection/>
    </xf>
    <xf numFmtId="0" fontId="5" fillId="3" borderId="1" xfId="22" applyFont="1" applyFill="1" applyBorder="1" applyAlignment="1">
      <alignment horizontal="center"/>
      <protection/>
    </xf>
    <xf numFmtId="0" fontId="5" fillId="0" borderId="2" xfId="22" applyFont="1" applyBorder="1" applyAlignment="1">
      <alignment horizontal="center"/>
      <protection/>
    </xf>
    <xf numFmtId="0" fontId="5" fillId="0" borderId="3" xfId="22" applyFont="1" applyBorder="1" applyAlignment="1">
      <alignment horizontal="center"/>
      <protection/>
    </xf>
    <xf numFmtId="0" fontId="5" fillId="0" borderId="4" xfId="22" applyFont="1" applyBorder="1" applyAlignment="1">
      <alignment horizontal="center"/>
      <protection/>
    </xf>
    <xf numFmtId="0" fontId="5" fillId="0" borderId="2" xfId="22" applyFont="1" applyBorder="1" applyAlignment="1">
      <alignment horizontal="center"/>
      <protection/>
    </xf>
    <xf numFmtId="0" fontId="5" fillId="0" borderId="4" xfId="22" applyFont="1" applyBorder="1" applyAlignment="1">
      <alignment horizontal="center"/>
      <protection/>
    </xf>
    <xf numFmtId="0" fontId="0" fillId="0" borderId="5" xfId="22" applyBorder="1">
      <alignment/>
      <protection/>
    </xf>
    <xf numFmtId="0" fontId="0" fillId="0" borderId="6" xfId="22" applyBorder="1">
      <alignment/>
      <protection/>
    </xf>
    <xf numFmtId="0" fontId="5" fillId="0" borderId="7" xfId="22" applyFont="1" applyBorder="1" applyAlignment="1">
      <alignment horizontal="center"/>
      <protection/>
    </xf>
    <xf numFmtId="0" fontId="0" fillId="0" borderId="8" xfId="22" applyBorder="1">
      <alignment/>
      <protection/>
    </xf>
    <xf numFmtId="0" fontId="0" fillId="0" borderId="0" xfId="22" applyBorder="1">
      <alignment/>
      <protection/>
    </xf>
    <xf numFmtId="0" fontId="5" fillId="0" borderId="9" xfId="22" applyFont="1" applyBorder="1" applyAlignment="1">
      <alignment horizontal="center"/>
      <protection/>
    </xf>
    <xf numFmtId="0" fontId="0" fillId="0" borderId="10" xfId="22" applyBorder="1">
      <alignment/>
      <protection/>
    </xf>
    <xf numFmtId="0" fontId="0" fillId="0" borderId="11" xfId="22" applyBorder="1">
      <alignment/>
      <protection/>
    </xf>
    <xf numFmtId="0" fontId="0" fillId="0" borderId="0" xfId="22" applyFill="1" applyBorder="1">
      <alignment/>
      <protection/>
    </xf>
    <xf numFmtId="0" fontId="5" fillId="0" borderId="0" xfId="22" applyFont="1" applyBorder="1" applyAlignment="1">
      <alignment horizontal="center"/>
      <protection/>
    </xf>
    <xf numFmtId="0" fontId="5" fillId="0" borderId="12" xfId="22" applyFont="1" applyBorder="1" applyAlignment="1">
      <alignment horizontal="center"/>
      <protection/>
    </xf>
    <xf numFmtId="0" fontId="0" fillId="0" borderId="0" xfId="22" applyFont="1" applyBorder="1" applyAlignment="1">
      <alignment horizontal="center"/>
      <protection/>
    </xf>
    <xf numFmtId="0" fontId="0" fillId="0" borderId="9" xfId="22" applyFont="1" applyBorder="1" applyAlignment="1">
      <alignment horizontal="center"/>
      <protection/>
    </xf>
    <xf numFmtId="0" fontId="0" fillId="0" borderId="7" xfId="22" applyFont="1" applyBorder="1" applyAlignment="1">
      <alignment horizontal="center"/>
      <protection/>
    </xf>
    <xf numFmtId="1" fontId="5" fillId="0" borderId="9" xfId="22" applyNumberFormat="1" applyFont="1" applyBorder="1" applyAlignment="1">
      <alignment horizontal="center"/>
      <protection/>
    </xf>
    <xf numFmtId="0" fontId="0" fillId="0" borderId="0" xfId="22" applyFont="1" applyBorder="1">
      <alignment/>
      <protection/>
    </xf>
    <xf numFmtId="0" fontId="0" fillId="0" borderId="9" xfId="22" applyFont="1" applyFill="1" applyBorder="1" applyAlignment="1">
      <alignment horizontal="center"/>
      <protection/>
    </xf>
    <xf numFmtId="0" fontId="0" fillId="0" borderId="9" xfId="22" applyBorder="1" applyAlignment="1">
      <alignment horizontal="center"/>
      <protection/>
    </xf>
    <xf numFmtId="0" fontId="0" fillId="0" borderId="8" xfId="22" applyFill="1" applyBorder="1">
      <alignment/>
      <protection/>
    </xf>
    <xf numFmtId="172" fontId="0" fillId="0" borderId="0" xfId="22" applyNumberFormat="1" applyFont="1" applyBorder="1" applyAlignment="1">
      <alignment horizontal="center"/>
      <protection/>
    </xf>
    <xf numFmtId="0" fontId="0" fillId="4" borderId="8" xfId="22" applyFill="1" applyBorder="1">
      <alignment/>
      <protection/>
    </xf>
    <xf numFmtId="2" fontId="7" fillId="4" borderId="9" xfId="22" applyNumberFormat="1" applyFont="1" applyFill="1" applyBorder="1" applyAlignment="1">
      <alignment horizontal="center"/>
      <protection/>
    </xf>
    <xf numFmtId="0" fontId="5" fillId="0" borderId="0" xfId="22" applyFont="1" applyBorder="1" applyAlignment="1">
      <alignment horizontal="center" wrapText="1"/>
      <protection/>
    </xf>
    <xf numFmtId="0" fontId="0" fillId="0" borderId="0" xfId="22" applyBorder="1" applyAlignment="1">
      <alignment horizontal="center"/>
      <protection/>
    </xf>
    <xf numFmtId="0" fontId="0" fillId="0" borderId="6" xfId="22" applyBorder="1" applyAlignment="1">
      <alignment horizontal="left"/>
      <protection/>
    </xf>
    <xf numFmtId="0" fontId="0" fillId="0" borderId="6" xfId="22" applyFont="1" applyBorder="1" applyAlignment="1">
      <alignment horizontal="center"/>
      <protection/>
    </xf>
    <xf numFmtId="0" fontId="0" fillId="0" borderId="7" xfId="22" applyBorder="1">
      <alignment/>
      <protection/>
    </xf>
    <xf numFmtId="0" fontId="0" fillId="0" borderId="0" xfId="22" applyBorder="1" applyAlignment="1">
      <alignment horizontal="left"/>
      <protection/>
    </xf>
    <xf numFmtId="173" fontId="0" fillId="0" borderId="0" xfId="22" applyNumberFormat="1" applyFont="1" applyBorder="1" applyAlignment="1">
      <alignment horizontal="center"/>
      <protection/>
    </xf>
    <xf numFmtId="0" fontId="0" fillId="0" borderId="9" xfId="22" applyBorder="1">
      <alignment/>
      <protection/>
    </xf>
    <xf numFmtId="2" fontId="8" fillId="4" borderId="9" xfId="22" applyNumberFormat="1" applyFont="1" applyFill="1" applyBorder="1" applyAlignment="1" applyProtection="1">
      <alignment horizontal="center"/>
      <protection/>
    </xf>
    <xf numFmtId="0" fontId="0" fillId="0" borderId="0" xfId="22" applyBorder="1" applyAlignment="1">
      <alignment horizontal="center"/>
      <protection/>
    </xf>
    <xf numFmtId="2" fontId="0" fillId="0" borderId="9" xfId="22" applyNumberFormat="1" applyFont="1" applyBorder="1" applyAlignment="1">
      <alignment horizontal="center"/>
      <protection/>
    </xf>
    <xf numFmtId="0" fontId="0" fillId="0" borderId="11" xfId="22" applyBorder="1" applyAlignment="1">
      <alignment horizontal="left"/>
      <protection/>
    </xf>
    <xf numFmtId="2" fontId="0" fillId="0" borderId="11" xfId="22" applyNumberFormat="1" applyBorder="1" applyAlignment="1">
      <alignment horizontal="center"/>
      <protection/>
    </xf>
    <xf numFmtId="0" fontId="0" fillId="0" borderId="12" xfId="22" applyBorder="1">
      <alignment/>
      <protection/>
    </xf>
    <xf numFmtId="0" fontId="5" fillId="0" borderId="9" xfId="22" applyFont="1" applyFill="1" applyBorder="1" applyAlignment="1">
      <alignment horizontal="center"/>
      <protection/>
    </xf>
    <xf numFmtId="2" fontId="7" fillId="0" borderId="9" xfId="22" applyNumberFormat="1" applyFont="1" applyBorder="1" applyAlignment="1">
      <alignment horizontal="center"/>
      <protection/>
    </xf>
    <xf numFmtId="2" fontId="0" fillId="0" borderId="0" xfId="22" applyNumberFormat="1" applyBorder="1" applyAlignment="1">
      <alignment horizontal="center"/>
      <protection/>
    </xf>
    <xf numFmtId="0" fontId="0" fillId="0" borderId="2" xfId="22" applyBorder="1">
      <alignment/>
      <protection/>
    </xf>
    <xf numFmtId="0" fontId="0" fillId="0" borderId="3" xfId="22" applyBorder="1">
      <alignment/>
      <protection/>
    </xf>
    <xf numFmtId="0" fontId="5" fillId="0" borderId="3" xfId="22" applyFont="1" applyBorder="1" applyAlignment="1">
      <alignment horizontal="center"/>
      <protection/>
    </xf>
    <xf numFmtId="172" fontId="0" fillId="0" borderId="4" xfId="22" applyNumberFormat="1" applyFont="1" applyFill="1" applyBorder="1" applyAlignment="1">
      <alignment horizontal="center" vertical="top" wrapText="1"/>
      <protection/>
    </xf>
    <xf numFmtId="2" fontId="7" fillId="0" borderId="12" xfId="22" applyNumberFormat="1" applyFont="1" applyBorder="1" applyAlignment="1">
      <alignment horizontal="center"/>
      <protection/>
    </xf>
    <xf numFmtId="0" fontId="0" fillId="0" borderId="13" xfId="22" applyBorder="1">
      <alignment/>
      <protection/>
    </xf>
    <xf numFmtId="0" fontId="0" fillId="0" borderId="14" xfId="22" applyBorder="1">
      <alignment/>
      <protection/>
    </xf>
    <xf numFmtId="0" fontId="0" fillId="0" borderId="13" xfId="22" applyFill="1" applyBorder="1" applyAlignment="1">
      <alignment horizontal="right"/>
      <protection/>
    </xf>
    <xf numFmtId="172" fontId="0" fillId="0" borderId="15" xfId="22" applyNumberFormat="1" applyBorder="1" applyAlignment="1">
      <alignment horizontal="center"/>
      <protection/>
    </xf>
    <xf numFmtId="0" fontId="0" fillId="0" borderId="2" xfId="22" applyFill="1" applyBorder="1" applyAlignment="1">
      <alignment horizontal="center" vertical="top" wrapText="1"/>
      <protection/>
    </xf>
    <xf numFmtId="0" fontId="0" fillId="0" borderId="16" xfId="22" applyBorder="1">
      <alignment/>
      <protection/>
    </xf>
    <xf numFmtId="0" fontId="0" fillId="0" borderId="17" xfId="22" applyBorder="1">
      <alignment/>
      <protection/>
    </xf>
    <xf numFmtId="0" fontId="5" fillId="0" borderId="10" xfId="22" applyFont="1" applyBorder="1">
      <alignment/>
      <protection/>
    </xf>
    <xf numFmtId="0" fontId="5" fillId="0" borderId="11" xfId="22" applyFont="1" applyBorder="1">
      <alignment/>
      <protection/>
    </xf>
    <xf numFmtId="173" fontId="0" fillId="0" borderId="12" xfId="22" applyNumberFormat="1" applyBorder="1" applyAlignment="1">
      <alignment horizontal="center"/>
      <protection/>
    </xf>
    <xf numFmtId="0" fontId="10" fillId="0" borderId="0" xfId="22" applyFont="1">
      <alignment/>
      <protection/>
    </xf>
    <xf numFmtId="0" fontId="11" fillId="0" borderId="0" xfId="22" applyFont="1">
      <alignment/>
      <protection/>
    </xf>
    <xf numFmtId="49" fontId="11" fillId="0" borderId="0" xfId="22" applyNumberFormat="1" applyFont="1">
      <alignment/>
      <protection/>
    </xf>
    <xf numFmtId="49" fontId="11" fillId="0" borderId="0" xfId="22" applyNumberFormat="1" applyFont="1" quotePrefix="1">
      <alignment/>
      <protection/>
    </xf>
    <xf numFmtId="49" fontId="10" fillId="0" borderId="0" xfId="22" applyNumberFormat="1" applyFont="1">
      <alignment/>
      <protection/>
    </xf>
    <xf numFmtId="0" fontId="10" fillId="0" borderId="11" xfId="22" applyFont="1" applyBorder="1">
      <alignment/>
      <protection/>
    </xf>
    <xf numFmtId="0" fontId="10" fillId="0" borderId="0" xfId="22" applyFont="1" applyBorder="1">
      <alignment/>
      <protection/>
    </xf>
    <xf numFmtId="49" fontId="11" fillId="0" borderId="0" xfId="22" applyNumberFormat="1" applyFont="1" applyBorder="1">
      <alignment/>
      <protection/>
    </xf>
    <xf numFmtId="49" fontId="2" fillId="0" borderId="0" xfId="21" applyNumberFormat="1" applyAlignment="1">
      <alignment/>
    </xf>
    <xf numFmtId="0" fontId="10" fillId="0" borderId="0" xfId="22" applyFont="1" applyBorder="1" applyAlignment="1">
      <alignment vertical="top"/>
      <protection/>
    </xf>
    <xf numFmtId="0" fontId="12" fillId="0" borderId="0" xfId="22" applyFont="1" applyBorder="1" applyAlignment="1">
      <alignment horizontal="justify" vertical="top" wrapText="1"/>
      <protection/>
    </xf>
    <xf numFmtId="0" fontId="12" fillId="0" borderId="0" xfId="22" applyFont="1" applyBorder="1">
      <alignment/>
      <protection/>
    </xf>
    <xf numFmtId="0" fontId="12" fillId="0" borderId="0" xfId="22" applyFont="1" applyBorder="1" applyAlignment="1">
      <alignment horizontal="left" vertical="top" wrapText="1"/>
      <protection/>
    </xf>
    <xf numFmtId="0" fontId="6" fillId="0" borderId="0" xfId="22" applyFont="1">
      <alignment/>
      <protection/>
    </xf>
    <xf numFmtId="49" fontId="0" fillId="0" borderId="0" xfId="22" applyNumberFormat="1">
      <alignment/>
      <protection/>
    </xf>
    <xf numFmtId="0" fontId="15" fillId="0" borderId="0" xfId="22" applyFont="1" applyAlignment="1">
      <alignment horizontal="center" vertical="center"/>
      <protection/>
    </xf>
    <xf numFmtId="0" fontId="15" fillId="0" borderId="0" xfId="22" applyFont="1" applyAlignment="1">
      <alignment horizontal="left" wrapText="1"/>
      <protection/>
    </xf>
    <xf numFmtId="0" fontId="15" fillId="0" borderId="0" xfId="22" applyFont="1" applyAlignment="1">
      <alignment horizontal="left"/>
      <protection/>
    </xf>
    <xf numFmtId="15" fontId="0" fillId="0" borderId="0" xfId="22" applyNumberFormat="1">
      <alignment/>
      <protection/>
    </xf>
    <xf numFmtId="0" fontId="5" fillId="0" borderId="0" xfId="15" applyFont="1">
      <alignment/>
      <protection/>
    </xf>
    <xf numFmtId="0" fontId="0" fillId="0" borderId="0" xfId="15">
      <alignment/>
      <protection/>
    </xf>
    <xf numFmtId="0" fontId="5" fillId="0" borderId="0" xfId="15" applyFont="1" applyAlignment="1">
      <alignment horizontal="center"/>
      <protection/>
    </xf>
    <xf numFmtId="0" fontId="5" fillId="0" borderId="7" xfId="22" applyFont="1" applyFill="1" applyBorder="1" applyAlignment="1">
      <alignment horizontal="center"/>
      <protection/>
    </xf>
    <xf numFmtId="0" fontId="0" fillId="0" borderId="17" xfId="22" applyFill="1" applyBorder="1">
      <alignment/>
      <protection/>
    </xf>
    <xf numFmtId="0" fontId="5" fillId="0" borderId="10" xfId="22" applyFont="1" applyFill="1" applyBorder="1" applyAlignment="1">
      <alignment horizontal="right"/>
      <protection/>
    </xf>
    <xf numFmtId="0" fontId="0" fillId="0" borderId="12" xfId="22" applyFont="1" applyFill="1" applyBorder="1" applyAlignment="1">
      <alignment horizontal="center"/>
      <protection/>
    </xf>
    <xf numFmtId="0" fontId="0" fillId="0" borderId="5" xfId="22" applyFill="1" applyBorder="1" applyAlignment="1">
      <alignment horizontal="left"/>
      <protection/>
    </xf>
    <xf numFmtId="0" fontId="0" fillId="0" borderId="8" xfId="22" applyFill="1" applyBorder="1" applyAlignment="1">
      <alignment horizontal="left"/>
      <protection/>
    </xf>
    <xf numFmtId="0" fontId="0" fillId="0" borderId="16" xfId="22" applyFill="1" applyBorder="1" applyAlignment="1">
      <alignment horizontal="left"/>
      <protection/>
    </xf>
    <xf numFmtId="0" fontId="5" fillId="0" borderId="12" xfId="22" applyFont="1" applyFill="1" applyBorder="1" applyAlignment="1">
      <alignment horizontal="center"/>
      <protection/>
    </xf>
  </cellXfs>
  <cellStyles count="10">
    <cellStyle name="Normal" xfId="0"/>
    <cellStyle name="_x0000__x0001__x0001_ _x0000_§_x0000_Ð_x0002__x0000__x0000__x0000__x0000_g_x0017__x0000__x0000_f_x0006__x0010__x0000__x0000__x0000__x0000__x0000_ÿÿÿÿÿÿÿÿÿÿÿÿÿÿÿ" xfId="15"/>
    <cellStyle name="Comma" xfId="16"/>
    <cellStyle name="Comma [0]" xfId="17"/>
    <cellStyle name="Currency" xfId="18"/>
    <cellStyle name="Currency [0]" xfId="19"/>
    <cellStyle name="Followed Hyperlink" xfId="20"/>
    <cellStyle name="Hyperlink" xfId="21"/>
    <cellStyle name="Normal_22-04-0002-16-0New_WRAN_Reference_Model"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9</xdr:col>
      <xdr:colOff>0</xdr:colOff>
      <xdr:row>23</xdr:row>
      <xdr:rowOff>95250</xdr:rowOff>
    </xdr:to>
    <xdr:sp>
      <xdr:nvSpPr>
        <xdr:cNvPr id="1" name="TextBox 1"/>
        <xdr:cNvSpPr txBox="1">
          <a:spLocks noChangeArrowheads="1"/>
        </xdr:cNvSpPr>
      </xdr:nvSpPr>
      <xdr:spPr>
        <a:xfrm>
          <a:off x="876300" y="3019425"/>
          <a:ext cx="4972050" cy="1600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This spreadsheet is an extract from the main Reference model for the WRAN system paramaters: 22-04-0002-16-0000_WRAN_Reference_Model.xls
It concentrates on the parameters that need to be assumed for the base station and CPE receiver performance.
</a:t>
          </a:r>
        </a:p>
      </xdr:txBody>
    </xdr:sp>
    <xdr:clientData/>
  </xdr:twoCellAnchor>
  <xdr:twoCellAnchor>
    <xdr:from>
      <xdr:col>1</xdr:col>
      <xdr:colOff>0</xdr:colOff>
      <xdr:row>26</xdr:row>
      <xdr:rowOff>0</xdr:rowOff>
    </xdr:from>
    <xdr:to>
      <xdr:col>9</xdr:col>
      <xdr:colOff>0</xdr:colOff>
      <xdr:row>58</xdr:row>
      <xdr:rowOff>76200</xdr:rowOff>
    </xdr:to>
    <xdr:sp>
      <xdr:nvSpPr>
        <xdr:cNvPr id="2" name="TextBox 2"/>
        <xdr:cNvSpPr txBox="1">
          <a:spLocks noChangeArrowheads="1"/>
        </xdr:cNvSpPr>
      </xdr:nvSpPr>
      <xdr:spPr>
        <a:xfrm>
          <a:off x="876300" y="5019675"/>
          <a:ext cx="4972050" cy="5600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802.22.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802.22.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&lt;http://standards.ieee.org/guides/bylaws/sb-bylaws.pdf&gt;,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&lt;carl.stevenson@ieee.org&gt; as early as possible, in written or electronic form, if patented technology (or technology under patent application) might be incorporated into a draft standard being developed within the IEEE 802.22 Working Group.  If you have questions, contact the IEEE Patent Committee Administrator at &lt;patcom@ieee.org&gt;.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Gerald\My%20Documents\RRBA\Standards\802\08-11%20Dallas\22-04-0002-16-0New_WRAN_Reference_Mode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itle"/>
      <sheetName val="Capacity"/>
      <sheetName val="Forward"/>
      <sheetName val="Return"/>
      <sheetName val="TPC-0"/>
      <sheetName val="TPC-1"/>
      <sheetName val="TPC-1.5"/>
      <sheetName val="Base=&gt;DTV"/>
      <sheetName val="Base TX Power and OOB Limits"/>
      <sheetName val="Range of BS EIRP"/>
      <sheetName val="Base Station Classes"/>
      <sheetName val="CPE=&gt;DTV"/>
      <sheetName val="CPE TPC and OOB Limits (DTV)"/>
      <sheetName val="Portable=&gt;DTV"/>
      <sheetName val="Portable and OOB Limits"/>
      <sheetName val="Portable=&gt;CPE"/>
      <sheetName val="DTV=&gt;CPE"/>
      <sheetName val="CPE TPC and OOB Limits (NTSC)"/>
      <sheetName val="Base=&gt;W-Micro"/>
      <sheetName val="CPE=&gt;W-Micro"/>
      <sheetName val="SNR-vs-BER"/>
      <sheetName val="F(50,10)"/>
      <sheetName val="P.1546 Propagation"/>
      <sheetName val="References"/>
    </sheetNames>
    <sheetDataSet>
      <sheetData sheetId="2">
        <row r="4">
          <cell r="F4">
            <v>60</v>
          </cell>
        </row>
      </sheetData>
      <sheetData sheetId="3">
        <row r="4">
          <cell r="F4">
            <v>8</v>
          </cell>
        </row>
        <row r="9">
          <cell r="C9">
            <v>10</v>
          </cell>
        </row>
      </sheetData>
      <sheetData sheetId="20">
        <row r="6">
          <cell r="E6">
            <v>4.300000000000001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gerald.chouinard@crc.ca"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5"/>
  <dimension ref="A1:I32"/>
  <sheetViews>
    <sheetView tabSelected="1" zoomScale="75" zoomScaleNormal="75" workbookViewId="0" topLeftCell="A1">
      <selection activeCell="I6" sqref="I6"/>
    </sheetView>
  </sheetViews>
  <sheetFormatPr defaultColWidth="9.140625" defaultRowHeight="12.75"/>
  <cols>
    <col min="1" max="1" width="13.140625" style="69" customWidth="1"/>
    <col min="2" max="2" width="10.57421875" style="69" customWidth="1"/>
    <col min="3" max="16384" width="9.140625" style="69" customWidth="1"/>
  </cols>
  <sheetData>
    <row r="1" ht="18.75">
      <c r="B1" s="70" t="s">
        <v>46</v>
      </c>
    </row>
    <row r="2" ht="18.75">
      <c r="B2" s="70" t="s">
        <v>47</v>
      </c>
    </row>
    <row r="3" spans="1:2" ht="18.75">
      <c r="A3" s="69" t="s">
        <v>48</v>
      </c>
      <c r="B3" s="70" t="s">
        <v>76</v>
      </c>
    </row>
    <row r="4" spans="1:6" ht="18.75">
      <c r="A4" s="69" t="s">
        <v>49</v>
      </c>
      <c r="B4" s="71" t="s">
        <v>69</v>
      </c>
      <c r="F4" s="72"/>
    </row>
    <row r="5" spans="1:2" ht="15.75">
      <c r="A5" s="69" t="s">
        <v>50</v>
      </c>
      <c r="B5" s="73" t="s">
        <v>51</v>
      </c>
    </row>
    <row r="6" s="74" customFormat="1" ht="16.5" thickBot="1"/>
    <row r="7" spans="1:2" s="75" customFormat="1" ht="18.75">
      <c r="A7" s="75" t="s">
        <v>52</v>
      </c>
      <c r="B7" s="76" t="s">
        <v>70</v>
      </c>
    </row>
    <row r="8" spans="1:2" ht="15.75">
      <c r="A8" s="69" t="s">
        <v>53</v>
      </c>
      <c r="B8" s="73" t="s">
        <v>71</v>
      </c>
    </row>
    <row r="9" spans="1:9" ht="15.75">
      <c r="A9" s="69" t="s">
        <v>54</v>
      </c>
      <c r="B9" s="73" t="s">
        <v>55</v>
      </c>
      <c r="C9" s="73" t="s">
        <v>56</v>
      </c>
      <c r="D9" s="73"/>
      <c r="E9" s="73"/>
      <c r="F9" s="73"/>
      <c r="G9" s="73"/>
      <c r="H9" s="73"/>
      <c r="I9" s="73"/>
    </row>
    <row r="10" spans="2:9" ht="15.75">
      <c r="B10" s="73" t="s">
        <v>57</v>
      </c>
      <c r="C10" s="73" t="s">
        <v>58</v>
      </c>
      <c r="D10" s="73"/>
      <c r="E10" s="73"/>
      <c r="F10" s="73"/>
      <c r="G10" s="73"/>
      <c r="H10" s="73"/>
      <c r="I10" s="73"/>
    </row>
    <row r="11" spans="2:9" ht="15.75">
      <c r="B11" s="73" t="s">
        <v>59</v>
      </c>
      <c r="C11" s="73" t="s">
        <v>60</v>
      </c>
      <c r="D11" s="73"/>
      <c r="E11" s="73"/>
      <c r="F11" s="73"/>
      <c r="G11" s="73"/>
      <c r="H11" s="73"/>
      <c r="I11" s="73"/>
    </row>
    <row r="12" spans="2:9" ht="15.75">
      <c r="B12" s="73" t="s">
        <v>61</v>
      </c>
      <c r="C12" s="73" t="s">
        <v>62</v>
      </c>
      <c r="D12" s="73"/>
      <c r="E12" s="73"/>
      <c r="F12" s="73"/>
      <c r="G12" s="73"/>
      <c r="H12" s="73"/>
      <c r="I12" s="73"/>
    </row>
    <row r="13" spans="2:9" ht="15.75">
      <c r="B13" s="73" t="s">
        <v>63</v>
      </c>
      <c r="C13" s="73" t="s">
        <v>64</v>
      </c>
      <c r="D13" s="73"/>
      <c r="E13" s="73"/>
      <c r="F13" s="73"/>
      <c r="G13" s="73"/>
      <c r="H13" s="73"/>
      <c r="I13" s="73"/>
    </row>
    <row r="14" spans="2:9" ht="15.75">
      <c r="B14" s="73" t="s">
        <v>65</v>
      </c>
      <c r="C14" s="77" t="s">
        <v>66</v>
      </c>
      <c r="D14" s="73"/>
      <c r="E14" s="73"/>
      <c r="F14" s="73"/>
      <c r="G14" s="73"/>
      <c r="H14" s="73"/>
      <c r="I14" s="73"/>
    </row>
    <row r="15" ht="15.75">
      <c r="A15" s="69" t="s">
        <v>67</v>
      </c>
    </row>
    <row r="27" spans="1:5" ht="15.75" customHeight="1">
      <c r="A27" s="78"/>
      <c r="B27" s="79"/>
      <c r="C27" s="79"/>
      <c r="D27" s="79"/>
      <c r="E27" s="79"/>
    </row>
    <row r="28" spans="1:5" ht="15.75" customHeight="1">
      <c r="A28" s="75"/>
      <c r="B28" s="80"/>
      <c r="C28" s="80"/>
      <c r="D28" s="80"/>
      <c r="E28" s="80"/>
    </row>
    <row r="29" spans="1:5" ht="15.75" customHeight="1">
      <c r="A29" s="75"/>
      <c r="B29" s="81"/>
      <c r="C29" s="81"/>
      <c r="D29" s="81"/>
      <c r="E29" s="81"/>
    </row>
    <row r="30" spans="1:5" ht="15.75" customHeight="1">
      <c r="A30" s="75"/>
      <c r="B30" s="80"/>
      <c r="C30" s="80"/>
      <c r="D30" s="80"/>
      <c r="E30" s="80"/>
    </row>
    <row r="31" spans="1:5" ht="15.75" customHeight="1">
      <c r="A31" s="75"/>
      <c r="B31" s="81"/>
      <c r="C31" s="81"/>
      <c r="D31" s="81"/>
      <c r="E31" s="81"/>
    </row>
    <row r="32" spans="2:5" ht="15.75" customHeight="1">
      <c r="B32" s="81"/>
      <c r="C32" s="81"/>
      <c r="D32" s="81"/>
      <c r="E32" s="81"/>
    </row>
    <row r="33" ht="15.75" customHeight="1"/>
    <row r="34" ht="15.75" customHeight="1"/>
    <row r="35" ht="15.75" customHeight="1"/>
  </sheetData>
  <mergeCells count="3">
    <mergeCell ref="B29:E29"/>
    <mergeCell ref="B27:E27"/>
    <mergeCell ref="B31:E32"/>
  </mergeCells>
  <hyperlinks>
    <hyperlink ref="C14" r:id="rId1" display="gerald.chouinard@crc.ca"/>
  </hyperlinks>
  <printOptions/>
  <pageMargins left="0.75" right="0.75" top="1" bottom="1" header="0.5" footer="0.5"/>
  <pageSetup horizontalDpi="600" verticalDpi="600" orientation="portrait" r:id="rId3"/>
  <headerFooter alignWithMargins="0">
    <oddHeader>&amp;L&amp;"Times New Roman,Bold"&amp;14March 2008&amp;R&amp;"Times New Roman,Bold"&amp;14doc.: IEEE 802.22-04/02r16</oddHeader>
    <oddFooter>&amp;L&amp;"Times New Roman,Regular"&amp;12Submission&amp;C&amp;"Times New Roman,Regular"&amp;12&amp;P&amp;R&amp;"Times New Roman,Regular"&amp;12Gerald Chouinard, CRC</oddFooter>
  </headerFooter>
  <drawing r:id="rId2"/>
</worksheet>
</file>

<file path=xl/worksheets/sheet2.xml><?xml version="1.0" encoding="utf-8"?>
<worksheet xmlns="http://schemas.openxmlformats.org/spreadsheetml/2006/main" xmlns:r="http://schemas.openxmlformats.org/officeDocument/2006/relationships">
  <sheetPr codeName="Sheet21"/>
  <dimension ref="A1:N39"/>
  <sheetViews>
    <sheetView workbookViewId="0" topLeftCell="A1">
      <selection activeCell="J2" sqref="J2"/>
    </sheetView>
  </sheetViews>
  <sheetFormatPr defaultColWidth="9.140625" defaultRowHeight="12.75"/>
  <cols>
    <col min="1" max="1" width="17.7109375" style="2" customWidth="1"/>
    <col min="2" max="2" width="9.57421875" style="2" customWidth="1"/>
    <col min="3" max="3" width="8.28125" style="2" customWidth="1"/>
    <col min="4" max="4" width="9.00390625" style="2" customWidth="1"/>
    <col min="5" max="5" width="7.140625" style="2" customWidth="1"/>
    <col min="6" max="6" width="10.421875" style="2" customWidth="1"/>
    <col min="7" max="7" width="6.421875" style="2" customWidth="1"/>
    <col min="8" max="8" width="7.28125" style="2" customWidth="1"/>
    <col min="9" max="9" width="34.140625" style="2" customWidth="1"/>
    <col min="10" max="10" width="8.57421875" style="2" customWidth="1"/>
    <col min="11" max="11" width="9.57421875" style="2" customWidth="1"/>
    <col min="12" max="12" width="34.00390625" style="2" customWidth="1"/>
    <col min="13" max="13" width="8.57421875" style="2" customWidth="1"/>
    <col min="14" max="14" width="13.28125" style="2" customWidth="1"/>
    <col min="15" max="15" width="9.140625" style="2" customWidth="1"/>
    <col min="16" max="16" width="13.28125" style="2" customWidth="1"/>
    <col min="17" max="16384" width="9.140625" style="2" customWidth="1"/>
  </cols>
  <sheetData>
    <row r="1" spans="1:10" ht="28.5" customHeight="1">
      <c r="A1" s="1" t="s">
        <v>73</v>
      </c>
      <c r="B1" s="1"/>
      <c r="C1" s="1"/>
      <c r="D1" s="1"/>
      <c r="E1" s="1"/>
      <c r="F1" s="1"/>
      <c r="G1" s="1"/>
      <c r="H1" s="1"/>
      <c r="I1" s="1"/>
      <c r="J1" s="1"/>
    </row>
    <row r="2" spans="1:9" ht="13.5" customHeight="1" thickBot="1">
      <c r="A2" s="3"/>
      <c r="B2" s="4"/>
      <c r="C2" s="3"/>
      <c r="D2" s="3"/>
      <c r="E2" s="3"/>
      <c r="F2" s="3"/>
      <c r="G2" s="3"/>
      <c r="H2" s="3"/>
      <c r="I2" s="5"/>
    </row>
    <row r="3" spans="1:5" ht="13.5" customHeight="1" thickBot="1">
      <c r="A3" s="6" t="s">
        <v>0</v>
      </c>
      <c r="B3" s="7">
        <f>IF(AND(E3&gt;13,E3&lt;52),E3*6+389,"ERROR")</f>
        <v>617</v>
      </c>
      <c r="D3" s="8" t="s">
        <v>1</v>
      </c>
      <c r="E3" s="9">
        <v>38</v>
      </c>
    </row>
    <row r="4" ht="13.5" customHeight="1"/>
    <row r="5" spans="1:10" ht="13.5" customHeight="1">
      <c r="A5" s="88" t="s">
        <v>2</v>
      </c>
      <c r="B5" s="89"/>
      <c r="C5" s="90">
        <v>5.625</v>
      </c>
      <c r="D5" s="89"/>
      <c r="E5" s="89"/>
      <c r="F5" s="89"/>
      <c r="G5" s="89"/>
      <c r="H5" s="89"/>
      <c r="I5" s="88" t="s">
        <v>2</v>
      </c>
      <c r="J5" s="90">
        <f>$C$5</f>
        <v>5.625</v>
      </c>
    </row>
    <row r="6" spans="1:8" ht="13.5" customHeight="1" thickBot="1">
      <c r="A6" s="88"/>
      <c r="B6" s="89"/>
      <c r="C6" s="90"/>
      <c r="D6" s="89"/>
      <c r="E6" s="89"/>
      <c r="F6" s="89"/>
      <c r="G6" s="89"/>
      <c r="H6" s="89"/>
    </row>
    <row r="7" spans="1:10" ht="13.5" customHeight="1">
      <c r="A7" s="15" t="s">
        <v>41</v>
      </c>
      <c r="B7" s="16"/>
      <c r="C7" s="17">
        <v>60</v>
      </c>
      <c r="D7" s="89"/>
      <c r="E7" s="89"/>
      <c r="F7" s="89"/>
      <c r="G7" s="89"/>
      <c r="H7" s="89"/>
      <c r="I7" s="95" t="s">
        <v>41</v>
      </c>
      <c r="J7" s="91">
        <v>8</v>
      </c>
    </row>
    <row r="8" spans="1:10" ht="13.5" customHeight="1">
      <c r="A8" s="18" t="s">
        <v>42</v>
      </c>
      <c r="B8" s="19"/>
      <c r="C8" s="20">
        <v>26</v>
      </c>
      <c r="D8" s="89"/>
      <c r="E8" s="89"/>
      <c r="F8" s="89"/>
      <c r="G8" s="89"/>
      <c r="H8" s="89"/>
      <c r="I8" s="96" t="s">
        <v>42</v>
      </c>
      <c r="J8" s="51">
        <v>20</v>
      </c>
    </row>
    <row r="9" spans="1:10" ht="13.5" customHeight="1">
      <c r="A9" s="64" t="s">
        <v>43</v>
      </c>
      <c r="B9" s="60"/>
      <c r="C9" s="65"/>
      <c r="D9" s="89"/>
      <c r="E9" s="89"/>
      <c r="F9" s="89"/>
      <c r="G9" s="89"/>
      <c r="H9" s="89"/>
      <c r="I9" s="97" t="s">
        <v>43</v>
      </c>
      <c r="J9" s="92"/>
    </row>
    <row r="10" spans="1:10" ht="13.5" customHeight="1" thickBot="1">
      <c r="A10" s="66" t="s">
        <v>44</v>
      </c>
      <c r="B10" s="67"/>
      <c r="C10" s="68">
        <f>((C7/60)*C8*2*1/2*1440)/10000</f>
        <v>3.744</v>
      </c>
      <c r="D10" s="89"/>
      <c r="E10" s="89"/>
      <c r="F10" s="89"/>
      <c r="G10" s="89"/>
      <c r="H10" s="89"/>
      <c r="I10" s="93" t="s">
        <v>45</v>
      </c>
      <c r="J10" s="94">
        <f>((J7/60)*J8*2*1/2*1440)/10000</f>
        <v>0.384</v>
      </c>
    </row>
    <row r="11" spans="1:8" ht="13.5" customHeight="1">
      <c r="A11" s="88"/>
      <c r="B11" s="89"/>
      <c r="C11" s="90"/>
      <c r="D11" s="89"/>
      <c r="E11" s="89"/>
      <c r="F11" s="89"/>
      <c r="G11" s="89"/>
      <c r="H11" s="89"/>
    </row>
    <row r="12" ht="13.5" customHeight="1" thickBot="1"/>
    <row r="13" spans="1:10" ht="13.5" customHeight="1" thickBot="1">
      <c r="A13" s="10" t="s">
        <v>3</v>
      </c>
      <c r="B13" s="11"/>
      <c r="C13" s="12"/>
      <c r="I13" s="13" t="s">
        <v>4</v>
      </c>
      <c r="J13" s="14"/>
    </row>
    <row r="14" spans="1:10" ht="13.5" customHeight="1">
      <c r="A14" s="15" t="s">
        <v>5</v>
      </c>
      <c r="B14" s="16"/>
      <c r="C14" s="17">
        <v>8</v>
      </c>
      <c r="I14" s="15" t="s">
        <v>6</v>
      </c>
      <c r="J14" s="17">
        <v>11</v>
      </c>
    </row>
    <row r="15" spans="1:10" ht="13.5" customHeight="1">
      <c r="A15" s="18" t="s">
        <v>7</v>
      </c>
      <c r="B15" s="19"/>
      <c r="C15" s="20">
        <v>4</v>
      </c>
      <c r="I15" s="18" t="s">
        <v>7</v>
      </c>
      <c r="J15" s="20">
        <v>4</v>
      </c>
    </row>
    <row r="16" spans="1:10" ht="13.5" customHeight="1" thickBot="1">
      <c r="A16" s="21" t="s">
        <v>8</v>
      </c>
      <c r="B16" s="22"/>
      <c r="C16" s="98">
        <v>75</v>
      </c>
      <c r="I16" s="18" t="s">
        <v>9</v>
      </c>
      <c r="J16" s="20">
        <v>10</v>
      </c>
    </row>
    <row r="17" spans="1:10" ht="13.5" customHeight="1" thickBot="1">
      <c r="A17" s="23"/>
      <c r="B17" s="19"/>
      <c r="C17" s="24"/>
      <c r="I17" s="21" t="s">
        <v>10</v>
      </c>
      <c r="J17" s="25">
        <v>14</v>
      </c>
    </row>
    <row r="18" spans="1:11" ht="13.5" customHeight="1" thickBot="1">
      <c r="A18" s="23"/>
      <c r="B18" s="19"/>
      <c r="C18" s="24"/>
      <c r="I18" s="19"/>
      <c r="J18" s="24"/>
      <c r="K18" s="19"/>
    </row>
    <row r="19" spans="1:14" ht="13.5" customHeight="1" thickBot="1">
      <c r="A19" s="10" t="s">
        <v>11</v>
      </c>
      <c r="B19" s="11"/>
      <c r="C19" s="11"/>
      <c r="D19" s="12"/>
      <c r="I19" s="10" t="s">
        <v>12</v>
      </c>
      <c r="J19" s="12"/>
      <c r="K19" s="26"/>
      <c r="L19" s="26"/>
      <c r="M19" s="26"/>
      <c r="N19" s="26"/>
    </row>
    <row r="20" spans="1:14" ht="13.5" customHeight="1">
      <c r="A20" s="18" t="s">
        <v>13</v>
      </c>
      <c r="C20" s="24"/>
      <c r="D20" s="27">
        <f>C14</f>
        <v>8</v>
      </c>
      <c r="I20" s="15" t="s">
        <v>14</v>
      </c>
      <c r="J20" s="28">
        <f>J14</f>
        <v>11</v>
      </c>
      <c r="K20" s="26"/>
      <c r="L20" s="26"/>
      <c r="M20" s="26"/>
      <c r="N20" s="26"/>
    </row>
    <row r="21" spans="1:14" ht="13.5" customHeight="1">
      <c r="A21" s="18" t="s">
        <v>15</v>
      </c>
      <c r="C21" s="24"/>
      <c r="D21" s="20">
        <v>290</v>
      </c>
      <c r="I21" s="18" t="s">
        <v>15</v>
      </c>
      <c r="J21" s="29">
        <v>290</v>
      </c>
      <c r="K21" s="26"/>
      <c r="L21" s="26"/>
      <c r="M21" s="30"/>
      <c r="N21" s="30"/>
    </row>
    <row r="22" spans="1:14" ht="13.5" customHeight="1">
      <c r="A22" s="18" t="s">
        <v>8</v>
      </c>
      <c r="C22" s="24"/>
      <c r="D22" s="31">
        <f>C16</f>
        <v>75</v>
      </c>
      <c r="I22" s="18" t="s">
        <v>10</v>
      </c>
      <c r="J22" s="32">
        <v>14</v>
      </c>
      <c r="K22" s="26"/>
      <c r="L22" s="26"/>
      <c r="M22" s="30"/>
      <c r="N22" s="30"/>
    </row>
    <row r="23" spans="1:14" ht="13.5" customHeight="1">
      <c r="A23" s="33" t="s">
        <v>16</v>
      </c>
      <c r="C23" s="24"/>
      <c r="D23" s="20">
        <v>0.3</v>
      </c>
      <c r="I23" s="18" t="s">
        <v>9</v>
      </c>
      <c r="J23" s="27">
        <f>'[1]Return'!C9</f>
        <v>10</v>
      </c>
      <c r="K23" s="26"/>
      <c r="L23" s="26"/>
      <c r="M23" s="30"/>
      <c r="N23" s="30"/>
    </row>
    <row r="24" spans="1:14" ht="13.5" customHeight="1">
      <c r="A24" s="33" t="s">
        <v>17</v>
      </c>
      <c r="C24" s="24"/>
      <c r="D24" s="20">
        <v>1</v>
      </c>
      <c r="I24" s="33" t="s">
        <v>16</v>
      </c>
      <c r="J24" s="20">
        <v>0.5</v>
      </c>
      <c r="K24" s="26"/>
      <c r="L24" s="34"/>
      <c r="M24" s="30"/>
      <c r="N24" s="30"/>
    </row>
    <row r="25" spans="1:10" ht="13.5" customHeight="1">
      <c r="A25" s="33" t="s">
        <v>18</v>
      </c>
      <c r="C25" s="24"/>
      <c r="D25" s="20">
        <v>2.5</v>
      </c>
      <c r="I25" s="33" t="s">
        <v>17</v>
      </c>
      <c r="J25" s="20">
        <v>1</v>
      </c>
    </row>
    <row r="26" spans="1:10" ht="13.5" customHeight="1">
      <c r="A26" s="35" t="s">
        <v>19</v>
      </c>
      <c r="C26" s="24"/>
      <c r="D26" s="36">
        <f>D20-(D23+D24)-10*LOG10(D21*10^(-(D23+D24)/10)+290*(1-10^(-(D23+D24)/10))+290*(10^(D25/10)-1))</f>
        <v>-20.42397997898956</v>
      </c>
      <c r="E26" s="37" t="s">
        <v>20</v>
      </c>
      <c r="F26" s="37"/>
      <c r="G26" s="37"/>
      <c r="H26" s="37"/>
      <c r="I26" s="33" t="s">
        <v>18</v>
      </c>
      <c r="J26" s="20">
        <v>4.5</v>
      </c>
    </row>
    <row r="27" spans="1:10" ht="13.5" customHeight="1">
      <c r="A27" s="33" t="s">
        <v>21</v>
      </c>
      <c r="C27" s="24"/>
      <c r="D27" s="20">
        <v>20</v>
      </c>
      <c r="E27" s="37"/>
      <c r="F27" s="37"/>
      <c r="G27" s="37"/>
      <c r="H27" s="37"/>
      <c r="I27" s="35" t="s">
        <v>19</v>
      </c>
      <c r="J27" s="36">
        <f>J20-(J24+J25)-10*LOG10(J21*10^(-(J24+J25)/10)+290*(1-10^(-(J24+J25)/10))+290*(10^(J26/10)-1))</f>
        <v>-19.623979978989563</v>
      </c>
    </row>
    <row r="28" spans="1:10" ht="13.5" customHeight="1" thickBot="1">
      <c r="A28" s="18" t="s">
        <v>22</v>
      </c>
      <c r="C28" s="24"/>
      <c r="D28" s="20">
        <v>5</v>
      </c>
      <c r="E28" s="38" t="s">
        <v>23</v>
      </c>
      <c r="F28" s="38"/>
      <c r="G28" s="38"/>
      <c r="H28" s="38"/>
      <c r="I28" s="33" t="s">
        <v>21</v>
      </c>
      <c r="J28" s="20">
        <v>20</v>
      </c>
    </row>
    <row r="29" spans="1:10" ht="13.5" customHeight="1">
      <c r="A29" s="18" t="s">
        <v>24</v>
      </c>
      <c r="C29" s="24"/>
      <c r="D29" s="20">
        <v>0.4</v>
      </c>
      <c r="E29" s="39" t="s">
        <v>25</v>
      </c>
      <c r="F29" s="40">
        <f>$C$5</f>
        <v>5.625</v>
      </c>
      <c r="G29" s="39" t="s">
        <v>26</v>
      </c>
      <c r="H29" s="41"/>
      <c r="I29" s="18" t="s">
        <v>22</v>
      </c>
      <c r="J29" s="20">
        <v>4</v>
      </c>
    </row>
    <row r="30" spans="1:10" ht="13.5" customHeight="1">
      <c r="A30" s="18" t="s">
        <v>27</v>
      </c>
      <c r="C30" s="24"/>
      <c r="D30" s="20">
        <v>8</v>
      </c>
      <c r="E30" s="42" t="s">
        <v>28</v>
      </c>
      <c r="F30" s="43">
        <f>C10</f>
        <v>3.744</v>
      </c>
      <c r="G30" s="42" t="s">
        <v>29</v>
      </c>
      <c r="H30" s="44"/>
      <c r="I30" s="18" t="s">
        <v>24</v>
      </c>
      <c r="J30" s="20">
        <v>0.5</v>
      </c>
    </row>
    <row r="31" spans="1:10" ht="13.5" customHeight="1">
      <c r="A31" s="35" t="s">
        <v>30</v>
      </c>
      <c r="C31" s="24"/>
      <c r="D31" s="45">
        <f>D20-(D23+D24)+D27-(D28+D29)-10*LOG10(10^((D27-D26+(D20-(D23+D24))-(D28+D29))/10)+290*(1-10^(-(D28+D29)/10))+290*(10^(D30/10)-1))</f>
        <v>-20.906080111908977</v>
      </c>
      <c r="E31" s="42" t="s">
        <v>31</v>
      </c>
      <c r="F31" s="46">
        <f>'[1]SNR-vs-BER'!$E$6</f>
        <v>4.300000000000001</v>
      </c>
      <c r="G31" s="42" t="s">
        <v>32</v>
      </c>
      <c r="H31" s="44" t="s">
        <v>33</v>
      </c>
      <c r="I31" s="18" t="s">
        <v>27</v>
      </c>
      <c r="J31" s="20">
        <v>10</v>
      </c>
    </row>
    <row r="32" spans="1:10" ht="13.5" customHeight="1" thickBot="1">
      <c r="A32" s="18" t="s">
        <v>34</v>
      </c>
      <c r="C32" s="24"/>
      <c r="D32" s="47">
        <f>F32</f>
        <v>6.067866867173325</v>
      </c>
      <c r="E32" s="48" t="s">
        <v>35</v>
      </c>
      <c r="F32" s="49">
        <f>F31-10*LOG(F30/F29)</f>
        <v>6.067866867173325</v>
      </c>
      <c r="G32" s="48" t="s">
        <v>32</v>
      </c>
      <c r="H32" s="50"/>
      <c r="I32" s="35" t="s">
        <v>30</v>
      </c>
      <c r="J32" s="45">
        <f>J20-(J24+J25)+J28-(J29+J30)-10*LOG10(10^((J28-J27+(J20-(J24+J25))-(J29+J30))/10)+290*(1-10^(-(J29+J30)/10))+290*(10^(J31/10)-1))</f>
        <v>-20.023875689397002</v>
      </c>
    </row>
    <row r="33" spans="1:10" ht="13.5" customHeight="1">
      <c r="A33" s="33" t="s">
        <v>36</v>
      </c>
      <c r="C33" s="24"/>
      <c r="D33" s="51">
        <v>2</v>
      </c>
      <c r="I33" s="18" t="s">
        <v>34</v>
      </c>
      <c r="J33" s="47">
        <f>F32</f>
        <v>6.067866867173325</v>
      </c>
    </row>
    <row r="34" spans="1:14" ht="13.5" customHeight="1">
      <c r="A34" s="18" t="s">
        <v>37</v>
      </c>
      <c r="C34" s="24"/>
      <c r="D34" s="52">
        <f>(300/$B$3)^2/(4*PI())</f>
        <v>0.01881318461824558</v>
      </c>
      <c r="I34" s="33" t="s">
        <v>36</v>
      </c>
      <c r="J34" s="51">
        <v>3</v>
      </c>
      <c r="K34" s="46"/>
      <c r="L34" s="53"/>
      <c r="M34" s="19"/>
      <c r="N34" s="19"/>
    </row>
    <row r="35" spans="1:14" ht="13.5" customHeight="1" thickBot="1">
      <c r="A35" s="18" t="s">
        <v>38</v>
      </c>
      <c r="C35" s="24"/>
      <c r="D35" s="52">
        <f>-168.6+D32+10*LOG10($C$10*$J$7/$C$7)+D33-10*LOG10(D34)-D31</f>
        <v>-125.38793042768145</v>
      </c>
      <c r="I35" s="18" t="s">
        <v>37</v>
      </c>
      <c r="J35" s="52">
        <f>(300/$B$3)^2/(4*PI())</f>
        <v>0.01881318461824558</v>
      </c>
      <c r="N35" s="19"/>
    </row>
    <row r="36" spans="1:10" ht="13.5" customHeight="1" thickBot="1">
      <c r="A36" s="54" t="s">
        <v>39</v>
      </c>
      <c r="B36" s="55"/>
      <c r="C36" s="56"/>
      <c r="D36" s="57">
        <f>D35+(20*6+10*LOG10(120*PI()))</f>
        <v>20.375380759736146</v>
      </c>
      <c r="I36" s="21" t="s">
        <v>38</v>
      </c>
      <c r="J36" s="58">
        <f>-168.6+J33+10*LOG10($F$30)+$J34-10*LOG10(J35)-J32</f>
        <v>-116.51952221627643</v>
      </c>
    </row>
    <row r="37" spans="1:10" ht="13.5" customHeight="1" thickBot="1">
      <c r="A37" s="59"/>
      <c r="B37" s="60"/>
      <c r="C37" s="61" t="s">
        <v>40</v>
      </c>
      <c r="D37" s="62">
        <f>D35+10*LOG10(D34)-10*LOG10('[1]Return'!$F$4/'[1]Forward'!$F$4)+D20+30</f>
        <v>-95.892694620257</v>
      </c>
      <c r="I37" s="63" t="s">
        <v>39</v>
      </c>
      <c r="J37" s="57">
        <f>J36+(20*6+10*LOG10(120*PI()))</f>
        <v>29.24378897114117</v>
      </c>
    </row>
    <row r="38" spans="2:10" ht="13.5" customHeight="1">
      <c r="B38" s="19"/>
      <c r="C38" s="24"/>
      <c r="I38" s="61" t="s">
        <v>40</v>
      </c>
      <c r="J38" s="62">
        <f>J36+10*LOG10(J35)+J20+30</f>
        <v>-92.77489904276896</v>
      </c>
    </row>
    <row r="39" spans="1:14" ht="13.5" customHeight="1">
      <c r="A39" s="3"/>
      <c r="B39" s="4"/>
      <c r="C39" s="3"/>
      <c r="D39" s="3"/>
      <c r="E39" s="3"/>
      <c r="F39" s="3"/>
      <c r="G39" s="3"/>
      <c r="H39" s="3"/>
      <c r="I39" s="5"/>
      <c r="L39" s="19"/>
      <c r="M39" s="19"/>
      <c r="N39" s="19"/>
    </row>
  </sheetData>
  <mergeCells count="6">
    <mergeCell ref="A1:J1"/>
    <mergeCell ref="I19:J19"/>
    <mergeCell ref="A13:C13"/>
    <mergeCell ref="A19:D19"/>
    <mergeCell ref="E26:H27"/>
    <mergeCell ref="E28:H28"/>
  </mergeCells>
  <printOptions/>
  <pageMargins left="0.75" right="0.75" top="1" bottom="1" header="0.5" footer="0.5"/>
  <pageSetup horizontalDpi="600" verticalDpi="600" orientation="portrait" r:id="rId3"/>
  <legacyDrawing r:id="rId2"/>
</worksheet>
</file>

<file path=xl/worksheets/sheet3.xml><?xml version="1.0" encoding="utf-8"?>
<worksheet xmlns="http://schemas.openxmlformats.org/spreadsheetml/2006/main" xmlns:r="http://schemas.openxmlformats.org/officeDocument/2006/relationships">
  <sheetPr codeName="Sheet51"/>
  <dimension ref="A1:O25"/>
  <sheetViews>
    <sheetView zoomScale="75" zoomScaleNormal="75" workbookViewId="0" topLeftCell="A1">
      <selection activeCell="C1" sqref="C1"/>
    </sheetView>
  </sheetViews>
  <sheetFormatPr defaultColWidth="9.140625" defaultRowHeight="12.75"/>
  <cols>
    <col min="1" max="1" width="9.140625" style="2" customWidth="1"/>
    <col min="2" max="2" width="5.57421875" style="2" customWidth="1"/>
    <col min="3" max="16384" width="9.140625" style="2" customWidth="1"/>
  </cols>
  <sheetData>
    <row r="1" ht="15.75">
      <c r="A1" s="82" t="s">
        <v>68</v>
      </c>
    </row>
    <row r="2" spans="1:15" ht="17.25" customHeight="1">
      <c r="A2" s="83"/>
      <c r="B2" s="84">
        <v>1</v>
      </c>
      <c r="C2" s="85" t="s">
        <v>72</v>
      </c>
      <c r="D2" s="85"/>
      <c r="E2" s="85"/>
      <c r="F2" s="85"/>
      <c r="G2" s="85"/>
      <c r="H2" s="85"/>
      <c r="I2" s="85"/>
      <c r="J2" s="85"/>
      <c r="K2" s="85"/>
      <c r="L2" s="85"/>
      <c r="M2" s="85"/>
      <c r="N2" s="85"/>
      <c r="O2" s="85"/>
    </row>
    <row r="3" spans="1:15" ht="18" customHeight="1">
      <c r="A3" s="83"/>
      <c r="B3" s="84">
        <v>2</v>
      </c>
      <c r="C3" s="86" t="s">
        <v>74</v>
      </c>
      <c r="D3" s="86"/>
      <c r="E3" s="86"/>
      <c r="F3" s="86"/>
      <c r="G3" s="86"/>
      <c r="H3" s="86"/>
      <c r="I3" s="86"/>
      <c r="J3" s="86"/>
      <c r="K3" s="86"/>
      <c r="L3" s="86"/>
      <c r="M3" s="86"/>
      <c r="N3" s="86"/>
      <c r="O3" s="86"/>
    </row>
    <row r="4" spans="1:15" ht="18" customHeight="1">
      <c r="A4" s="83"/>
      <c r="B4" s="84">
        <v>3</v>
      </c>
      <c r="C4" s="85" t="s">
        <v>75</v>
      </c>
      <c r="D4" s="85"/>
      <c r="E4" s="85"/>
      <c r="F4" s="85"/>
      <c r="G4" s="85"/>
      <c r="H4" s="85"/>
      <c r="I4" s="85"/>
      <c r="J4" s="85"/>
      <c r="K4" s="85"/>
      <c r="L4" s="85"/>
      <c r="M4" s="85"/>
      <c r="N4" s="85"/>
      <c r="O4" s="85"/>
    </row>
    <row r="5" spans="1:3" ht="12.75">
      <c r="A5" s="83"/>
      <c r="C5" s="87"/>
    </row>
    <row r="6" ht="12.75">
      <c r="A6" s="83"/>
    </row>
    <row r="7" ht="12.75">
      <c r="A7" s="83"/>
    </row>
    <row r="8" ht="12.75">
      <c r="A8" s="83"/>
    </row>
    <row r="9" ht="12.75">
      <c r="A9" s="83"/>
    </row>
    <row r="10" ht="12.75">
      <c r="A10" s="83"/>
    </row>
    <row r="11" ht="12.75">
      <c r="A11" s="83"/>
    </row>
    <row r="12" ht="12.75">
      <c r="A12" s="83"/>
    </row>
    <row r="13" ht="12.75">
      <c r="A13" s="83"/>
    </row>
    <row r="14" ht="12.75">
      <c r="A14" s="83"/>
    </row>
    <row r="15" ht="12.75">
      <c r="A15" s="83"/>
    </row>
    <row r="16" ht="12.75">
      <c r="A16" s="83"/>
    </row>
    <row r="17" ht="12.75">
      <c r="A17" s="83"/>
    </row>
    <row r="18" ht="12.75">
      <c r="A18" s="83"/>
    </row>
    <row r="19" ht="12.75">
      <c r="A19" s="83"/>
    </row>
    <row r="20" ht="12.75">
      <c r="A20" s="83"/>
    </row>
    <row r="21" ht="12.75">
      <c r="A21" s="83"/>
    </row>
    <row r="22" ht="12.75">
      <c r="A22" s="83"/>
    </row>
    <row r="23" ht="12.75">
      <c r="A23" s="83"/>
    </row>
    <row r="24" ht="12.75">
      <c r="A24" s="83"/>
    </row>
    <row r="25" ht="12.75">
      <c r="A25" s="83"/>
    </row>
  </sheetData>
  <mergeCells count="3">
    <mergeCell ref="C3:O3"/>
    <mergeCell ref="C4:O4"/>
    <mergeCell ref="C2:O2"/>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CRC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Lead-Editor</dc:creator>
  <cp:keywords/>
  <dc:description/>
  <cp:lastModifiedBy>Lead-Editor</cp:lastModifiedBy>
  <dcterms:created xsi:type="dcterms:W3CDTF">2008-12-04T15:14:58Z</dcterms:created>
  <dcterms:modified xsi:type="dcterms:W3CDTF">2008-12-04T15:43:44Z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