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180" windowHeight="9345" activeTab="0"/>
  </bookViews>
  <sheets>
    <sheet name="Title" sheetId="1" r:id="rId1"/>
    <sheet name="OOB Calculations" sheetId="2" r:id="rId2"/>
  </sheets>
  <externalReferences>
    <externalReference r:id="rId5"/>
  </externalReferences>
  <definedNames>
    <definedName name="_xlnm.Print_Area" localSheetId="0">'Title'!$A$1:$I$6</definedName>
  </definedNames>
  <calcPr fullCalcOnLoad="1"/>
</workbook>
</file>

<file path=xl/comments2.xml><?xml version="1.0" encoding="utf-8"?>
<comments xmlns="http://schemas.openxmlformats.org/spreadsheetml/2006/main">
  <authors>
    <author>G. Chouinard</author>
  </authors>
  <commentList>
    <comment ref="B9" authorId="0">
      <text>
        <r>
          <rPr>
            <sz val="8"/>
            <rFont val="Tahoma"/>
            <family val="0"/>
          </rPr>
          <t xml:space="preserve">184,1,183
</t>
        </r>
      </text>
    </comment>
  </commentList>
</comments>
</file>

<file path=xl/sharedStrings.xml><?xml version="1.0" encoding="utf-8"?>
<sst xmlns="http://schemas.openxmlformats.org/spreadsheetml/2006/main" count="86" uniqueCount="66">
  <si>
    <t>FCC Part 15.209 (a)</t>
  </si>
  <si>
    <t>Radiated emission limit outside channel</t>
  </si>
  <si>
    <t>uV/m</t>
  </si>
  <si>
    <t>dBW</t>
  </si>
  <si>
    <t>dB</t>
  </si>
  <si>
    <t>Field strength at 3 m (BW=120 kHz)</t>
  </si>
  <si>
    <r>
      <t xml:space="preserve">Maximum </t>
    </r>
    <r>
      <rPr>
        <u val="single"/>
        <sz val="10"/>
        <rFont val="Arial"/>
        <family val="2"/>
      </rPr>
      <t>permitted</t>
    </r>
    <r>
      <rPr>
        <sz val="10"/>
        <rFont val="Arial"/>
        <family val="0"/>
      </rPr>
      <t xml:space="preserve"> CPE  EIRP</t>
    </r>
  </si>
  <si>
    <t>Watts</t>
  </si>
  <si>
    <t>Min. distance between CPE and DTV RX</t>
  </si>
  <si>
    <t>m</t>
  </si>
  <si>
    <t>dB(uV/m)</t>
  </si>
  <si>
    <t>Field strength at 3 m in 120 kHz:</t>
  </si>
  <si>
    <t>MHz</t>
  </si>
  <si>
    <t>FFT size</t>
  </si>
  <si>
    <t>carriers</t>
  </si>
  <si>
    <r>
      <t>Sampling frequency (</t>
    </r>
    <r>
      <rPr>
        <b/>
        <sz val="10"/>
        <rFont val="Arial"/>
        <family val="2"/>
      </rPr>
      <t>8/7</t>
    </r>
    <r>
      <rPr>
        <sz val="10"/>
        <rFont val="Arial"/>
        <family val="0"/>
      </rPr>
      <t>)</t>
    </r>
  </si>
  <si>
    <t>Carrier spacing</t>
  </si>
  <si>
    <t>kHz</t>
  </si>
  <si>
    <t>Number of used carriers</t>
  </si>
  <si>
    <t>Occupied bandwidth</t>
  </si>
  <si>
    <t>WRAN Bandwidth</t>
  </si>
  <si>
    <t>WRAN CPE emission</t>
  </si>
  <si>
    <t>TV Channel bandwidth</t>
  </si>
  <si>
    <t>Field strength at min. dist. in TV channel:</t>
  </si>
  <si>
    <t>DTV receiver desensitization at Part 15.209a interference level</t>
  </si>
  <si>
    <t>Field strength at minimum distance caused by out-of-band emission from CPE</t>
  </si>
  <si>
    <t>SNR for DTV noise threshold of visibility</t>
  </si>
  <si>
    <t>DTV signal field strength level at noise protected contour</t>
  </si>
  <si>
    <t>DTV noise field strength level at noise protected contour</t>
  </si>
  <si>
    <t>DTV receiver desensitization</t>
  </si>
  <si>
    <t>Antenna cross-polar and back-lobe discrimination</t>
  </si>
  <si>
    <t>DTV receiver reduced desensitization</t>
  </si>
  <si>
    <t>WRAN RF Emission Mask</t>
  </si>
  <si>
    <t>Out-of-band rejection to meet Part 15.209a requirement</t>
  </si>
  <si>
    <t>Original requirement in DTV receiver desensitization</t>
  </si>
  <si>
    <t>Maximum DTV receiver desensitization</t>
  </si>
  <si>
    <t>Interference level at noise protected contour for specified DTV desensitization</t>
  </si>
  <si>
    <t>Interference level at noise protected contour for specified DTV desensitization with the given antenna discrimination</t>
  </si>
  <si>
    <t>Number of null carriers (L, DC, R)</t>
  </si>
  <si>
    <t>Relative out-of-band emission to meet Part 15.209a:</t>
  </si>
  <si>
    <t>IEEE P802.22 Wireless RANs</t>
  </si>
  <si>
    <t>Submission</t>
  </si>
  <si>
    <t>Designator:</t>
  </si>
  <si>
    <t>Venue Date:</t>
  </si>
  <si>
    <t>First Author:</t>
  </si>
  <si>
    <t>Gerald Chouinard, Communications Research Centre, Canada (CRC)</t>
  </si>
  <si>
    <t>Subject:</t>
  </si>
  <si>
    <t>Full Date:</t>
  </si>
  <si>
    <t>Author(s):</t>
  </si>
  <si>
    <t>Name(s)</t>
  </si>
  <si>
    <t>Gerald Chouinard</t>
  </si>
  <si>
    <t>Company</t>
  </si>
  <si>
    <t>Communications Research Center</t>
  </si>
  <si>
    <t>Address</t>
  </si>
  <si>
    <t>3701 Carling Avenue, Ottawa, Canada K2H-8S2</t>
  </si>
  <si>
    <t xml:space="preserve">Phone: </t>
  </si>
  <si>
    <t>613-998-2500</t>
  </si>
  <si>
    <t xml:space="preserve">Fax: </t>
  </si>
  <si>
    <t>613-990-6339</t>
  </si>
  <si>
    <t xml:space="preserve">email: </t>
  </si>
  <si>
    <t>gerald.chouinard@crc.ca</t>
  </si>
  <si>
    <t>Abstract:</t>
  </si>
  <si>
    <t>September 2008</t>
  </si>
  <si>
    <t>WRAN out-of-band rejection</t>
  </si>
  <si>
    <t>2008-09-15</t>
  </si>
  <si>
    <t>doc.: IEEE 802.22-06/0276r0</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</si>
</sst>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0_);\(\$#,##0\)"/>
    <numFmt numFmtId="173" formatCode="\$#,##0_);[Red]\(\$#,##0\)"/>
    <numFmt numFmtId="174" formatCode="\$#,##0.00_);\(\$#,##0.00\)"/>
    <numFmt numFmtId="175" formatCode="\$#,##0.00_);[Red]\(\$#,##0.00\)"/>
    <numFmt numFmtId="176" formatCode="0.0%"/>
    <numFmt numFmtId="177" formatCode="mm&quot;월&quot;\ dd&quot;일&quot;"/>
    <numFmt numFmtId="178" formatCode="0.000%"/>
    <numFmt numFmtId="179" formatCode="0.###"/>
    <numFmt numFmtId="180" formatCode="0.##%"/>
    <numFmt numFmtId="181" formatCode="0.0000000"/>
    <numFmt numFmtId="182" formatCode="&quot;$&quot;#,##0_);\(&quot;$&quot;#,##0\)"/>
    <numFmt numFmtId="183" formatCode="&quot;$&quot;#,##0_);[Red]\(&quot;$&quot;#,##0\)"/>
    <numFmt numFmtId="184" formatCode="&quot;$&quot;#,##0.00_);\(&quot;$&quot;#,##0.00\)"/>
    <numFmt numFmtId="185" formatCode="&quot;$&quot;#,##0.00_);[Red]\(&quot;$&quot;#,##0.00\)"/>
    <numFmt numFmtId="186" formatCode="_(&quot;$&quot;* #,##0_);_(&quot;$&quot;* \(#,##0\);_(&quot;$&quot;* &quot;-&quot;_);_(@_)"/>
    <numFmt numFmtId="187" formatCode="_(* #,##0_);_(* \(#,##0\);_(* &quot;-&quot;_);_(@_)"/>
    <numFmt numFmtId="188" formatCode="_(&quot;$&quot;* #,##0.00_);_(&quot;$&quot;* \(#,##0.00\);_(&quot;$&quot;* &quot;-&quot;??_);_(@_)"/>
    <numFmt numFmtId="189" formatCode="_(* #,##0.00_);_(* \(#,##0.00\);_(* &quot;-&quot;??_);_(@_)"/>
    <numFmt numFmtId="190" formatCode="0.0_)"/>
    <numFmt numFmtId="191" formatCode="0_)"/>
    <numFmt numFmtId="192" formatCode="&quot;Yes&quot;;&quot;Yes&quot;;&quot;No&quot;"/>
    <numFmt numFmtId="193" formatCode="&quot;True&quot;;&quot;True&quot;;&quot;False&quot;"/>
    <numFmt numFmtId="194" formatCode="&quot;On&quot;;&quot;On&quot;;&quot;Off&quot;"/>
    <numFmt numFmtId="195" formatCode="0.0000000000000"/>
    <numFmt numFmtId="196" formatCode="0.0000"/>
    <numFmt numFmtId="197" formatCode="0.00000"/>
    <numFmt numFmtId="198" formatCode="0.000000"/>
    <numFmt numFmtId="199" formatCode="&quot;$&quot;#,##0"/>
    <numFmt numFmtId="200" formatCode="#,##0.0"/>
    <numFmt numFmtId="201" formatCode="##&quot; symbols&quot;"/>
    <numFmt numFmtId="202" formatCode="0.0000%"/>
    <numFmt numFmtId="203" formatCode="0.#%"/>
  </numFmts>
  <fonts count="13">
    <font>
      <sz val="10"/>
      <name val="Arial"/>
      <family val="0"/>
    </font>
    <font>
      <b/>
      <sz val="10"/>
      <name val="Arial"/>
      <family val="2"/>
    </font>
    <font>
      <sz val="8"/>
      <name val="Tahoma"/>
      <family val="0"/>
    </font>
    <font>
      <u val="single"/>
      <sz val="10"/>
      <name val="Arial"/>
      <family val="2"/>
    </font>
    <font>
      <b/>
      <sz val="12"/>
      <name val="Arial"/>
      <family val="2"/>
    </font>
    <font>
      <u val="single"/>
      <sz val="10"/>
      <color indexed="36"/>
      <name val="Arial"/>
      <family val="2"/>
    </font>
    <font>
      <u val="single"/>
      <sz val="10"/>
      <color indexed="12"/>
      <name val="Arial"/>
      <family val="2"/>
    </font>
    <font>
      <sz val="12"/>
      <name val="Times New Roman"/>
      <family val="1"/>
    </font>
    <font>
      <b/>
      <sz val="14"/>
      <name val="Times New Roman"/>
      <family val="1"/>
    </font>
    <font>
      <b/>
      <sz val="12"/>
      <color indexed="12"/>
      <name val="Times New Roman"/>
      <family val="1"/>
    </font>
    <font>
      <sz val="11"/>
      <name val="Times New Roman"/>
      <family val="1"/>
    </font>
    <font>
      <b/>
      <u val="single"/>
      <sz val="12"/>
      <color indexed="12"/>
      <name val="Times New Roman"/>
      <family val="1"/>
    </font>
    <font>
      <b/>
      <sz val="8"/>
      <name val="Arial"/>
      <family val="2"/>
    </font>
  </fonts>
  <fills count="6">
    <fill>
      <patternFill/>
    </fill>
    <fill>
      <patternFill patternType="gray125"/>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41"/>
        <bgColor indexed="64"/>
      </patternFill>
    </fill>
  </fills>
  <borders count="15">
    <border>
      <left/>
      <right/>
      <top/>
      <bottom/>
      <diagonal/>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medium"/>
      <bottom>
        <color indexed="63"/>
      </bottom>
    </border>
    <border>
      <left>
        <color indexed="63"/>
      </left>
      <right style="medium"/>
      <top>
        <color indexed="63"/>
      </top>
      <bottom style="medium"/>
    </border>
    <border>
      <left style="medium"/>
      <right>
        <color indexed="63"/>
      </right>
      <top style="medium"/>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medium"/>
      <bottom style="mediu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75">
    <xf numFmtId="0" fontId="0" fillId="0" borderId="0" xfId="0" applyAlignment="1">
      <alignment/>
    </xf>
    <xf numFmtId="0" fontId="0" fillId="0" borderId="1" xfId="0" applyBorder="1" applyAlignment="1">
      <alignment/>
    </xf>
    <xf numFmtId="0" fontId="0" fillId="0" borderId="0" xfId="0" applyBorder="1" applyAlignment="1">
      <alignment/>
    </xf>
    <xf numFmtId="0" fontId="0" fillId="0" borderId="2" xfId="0" applyBorder="1" applyAlignment="1">
      <alignment/>
    </xf>
    <xf numFmtId="0" fontId="0" fillId="0" borderId="3" xfId="0" applyBorder="1" applyAlignment="1">
      <alignment/>
    </xf>
    <xf numFmtId="164" fontId="0" fillId="0" borderId="4" xfId="0" applyNumberFormat="1" applyBorder="1" applyAlignment="1">
      <alignment horizontal="center"/>
    </xf>
    <xf numFmtId="164" fontId="0" fillId="0" borderId="0" xfId="0" applyNumberFormat="1" applyBorder="1" applyAlignment="1">
      <alignment horizontal="center"/>
    </xf>
    <xf numFmtId="164" fontId="0" fillId="0" borderId="0" xfId="0" applyNumberFormat="1" applyBorder="1" applyAlignment="1">
      <alignment horizontal="center" vertical="center"/>
    </xf>
    <xf numFmtId="0" fontId="0" fillId="0" borderId="2" xfId="0" applyFill="1" applyBorder="1" applyAlignment="1">
      <alignment/>
    </xf>
    <xf numFmtId="0" fontId="1" fillId="0" borderId="0" xfId="0" applyFont="1" applyFill="1" applyBorder="1" applyAlignment="1">
      <alignment horizontal="center"/>
    </xf>
    <xf numFmtId="0" fontId="0" fillId="0" borderId="5" xfId="0" applyFill="1" applyBorder="1" applyAlignment="1">
      <alignment/>
    </xf>
    <xf numFmtId="165" fontId="0" fillId="0" borderId="0" xfId="0" applyNumberFormat="1" applyFont="1" applyFill="1" applyBorder="1" applyAlignment="1">
      <alignment horizontal="center"/>
    </xf>
    <xf numFmtId="0" fontId="0" fillId="0" borderId="6" xfId="0" applyFill="1" applyBorder="1" applyAlignment="1">
      <alignment/>
    </xf>
    <xf numFmtId="165" fontId="0" fillId="0" borderId="7" xfId="0" applyNumberFormat="1" applyFill="1" applyBorder="1" applyAlignment="1">
      <alignment horizontal="center"/>
    </xf>
    <xf numFmtId="0" fontId="0" fillId="0" borderId="8" xfId="0" applyFill="1" applyBorder="1" applyAlignment="1">
      <alignment/>
    </xf>
    <xf numFmtId="0" fontId="0" fillId="0" borderId="2" xfId="0" applyFill="1" applyBorder="1" applyAlignment="1">
      <alignment vertical="center"/>
    </xf>
    <xf numFmtId="0" fontId="0" fillId="0" borderId="0" xfId="0" applyFill="1" applyBorder="1" applyAlignment="1">
      <alignment horizontal="center" vertical="center"/>
    </xf>
    <xf numFmtId="0" fontId="0" fillId="0" borderId="5" xfId="0" applyFill="1" applyBorder="1" applyAlignment="1">
      <alignment vertical="center"/>
    </xf>
    <xf numFmtId="0" fontId="1" fillId="0" borderId="9" xfId="0" applyFont="1" applyFill="1" applyBorder="1" applyAlignment="1">
      <alignment horizontal="center"/>
    </xf>
    <xf numFmtId="0" fontId="0" fillId="0" borderId="1" xfId="0" applyFill="1" applyBorder="1" applyAlignment="1">
      <alignment/>
    </xf>
    <xf numFmtId="0" fontId="0" fillId="0" borderId="3" xfId="0" applyFill="1" applyBorder="1" applyAlignment="1">
      <alignment wrapText="1"/>
    </xf>
    <xf numFmtId="165" fontId="0" fillId="0" borderId="4" xfId="0" applyNumberFormat="1" applyFill="1" applyBorder="1" applyAlignment="1">
      <alignment horizontal="center"/>
    </xf>
    <xf numFmtId="0" fontId="0" fillId="0" borderId="10" xfId="0" applyFill="1" applyBorder="1" applyAlignment="1">
      <alignment/>
    </xf>
    <xf numFmtId="0" fontId="1" fillId="0" borderId="0" xfId="0" applyFont="1" applyBorder="1" applyAlignment="1">
      <alignment/>
    </xf>
    <xf numFmtId="0" fontId="1" fillId="0" borderId="0" xfId="0" applyFont="1" applyAlignment="1">
      <alignment/>
    </xf>
    <xf numFmtId="0" fontId="0" fillId="0" borderId="11" xfId="0" applyFill="1" applyBorder="1" applyAlignment="1">
      <alignment/>
    </xf>
    <xf numFmtId="0" fontId="1" fillId="0" borderId="9" xfId="0" applyFont="1" applyBorder="1" applyAlignment="1">
      <alignment horizontal="center"/>
    </xf>
    <xf numFmtId="0" fontId="0" fillId="0" borderId="5" xfId="0" applyBorder="1" applyAlignment="1">
      <alignment/>
    </xf>
    <xf numFmtId="0" fontId="0" fillId="0" borderId="10" xfId="0" applyBorder="1" applyAlignment="1">
      <alignment/>
    </xf>
    <xf numFmtId="0" fontId="0" fillId="0" borderId="11" xfId="0" applyBorder="1" applyAlignment="1">
      <alignment/>
    </xf>
    <xf numFmtId="0" fontId="0" fillId="0" borderId="9" xfId="0" applyBorder="1" applyAlignment="1">
      <alignment horizontal="center"/>
    </xf>
    <xf numFmtId="0" fontId="1" fillId="0" borderId="0" xfId="0" applyFont="1" applyAlignment="1">
      <alignment horizontal="center" wrapText="1"/>
    </xf>
    <xf numFmtId="0" fontId="0" fillId="0" borderId="11" xfId="0" applyFont="1" applyFill="1" applyBorder="1" applyAlignment="1">
      <alignment/>
    </xf>
    <xf numFmtId="0" fontId="0" fillId="0" borderId="6" xfId="0" applyBorder="1" applyAlignment="1">
      <alignment/>
    </xf>
    <xf numFmtId="0" fontId="0" fillId="0" borderId="7" xfId="0" applyBorder="1" applyAlignment="1">
      <alignment horizontal="center"/>
    </xf>
    <xf numFmtId="164" fontId="0" fillId="0" borderId="8" xfId="0" applyNumberFormat="1" applyBorder="1" applyAlignment="1">
      <alignment horizontal="center"/>
    </xf>
    <xf numFmtId="0" fontId="0" fillId="0" borderId="1" xfId="0" applyBorder="1" applyAlignment="1">
      <alignment horizontal="left"/>
    </xf>
    <xf numFmtId="0" fontId="1" fillId="0" borderId="0" xfId="0" applyFont="1" applyAlignment="1">
      <alignment horizontal="left" wrapText="1"/>
    </xf>
    <xf numFmtId="0" fontId="1" fillId="0" borderId="9" xfId="0" applyFont="1" applyBorder="1" applyAlignment="1">
      <alignment horizontal="center" vertical="center"/>
    </xf>
    <xf numFmtId="0" fontId="0" fillId="0" borderId="2" xfId="0" applyFill="1" applyBorder="1" applyAlignment="1">
      <alignment wrapText="1"/>
    </xf>
    <xf numFmtId="0" fontId="0" fillId="0" borderId="5" xfId="0" applyBorder="1" applyAlignment="1">
      <alignment vertical="center"/>
    </xf>
    <xf numFmtId="0" fontId="0" fillId="0" borderId="3" xfId="0" applyFill="1" applyBorder="1" applyAlignment="1">
      <alignment wrapText="1"/>
    </xf>
    <xf numFmtId="0" fontId="0" fillId="0" borderId="11" xfId="0" applyFill="1" applyBorder="1" applyAlignment="1">
      <alignment wrapText="1"/>
    </xf>
    <xf numFmtId="164" fontId="0" fillId="0" borderId="9" xfId="0" applyNumberFormat="1" applyBorder="1" applyAlignment="1">
      <alignment horizontal="center" vertical="center"/>
    </xf>
    <xf numFmtId="0" fontId="0" fillId="0" borderId="1" xfId="0" applyFill="1" applyBorder="1" applyAlignment="1">
      <alignment vertical="center"/>
    </xf>
    <xf numFmtId="0" fontId="0" fillId="2" borderId="3" xfId="0" applyFill="1" applyBorder="1" applyAlignment="1">
      <alignment wrapText="1"/>
    </xf>
    <xf numFmtId="164" fontId="0" fillId="2" borderId="0" xfId="0" applyNumberFormat="1" applyFill="1" applyBorder="1" applyAlignment="1">
      <alignment horizontal="center" vertical="center"/>
    </xf>
    <xf numFmtId="0" fontId="0" fillId="2" borderId="10" xfId="0" applyFill="1" applyBorder="1" applyAlignment="1">
      <alignment vertical="center"/>
    </xf>
    <xf numFmtId="164" fontId="0" fillId="2" borderId="4" xfId="0" applyNumberFormat="1" applyFill="1" applyBorder="1" applyAlignment="1">
      <alignment horizontal="center" vertical="center"/>
    </xf>
    <xf numFmtId="0" fontId="0" fillId="2" borderId="12" xfId="0" applyFont="1" applyFill="1" applyBorder="1" applyAlignment="1">
      <alignment horizontal="left" vertical="center" wrapText="1"/>
    </xf>
    <xf numFmtId="0" fontId="0" fillId="2" borderId="13" xfId="0" applyFont="1" applyFill="1" applyBorder="1" applyAlignment="1">
      <alignment horizontal="left" vertical="center" wrapText="1"/>
    </xf>
    <xf numFmtId="164" fontId="0" fillId="2" borderId="4" xfId="0" applyNumberFormat="1" applyFont="1" applyFill="1" applyBorder="1" applyAlignment="1">
      <alignment horizontal="center" vertical="center"/>
    </xf>
    <xf numFmtId="0" fontId="0" fillId="2" borderId="14" xfId="0" applyFont="1" applyFill="1" applyBorder="1" applyAlignment="1">
      <alignment vertical="center"/>
    </xf>
    <xf numFmtId="0" fontId="4" fillId="3" borderId="0" xfId="0" applyFont="1" applyFill="1" applyAlignment="1">
      <alignment horizontal="center"/>
    </xf>
    <xf numFmtId="0" fontId="0" fillId="3" borderId="0" xfId="0" applyFill="1" applyAlignment="1">
      <alignment horizontal="center"/>
    </xf>
    <xf numFmtId="164" fontId="1" fillId="0" borderId="9" xfId="0" applyNumberFormat="1" applyFont="1" applyBorder="1" applyAlignment="1">
      <alignment horizontal="center" vertical="center"/>
    </xf>
    <xf numFmtId="0" fontId="0" fillId="0" borderId="10" xfId="0" applyBorder="1" applyAlignment="1">
      <alignment vertical="center"/>
    </xf>
    <xf numFmtId="164" fontId="0" fillId="4" borderId="0" xfId="0" applyNumberFormat="1" applyFill="1" applyBorder="1" applyAlignment="1">
      <alignment horizontal="center" vertical="center"/>
    </xf>
    <xf numFmtId="164" fontId="0" fillId="4" borderId="4" xfId="0" applyNumberFormat="1" applyFill="1" applyBorder="1" applyAlignment="1">
      <alignment horizontal="center" vertical="center"/>
    </xf>
    <xf numFmtId="0" fontId="1" fillId="0" borderId="0" xfId="0" applyFont="1" applyAlignment="1">
      <alignment horizontal="left" wrapText="1"/>
    </xf>
    <xf numFmtId="0" fontId="0" fillId="0" borderId="2" xfId="0" applyFill="1" applyBorder="1" applyAlignment="1">
      <alignment wrapText="1"/>
    </xf>
    <xf numFmtId="0" fontId="1" fillId="5" borderId="0" xfId="0" applyFont="1" applyFill="1" applyBorder="1" applyAlignment="1">
      <alignment horizontal="center" vertical="center"/>
    </xf>
    <xf numFmtId="0" fontId="7" fillId="0" borderId="0" xfId="24" applyFont="1">
      <alignment/>
      <protection/>
    </xf>
    <xf numFmtId="0" fontId="8" fillId="0" borderId="0" xfId="24" applyFont="1">
      <alignment/>
      <protection/>
    </xf>
    <xf numFmtId="49" fontId="8" fillId="0" borderId="0" xfId="24" applyNumberFormat="1" applyFont="1">
      <alignment/>
      <protection/>
    </xf>
    <xf numFmtId="49" fontId="8" fillId="0" borderId="0" xfId="24" applyNumberFormat="1" applyFont="1" quotePrefix="1">
      <alignment/>
      <protection/>
    </xf>
    <xf numFmtId="49" fontId="7" fillId="0" borderId="0" xfId="24" applyNumberFormat="1" applyFont="1">
      <alignment/>
      <protection/>
    </xf>
    <xf numFmtId="0" fontId="7" fillId="0" borderId="4" xfId="24" applyFont="1" applyBorder="1">
      <alignment/>
      <protection/>
    </xf>
    <xf numFmtId="0" fontId="7" fillId="0" borderId="0" xfId="24" applyFont="1" applyBorder="1">
      <alignment/>
      <protection/>
    </xf>
    <xf numFmtId="49" fontId="8" fillId="0" borderId="0" xfId="24" applyNumberFormat="1" applyFont="1" applyBorder="1">
      <alignment/>
      <protection/>
    </xf>
    <xf numFmtId="49" fontId="6" fillId="0" borderId="0" xfId="23" applyNumberFormat="1" applyAlignment="1">
      <alignment/>
    </xf>
    <xf numFmtId="0" fontId="7" fillId="0" borderId="0" xfId="24" applyFont="1" applyBorder="1" applyAlignment="1">
      <alignment vertical="top"/>
      <protection/>
    </xf>
    <xf numFmtId="0" fontId="9" fillId="0" borderId="0" xfId="24" applyFont="1" applyBorder="1" applyAlignment="1">
      <alignment horizontal="justify" vertical="top" wrapText="1"/>
      <protection/>
    </xf>
    <xf numFmtId="0" fontId="9" fillId="0" borderId="0" xfId="24" applyFont="1" applyBorder="1">
      <alignment/>
      <protection/>
    </xf>
    <xf numFmtId="0" fontId="9" fillId="0" borderId="0" xfId="24" applyFont="1" applyBorder="1" applyAlignment="1">
      <alignment horizontal="left" vertical="top" wrapText="1"/>
      <protection/>
    </xf>
  </cellXfs>
  <cellStyles count="12">
    <cellStyle name="Normal" xfId="0"/>
    <cellStyle name="_x0000__x0001__x0001_ _x0000_§_x0000_Ð_x0002__x0000__x0000__x0000__x0000_g_x0017__x0000__x0000_f_x0006__x0010__x0000__x0000__x0000__x0000__x0000_ÿÿÿÿÿÿÿÿÿÿÿÿÿÿÿ_22-06-0xxx-01-0000_OFDMA_Parameters" xfId="15"/>
    <cellStyle name="_x0000__x0001__x0001_ _x0000_§_x0000_Ð_x0002__x0000__x0000__x0000__x0000_g_x0017__x0000__x0000_f_x0006__x0010__x0000__x0000__x0000__x0000__x0000_ÿÿÿÿÿÿÿÿÿÿÿÿÿÿÿ_22-06-0xxx-03-0000_OFDMA_Parameters_802.16e" xfId="16"/>
    <cellStyle name="Comma" xfId="17"/>
    <cellStyle name="Comma [0]" xfId="18"/>
    <cellStyle name="Currency" xfId="19"/>
    <cellStyle name="Currency [0]" xfId="20"/>
    <cellStyle name="Followed Hyperlink" xfId="21"/>
    <cellStyle name="Hyperlink" xfId="22"/>
    <cellStyle name="Hyperlink_22-06-0052-05-0000_WRAN_Keep-out_Region" xfId="23"/>
    <cellStyle name="Normal_22-06-00xx-01-0000_Sensing_Thresholds"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15</xdr:row>
      <xdr:rowOff>0</xdr:rowOff>
    </xdr:from>
    <xdr:to>
      <xdr:col>9</xdr:col>
      <xdr:colOff>0</xdr:colOff>
      <xdr:row>18</xdr:row>
      <xdr:rowOff>0</xdr:rowOff>
    </xdr:to>
    <xdr:sp>
      <xdr:nvSpPr>
        <xdr:cNvPr id="1" name="TextBox 1"/>
        <xdr:cNvSpPr txBox="1">
          <a:spLocks noChangeArrowheads="1"/>
        </xdr:cNvSpPr>
      </xdr:nvSpPr>
      <xdr:spPr>
        <a:xfrm>
          <a:off x="876300" y="3200400"/>
          <a:ext cx="4962525" cy="523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This spreadsheet presents the calculation for the required out-of-band rejection for a 4 Watt WRAN transmission which will meet the Part 15.209a FCC limit, and the consequential DTV receiver desensitization.
</a:t>
          </a:r>
        </a:p>
      </xdr:txBody>
    </xdr:sp>
    <xdr:clientData/>
  </xdr:twoCellAnchor>
  <xdr:twoCellAnchor>
    <xdr:from>
      <xdr:col>1</xdr:col>
      <xdr:colOff>0</xdr:colOff>
      <xdr:row>19</xdr:row>
      <xdr:rowOff>0</xdr:rowOff>
    </xdr:from>
    <xdr:to>
      <xdr:col>9</xdr:col>
      <xdr:colOff>0</xdr:colOff>
      <xdr:row>49</xdr:row>
      <xdr:rowOff>0</xdr:rowOff>
    </xdr:to>
    <xdr:sp>
      <xdr:nvSpPr>
        <xdr:cNvPr id="2" name="TextBox 2"/>
        <xdr:cNvSpPr txBox="1">
          <a:spLocks noChangeArrowheads="1"/>
        </xdr:cNvSpPr>
      </xdr:nvSpPr>
      <xdr:spPr>
        <a:xfrm>
          <a:off x="876300" y="3924300"/>
          <a:ext cx="4962525" cy="5200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802.22.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802.22.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&lt;http://standards.ieee.org/guides/bylaws/sb-bylaws.pdf&gt;,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&lt;carl.stevenson@ieee.org&gt; as early as possible, in written or electronic form, if patented technology (or technology under patent application) might be incorporated into a draft standard being developed within the IEEE 802.22 Working Group.  If you have questions, contact the IEEE Patent Committee Administrator at &lt;patcom@ieee.org&gt;.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Gerald\My%20Documents\RRBA\Standards\802\07-11%20Atlanta\22-04-0002-15-0New_WRAN_Reference_Mode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itle"/>
      <sheetName val="Capacity"/>
      <sheetName val="Forward"/>
      <sheetName val="Return"/>
      <sheetName val="TPC-AM Profile-1.5"/>
      <sheetName val="Base=&gt;DTV"/>
      <sheetName val="Base TX Power and OOB Limits"/>
      <sheetName val="Base Station Classes"/>
      <sheetName val="CPE=&gt;DTV"/>
      <sheetName val="CPE TPC and OOB Limits (DTV)"/>
      <sheetName val="Portable and OOB Limits (DTV)"/>
      <sheetName val="DTV=&gt;CPE"/>
      <sheetName val="CPE TPC and OOB Limits (NTSC)"/>
      <sheetName val="Base=&gt;W-Micro"/>
      <sheetName val="CPE=&gt;W-Micro"/>
      <sheetName val="DTV-Para"/>
      <sheetName val="F(50,10)"/>
      <sheetName val="P.1546 Propagation"/>
      <sheetName val="Referenc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erald.chouinard@crc.ca"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I25"/>
  <sheetViews>
    <sheetView tabSelected="1" workbookViewId="0" topLeftCell="A1">
      <selection activeCell="I6" sqref="I6"/>
    </sheetView>
  </sheetViews>
  <sheetFormatPr defaultColWidth="9.140625" defaultRowHeight="12.75"/>
  <cols>
    <col min="1" max="1" width="13.140625" style="62" customWidth="1"/>
    <col min="2" max="2" width="10.421875" style="62" customWidth="1"/>
    <col min="3" max="16384" width="9.140625" style="62" customWidth="1"/>
  </cols>
  <sheetData>
    <row r="1" ht="18.75">
      <c r="B1" s="63" t="s">
        <v>40</v>
      </c>
    </row>
    <row r="2" ht="18.75">
      <c r="B2" s="63" t="s">
        <v>41</v>
      </c>
    </row>
    <row r="3" spans="1:2" ht="18.75">
      <c r="A3" s="62" t="s">
        <v>42</v>
      </c>
      <c r="B3" s="63" t="s">
        <v>65</v>
      </c>
    </row>
    <row r="4" spans="1:6" ht="18.75">
      <c r="A4" s="62" t="s">
        <v>43</v>
      </c>
      <c r="B4" s="64" t="s">
        <v>62</v>
      </c>
      <c r="F4" s="65"/>
    </row>
    <row r="5" spans="1:2" ht="15.75">
      <c r="A5" s="62" t="s">
        <v>44</v>
      </c>
      <c r="B5" s="66" t="s">
        <v>45</v>
      </c>
    </row>
    <row r="6" s="67" customFormat="1" ht="16.5" thickBot="1"/>
    <row r="7" spans="1:2" s="68" customFormat="1" ht="18.75">
      <c r="A7" s="68" t="s">
        <v>46</v>
      </c>
      <c r="B7" s="69" t="s">
        <v>63</v>
      </c>
    </row>
    <row r="8" spans="1:2" ht="15.75">
      <c r="A8" s="62" t="s">
        <v>47</v>
      </c>
      <c r="B8" s="66" t="s">
        <v>64</v>
      </c>
    </row>
    <row r="9" spans="1:9" ht="15.75">
      <c r="A9" s="62" t="s">
        <v>48</v>
      </c>
      <c r="B9" s="66" t="s">
        <v>49</v>
      </c>
      <c r="C9" s="66" t="s">
        <v>50</v>
      </c>
      <c r="D9" s="66"/>
      <c r="E9" s="66"/>
      <c r="F9" s="66"/>
      <c r="G9" s="66"/>
      <c r="H9" s="66"/>
      <c r="I9" s="66"/>
    </row>
    <row r="10" spans="2:9" ht="15.75">
      <c r="B10" s="66" t="s">
        <v>51</v>
      </c>
      <c r="C10" s="66" t="s">
        <v>52</v>
      </c>
      <c r="D10" s="66"/>
      <c r="E10" s="66"/>
      <c r="F10" s="66"/>
      <c r="G10" s="66"/>
      <c r="H10" s="66"/>
      <c r="I10" s="66"/>
    </row>
    <row r="11" spans="2:9" ht="15.75">
      <c r="B11" s="66" t="s">
        <v>53</v>
      </c>
      <c r="C11" s="66" t="s">
        <v>54</v>
      </c>
      <c r="D11" s="66"/>
      <c r="E11" s="66"/>
      <c r="F11" s="66"/>
      <c r="G11" s="66"/>
      <c r="H11" s="66"/>
      <c r="I11" s="66"/>
    </row>
    <row r="12" spans="2:9" ht="15.75">
      <c r="B12" s="66" t="s">
        <v>55</v>
      </c>
      <c r="C12" s="66" t="s">
        <v>56</v>
      </c>
      <c r="D12" s="66"/>
      <c r="E12" s="66"/>
      <c r="F12" s="66"/>
      <c r="G12" s="66"/>
      <c r="H12" s="66"/>
      <c r="I12" s="66"/>
    </row>
    <row r="13" spans="2:9" ht="15.75">
      <c r="B13" s="66" t="s">
        <v>57</v>
      </c>
      <c r="C13" s="66" t="s">
        <v>58</v>
      </c>
      <c r="D13" s="66"/>
      <c r="E13" s="66"/>
      <c r="F13" s="66"/>
      <c r="G13" s="66"/>
      <c r="H13" s="66"/>
      <c r="I13" s="66"/>
    </row>
    <row r="14" spans="2:9" ht="15.75">
      <c r="B14" s="66" t="s">
        <v>59</v>
      </c>
      <c r="C14" s="70" t="s">
        <v>60</v>
      </c>
      <c r="D14" s="66"/>
      <c r="E14" s="66"/>
      <c r="F14" s="66"/>
      <c r="G14" s="66"/>
      <c r="H14" s="66"/>
      <c r="I14" s="66"/>
    </row>
    <row r="15" spans="2:9" ht="15.75">
      <c r="B15" s="66"/>
      <c r="C15" s="70"/>
      <c r="D15" s="66"/>
      <c r="E15" s="66"/>
      <c r="F15" s="66"/>
      <c r="G15" s="66"/>
      <c r="H15" s="66"/>
      <c r="I15" s="66"/>
    </row>
    <row r="16" ht="15.75">
      <c r="A16" s="62" t="s">
        <v>61</v>
      </c>
    </row>
    <row r="20" spans="1:5" ht="15.75" customHeight="1">
      <c r="A20" s="71"/>
      <c r="B20" s="72"/>
      <c r="C20" s="72"/>
      <c r="D20" s="72"/>
      <c r="E20" s="72"/>
    </row>
    <row r="21" spans="1:5" ht="15.75" customHeight="1">
      <c r="A21" s="68"/>
      <c r="B21" s="73"/>
      <c r="C21" s="73"/>
      <c r="D21" s="73"/>
      <c r="E21" s="73"/>
    </row>
    <row r="22" spans="1:5" ht="15.75" customHeight="1">
      <c r="A22" s="68"/>
      <c r="B22" s="74"/>
      <c r="C22" s="74"/>
      <c r="D22" s="74"/>
      <c r="E22" s="74"/>
    </row>
    <row r="23" spans="1:5" ht="15.75" customHeight="1">
      <c r="A23" s="68"/>
      <c r="B23" s="73"/>
      <c r="C23" s="73"/>
      <c r="D23" s="73"/>
      <c r="E23" s="73"/>
    </row>
    <row r="24" spans="1:5" ht="15.75" customHeight="1">
      <c r="A24" s="68"/>
      <c r="B24" s="74"/>
      <c r="C24" s="74"/>
      <c r="D24" s="74"/>
      <c r="E24" s="74"/>
    </row>
    <row r="25" spans="2:5" ht="15.75" customHeight="1">
      <c r="B25" s="74"/>
      <c r="C25" s="74"/>
      <c r="D25" s="74"/>
      <c r="E25" s="74"/>
    </row>
    <row r="26" ht="15.75" customHeight="1"/>
    <row r="27" ht="15.75" customHeight="1"/>
    <row r="28" ht="15.75" customHeight="1"/>
  </sheetData>
  <mergeCells count="3">
    <mergeCell ref="B22:E22"/>
    <mergeCell ref="B20:E20"/>
    <mergeCell ref="B24:E25"/>
  </mergeCells>
  <hyperlinks>
    <hyperlink ref="C14" r:id="rId1" display="gerald.chouinard@crc.ca"/>
  </hyperlinks>
  <printOptions/>
  <pageMargins left="0.75" right="0.75" top="1" bottom="1" header="0.5" footer="0.5"/>
  <pageSetup horizontalDpi="600" verticalDpi="600" orientation="portrait" r:id="rId3"/>
  <headerFooter alignWithMargins="0">
    <oddHeader>&amp;L&amp;"Times New Roman,Bold"&amp;14September 2008&amp;R&amp;"Times New Roman,Bold"&amp;14doc.: IEEE 802.22-06/0274r0</oddHeader>
    <oddFooter>&amp;L&amp;"Times New Roman,Regular"&amp;12Submission&amp;C&amp;"Times New Roman,Regular"&amp;12&amp;P&amp;R&amp;"Times New Roman,Regular"&amp;12Gerald Chouinard, CRC</oddFooter>
  </headerFooter>
  <drawing r:id="rId2"/>
</worksheet>
</file>

<file path=xl/worksheets/sheet2.xml><?xml version="1.0" encoding="utf-8"?>
<worksheet xmlns="http://schemas.openxmlformats.org/spreadsheetml/2006/main" xmlns:r="http://schemas.openxmlformats.org/officeDocument/2006/relationships">
  <dimension ref="A1:D40"/>
  <sheetViews>
    <sheetView workbookViewId="0" topLeftCell="A1">
      <selection activeCell="C3" sqref="C3"/>
    </sheetView>
  </sheetViews>
  <sheetFormatPr defaultColWidth="9.140625" defaultRowHeight="12.75"/>
  <cols>
    <col min="1" max="1" width="35.8515625" style="0" customWidth="1"/>
    <col min="2" max="2" width="7.7109375" style="0" customWidth="1"/>
    <col min="5" max="5" width="9.140625" style="0" customWidth="1"/>
  </cols>
  <sheetData>
    <row r="1" spans="1:3" ht="15.75">
      <c r="A1" s="53" t="s">
        <v>32</v>
      </c>
      <c r="B1" s="53"/>
      <c r="C1" s="53"/>
    </row>
    <row r="2" spans="1:3" ht="12.75">
      <c r="A2" s="54" t="s">
        <v>33</v>
      </c>
      <c r="B2" s="54"/>
      <c r="C2" s="54"/>
    </row>
    <row r="4" ht="13.5" thickBot="1">
      <c r="A4" s="24" t="s">
        <v>20</v>
      </c>
    </row>
    <row r="5" spans="1:3" ht="12.75">
      <c r="A5" s="32" t="s">
        <v>22</v>
      </c>
      <c r="B5" s="18">
        <v>6</v>
      </c>
      <c r="C5" s="19" t="s">
        <v>12</v>
      </c>
    </row>
    <row r="6" spans="1:3" ht="12.75">
      <c r="A6" s="8" t="s">
        <v>13</v>
      </c>
      <c r="B6" s="9">
        <v>2048</v>
      </c>
      <c r="C6" s="10" t="s">
        <v>14</v>
      </c>
    </row>
    <row r="7" spans="1:3" ht="12.75">
      <c r="A7" s="8" t="s">
        <v>15</v>
      </c>
      <c r="B7" s="11">
        <f>B5*8/7</f>
        <v>6.857142857142857</v>
      </c>
      <c r="C7" s="10" t="s">
        <v>12</v>
      </c>
    </row>
    <row r="8" spans="1:3" ht="12.75">
      <c r="A8" s="12" t="s">
        <v>16</v>
      </c>
      <c r="B8" s="13">
        <f>B7*1000/B6</f>
        <v>3.3482142857142856</v>
      </c>
      <c r="C8" s="14" t="s">
        <v>17</v>
      </c>
    </row>
    <row r="9" spans="1:3" ht="12.75">
      <c r="A9" s="60" t="s">
        <v>38</v>
      </c>
      <c r="B9" s="61">
        <v>368</v>
      </c>
      <c r="C9" s="17" t="s">
        <v>14</v>
      </c>
    </row>
    <row r="10" spans="1:3" ht="12.75">
      <c r="A10" s="15" t="s">
        <v>18</v>
      </c>
      <c r="B10" s="16">
        <f>B6-B9+1</f>
        <v>1681</v>
      </c>
      <c r="C10" s="17" t="s">
        <v>14</v>
      </c>
    </row>
    <row r="11" spans="1:3" ht="13.5" thickBot="1">
      <c r="A11" s="20" t="s">
        <v>19</v>
      </c>
      <c r="B11" s="21">
        <f>B8*(B10)/1000</f>
        <v>5.6283482142857135</v>
      </c>
      <c r="C11" s="22" t="s">
        <v>12</v>
      </c>
    </row>
    <row r="13" ht="13.5" thickBot="1">
      <c r="A13" s="24" t="s">
        <v>21</v>
      </c>
    </row>
    <row r="14" spans="1:3" ht="12.75">
      <c r="A14" s="25" t="s">
        <v>6</v>
      </c>
      <c r="B14" s="26">
        <v>4</v>
      </c>
      <c r="C14" s="1" t="s">
        <v>7</v>
      </c>
    </row>
    <row r="15" spans="1:3" ht="12.75">
      <c r="A15" s="3"/>
      <c r="B15" s="7">
        <f>10*LOG(B14)</f>
        <v>6.020599913279624</v>
      </c>
      <c r="C15" s="27" t="s">
        <v>3</v>
      </c>
    </row>
    <row r="16" spans="1:3" ht="13.5" thickBot="1">
      <c r="A16" s="4" t="s">
        <v>11</v>
      </c>
      <c r="B16" s="5">
        <f>B15-10*LOG(4*PI()*3*3)+10*LOG10(0.12/B11)+(20*6+10*LOG10(120*PI()))</f>
        <v>114.53739024158918</v>
      </c>
      <c r="C16" s="28" t="s">
        <v>10</v>
      </c>
    </row>
    <row r="18" spans="1:3" ht="13.5" thickBot="1">
      <c r="A18" s="23" t="s">
        <v>0</v>
      </c>
      <c r="B18" s="2"/>
      <c r="C18" s="2"/>
    </row>
    <row r="19" spans="1:3" ht="12.75">
      <c r="A19" s="29" t="s">
        <v>1</v>
      </c>
      <c r="B19" s="30" t="s">
        <v>2</v>
      </c>
      <c r="C19" s="36" t="s">
        <v>10</v>
      </c>
    </row>
    <row r="20" spans="1:3" ht="14.25" customHeight="1" thickBot="1">
      <c r="A20" s="33" t="s">
        <v>5</v>
      </c>
      <c r="B20" s="34">
        <v>200</v>
      </c>
      <c r="C20" s="35">
        <f>20*LOG10(B20)</f>
        <v>46.020599913279625</v>
      </c>
    </row>
    <row r="21" spans="1:4" ht="13.5" thickBot="1">
      <c r="A21" s="49" t="s">
        <v>39</v>
      </c>
      <c r="B21" s="50"/>
      <c r="C21" s="51">
        <f>B16-C20</f>
        <v>68.51679032830955</v>
      </c>
      <c r="D21" s="52" t="s">
        <v>4</v>
      </c>
    </row>
    <row r="22" ht="12.75">
      <c r="A22" s="31"/>
    </row>
    <row r="23" spans="1:4" ht="14.25" customHeight="1">
      <c r="A23" s="31"/>
      <c r="D23" s="59"/>
    </row>
    <row r="24" spans="1:4" ht="26.25" customHeight="1" thickBot="1">
      <c r="A24" s="37" t="s">
        <v>24</v>
      </c>
      <c r="B24" s="37"/>
      <c r="C24" s="37"/>
      <c r="D24" s="37"/>
    </row>
    <row r="25" spans="1:3" ht="12.75">
      <c r="A25" s="29" t="s">
        <v>8</v>
      </c>
      <c r="B25" s="38">
        <v>10</v>
      </c>
      <c r="C25" s="1" t="s">
        <v>9</v>
      </c>
    </row>
    <row r="26" spans="1:3" ht="12.75" customHeight="1">
      <c r="A26" s="3" t="s">
        <v>23</v>
      </c>
      <c r="B26" s="6">
        <f>B15-10*LOG(4*PI()*B25*B25)+(20*6+10*LOG10(120*PI()))</f>
        <v>120.79181246047627</v>
      </c>
      <c r="C26" s="27" t="s">
        <v>10</v>
      </c>
    </row>
    <row r="27" spans="1:3" ht="26.25" customHeight="1">
      <c r="A27" s="39" t="s">
        <v>25</v>
      </c>
      <c r="B27" s="57">
        <f>B26-C21</f>
        <v>52.27502213216671</v>
      </c>
      <c r="C27" s="40" t="s">
        <v>10</v>
      </c>
    </row>
    <row r="28" spans="1:3" ht="25.5">
      <c r="A28" s="39" t="s">
        <v>27</v>
      </c>
      <c r="B28" s="7">
        <v>41</v>
      </c>
      <c r="C28" s="40" t="s">
        <v>10</v>
      </c>
    </row>
    <row r="29" spans="1:3" ht="12.75">
      <c r="A29" s="3" t="s">
        <v>26</v>
      </c>
      <c r="B29" s="7">
        <v>15.5</v>
      </c>
      <c r="C29" s="27" t="s">
        <v>4</v>
      </c>
    </row>
    <row r="30" spans="1:3" ht="25.5">
      <c r="A30" s="39" t="s">
        <v>28</v>
      </c>
      <c r="B30" s="57">
        <f>B28-B29</f>
        <v>25.5</v>
      </c>
      <c r="C30" s="40" t="s">
        <v>10</v>
      </c>
    </row>
    <row r="31" spans="1:3" ht="13.5" thickBot="1">
      <c r="A31" s="45" t="s">
        <v>29</v>
      </c>
      <c r="B31" s="46">
        <f>10*LOG(10^(B27/10)+10^(B30/10))-B30</f>
        <v>26.784138591423897</v>
      </c>
      <c r="C31" s="47" t="s">
        <v>4</v>
      </c>
    </row>
    <row r="32" spans="1:3" ht="25.5">
      <c r="A32" s="42" t="s">
        <v>30</v>
      </c>
      <c r="B32" s="43">
        <v>14</v>
      </c>
      <c r="C32" s="44" t="s">
        <v>4</v>
      </c>
    </row>
    <row r="33" spans="1:3" ht="13.5" thickBot="1">
      <c r="A33" s="45" t="s">
        <v>31</v>
      </c>
      <c r="B33" s="48">
        <f>10*LOG(10^((B27-B32)/10)+10^(B30/10))-B30</f>
        <v>12.998412630260262</v>
      </c>
      <c r="C33" s="47" t="s">
        <v>4</v>
      </c>
    </row>
    <row r="35" ht="13.5" thickBot="1">
      <c r="A35" s="24" t="s">
        <v>34</v>
      </c>
    </row>
    <row r="36" spans="1:3" ht="12.75">
      <c r="A36" s="29" t="s">
        <v>35</v>
      </c>
      <c r="B36" s="55">
        <v>1</v>
      </c>
      <c r="C36" s="1" t="s">
        <v>4</v>
      </c>
    </row>
    <row r="37" spans="1:3" ht="25.5">
      <c r="A37" s="39" t="s">
        <v>28</v>
      </c>
      <c r="B37" s="7">
        <f>B30</f>
        <v>25.5</v>
      </c>
      <c r="C37" s="40" t="s">
        <v>10</v>
      </c>
    </row>
    <row r="38" spans="1:3" ht="26.25" thickBot="1">
      <c r="A38" s="41" t="s">
        <v>36</v>
      </c>
      <c r="B38" s="58">
        <f>B37+10*LOG10(10^(B36/10)-1)</f>
        <v>19.631746756198847</v>
      </c>
      <c r="C38" s="56" t="s">
        <v>10</v>
      </c>
    </row>
    <row r="39" spans="1:3" ht="25.5">
      <c r="A39" s="42" t="s">
        <v>30</v>
      </c>
      <c r="B39" s="43">
        <f>B32</f>
        <v>14</v>
      </c>
      <c r="C39" s="44" t="s">
        <v>4</v>
      </c>
    </row>
    <row r="40" spans="1:3" ht="39" thickBot="1">
      <c r="A40" s="41" t="s">
        <v>37</v>
      </c>
      <c r="B40" s="58">
        <f>B38+B39</f>
        <v>33.63174675619885</v>
      </c>
      <c r="C40" s="56" t="s">
        <v>10</v>
      </c>
    </row>
  </sheetData>
  <mergeCells count="4">
    <mergeCell ref="A1:C1"/>
    <mergeCell ref="A2:C2"/>
    <mergeCell ref="A24:D24"/>
    <mergeCell ref="A21:B21"/>
  </mergeCells>
  <printOptions/>
  <pageMargins left="0.75" right="0.75" top="1" bottom="1" header="0.5" footer="0.5"/>
  <pageSetup horizontalDpi="300" verticalDpi="3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Lead-Editor</dc:creator>
  <cp:keywords/>
  <dc:description/>
  <cp:lastModifiedBy>Lead-Editor</cp:lastModifiedBy>
  <dcterms:created xsi:type="dcterms:W3CDTF">2008-09-14T19:13:39Z</dcterms:created>
  <dcterms:modified xsi:type="dcterms:W3CDTF">2008-09-15T17:53:30Z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