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245" yWindow="1500" windowWidth="14115" windowHeight="6645"/>
  </bookViews>
  <sheets>
    <sheet name="Title Page" sheetId="2" r:id="rId1"/>
    <sheet name="comments and resolutions" sheetId="1" r:id="rId2"/>
    <sheet name="Status" sheetId="4" r:id="rId3"/>
  </sheets>
  <calcPr calcId="145621"/>
</workbook>
</file>

<file path=xl/calcChain.xml><?xml version="1.0" encoding="utf-8"?>
<calcChain xmlns="http://schemas.openxmlformats.org/spreadsheetml/2006/main">
  <c r="Q217" i="1" l="1"/>
  <c r="P217" i="1"/>
  <c r="O217" i="1"/>
  <c r="Q216" i="1"/>
  <c r="P216" i="1"/>
  <c r="O216" i="1"/>
  <c r="Q215" i="1"/>
  <c r="P215" i="1"/>
  <c r="O215" i="1"/>
  <c r="Q214" i="1"/>
  <c r="P214" i="1"/>
  <c r="O214" i="1"/>
  <c r="Q213" i="1"/>
  <c r="P213" i="1"/>
  <c r="O213" i="1"/>
  <c r="Q212" i="1"/>
  <c r="P212" i="1"/>
  <c r="O212" i="1"/>
  <c r="Q211" i="1"/>
  <c r="P211" i="1"/>
  <c r="O211" i="1"/>
  <c r="Q210" i="1"/>
  <c r="P210" i="1"/>
  <c r="O210" i="1"/>
  <c r="Q209" i="1"/>
  <c r="P209" i="1"/>
  <c r="O209" i="1"/>
  <c r="Q208" i="1"/>
  <c r="P208" i="1"/>
  <c r="O208" i="1"/>
  <c r="Q207" i="1"/>
  <c r="P207" i="1"/>
  <c r="O207" i="1"/>
  <c r="Q206" i="1"/>
  <c r="P206" i="1"/>
  <c r="O206" i="1"/>
  <c r="Q205" i="1"/>
  <c r="P205" i="1"/>
  <c r="O205" i="1"/>
  <c r="Q204" i="1"/>
  <c r="P204" i="1"/>
  <c r="O204" i="1"/>
  <c r="Q203" i="1"/>
  <c r="P203" i="1"/>
  <c r="O203" i="1"/>
  <c r="Q202" i="1"/>
  <c r="P202" i="1"/>
  <c r="O202" i="1"/>
  <c r="Q201" i="1"/>
  <c r="P201" i="1"/>
  <c r="O201" i="1"/>
  <c r="Q200" i="1"/>
  <c r="P200" i="1"/>
  <c r="O200" i="1"/>
  <c r="Q199" i="1"/>
  <c r="P199" i="1"/>
  <c r="O199" i="1"/>
  <c r="Q198" i="1"/>
  <c r="P198" i="1"/>
  <c r="O198" i="1"/>
  <c r="Q197" i="1"/>
  <c r="P197" i="1"/>
  <c r="O197" i="1"/>
  <c r="Q196" i="1"/>
  <c r="P196" i="1"/>
  <c r="O196" i="1"/>
  <c r="Q192" i="1"/>
  <c r="P192" i="1"/>
  <c r="O192" i="1"/>
  <c r="Q191" i="1"/>
  <c r="P191" i="1"/>
  <c r="O191" i="1"/>
  <c r="Q190" i="1"/>
  <c r="P190" i="1"/>
  <c r="O190" i="1"/>
  <c r="Q189" i="1"/>
  <c r="P189" i="1"/>
  <c r="O189" i="1"/>
  <c r="Q188" i="1"/>
  <c r="P188" i="1"/>
  <c r="O188" i="1"/>
  <c r="Q187" i="1"/>
  <c r="P187" i="1"/>
  <c r="O187" i="1"/>
  <c r="Q185" i="1"/>
  <c r="P185" i="1"/>
  <c r="O185" i="1"/>
  <c r="Q184" i="1"/>
  <c r="P184" i="1"/>
  <c r="O184" i="1"/>
  <c r="Q182" i="1"/>
  <c r="P182" i="1"/>
  <c r="O182" i="1"/>
  <c r="Q180" i="1"/>
  <c r="P180" i="1"/>
  <c r="O180" i="1"/>
  <c r="Q179" i="1"/>
  <c r="P179" i="1"/>
  <c r="O179" i="1"/>
  <c r="Q178" i="1"/>
  <c r="P178" i="1"/>
  <c r="O178" i="1"/>
  <c r="Q177" i="1"/>
  <c r="P177" i="1"/>
  <c r="O177" i="1"/>
  <c r="Q176" i="1"/>
  <c r="P176" i="1"/>
  <c r="O176" i="1"/>
  <c r="Q175" i="1"/>
  <c r="P175" i="1"/>
  <c r="O175" i="1"/>
  <c r="Q174" i="1"/>
  <c r="P174" i="1"/>
  <c r="O174" i="1"/>
  <c r="Q173" i="1"/>
  <c r="P173" i="1"/>
  <c r="O173" i="1"/>
  <c r="Q172" i="1"/>
  <c r="P172" i="1"/>
  <c r="O172" i="1"/>
  <c r="Q171" i="1"/>
  <c r="P171" i="1"/>
  <c r="O171" i="1"/>
  <c r="Q170" i="1"/>
  <c r="P170" i="1"/>
  <c r="O170" i="1"/>
  <c r="Q169" i="1"/>
  <c r="P169" i="1"/>
  <c r="O169" i="1"/>
  <c r="Q168" i="1"/>
  <c r="P168" i="1"/>
  <c r="O168" i="1"/>
  <c r="Q167" i="1"/>
  <c r="P167" i="1"/>
  <c r="O167" i="1"/>
  <c r="Q166" i="1"/>
  <c r="P166" i="1"/>
  <c r="O166" i="1"/>
  <c r="Q165" i="1"/>
  <c r="P165" i="1"/>
  <c r="O165" i="1"/>
  <c r="Q164" i="1"/>
  <c r="P164" i="1"/>
  <c r="O164" i="1"/>
  <c r="Q163" i="1"/>
  <c r="P163" i="1"/>
  <c r="O163" i="1"/>
  <c r="Q162" i="1"/>
  <c r="P162" i="1"/>
  <c r="O162" i="1"/>
  <c r="Q160" i="1"/>
  <c r="P160" i="1"/>
  <c r="O160" i="1"/>
  <c r="Q159" i="1"/>
  <c r="P159" i="1"/>
  <c r="O159" i="1"/>
  <c r="Q158" i="1"/>
  <c r="P158" i="1"/>
  <c r="O158" i="1"/>
  <c r="Q157" i="1"/>
  <c r="P157" i="1"/>
  <c r="O157" i="1"/>
  <c r="Q156" i="1"/>
  <c r="P156" i="1"/>
  <c r="O156" i="1"/>
  <c r="Q155" i="1"/>
  <c r="P155" i="1"/>
  <c r="O155" i="1"/>
  <c r="Q154" i="1"/>
  <c r="P154" i="1"/>
  <c r="O154" i="1"/>
  <c r="Q153" i="1"/>
  <c r="P153" i="1"/>
  <c r="O153" i="1"/>
  <c r="Q150" i="1"/>
  <c r="P150" i="1"/>
  <c r="O150" i="1"/>
  <c r="Q149" i="1"/>
  <c r="P149" i="1"/>
  <c r="O149" i="1"/>
  <c r="Q148" i="1"/>
  <c r="P148" i="1"/>
  <c r="O148" i="1"/>
  <c r="Q147" i="1"/>
  <c r="P147" i="1"/>
  <c r="O147" i="1"/>
  <c r="Q146" i="1"/>
  <c r="P146" i="1"/>
  <c r="O146" i="1"/>
  <c r="Q145" i="1"/>
  <c r="P145" i="1"/>
  <c r="O145" i="1"/>
  <c r="Q144" i="1"/>
  <c r="P144" i="1"/>
  <c r="O144" i="1"/>
  <c r="Q143" i="1"/>
  <c r="P143" i="1"/>
  <c r="O143" i="1"/>
  <c r="Q142" i="1"/>
  <c r="P142" i="1"/>
  <c r="O142" i="1"/>
  <c r="Q141" i="1"/>
  <c r="P141" i="1"/>
  <c r="O141" i="1"/>
  <c r="Q140" i="1"/>
  <c r="P140" i="1"/>
  <c r="O140" i="1"/>
  <c r="Q139" i="1"/>
  <c r="P139" i="1"/>
  <c r="O139" i="1"/>
  <c r="Q138" i="1"/>
  <c r="P138" i="1"/>
  <c r="O138" i="1"/>
  <c r="Q136" i="1"/>
  <c r="P136" i="1"/>
  <c r="O136" i="1"/>
  <c r="Q135" i="1"/>
  <c r="P135" i="1"/>
  <c r="O135" i="1"/>
  <c r="Q134" i="1"/>
  <c r="P134" i="1"/>
  <c r="O134" i="1"/>
  <c r="Q133" i="1"/>
  <c r="P133" i="1"/>
  <c r="O133" i="1"/>
  <c r="Q132" i="1"/>
  <c r="P132" i="1"/>
  <c r="O132" i="1"/>
  <c r="Q131" i="1"/>
  <c r="P131" i="1"/>
  <c r="O131" i="1"/>
  <c r="Q130" i="1"/>
  <c r="P130" i="1"/>
  <c r="O130" i="1"/>
  <c r="Q129" i="1"/>
  <c r="P129" i="1"/>
  <c r="O129" i="1"/>
  <c r="Q128" i="1"/>
  <c r="P128" i="1"/>
  <c r="O128" i="1"/>
  <c r="Q127" i="1"/>
  <c r="P127" i="1"/>
  <c r="O127" i="1"/>
  <c r="Q126" i="1"/>
  <c r="P126" i="1"/>
  <c r="O126" i="1"/>
  <c r="Q125" i="1"/>
  <c r="P125" i="1"/>
  <c r="O125" i="1"/>
  <c r="Q124" i="1"/>
  <c r="P124" i="1"/>
  <c r="O124" i="1"/>
  <c r="Q123" i="1"/>
  <c r="P123" i="1"/>
  <c r="O123" i="1"/>
  <c r="Q122" i="1"/>
  <c r="P122" i="1"/>
  <c r="O122" i="1"/>
  <c r="Q121" i="1"/>
  <c r="P121" i="1"/>
  <c r="O121" i="1"/>
  <c r="Q120" i="1"/>
  <c r="P120" i="1"/>
  <c r="O120" i="1"/>
  <c r="Q119" i="1"/>
  <c r="P119" i="1"/>
  <c r="O119" i="1"/>
  <c r="Q118" i="1"/>
  <c r="P118" i="1"/>
  <c r="O118" i="1"/>
  <c r="Q117" i="1"/>
  <c r="P117" i="1"/>
  <c r="O117" i="1"/>
  <c r="Q116" i="1"/>
  <c r="P116" i="1"/>
  <c r="O116" i="1"/>
  <c r="Q115" i="1"/>
  <c r="P115" i="1"/>
  <c r="O115" i="1"/>
  <c r="Q114" i="1"/>
  <c r="P114" i="1"/>
  <c r="O114" i="1"/>
  <c r="Q113" i="1"/>
  <c r="P113" i="1"/>
  <c r="O113" i="1"/>
  <c r="Q112" i="1"/>
  <c r="P112" i="1"/>
  <c r="O112" i="1"/>
  <c r="Q111" i="1"/>
  <c r="P111" i="1"/>
  <c r="O111" i="1"/>
  <c r="Q110" i="1"/>
  <c r="P110" i="1"/>
  <c r="O110" i="1"/>
  <c r="Q109" i="1"/>
  <c r="P109" i="1"/>
  <c r="O109" i="1"/>
  <c r="Q108" i="1"/>
  <c r="P108" i="1"/>
  <c r="O108" i="1"/>
  <c r="Q107" i="1"/>
  <c r="P107" i="1"/>
  <c r="O107" i="1"/>
  <c r="Q106" i="1"/>
  <c r="P106" i="1"/>
  <c r="O106" i="1"/>
  <c r="Q105" i="1"/>
  <c r="P105" i="1"/>
  <c r="O105" i="1"/>
  <c r="Q104" i="1"/>
  <c r="P104" i="1"/>
  <c r="O104" i="1"/>
  <c r="Q103" i="1"/>
  <c r="P103" i="1"/>
  <c r="O103" i="1"/>
  <c r="Q102" i="1"/>
  <c r="P102" i="1"/>
  <c r="O102" i="1"/>
  <c r="Q101" i="1"/>
  <c r="P101" i="1"/>
  <c r="O101" i="1"/>
  <c r="Q100" i="1"/>
  <c r="P100" i="1"/>
  <c r="O100" i="1"/>
  <c r="Q99" i="1"/>
  <c r="P99" i="1"/>
  <c r="O99" i="1"/>
  <c r="Q98" i="1"/>
  <c r="P98" i="1"/>
  <c r="O98" i="1"/>
  <c r="Q97" i="1"/>
  <c r="P97" i="1"/>
  <c r="O97" i="1"/>
  <c r="Q96" i="1"/>
  <c r="P96" i="1"/>
  <c r="O96" i="1"/>
  <c r="Q95" i="1"/>
  <c r="P95" i="1"/>
  <c r="O95" i="1"/>
  <c r="Q94" i="1"/>
  <c r="P94" i="1"/>
  <c r="O94" i="1"/>
  <c r="Q93" i="1"/>
  <c r="P93" i="1"/>
  <c r="O93" i="1"/>
  <c r="Q92" i="1"/>
  <c r="P92" i="1"/>
  <c r="O92" i="1"/>
  <c r="Q91" i="1"/>
  <c r="P91" i="1"/>
  <c r="O91" i="1"/>
  <c r="Q90" i="1"/>
  <c r="P90" i="1"/>
  <c r="O90" i="1"/>
  <c r="Q89" i="1"/>
  <c r="P89" i="1"/>
  <c r="O89" i="1"/>
  <c r="Q88" i="1"/>
  <c r="P88" i="1"/>
  <c r="O88" i="1"/>
  <c r="Q87" i="1"/>
  <c r="P87" i="1"/>
  <c r="O87" i="1"/>
  <c r="Q86" i="1"/>
  <c r="P86" i="1"/>
  <c r="O86" i="1"/>
  <c r="Q85" i="1"/>
  <c r="P85" i="1"/>
  <c r="O85" i="1"/>
  <c r="Q84" i="1"/>
  <c r="P84" i="1"/>
  <c r="O84" i="1"/>
  <c r="Q83" i="1"/>
  <c r="P83" i="1"/>
  <c r="O83" i="1"/>
  <c r="Q82" i="1"/>
  <c r="P82" i="1"/>
  <c r="O82" i="1"/>
  <c r="Q81" i="1"/>
  <c r="P81" i="1"/>
  <c r="O81" i="1"/>
  <c r="Q80" i="1"/>
  <c r="P80" i="1"/>
  <c r="O80" i="1"/>
  <c r="Q78" i="1"/>
  <c r="P78" i="1"/>
  <c r="O78" i="1"/>
  <c r="Q77" i="1"/>
  <c r="P77" i="1"/>
  <c r="O77" i="1"/>
  <c r="Q76" i="1"/>
  <c r="P76" i="1"/>
  <c r="O76" i="1"/>
  <c r="Q75" i="1"/>
  <c r="P75" i="1"/>
  <c r="O75" i="1"/>
  <c r="Q74" i="1"/>
  <c r="P74" i="1"/>
  <c r="O74" i="1"/>
  <c r="Q73" i="1"/>
  <c r="P73" i="1"/>
  <c r="O73" i="1"/>
  <c r="Q72" i="1"/>
  <c r="P72" i="1"/>
  <c r="O72" i="1"/>
  <c r="Q71" i="1"/>
  <c r="P71" i="1"/>
  <c r="O71" i="1"/>
  <c r="Q70" i="1"/>
  <c r="P70" i="1"/>
  <c r="O70" i="1"/>
  <c r="Q69" i="1"/>
  <c r="P69" i="1"/>
  <c r="O69" i="1"/>
  <c r="Q67" i="1"/>
  <c r="P67" i="1"/>
  <c r="O67" i="1"/>
  <c r="Q66" i="1"/>
  <c r="P66" i="1"/>
  <c r="O66" i="1"/>
  <c r="Q65" i="1"/>
  <c r="P65" i="1"/>
  <c r="O65" i="1"/>
  <c r="Q64" i="1"/>
  <c r="P64" i="1"/>
  <c r="O64" i="1"/>
  <c r="Q62" i="1"/>
  <c r="P62" i="1"/>
  <c r="O62" i="1"/>
  <c r="Q61" i="1"/>
  <c r="P61" i="1"/>
  <c r="O61" i="1"/>
  <c r="Q60" i="1"/>
  <c r="P60" i="1"/>
  <c r="O60" i="1"/>
  <c r="Q59" i="1"/>
  <c r="P59" i="1"/>
  <c r="O59" i="1"/>
  <c r="Q58" i="1"/>
  <c r="P58" i="1"/>
  <c r="O58" i="1"/>
  <c r="Q57" i="1"/>
  <c r="P57" i="1"/>
  <c r="O57" i="1"/>
  <c r="Q56" i="1"/>
  <c r="P56" i="1"/>
  <c r="O56" i="1"/>
  <c r="Q55" i="1"/>
  <c r="P55" i="1"/>
  <c r="O55" i="1"/>
  <c r="Q54" i="1"/>
  <c r="P54" i="1"/>
  <c r="O54" i="1"/>
  <c r="Q53" i="1"/>
  <c r="P53" i="1"/>
  <c r="O53" i="1"/>
  <c r="Q52" i="1"/>
  <c r="P52" i="1"/>
  <c r="O52" i="1"/>
  <c r="Q51" i="1"/>
  <c r="P51" i="1"/>
  <c r="O51" i="1"/>
  <c r="Q50" i="1"/>
  <c r="P50" i="1"/>
  <c r="O50" i="1"/>
  <c r="Q49" i="1"/>
  <c r="P49" i="1"/>
  <c r="O49" i="1"/>
  <c r="Q48" i="1"/>
  <c r="P48" i="1"/>
  <c r="O48" i="1"/>
  <c r="Q47" i="1"/>
  <c r="P47" i="1"/>
  <c r="O47" i="1"/>
  <c r="Q46" i="1"/>
  <c r="P46" i="1"/>
  <c r="O46" i="1"/>
  <c r="Q45" i="1"/>
  <c r="P45" i="1"/>
  <c r="O45" i="1"/>
  <c r="Q44" i="1"/>
  <c r="P44" i="1"/>
  <c r="O44" i="1"/>
  <c r="Q43" i="1"/>
  <c r="P43" i="1"/>
  <c r="O43" i="1"/>
  <c r="Q42" i="1"/>
  <c r="P42" i="1"/>
  <c r="O42" i="1"/>
  <c r="Q41" i="1"/>
  <c r="P41" i="1"/>
  <c r="O41" i="1"/>
  <c r="Q39" i="1"/>
  <c r="P39" i="1"/>
  <c r="O39" i="1"/>
  <c r="Q38" i="1"/>
  <c r="P38" i="1"/>
  <c r="O38" i="1"/>
  <c r="Q37" i="1"/>
  <c r="P37" i="1"/>
  <c r="O37" i="1"/>
  <c r="Q36" i="1"/>
  <c r="P36" i="1"/>
  <c r="O36" i="1"/>
  <c r="Q34" i="1"/>
  <c r="P34" i="1"/>
  <c r="O34" i="1"/>
  <c r="Q33" i="1"/>
  <c r="P33" i="1"/>
  <c r="O33" i="1"/>
  <c r="Q32" i="1"/>
  <c r="P32" i="1"/>
  <c r="O32" i="1"/>
  <c r="Q31" i="1"/>
  <c r="P31" i="1"/>
  <c r="O31" i="1"/>
  <c r="Q30" i="1"/>
  <c r="P30" i="1"/>
  <c r="O30" i="1"/>
  <c r="Q29" i="1"/>
  <c r="P29" i="1"/>
  <c r="O29" i="1"/>
  <c r="Q28" i="1"/>
  <c r="P28" i="1"/>
  <c r="O28" i="1"/>
  <c r="Q27" i="1"/>
  <c r="P27" i="1"/>
  <c r="O27" i="1"/>
  <c r="Q26" i="1"/>
  <c r="P26" i="1"/>
  <c r="O26" i="1"/>
  <c r="Q25" i="1"/>
  <c r="P25" i="1"/>
  <c r="O25" i="1"/>
  <c r="Q24" i="1"/>
  <c r="P24" i="1"/>
  <c r="O24" i="1"/>
  <c r="Q23" i="1"/>
  <c r="P23" i="1"/>
  <c r="O23" i="1"/>
  <c r="Q22" i="1"/>
  <c r="P22" i="1"/>
  <c r="O22" i="1"/>
  <c r="Q21" i="1"/>
  <c r="P21" i="1"/>
  <c r="O21" i="1"/>
  <c r="Q20" i="1"/>
  <c r="P20" i="1"/>
  <c r="O20" i="1"/>
  <c r="Q19" i="1"/>
  <c r="P19" i="1"/>
  <c r="O19" i="1"/>
  <c r="Q18" i="1"/>
  <c r="P18" i="1"/>
  <c r="O18" i="1"/>
  <c r="Q17" i="1"/>
  <c r="P17" i="1"/>
  <c r="O17" i="1"/>
  <c r="Q16" i="1"/>
  <c r="P16" i="1"/>
  <c r="O16" i="1"/>
  <c r="Q15" i="1"/>
  <c r="P15" i="1"/>
  <c r="O15" i="1"/>
  <c r="Q14" i="1"/>
  <c r="P14" i="1"/>
  <c r="O14" i="1"/>
  <c r="Q13" i="1"/>
  <c r="P13" i="1"/>
  <c r="O13" i="1"/>
  <c r="Q12" i="1"/>
  <c r="P12" i="1"/>
  <c r="O12" i="1"/>
  <c r="Q11" i="1"/>
  <c r="P11" i="1"/>
  <c r="O11" i="1"/>
  <c r="Q10" i="1"/>
  <c r="P10" i="1"/>
  <c r="O10" i="1"/>
  <c r="Q9" i="1"/>
  <c r="P9" i="1"/>
  <c r="O9" i="1"/>
  <c r="Q8" i="1"/>
  <c r="P8" i="1"/>
  <c r="O8" i="1"/>
  <c r="Q7" i="1"/>
  <c r="P7" i="1"/>
  <c r="O7" i="1"/>
  <c r="Q6" i="1"/>
  <c r="P6" i="1"/>
  <c r="O6" i="1"/>
  <c r="C3" i="4" l="1"/>
  <c r="A36" i="1"/>
  <c r="A37" i="1" s="1"/>
  <c r="A38" i="1" s="1"/>
  <c r="A39"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4" i="1" s="1"/>
  <c r="A65" i="1" s="1"/>
  <c r="A66" i="1" s="1"/>
  <c r="A67" i="1" s="1"/>
  <c r="A69" i="1" s="1"/>
  <c r="A70" i="1" s="1"/>
  <c r="A71" i="1" s="1"/>
  <c r="A72" i="1" s="1"/>
  <c r="A73" i="1" s="1"/>
  <c r="A74" i="1" s="1"/>
  <c r="A75" i="1" s="1"/>
  <c r="A76" i="1" s="1"/>
  <c r="A77" i="1" s="1"/>
  <c r="A78"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8" i="1" s="1"/>
  <c r="A139" i="1" s="1"/>
  <c r="A140" i="1" s="1"/>
  <c r="A141" i="1" s="1"/>
  <c r="A142" i="1" s="1"/>
  <c r="A143" i="1" s="1"/>
  <c r="A144" i="1" s="1"/>
  <c r="A145" i="1" s="1"/>
  <c r="A146" i="1" s="1"/>
  <c r="A147" i="1" s="1"/>
  <c r="A148" i="1" s="1"/>
  <c r="A149" i="1" s="1"/>
  <c r="A150" i="1" s="1"/>
  <c r="A153" i="1" s="1"/>
  <c r="A154" i="1" s="1"/>
  <c r="A155" i="1" s="1"/>
  <c r="A156" i="1" s="1"/>
  <c r="A157" i="1" s="1"/>
  <c r="A158" i="1" s="1"/>
  <c r="A159" i="1" s="1"/>
  <c r="A160" i="1" s="1"/>
  <c r="A162" i="1" s="1"/>
  <c r="A163" i="1" s="1"/>
  <c r="A164" i="1" s="1"/>
  <c r="A165" i="1" s="1"/>
  <c r="A166" i="1" s="1"/>
  <c r="A167" i="1" s="1"/>
  <c r="A168" i="1" s="1"/>
  <c r="A169" i="1" s="1"/>
  <c r="A170" i="1" s="1"/>
  <c r="A171" i="1" s="1"/>
  <c r="A172" i="1" s="1"/>
  <c r="A173" i="1" s="1"/>
  <c r="A174" i="1" s="1"/>
  <c r="A175" i="1" s="1"/>
  <c r="A176" i="1" s="1"/>
  <c r="A177" i="1" s="1"/>
  <c r="A178" i="1" s="1"/>
  <c r="A179" i="1" s="1"/>
  <c r="A180" i="1" s="1"/>
  <c r="A182" i="1" s="1"/>
  <c r="A184" i="1" s="1"/>
  <c r="A185" i="1" s="1"/>
  <c r="A187" i="1" s="1"/>
  <c r="A188" i="1" s="1"/>
  <c r="A189" i="1" s="1"/>
  <c r="A190" i="1" s="1"/>
  <c r="A191" i="1" s="1"/>
  <c r="A192"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C31" i="4" l="1"/>
  <c r="C23" i="4"/>
  <c r="C24" i="4"/>
  <c r="C22" i="4"/>
  <c r="O280" i="1"/>
  <c r="O194" i="1"/>
  <c r="O195" i="1"/>
  <c r="C17" i="4"/>
  <c r="C16" i="4"/>
  <c r="C15" i="4"/>
  <c r="C10" i="4"/>
  <c r="C11" i="4"/>
  <c r="C9" i="4"/>
  <c r="C5" i="4" l="1"/>
  <c r="C4" i="4"/>
  <c r="C18" i="4"/>
  <c r="D15" i="4" s="1"/>
  <c r="C25" i="4"/>
  <c r="D23" i="4" s="1"/>
  <c r="C12" i="4"/>
  <c r="D24" i="4" l="1"/>
  <c r="D16" i="4"/>
  <c r="D17" i="4"/>
  <c r="D22" i="4"/>
  <c r="C6" i="4"/>
  <c r="D4" i="4" s="1"/>
  <c r="D10" i="4"/>
  <c r="D9" i="4"/>
  <c r="D11" i="4"/>
  <c r="D5" i="4" l="1"/>
  <c r="D3" i="4"/>
</calcChain>
</file>

<file path=xl/sharedStrings.xml><?xml version="1.0" encoding="utf-8"?>
<sst xmlns="http://schemas.openxmlformats.org/spreadsheetml/2006/main" count="1555" uniqueCount="537">
  <si>
    <t>SA PIN</t>
  </si>
  <si>
    <t>Name</t>
  </si>
  <si>
    <t>Comment</t>
  </si>
  <si>
    <t>Category</t>
  </si>
  <si>
    <t>Page Number</t>
  </si>
  <si>
    <t>Subclause</t>
  </si>
  <si>
    <t>Line Number</t>
  </si>
  <si>
    <t>Proposed Change</t>
  </si>
  <si>
    <t>Must Be Satisfied</t>
  </si>
  <si>
    <t>Technical</t>
  </si>
  <si>
    <t>Ryo Sawai</t>
  </si>
  <si>
    <t>Stanislav Filin</t>
  </si>
  <si>
    <t>5.2.1.3</t>
  </si>
  <si>
    <t>Editorial</t>
  </si>
  <si>
    <t>Mika Kasslin</t>
  </si>
  <si>
    <t>Specify which features and protocols are mandatory and which are optional</t>
  </si>
  <si>
    <t>General</t>
  </si>
  <si>
    <t>Jari Junell</t>
  </si>
  <si>
    <t>Annex B</t>
  </si>
  <si>
    <t>Abstract</t>
  </si>
  <si>
    <t>Hyunduk Kang</t>
  </si>
  <si>
    <t>Donghun Lee</t>
  </si>
  <si>
    <t>Replace it with WSO</t>
  </si>
  <si>
    <t>The word of TVBD is wrong</t>
  </si>
  <si>
    <t>The blank is needed between the Figure 6 and shows</t>
  </si>
  <si>
    <t>Revise it as commented</t>
  </si>
  <si>
    <t>More use cases is needed to explain how each procedures is interconnected each other based on various use cases.</t>
  </si>
  <si>
    <t>A</t>
  </si>
  <si>
    <t>Add more use cases.</t>
  </si>
  <si>
    <t>E</t>
  </si>
  <si>
    <t>T</t>
  </si>
  <si>
    <t>Fix the Figure.</t>
  </si>
  <si>
    <t>What is the meaning of "TVWS devices accociated to the WSO". Based on the definition of WSO which is described in sub-clause 2.1, the WSO is an entity that represents a television white space device or a network of TVWS devices.</t>
  </si>
  <si>
    <t>Clarfiy the meaning of "TVWS devices accociated to the WSO", and if necessary revise the corresponding sentence.</t>
  </si>
  <si>
    <t>What is the definition of peak node number and how it is evaluated?</t>
  </si>
  <si>
    <t>What is the definition of channel utility value and how it is evaluated?</t>
  </si>
  <si>
    <t>What is the definition of mapped node number and how it is evaluated?</t>
  </si>
  <si>
    <t>What is the definition of mapped channel utility value and how it is evaluated?</t>
  </si>
  <si>
    <t>What is the definition of planned resource allocation and how it is determined?</t>
  </si>
  <si>
    <t>G</t>
  </si>
  <si>
    <t>Replace the channelLoad with desiredOccupancy</t>
  </si>
  <si>
    <t>Need correction</t>
  </si>
  <si>
    <t>Clarify why Step 4 has higher priority than Step 5</t>
  </si>
  <si>
    <t>Why does step 6 go to the step 5 if no frequency band can be cleared for subject network?</t>
  </si>
  <si>
    <t>Clarity why step 6 go back to step 5</t>
  </si>
  <si>
    <t>I thought that Step 4,6 and 7 consider the channel sharing by scheduling. However, Step 7 only checks whether subject network can support scheduling. Then, it seems different channel sharing mechanism for Step 4,6 and 7</t>
  </si>
  <si>
    <t>Clarify why Step 4 and 6 do not check whether subject network can support scheduling</t>
  </si>
  <si>
    <t>I thought that Step 4, 6 and 7 consider the channel sharing by scheduling. These steps, however, do not explain how scheduling is performed. In this regard, more description is necessary</t>
  </si>
  <si>
    <t>Clarify how scheduling is performed for step 4, 6 and 7</t>
  </si>
  <si>
    <t>Clarify how T1 and T2 are determined</t>
  </si>
  <si>
    <t>Clarify the benefit of average over two time periods</t>
  </si>
  <si>
    <t>Clarify how the values are determined</t>
  </si>
  <si>
    <t>Add the description of advantage for non-linear mapping</t>
  </si>
  <si>
    <t>The description "a sum of the spread factor and squrare of the width factor is less than a pre-defined threshold" is different from the equation</t>
  </si>
  <si>
    <t>Clarify the description or the equation</t>
  </si>
  <si>
    <t>In draft, sigma is defined as variance of normalized quality factor values. If then, what does the sigma square mean?</t>
  </si>
  <si>
    <t>Clarify the definition of sigma square</t>
  </si>
  <si>
    <t>I have no sense for the meaning of quality factor, normalized value and normalized quality factor</t>
  </si>
  <si>
    <t>Add the description for the meaning of quality factor, normalized value and normalized quality factor</t>
  </si>
  <si>
    <t>The interference level of 90% is refered as to coexistence set. Why 90%?</t>
  </si>
  <si>
    <t>Add the description of why the interference level of 90% is considered</t>
  </si>
  <si>
    <t>IEEE P802.19.1</t>
  </si>
  <si>
    <t>Project</t>
  </si>
  <si>
    <t>Title</t>
  </si>
  <si>
    <t>Date Submitted</t>
  </si>
  <si>
    <t>Source</t>
  </si>
  <si>
    <t xml:space="preserve">Voice: </t>
  </si>
  <si>
    <t>Fax: [ ]</t>
  </si>
  <si>
    <t>Re:</t>
  </si>
  <si>
    <t>Purpose</t>
  </si>
  <si>
    <t>Notice</t>
  </si>
  <si>
    <t>Editorial comments</t>
  </si>
  <si>
    <t>Percent complete</t>
  </si>
  <si>
    <t>Open</t>
  </si>
  <si>
    <t>O</t>
  </si>
  <si>
    <t>Assigned</t>
  </si>
  <si>
    <t>Closed</t>
  </si>
  <si>
    <t>C</t>
  </si>
  <si>
    <t>Total</t>
  </si>
  <si>
    <t>Technicalcomments</t>
  </si>
  <si>
    <t>General comments</t>
  </si>
  <si>
    <t>Total # comments</t>
  </si>
  <si>
    <t>Initial tally</t>
  </si>
  <si>
    <t>Response</t>
  </si>
  <si>
    <t>Status</t>
  </si>
  <si>
    <t>AssignedTo</t>
  </si>
  <si>
    <t>E Status</t>
  </si>
  <si>
    <t>T Status</t>
  </si>
  <si>
    <t>G Status</t>
  </si>
  <si>
    <t>This document has been prepared to assist the IEEE P802.19.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</si>
  <si>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Editorial Notes</t>
  </si>
  <si>
    <t>Vote (Y/N/A)</t>
  </si>
  <si>
    <t>N</t>
  </si>
  <si>
    <t>Y</t>
  </si>
  <si>
    <t>Nokia</t>
  </si>
  <si>
    <t>E-mail: mika.kasslin@nokia.com</t>
  </si>
  <si>
    <t>IEEE 802.19 Letter Ballot on DF3.02 Comments</t>
  </si>
  <si>
    <t>This document contains comments received in WG LB on DF3.02 and resolutions to the comments.</t>
  </si>
  <si>
    <t>Revision 0</t>
  </si>
  <si>
    <t>Tsuyoshi Shimomura</t>
  </si>
  <si>
    <t>Replace "9.2" to "10.2"</t>
  </si>
  <si>
    <t>revise it as commented</t>
  </si>
  <si>
    <t>Transport SAP does not have mechanisms to detect disconnection
Also, transport SAP should handle TCP/IP fragmentation and concatenation</t>
  </si>
  <si>
    <t>Update Transport SAP. Update to some other parts may be needed</t>
  </si>
  <si>
    <t>In some cases several WSOs can be managed by some entity outside of 802.19.1. Example is RLSS. To extand the market for 802.19.1, the coexistence protocol should support such scenario.</t>
  </si>
  <si>
    <t>Updates to several clauses are needed. For example, authentication and subscription should support one procedure for multiple WSOs in case one external entity subscribes to coexistence services on behalf of several WSOs. Then registration could be done by each WSO.</t>
  </si>
  <si>
    <t>The proposed algorithm is not scalable.</t>
  </si>
  <si>
    <t>Needs to be updated to enable scalability and stable operation with large number of CEs. Also, corresponding updates to protocol may be needed.</t>
  </si>
  <si>
    <t>The proposed algorithm is overprotaktive. It generates too many neighbors.</t>
  </si>
  <si>
    <t>Eventually, coexistence discovery algorithm is incide 10.5. This is very misleading. First, 10.5 starts from introductory text about CM. But coexistence discovery is run inside CDIS. Second, there are 2 key algorithms in 802.19.1: coexistence discovery and coexistence decision making. They shall have subsections of the second level.</t>
  </si>
  <si>
    <t>Restructure section 10 to make clear that there are 2 key algorithms: discovery and decision making. For example, 10.1 Introduction, 10.2 Discovery, 10.3 Decision making, 10.4 Other.</t>
  </si>
  <si>
    <t>Currently, in section 10 many disconnected topics are mixed. This makes impossible to understand how to implement what is written in Section 10. For example, why measurements are inside Section 10?</t>
  </si>
  <si>
    <t>Section 10 shall be restructured. Measurements shall be separate. The best place is Informative Annex.</t>
  </si>
  <si>
    <t>Based on the discussion in the WG, all algorithms are optional and given as examples. But when they are inside normative section 10, this is not so clear.</t>
  </si>
  <si>
    <t>Move algorithms to Informative Annex.</t>
  </si>
  <si>
    <t>Section 10 contains many introductory text similar to what mentioned in section 4.</t>
  </si>
  <si>
    <t>Move introductory text from 10 to 3 with merging. Then, all technical part shall go to annexes and section 10 is not needed.</t>
  </si>
  <si>
    <t>Primitives are defined using tables and messages are defined using ASN.1. Need to be consistent to improve the understanding of the draft.</t>
  </si>
  <si>
    <t>Define primitives using ASN.1.</t>
  </si>
  <si>
    <t>Data type definition for SAP and data type definition for messages are largerly overlapped. But they are in two different sections which creates inconsistency.</t>
  </si>
  <si>
    <t>Merge data type definitions and put into normative annex.</t>
  </si>
  <si>
    <t>There will be multiple CDISs. How to ensure that they provide consistent answers to CMs?</t>
  </si>
  <si>
    <t>CDIS-CDIS interface needs to be defined including corresponding procedures, messages, data types, and state diagrams.</t>
  </si>
  <si>
    <t>In some radio regulatory regimes, there could be several types of secondary users with different priorities. Current draft does not support such scenario.</t>
  </si>
  <si>
    <t>To increase accaptance of the 802.19.1 in different countries, it is better to update draft to support secondary users with multiple priorities.</t>
  </si>
  <si>
    <t>PAWS interface is evolving. Current message definition in the draft maybe not up to date.</t>
  </si>
  <si>
    <t>Check and update if needed.</t>
  </si>
  <si>
    <t>It may be beneficial to have CM MIB example.</t>
  </si>
  <si>
    <t>Add informative annex with CM MIB example in ASN.1.</t>
  </si>
  <si>
    <t>It may be beneficial to have CDIS MIB example.</t>
  </si>
  <si>
    <t>Add informative annex with CDIS MIB example in ASN.1.</t>
  </si>
  <si>
    <t>CE state diagrams are outdated and too complicated.</t>
  </si>
  <si>
    <t>Update CE state diagrams.</t>
  </si>
  <si>
    <t>CM state diagrams are outdated and too complicated.</t>
  </si>
  <si>
    <t>Update CM state diagrams.</t>
  </si>
  <si>
    <t>CDIS state diagrams are outdated and too complicated.</t>
  </si>
  <si>
    <t>Update CDIS state diagrams.</t>
  </si>
  <si>
    <t>Primitives, messages, data types, procedures, have many options for different solutions. For the reader it is unclear wich options work with each other.</t>
  </si>
  <si>
    <t>There is a need to show one or several profiles to explain some simple solutions which can be used by the implementers of the standard. It is not nesessary to stick to PICS format for defining profiles. Other option could be state diagrams, which will help to simplify them a lot.</t>
  </si>
  <si>
    <t>The bullet "Recalculation of local specific power for each WSO with the in-block/out-of-block interference effects from the other WSO(s), which could be calculated based on the results PTX(fjj, kk) of step 1 for each WSO, in the following form:  ..." is unnecessary in explaning its mechanism, so this must be a typo in edditting this section.</t>
  </si>
  <si>
    <t>10.4.6.4.2</t>
  </si>
  <si>
    <t>Remove all sentences and the equation in its bullet of ll.2-5, p.207.</t>
  </si>
  <si>
    <t>4.6.2.2</t>
  </si>
  <si>
    <t>The payload of Status in Deauthentication.confirm primitive is wrong</t>
  </si>
  <si>
    <t>5.2.2.1.4</t>
  </si>
  <si>
    <t>Revise it with status</t>
  </si>
  <si>
    <t>Remove a full stop at the end of description sentence in Table 14</t>
  </si>
  <si>
    <t>5.2.2.2.6</t>
  </si>
  <si>
    <t>The payload of transportPref and its data type in CP_PACKET_RECEIVE.indication needs consistency with other primitives</t>
  </si>
  <si>
    <t>Replace transportPref and TransportPref with transportPreference and TransportType, respectively</t>
  </si>
  <si>
    <t>Since TV channel mode needs the current occupancy and current Tx power, these data types should be added at datatype of listOfOperatingChNumber in GetRegInfo.response</t>
  </si>
  <si>
    <t>5.2.2.3.2</t>
  </si>
  <si>
    <t>Since TV channel mode needs the current occupancy and current Tx power, these data types should be added at datatype of listOfOperatingChNumber in NewRegInfo.indication</t>
  </si>
  <si>
    <t>5.2.2.3.4</t>
  </si>
  <si>
    <t>The data type of listOfNetworkID is wrong</t>
  </si>
  <si>
    <t>5.2.2.4.7</t>
  </si>
  <si>
    <t>Replace it with SEQUENCE OF OCTET STRING</t>
  </si>
  <si>
    <t>The datatype of MeasurementResult is not defined</t>
  </si>
  <si>
    <t>5.2.2.5.2</t>
  </si>
  <si>
    <t>Add the datatype of MeasurementResult</t>
  </si>
  <si>
    <t>Since the datatype of ConstOfChUses is defined as sequence, SEQUENCE OF ConstOfChUses is wrong</t>
  </si>
  <si>
    <t>Repliace listOfconstOfChUses and SEQUENCE OF ConstOfChUses with constOfChUses and ConstOfChUses, respectively</t>
  </si>
  <si>
    <t>The description of 6.3.2.3 CM subscription procedure is different from the contribution (19-12/175r1). The description should be the same as in the contribution (19-12/175r1)</t>
  </si>
  <si>
    <t>6.3.2.3</t>
  </si>
  <si>
    <t>The description of 6.3.2.4 CM subscription update procedure is different from the contribution (19-12/176r1). The description should be the same as in the contribution (19-12/176r1)</t>
  </si>
  <si>
    <t>6.3.2.4</t>
  </si>
  <si>
    <t>The description of 6.3.2.5 WSO subscription change procedure is different from the contribution (19-12/177r1). The description should be the same as in the contribution (19-12/177r1)</t>
  </si>
  <si>
    <t>6.3.2.5</t>
  </si>
  <si>
    <t>The description of 6.3.4.1 Obtaining coexistence set information is different from the contribution (19-12/178r1). The description should be the same as in the contribution (19-12/178r1)</t>
  </si>
  <si>
    <t>6.3.4.1</t>
  </si>
  <si>
    <t>The description of 6.3.4.2 Obtaining coexistence report is different from the contribution (19-12/179r1). The description should be the same as in the contribution (19-12/179r1)</t>
  </si>
  <si>
    <t>6.3.4.2</t>
  </si>
  <si>
    <t>Subection of 6.3.5.1 Annnouncing available channel list change by WSO procedure and 6.3.5.2 Obtaining available channel list from TVWS database procedure needs additional description</t>
  </si>
  <si>
    <t>Add the additional description</t>
  </si>
  <si>
    <t>The description of 6.3.5.3 Obtaining available channel list from TVWS database procedure is different from the contribution (19-12/167r1). The description should be the same as in the contribution (19-12/167r1)</t>
  </si>
  <si>
    <t>6.3.5.3</t>
  </si>
  <si>
    <t>The description of 6.3.5.4 Announcing available channel list change by TVWS database procedure is different from the contribution (19-12/168r1). The description should be the same as in the contribution (19-12/168r1)</t>
  </si>
  <si>
    <t>6.3.5.4</t>
  </si>
  <si>
    <t>The description of 6.3.6.1 Obtaining channel classification information by CM procedure is different from the contribution (19-12/181r1). The description should be the same as in the contribution (19-12/181r1)</t>
  </si>
  <si>
    <t>6.3.6.1</t>
  </si>
  <si>
    <t>The description of 6.3.6.2 Obtaining channel classification information by CE procedure is different from the contribution (19-12/182r1). The description should be the same as in the contribution (19-12/182r1)</t>
  </si>
  <si>
    <t>6.3.6.2</t>
  </si>
  <si>
    <t>The description of 6.3.6.4 Announcing channel classification information update to CE procedure is different from the contribution (19-12/184r1). The description should be the same as in the contribution (19-12/184r1)</t>
  </si>
  <si>
    <t>6.3.6.4</t>
  </si>
  <si>
    <t>The description of 6.3.7.1 Obtaining information from WSO procedure is different from the contribution (19-12/169r1). The description should be the same as in the contribution (19-12/169r1)</t>
  </si>
  <si>
    <t>6.3.7.1</t>
  </si>
  <si>
    <t>The description of 6.3.7.2 Obtaining information from another CM procedure is different from the contribution (19-12/170r1). The description should be the same as in the contribution (19-12/170r1)</t>
  </si>
  <si>
    <t>6.3.7.2</t>
  </si>
  <si>
    <t>Subection of 6.3.8 requesting and obtaining measurements procedure needs additional description</t>
  </si>
  <si>
    <t>The description of 6.3.9.1 Negotiation between CMs without announcement is different from the contribution (19-12/171r1). The description should be the same as in the contribution (19-12/171r1)</t>
  </si>
  <si>
    <t>6.3.9.1</t>
  </si>
  <si>
    <t>The description of 6.3.12.1 Sending  event indication from CE to CM is different from the contribution (19-12/173r1). The description should be the same as in the contribution (19-12/173r1)</t>
  </si>
  <si>
    <t>6.3.12.1</t>
  </si>
  <si>
    <t>The datatype of ListOfOperatingChNumber should be added at IMPORTS in 6.4 Messages</t>
  </si>
  <si>
    <t>Since the datatype of ConstOfChUses is defined as sequence, SEQUENCE OF ConstOfChUses is wrong in AvailableChannelResponse</t>
  </si>
  <si>
    <t>Since the datatype of ConstOfChUses is defined as sequence, SEQUENCE OF ConstOfChUses is wrong in AvailableChannelAnnouncement</t>
  </si>
  <si>
    <t>As discussed in IEEE 802.19-12/0018r5, the payload of expectedlLoad is changed into desiredOccupancy.</t>
  </si>
  <si>
    <t>There are no consistency between section of 6 and 7. Additional description is necessary in section 7 for improving consistency</t>
  </si>
  <si>
    <t>Add additional description for improving consistency</t>
  </si>
  <si>
    <t>There are no consistency between section of 6 and 8. Additional description is necessary in section 8 for improving consistency</t>
  </si>
  <si>
    <t>There are no consistency between section of 6 and 9. Additional description is necessary in section 9 for improving consistency</t>
  </si>
  <si>
    <t>Some Arrows of flow chart in Fig 179 are opposite direction</t>
  </si>
  <si>
    <t>10.4.1.1</t>
  </si>
  <si>
    <t>In general, independent channel use is higher priority than scheduling. However, Step 4 and Step 5 are opposite. The priority of assining unoccupied frequency bands for neighbors of the subject network in step 5 is lower than assining a frequency band which are occupied by the network of the same type of the subject network in step 4. In this regard, more explanation is necessary</t>
  </si>
  <si>
    <t>10.4.1.2</t>
  </si>
  <si>
    <t>Why does step 5 go to the step 5 again if no frequency band can be cleared for subject network?</t>
  </si>
  <si>
    <t>Clarity why step 5 go back to step 5 again</t>
  </si>
  <si>
    <t>As indicated in draft, F1 and F2 are average values over two time periods, T1 (short time period) and T2 (long term historic part). There are no descirptions how T1 and T2 are determined</t>
  </si>
  <si>
    <t>10.4.7.3</t>
  </si>
  <si>
    <t>As indicated in draft, F1 and F2 are average values over two time periods, T1 (short time period and T2 long term historic part). I wonder the benefit of average over two time periods.</t>
  </si>
  <si>
    <t>The weighting factors (a, b,d,e) set 1 in the coexistence value formulation. Is it possible to set other values less than 1? If Yes, how are the values determined?</t>
  </si>
  <si>
    <t>The node number and channel utility value are not linearly mapped. More explanation is necessary about it</t>
  </si>
  <si>
    <t>10.4.7.4</t>
  </si>
  <si>
    <t>I didn't clearly understand when the conflict handling happens. Why does two or multiple CMs make decision for a same WSO?</t>
  </si>
  <si>
    <t>10.4.7.5</t>
  </si>
  <si>
    <t>Clarify when the conflit handling happens</t>
  </si>
  <si>
    <t>When a CM receives a ConflictInquiryRequest message from another CM, How does the CM decide whether its response is yes or no? There is no description about it</t>
  </si>
  <si>
    <t>Clarify how a CM makes decision of ConflictInquiryResponse</t>
  </si>
  <si>
    <t>When receiving a conflict check request from each other conflict handling CM with their proposal, how the CM perform proposal ranking?</t>
  </si>
  <si>
    <t>Clarify how the CM perform proposal ranking</t>
  </si>
  <si>
    <t>The definitions of number of neighbor CM and amount of bandwidth allocated to a m CM is inverted</t>
  </si>
  <si>
    <t>10.4.8.1</t>
  </si>
  <si>
    <t>The definition should be corrected</t>
  </si>
  <si>
    <t>10.5.6.2.2</t>
  </si>
  <si>
    <t>The SINR value is scaled in step of 0.5 dB and covers the range from -10dB(value=0) to +117dB(value=254). Is there any reason to specify the measurement parameters?</t>
  </si>
  <si>
    <t>Clarify the reason to specify the measurement parameters</t>
  </si>
  <si>
    <t>The FER value is scaled with 255. Is there any reason to specify the measurement parameter?</t>
  </si>
  <si>
    <t>Clarify the reason to specify the measurement parameter</t>
  </si>
  <si>
    <t>The interference plus noise floor measurement value is scaled in step of 0.5 dBm and covers the range from -134dBm(value=0) to -7dBm(value=254). Is there any reason to specify the measurement parameters?</t>
  </si>
  <si>
    <t>The signal distribution measurement value is scaled with 255. Is there any reason to specify the measurement parameter?</t>
  </si>
  <si>
    <t>The spectrum measurement value is scaled in step of 0.5 dBm and covers the range from -134dBm(value=0) to -7dBm(value=254). Is there any reason to specify the measurement parameters?</t>
  </si>
  <si>
    <t>The own network channel occupancy measurement value is scaled with 255. Is there any reason to specify the measurement parameter?</t>
  </si>
  <si>
    <t>10.6.6.1</t>
  </si>
  <si>
    <t>What does mean the first coexistence set or second coecistence set?</t>
  </si>
  <si>
    <t>Clarify the meaning of the first and second coexistence sets</t>
  </si>
  <si>
    <t>The subsection of 6.2 Inter-entity communication with 6.2.1 Keep alive mechanism is newly added based on the 19-23/84r0. However, the discussion about its normative text is not enough</t>
  </si>
  <si>
    <t>More discussion is necessary for the normative text in subsection of 6.2 Inter-entity communication with 6.2.1 Keep alive mechanism</t>
  </si>
  <si>
    <t>The subsection of 6.3.14 Keep alive procedure is newly added based on the 19-23/84r0. However, the discussion about its normative text is not enough</t>
  </si>
  <si>
    <t>More discussion is necessary for the normative text in subsection of 6.3.14 Keep alive procedure</t>
  </si>
  <si>
    <t>Message definitions are very unclear and hard to read. There are also some amount of errors and missing messages. The order of messages needs som changes.</t>
  </si>
  <si>
    <t>Modify the message definitions as proposed in 19-12/0199r0</t>
  </si>
  <si>
    <t>Data type definitions are very unclear and hard to read. The order of data types do es not follow the order of messages. Some data types are missing, some do not belong to certain messages.</t>
  </si>
  <si>
    <t>Modify the data type definitions as proposed in 19-12/0199r0</t>
  </si>
  <si>
    <t>Procedure description of a method of handling at least 2 concurrent resource allocations by different CMs to the same WSO missing</t>
  </si>
  <si>
    <t>See document 19-12/0196r0</t>
  </si>
  <si>
    <t>PICS incomplete</t>
  </si>
  <si>
    <t>Shift section 6.3.7.3 to section 6.3.4 as a subsection. There is missing in that section a CM to CM communication to inform relevant information of coexistence elements, their capabilities etc and also the environment view of reported CE.</t>
  </si>
  <si>
    <t>6.3.7.3</t>
  </si>
  <si>
    <t>Shift section 6.3.7.3 as a subsection of 6.3.4</t>
  </si>
  <si>
    <t>Organise section 6.3.4 to be consistent</t>
  </si>
  <si>
    <t>Change section 6.3.4.3 as section 6.3.4.2, make a new section 6.3.4.3 Obtaining coexistence set element information (request/response between CMs), shift section 6.3.7.3 as 6.3.4.4 Providing coexistence set element information, shift section 6.3.4.2 as section 6.3.4.5 and shift section 6.3.4.4 as section 6.3.4.6.</t>
  </si>
  <si>
    <t>CM-CM procedure in 6.3.4 missing</t>
  </si>
  <si>
    <t>See document 19-12/0197r0</t>
  </si>
  <si>
    <t>Spelling: informaiton</t>
  </si>
  <si>
    <t>information</t>
  </si>
  <si>
    <t>Spelling: coexitence</t>
  </si>
  <si>
    <t>coexistence</t>
  </si>
  <si>
    <t>Spelling: genereate</t>
  </si>
  <si>
    <t>generate</t>
  </si>
  <si>
    <t>Spelling: ï“ï€¨Ri /CVi )</t>
  </si>
  <si>
    <t>sum(Ri /CVi )</t>
  </si>
  <si>
    <t>Spelling: ResourceReconfigurationRequest</t>
  </si>
  <si>
    <t>ReconfigurationRequest</t>
  </si>
  <si>
    <t>p.226 row 35 and p.227 row 20: temporaryResourceReleaseAllowed does not match with section 6.5 tempReleaseAllowed. Change them according to section 6.5</t>
  </si>
  <si>
    <t>35 and 20</t>
  </si>
  <si>
    <t>tempReleaseAllowed</t>
  </si>
  <si>
    <t>1 and 3</t>
  </si>
  <si>
    <t>If section 6.3.7.3 is shifted to section 6.3.4.3 then change that section number in section 10.5.5</t>
  </si>
  <si>
    <t>7 and 32</t>
  </si>
  <si>
    <t>6.3.4.3</t>
  </si>
  <si>
    <t>Section 7 is broken.</t>
  </si>
  <si>
    <t>Update section to match with the content of other sections.</t>
  </si>
  <si>
    <t>Section 8 is broken.</t>
  </si>
  <si>
    <t>Section 9 is broken.</t>
  </si>
  <si>
    <t>Coexistence discovery is broken</t>
  </si>
  <si>
    <t>See document 19-12/0200r0</t>
  </si>
  <si>
    <t>Ivan Reede</t>
  </si>
  <si>
    <t>To change my vote from Disapprove to Approve, include a behavioural model of the coexistence conflict resolution process in the form of algorithms or procdeures or flow charts or state diagrams or other with accompnaying text and provide demonstration via simulation that a standards compliant coexistence system converges toward a stable resolution who's outcome (although it may not be perfect and always converge) demonstrates that coexistence of transceivers/networks implementing such is significantly improved and that such networks do not abdict to other devices not implementing the coexistence standard... i.e. the reason for which one would want to comply rather than not comply.</t>
  </si>
  <si>
    <t>iv</t>
  </si>
  <si>
    <t>The difference between the AmeriSys proposal and the current draft makes that I cannot envision a converging solution at this time with the defined protocols and algorithms. Therefore, I expect that when a converging proposal is made, many protocoland algorithm alterations may be required to make a coexistence system that demonstrably improves the coexistnce situation of devices implementing the standard in comparison to devices not implementing the standard. I therefore leave the resolution of this comment and the required changes open to the proponents of the proposed protocols in the task group for lack of technical expertise in the use of what is propsed in the draft.</t>
  </si>
  <si>
    <t>There is inconsistency in the entity names shown in the Figure 1. Some entities are shown with their full descriptive names while WSO only as acronym.</t>
  </si>
  <si>
    <t>revise Figure 1: i) Add acronyms for all entities ii) include WSO full name</t>
  </si>
  <si>
    <t>The minimum scaling step for the supported frequncies  should be specified.</t>
  </si>
  <si>
    <t>Revise the definition of "ListOfSupportedFrequencies" as follows,
 ListOfSupportedFrequencies ::= SEQUENCE OF SEQUENCE {
frequencyRange FrequencyRange,
scalingStep  REAL, --kHz
}</t>
  </si>
  <si>
    <t>Revise the definition of "ListOfSupportedFrequencies" as follows,
ListOfSupportedFrequencies ::= SEQUENCE OF SEQUENCE {
startFreq REAL,
stopFreq REAL,
scalingStep REAL,   --kHZ
}</t>
  </si>
  <si>
    <t>"ListOfGeolocation"  is listed as a message. It is not a messgae.</t>
  </si>
  <si>
    <t>Remove it from the list.</t>
  </si>
  <si>
    <t>"ListOfGeolocation" is listed as a data type but it is not defined anywhere.</t>
  </si>
  <si>
    <t>Define it.</t>
  </si>
  <si>
    <t>The expression of this sentence is not approriate as it imposes a requirement on the TVWS database.</t>
  </si>
  <si>
    <t>Change "performs" to "may perform".</t>
  </si>
  <si>
    <t>List of operating frequencies should be supported  for WSO resource reconfiguration request from CE to CM.</t>
  </si>
  <si>
    <t>26-29</t>
  </si>
  <si>
    <t>Replace
FrequencyRange --&gt; ListOfOperatingFrequencies in the ResourceReconfigurationRequest message</t>
  </si>
  <si>
    <t>List of operating frequencies should be supported  in resource reconfiguration response from CM to CE.</t>
  </si>
  <si>
    <t>45-48</t>
  </si>
  <si>
    <t>Replace
FrequencyRange --&gt; ListOfOperatingFrequencies in the ResourceReconfigurationResponse message</t>
  </si>
  <si>
    <t>List of operating frequencies should be supported  for WSO resource reconfiguration request to CE.</t>
  </si>
  <si>
    <t>5.2.2.6.3</t>
  </si>
  <si>
    <t>Replace
FrequencyRange --&gt; ListOfOperatingFrequencies in newOperatingResource datatype in Table 32</t>
  </si>
  <si>
    <t>List of operating frequencies should be supported  in resource reconfiguration response to from CE to WSO .</t>
  </si>
  <si>
    <t>5.2.6.4</t>
  </si>
  <si>
    <t>Replace
FrequencyRange --&gt; ListOfOperatingFrequencies in the newOperatingResource datatype in Table 33.</t>
  </si>
  <si>
    <t>The parameter "currentTxPower" is missing here. See Page 38 Line 16</t>
  </si>
  <si>
    <t>Add parameter "currentTxPower" in "ListOfOperatingFrequencies" data type.</t>
  </si>
  <si>
    <t>WSO shall be able to inform its mobility status to the CE during registration.</t>
  </si>
  <si>
    <t>Include WSO mobility information parameter  in "GetRegInfo.response" primitive</t>
  </si>
  <si>
    <t>Define mobility information parameter in Table 15</t>
  </si>
  <si>
    <t>WSO mobility information should be specified during the CE registartion.</t>
  </si>
  <si>
    <t>Include WSO mobility information parameter in "CERegistrationRequest"</t>
  </si>
  <si>
    <t>WSO mobility information should be specified during the CM registartion.</t>
  </si>
  <si>
    <t>Include WSO mobility information parameter in "CMRegistrationRequest"</t>
  </si>
  <si>
    <t>WSO mobility information should be specified during  update registartion.</t>
  </si>
  <si>
    <t>Include WSO mobility information parameter in "NewRegInfo.indication" primtive</t>
  </si>
  <si>
    <t>WSO mobility information should be specified during update registartion.</t>
  </si>
  <si>
    <t>Define mobility information parameter in Table 17</t>
  </si>
  <si>
    <t>WSO shall be able to inform its mobility status to the CE for resource reconfiguration.  According to some regulations (e.g. FCC), WSO may also provide a region defined by multiple locations.</t>
  </si>
  <si>
    <t>Include the  choice of WSO mobility information parameter and list of geolocations in "ResourceReconfiguration.request" primitive</t>
  </si>
  <si>
    <t>CE shall be able to send its WSOmobility status to the CM for resource reconfiguration. According to some regulations (e.g. FCC), WSO may also provide a region defined by multiple locations.</t>
  </si>
  <si>
    <t>Include WSO mobility information parameter and list of geolocatios  in "ResourceReconfigurationRequest"</t>
  </si>
  <si>
    <t>WSO shall be able to inform its mobility status to the CE for resource reconfiguration .</t>
  </si>
  <si>
    <t>Define mobility information parameter in Table 32</t>
  </si>
  <si>
    <t>CE shall be able to request WSO mobility information</t>
  </si>
  <si>
    <t>Include WSO mobility information in "reqInfoDescrElement"</t>
  </si>
  <si>
    <t>WSO shall be able to prviode its mobility information upon CE request</t>
  </si>
  <si>
    <t>Include WSO mobility information in "reqInfoValueType"</t>
  </si>
  <si>
    <t>Include WSO mobility information in "reqInfoValue"</t>
  </si>
  <si>
    <t>WSO mobility measurement should be supported.</t>
  </si>
  <si>
    <t>Include "mobility" in "MeasurementCapability"</t>
  </si>
  <si>
    <t>Include "mobility" in "MeasurementType"</t>
  </si>
  <si>
    <t>WSO mobility measurement report should be supported.</t>
  </si>
  <si>
    <t>Include "mobilityReport" in "MeasurementReport"</t>
  </si>
  <si>
    <t>WSO mobility report should be defined.</t>
  </si>
  <si>
    <t>Define it</t>
  </si>
  <si>
    <t>GetRegInfo.response should be GetInfo.response</t>
  </si>
  <si>
    <t>Correct it</t>
  </si>
  <si>
    <t>GetAvailableChannelList.response should be GetMeasurement.response</t>
  </si>
  <si>
    <t>Include "listofGeolocation" in DiscoveryInformation data type</t>
  </si>
  <si>
    <t>include the following:
listOfGelolocation  ListOFGeolocation</t>
  </si>
  <si>
    <t>Each CM shall support both management service and management service, not CE</t>
  </si>
  <si>
    <t>Replace "Each CE shall support both~" with "Each CM shall support both~"</t>
  </si>
  <si>
    <t>A term"exposed interface" is newly added.</t>
  </si>
  <si>
    <t>Clarify it</t>
  </si>
  <si>
    <t>Why 5 consecutive KeepAliveRequest messages is proposed? Why the specific number,"5" is considered?</t>
  </si>
  <si>
    <t>The group is needed to discuss to determine the number if it is required to be specified</t>
  </si>
  <si>
    <t>Normative text is not the same as the original contribution (19-12/0167r1).</t>
  </si>
  <si>
    <t>Replace it with the original contribution.</t>
  </si>
  <si>
    <t>Normative text is not the same as the original contribution (19-12/0168r1).</t>
  </si>
  <si>
    <t>Normative text is not the same as the original contribution (19-12/0169r1).</t>
  </si>
  <si>
    <t>Normative text is not the same as the original contribution (19-12/0170r1).</t>
  </si>
  <si>
    <t>Normative text is not the same as the original contribution (19-12/0171r1).</t>
  </si>
  <si>
    <t>Normative text is not the same as the original contribution (19-12/0172r1).</t>
  </si>
  <si>
    <t>6.3.11.2</t>
  </si>
  <si>
    <t>Normative text is not the same as the original contribution (19-12/0173r1).</t>
  </si>
  <si>
    <t>Normative text is not the same as the original contribution (19-12/0174r1).</t>
  </si>
  <si>
    <t>6.3.12.2</t>
  </si>
  <si>
    <t>Normative text is not the same as the original contribution (19-12/0175r1).</t>
  </si>
  <si>
    <t>Normative text is not the same as the original contribution (19-12/0176r1).</t>
  </si>
  <si>
    <t>Normative text is not the same as the original contribution (19-12/0177r1).</t>
  </si>
  <si>
    <t>Normative text is not the same as the original contribution (19-12/0178r1).</t>
  </si>
  <si>
    <t>Normative text is not the same as the original contribution (19-12/0179r1).</t>
  </si>
  <si>
    <t>Normative text is not the same as the original contribution (19-12/0181r1).</t>
  </si>
  <si>
    <t>Normative text is not the same as the original contribution (19-12/0182r1).</t>
  </si>
  <si>
    <t>Normative text is not the same as the original contribution (19-12/0184r1).</t>
  </si>
  <si>
    <t>More explanation is needed for "obtaining available channel list from WSO procedure"</t>
  </si>
  <si>
    <t>6.3.5.1</t>
  </si>
  <si>
    <t>Revise normative text</t>
  </si>
  <si>
    <t>More explanation is needed for "announcing available channel list change by WSO procedure"</t>
  </si>
  <si>
    <t>6.3.5.2</t>
  </si>
  <si>
    <t>More explanation is needed for "requesting measurements procedure"</t>
  </si>
  <si>
    <t>6.3.8.1</t>
  </si>
  <si>
    <t>More explanation is needed for "obtaining one-time measurement procedure"</t>
  </si>
  <si>
    <t>6.3.8.2</t>
  </si>
  <si>
    <t>More explanation is needed for "obtaining scheduled measurements procedure"</t>
  </si>
  <si>
    <t>6.3.8.3</t>
  </si>
  <si>
    <t>More explanation is needed for " master CM selection by CDIS procedure"</t>
  </si>
  <si>
    <t>6.3.10.1</t>
  </si>
  <si>
    <t>More explanation is needed for " msater CM selection by CMs procedure"</t>
  </si>
  <si>
    <t>6.3.10.2</t>
  </si>
  <si>
    <t>More explanation is needed for " master/slave CM configuration by CDIS procedure"</t>
  </si>
  <si>
    <t>6.3.10.3</t>
  </si>
  <si>
    <t>More explanation is needed for " master/slave CM configuration by CMs procedure"</t>
  </si>
  <si>
    <t>6.3.10.4</t>
  </si>
  <si>
    <t>More explanation is needed for " sending resource reconfiguration request forom CE to CM procedure"</t>
  </si>
  <si>
    <t>6.3.11.3</t>
  </si>
  <si>
    <t>Keep alive procedure is originally proposed as in 19-12/0084r1. New normative text which is not in 19-12/0084r1 is added and it is needed to be clarifed.</t>
  </si>
  <si>
    <t>Clarify the newly added normative text and have a group discussion if it is appropriate</t>
  </si>
  <si>
    <t>CE entity operation should be revised to be in consistency with clause 6</t>
  </si>
  <si>
    <t>Revise clause 7</t>
  </si>
  <si>
    <t>CM entity operation should be revised to be in consistency with clause 6</t>
  </si>
  <si>
    <t>Revise clause 8</t>
  </si>
  <si>
    <t>CDIS entity operation should be revised to be in consistency with clause 6</t>
  </si>
  <si>
    <t>Revise clause 9</t>
  </si>
  <si>
    <t>Add the defintion of peak node number and describe how it is evaluated.</t>
  </si>
  <si>
    <t>Add the defintion of channel utility value and describe how it is evaluated.</t>
  </si>
  <si>
    <t>Add the defintion of mapped node number and describe how it is evaluated.</t>
  </si>
  <si>
    <t>Add the defintion of mapped channel utility value and describe how it is evaluated.</t>
  </si>
  <si>
    <t>The equation for variance, sigma, is wrong. It should be square of sigma not the sigma</t>
  </si>
  <si>
    <t>Fix the equation</t>
  </si>
  <si>
    <t>Add the defintion of planned resource allocation and describe how it is determined.</t>
  </si>
  <si>
    <t>The equation for normalization value, nv, is broken</t>
  </si>
  <si>
    <t>The direction of arrows in Figure 179 looks like wrong. It seems that the direction of arrow betwwen steps are reversed.</t>
  </si>
  <si>
    <t>Subclause 9.5.4 is not an algorithm but explanation of two types of coexistence discovery, i.e., intra-CM and inte-CM coexistence discovery, that are already described on sub-clause 4.5.3.</t>
  </si>
  <si>
    <t>Delete sub-clause 10.5.6</t>
  </si>
  <si>
    <t>Sub-clause 9.5.5 is not an algorithm but explanation of coexistence discovery service that is already described on sub-clause 4.5.3</t>
  </si>
  <si>
    <t>10.5.6.1</t>
  </si>
  <si>
    <t>Delete sub-clause 10.5.6.1</t>
  </si>
  <si>
    <t>Annex A</t>
  </si>
  <si>
    <t>PICS proforma is needed to be discussed if it is appropriate or not for the draft.</t>
  </si>
  <si>
    <t>Discuss it</t>
  </si>
  <si>
    <t>The draft needs to have normative texts on profiling</t>
  </si>
  <si>
    <t>Add proper normative texts</t>
  </si>
  <si>
    <t>The draft needs to have normative texts on interaction between CDISs</t>
  </si>
  <si>
    <t>The definitions section is missing definitions of terms which are used extensively in the section 10.</t>
  </si>
  <si>
    <t>Add definitions of terms used in section 10.</t>
  </si>
  <si>
    <t>Interfaces A and C are between an IEEE 802.19.1 specified and an external element like WSO and TVBD DB. A specific implementation of those interfaces can not be mandated by the IEEE 802.19.1.</t>
  </si>
  <si>
    <t>Make it clear in the specification that the interfaces A and C are logical and the IEEE 802.19.1 specification doesn't mandate a specific implementation. Consider deleting all the procedures and message definitions related to the interface C and specify the interface with primitives similarly with the interface A.</t>
  </si>
  <si>
    <t>Authentication and deauthentication procedures and related messages as well as data types are useless since the specification mandates use of SSH and TLS.</t>
  </si>
  <si>
    <t>Delete all the procedures dealing with authentication and deauthentication and update rest of the draft accordingly.</t>
  </si>
  <si>
    <t>The procedure description is incomplete.</t>
  </si>
  <si>
    <t>Update the description as proposed in 19-12/0191r0.</t>
  </si>
  <si>
    <t>Procedure description is incomplete.</t>
  </si>
  <si>
    <t>Update the description as proposed in 19-12/0192r0.</t>
  </si>
  <si>
    <t>Update the description as proposed in 19-12/0193r0.</t>
  </si>
  <si>
    <t>Update the description as proposed in 19-12/0194r0.</t>
  </si>
  <si>
    <t>Update the description as proposed in 19-12/0195r0.</t>
  </si>
  <si>
    <t>Language in the section is not normative text.</t>
  </si>
  <si>
    <t>Update the section as proposed in 19-12/0198r0.</t>
  </si>
  <si>
    <t>PICS is incomplete.</t>
  </si>
  <si>
    <t>B</t>
  </si>
  <si>
    <t>Update the PICS as proposed in 19-12/0201r0.</t>
  </si>
  <si>
    <t>MIB would be really useful addition to the draft as it would make it more clear what information each entity needs to maintain.</t>
  </si>
  <si>
    <t>Add MIB as proposed in 19-12/0202r0.</t>
  </si>
  <si>
    <t>In some countries and areas it is illegal for a service provider to release location of a customer and thus the current operating model in which a CM registers WSO location to CDIS for coexistence discovery is illegal in some countries.</t>
  </si>
  <si>
    <t>Modify the system so that a CM doesn't have to release location of a WSO to CDIS. Redesign the coexistence discovery so that the CDIS doesn't need to know actual location but it can still support the CM in coexistence discovery.</t>
  </si>
  <si>
    <t>Language and style in section 10.4 doesn't meet requirements of an industry standard. There is way too much text which belongs to documents like implementation guidelines and implementation specification.</t>
  </si>
  <si>
    <t>Rewrite the whole section.</t>
  </si>
  <si>
    <t>5.2.1</t>
  </si>
  <si>
    <t>10.4.1</t>
  </si>
  <si>
    <t>10.5.6.2</t>
  </si>
  <si>
    <t>6.2.1</t>
  </si>
  <si>
    <t>6.3.1</t>
  </si>
  <si>
    <t>6.3.4</t>
  </si>
  <si>
    <t>6.3.5</t>
  </si>
  <si>
    <t>6.3.14</t>
  </si>
  <si>
    <t>6.5</t>
  </si>
  <si>
    <t>5.3.2</t>
  </si>
  <si>
    <t>1) TECHNICAL COMMENTS</t>
  </si>
  <si>
    <t>2) EDITORIAL COMMENTS</t>
  </si>
  <si>
    <t>4.3.3</t>
  </si>
  <si>
    <t>4.4.2</t>
  </si>
  <si>
    <t>6.3.8</t>
  </si>
  <si>
    <t>CID</t>
  </si>
  <si>
    <t>10.5.6</t>
  </si>
  <si>
    <t>10.6.1</t>
  </si>
  <si>
    <t>10.6.2</t>
  </si>
  <si>
    <t>10.6.3</t>
  </si>
  <si>
    <t>10.6.4</t>
  </si>
  <si>
    <t>10.6.5</t>
  </si>
  <si>
    <t>1.1) Draft structure and style</t>
  </si>
  <si>
    <t>1.2) CDIS design</t>
  </si>
  <si>
    <t>10.4.7</t>
  </si>
  <si>
    <t>10.5.5.1</t>
  </si>
  <si>
    <t>1.3) New features</t>
  </si>
  <si>
    <t>1.4) Misc</t>
  </si>
  <si>
    <t>1.5) SAPs and related data types</t>
  </si>
  <si>
    <t>1.6) Procedure descriptions</t>
  </si>
  <si>
    <t>1.7) Messages and related data types</t>
  </si>
  <si>
    <t>1.8) Coexistence mechanisms and algorithms</t>
  </si>
  <si>
    <t>1.8.1) Coexistence decision algorithm in section 10.4.1</t>
  </si>
  <si>
    <t>1.8.2) Coexistence decision algorithm in section 10.4.7</t>
  </si>
  <si>
    <t>1.8.3) Coexistence decision algorithm in section 10.4.8</t>
  </si>
  <si>
    <t>1.8.4) Coexistence discovery algorithm in section 10.5.6.2</t>
  </si>
  <si>
    <t>1.8.5) Measurements</t>
  </si>
  <si>
    <t>All the comments categorized and prepared for resolutions in the San Antonio meeting</t>
  </si>
  <si>
    <t>Accept</t>
  </si>
  <si>
    <t>Accept in principle</t>
  </si>
  <si>
    <t>Mika Kasslin to prepare substitute text</t>
  </si>
  <si>
    <t>Accepted</t>
  </si>
  <si>
    <t>Accepted
See resolution to CID85</t>
  </si>
  <si>
    <t>Accepted
See resolution to CID87</t>
  </si>
  <si>
    <t>Accepted
See resolutions to CID85 and CID87</t>
  </si>
  <si>
    <t>Accept in principle
See motion on interface C on November 14, 2012</t>
  </si>
  <si>
    <t>Accepted
See resolution to CID108</t>
  </si>
  <si>
    <t>Accepted
See 19-12/0195r1</t>
  </si>
  <si>
    <t>Accepted
See resolution to CID110</t>
  </si>
  <si>
    <t>Accepted
See resolutions to CID108 and CID110</t>
  </si>
  <si>
    <t>Mika Kasslin to prepare figure on keep alive mechanism</t>
  </si>
  <si>
    <t>Accept
Editorial update: Extend the Const in the data type definition to Constraint</t>
  </si>
  <si>
    <t>Accept in principle
The message shall be modified to allow indication of multiple channel numbers or frequency ranges. The channels or the frequency ranges do not need to be adjacent.</t>
  </si>
  <si>
    <t>Accepted
See 19-12/0220r0</t>
  </si>
  <si>
    <t>Accept in principle
See 19-12/0221r0</t>
  </si>
  <si>
    <t>Accepted
See resolution of CID141</t>
  </si>
  <si>
    <t>Counter
Step 3 and 4 consider CE/WSO served by the CM itself. Steps 5 and 6 involve CE/WSO servied by other CMs.</t>
  </si>
  <si>
    <t>Counter
Steps 4 and 6 consider sharing a frequency band by WSOs of same type. Then time sharing is not considered. Step 7 considers sharing a frequency band by WSO of different types with scheduling.
The figure needs to be updated to clarify the differences between the steps.</t>
  </si>
  <si>
    <t>Stanislav Filin to update the figure.</t>
  </si>
  <si>
    <t>Stanislav Filin to provide text describing how scheduling is done</t>
  </si>
  <si>
    <t>Accepted in principle
On steps 4 and 6, see the response to CID144. Scheduling with step 7 needs to be clarified more in details in the draft.</t>
  </si>
  <si>
    <t>Accept in principle
Change step 5 to step 6.</t>
  </si>
  <si>
    <t>Accept in principle
Change step 5 to step 7.</t>
  </si>
  <si>
    <t>TG editor</t>
  </si>
  <si>
    <t>Revision 1</t>
  </si>
  <si>
    <t>Comment resolution status after Wednesday in San Antonio, November 2012</t>
  </si>
  <si>
    <t>Accept
Peak node number is the highest node count detected by the WSO and including itself during the time period of Ts (e.g. 30s)
Definition will be added.</t>
  </si>
  <si>
    <t>Accept
The peak channel utility value is the highest channel occupancy level during the basic frame of that particular radio standard (e.g. beacon period in .11) divided by the allocated occupancy within Ts period. 
Definition will be added.</t>
  </si>
  <si>
    <t>Counter
Default values for T1 and T2 are 1 min and 1 hour respectively.
The description will be updated to clarify the intent.</t>
  </si>
  <si>
    <t>Counter
The main purpose of this algorithm is to find channel locations for each WSO in such a way that within each channel the sum of CVs or resources of WSOs is balanced. The actual operation within each channel is done according to RAT specification. The purpose is not to make allocations to each individual link setup.</t>
  </si>
  <si>
    <t>Accept in principle
As a clarification remove weighting factors (set them as 1)
The description will be update to improve clarity.</t>
  </si>
  <si>
    <t>Accept in principle
For bigger networks it is easier to use resources continuously (smaller variation in general). Therefore there is reduction in their mapping. The mapping of the channel utility "punishes" WSO less than having direct linear mapping. Its purpose is to decrease CV in some extent if all the allocated resources are not used.
Description will be added.</t>
  </si>
  <si>
    <t>Accept in principle
F1 is calculated as follows: Calculate the average c1 of 2 latest peak node numbers and the average c2 of 120 previous peak node numbers. Take the average of c1 and c2, round it to the next bigger integer and map that according to following mapping:  mapped node number = 0.2 (if number of nodes is 1), N-1 (if number of nodes N is 2,3,…,11) and 10 (if number of nodes N is &gt;11).
The clause will be updated to include description.</t>
  </si>
  <si>
    <t>Accept in principle
F2 is calculated as follows: calculate the average g1 of 2 latest peak utility values and the average g2 of 120 previous peak utility values. Take the average of g1 and g2 and map that according to the following mapping: mapped channel utility value = 0.4 (between channel utility value of 0-0.3), 1 (between channel utility value of 0.8-1), linearly changing between 0.4 to 1 (between channel utility value of 0.3-0.8). Transmission buffer full is always full channel utility.
The clause will be updated to include description.</t>
  </si>
  <si>
    <t>Accept
The description will be clarified e.g. as follows:
 is variance of normalized quality factor values and ...</t>
  </si>
  <si>
    <t>Accept in principle
See typo correction in CID 172</t>
  </si>
  <si>
    <t>Accept in principle
Planned resource allocation is an allocation, which CM has calculated to the WSO in the resource allocation analysis.
The clause description will be updated and definition will be provided.</t>
  </si>
  <si>
    <t xml:space="preserve">Accept in principle
Quality factor describes how much resources are planned to be allocated to a WSOwith respect to its coexistence value. In the optimal balanced sharing case all WSOs involved have the same value (except if a WSO does not need so much resources it is entitled to). Normalization is done so that condition epsilon for balanced sharing solution is not dependent on number of WSOs.
Description will be added to the clause. </t>
  </si>
  <si>
    <t>Accept
nv = sum(Ri /CVi )</t>
  </si>
  <si>
    <t>Accept in principle
The CM responds "yes" if it is calculating resources to the WSO under request. Otherwise it responds "no".
The clause will be updated accordingly.</t>
  </si>
  <si>
    <t>Accept in principle
Any WSO can belong to many coexistence sets. Different WSOs can be served by different CMs. When CM is doing resource allocation calculations, it is doing this calculation to the target WSO and its coexistence set (or to those to which it is allowed to). When taking these 3 rules, there is a possibility that at least two CMs are calculating resources to the same WSO.
The clause will be updated to clarify this.</t>
  </si>
  <si>
    <t>Accept in principle
The CM is calculating allocations to the WSO1 and its coexistence set (=first). When looking the coexistence set of an element of first coexistence set, there most probably are differences. So coexistence set of WSO1 is the first. Coexistence set of an element of the first coexistence set is the second.
The clause will be updated to clarify the meaning of two sets.</t>
  </si>
  <si>
    <t>Accept in principle
If there are more than one CM making simultaneously allocation to the same WSO and these CMs perform proposal ranking, that ranking algorithm is left for implementer.
The clause will be updated to provide clarification to the issue.</t>
  </si>
  <si>
    <t>Revision 2</t>
  </si>
  <si>
    <t>Comment resolution proposals added for comments with CID within the range of 148 through 166</t>
  </si>
  <si>
    <t>Accept in principle
See 19-12/0193r1</t>
  </si>
  <si>
    <t>See CID106</t>
  </si>
  <si>
    <t>Accept
See 19-12/0216r0</t>
  </si>
  <si>
    <t>Accept in principle
See 19-12/0197r1</t>
  </si>
  <si>
    <t>Accepted in principle
See a motion on algorithm descriptions on November 15, 2012</t>
  </si>
  <si>
    <r>
      <t xml:space="preserve">Accept in principle
The WSO is an entity that </t>
    </r>
    <r>
      <rPr>
        <b/>
        <sz val="11"/>
        <color theme="1"/>
        <rFont val="Calibri"/>
        <family val="2"/>
        <scheme val="minor"/>
      </rPr>
      <t>represents</t>
    </r>
    <r>
      <rPr>
        <sz val="11"/>
        <color theme="1"/>
        <rFont val="Calibri"/>
        <family val="2"/>
        <charset val="128"/>
        <scheme val="minor"/>
      </rPr>
      <t xml:space="preserve"> a TVWS white space device or a network of TVWS devices. 
The language will be clarified.</t>
    </r>
  </si>
  <si>
    <t>Revision 3</t>
  </si>
  <si>
    <t>Comment resolution status after Thursday AM meetings in San Antonio, November 2012</t>
  </si>
  <si>
    <t>Revision 4</t>
  </si>
  <si>
    <t>Comment resolution status after November 2012 plenary in San Antonio, TX</t>
  </si>
  <si>
    <t>IEEE P802.19.1-12/0204r5</t>
  </si>
  <si>
    <t>Revision 5</t>
  </si>
  <si>
    <t>Accepted in principle
The 802.19.1 system architecture is modified to allow a CE to represent multiple WSOs. 
Message and data type definitions and primitive descriptions to be updated accordingly as proposed in 19-13/0008r0, 19-13/0007r0 and 19-13/0005r0, respectively.</t>
  </si>
  <si>
    <t>Accept in principle
See 19-12/0226r5
Have the figures in the proposal included in a new informative annex that contains explanatory notes.</t>
  </si>
  <si>
    <t>Comment resolution status after AM2 Wednesday in Vancouver, January 2013. Vancouver meeting resolutions highlighted with blue.</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</si>
</sst>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charset val="128"/>
      <scheme val="minor"/>
    </font>
    <font>
      <sz val="11"/>
      <color theme="1"/>
      <name val="Calibri"/>
      <family val="2"/>
      <charset val="128"/>
      <scheme val="minor"/>
    </font>
    <font>
      <b/>
      <sz val="18"/>
      <color theme="3"/>
      <name val="Cambria"/>
      <family val="2"/>
      <charset val="128"/>
      <scheme val="major"/>
    </font>
    <font>
      <b/>
      <sz val="15"/>
      <color theme="3"/>
      <name val="Calibri"/>
      <family val="2"/>
      <charset val="128"/>
      <scheme val="minor"/>
    </font>
    <font>
      <b/>
      <sz val="13"/>
      <color theme="3"/>
      <name val="Calibri"/>
      <family val="2"/>
      <charset val="128"/>
      <scheme val="minor"/>
    </font>
    <font>
      <b/>
      <sz val="11"/>
      <color theme="3"/>
      <name val="Calibri"/>
      <family val="2"/>
      <charset val="128"/>
      <scheme val="minor"/>
    </font>
    <font>
      <sz val="11"/>
      <color rgb="FF006100"/>
      <name val="Calibri"/>
      <family val="2"/>
      <charset val="128"/>
      <scheme val="minor"/>
    </font>
    <font>
      <sz val="11"/>
      <color rgb="FF9C0006"/>
      <name val="Calibri"/>
      <family val="2"/>
      <charset val="128"/>
      <scheme val="minor"/>
    </font>
    <font>
      <sz val="11"/>
      <color rgb="FF9C6500"/>
      <name val="Calibri"/>
      <family val="2"/>
      <charset val="128"/>
      <scheme val="minor"/>
    </font>
    <font>
      <sz val="11"/>
      <color rgb="FF3F3F76"/>
      <name val="Calibri"/>
      <family val="2"/>
      <charset val="128"/>
      <scheme val="minor"/>
    </font>
    <font>
      <b/>
      <sz val="11"/>
      <color rgb="FF3F3F3F"/>
      <name val="Calibri"/>
      <family val="2"/>
      <charset val="128"/>
      <scheme val="minor"/>
    </font>
    <font>
      <b/>
      <sz val="11"/>
      <color rgb="FFFA7D00"/>
      <name val="Calibri"/>
      <family val="2"/>
      <charset val="128"/>
      <scheme val="minor"/>
    </font>
    <font>
      <sz val="11"/>
      <color rgb="FFFA7D00"/>
      <name val="Calibri"/>
      <family val="2"/>
      <charset val="128"/>
      <scheme val="minor"/>
    </font>
    <font>
      <b/>
      <sz val="11"/>
      <color theme="0"/>
      <name val="Calibri"/>
      <family val="2"/>
      <charset val="128"/>
      <scheme val="minor"/>
    </font>
    <font>
      <sz val="11"/>
      <color rgb="FFFF0000"/>
      <name val="Calibri"/>
      <family val="2"/>
      <charset val="128"/>
      <scheme val="minor"/>
    </font>
    <font>
      <i/>
      <sz val="11"/>
      <color rgb="FF7F7F7F"/>
      <name val="Calibri"/>
      <family val="2"/>
      <charset val="128"/>
      <scheme val="minor"/>
    </font>
    <font>
      <b/>
      <sz val="11"/>
      <color theme="1"/>
      <name val="Calibri"/>
      <family val="2"/>
      <charset val="128"/>
      <scheme val="minor"/>
    </font>
    <font>
      <sz val="11"/>
      <color theme="0"/>
      <name val="Calibri"/>
      <family val="2"/>
      <charset val="128"/>
      <scheme val="minor"/>
    </font>
    <font>
      <sz val="10"/>
      <color theme="1"/>
      <name val="Calibri"/>
      <family val="2"/>
      <charset val="128"/>
      <scheme val="minor"/>
    </font>
    <font>
      <b/>
      <sz val="12"/>
      <name val="Times New Roman"/>
      <family val="1"/>
    </font>
    <font>
      <sz val="20"/>
      <name val="Times New Roman"/>
      <family val="1"/>
    </font>
    <font>
      <sz val="12"/>
      <name val="Times New Roman"/>
      <family val="1"/>
    </font>
    <font>
      <b/>
      <sz val="14"/>
      <name val="Times New Roman"/>
      <family val="1"/>
    </font>
    <font>
      <sz val="12"/>
      <color indexed="8"/>
      <name val="Times New Roman"/>
      <family val="1"/>
    </font>
    <font>
      <sz val="11"/>
      <color theme="1"/>
      <name val="Times New Roman"/>
      <family val="1"/>
    </font>
    <font>
      <sz val="12"/>
      <color theme="1"/>
      <name val="Times New Roman"/>
      <family val="1"/>
    </font>
    <font>
      <b/>
      <sz val="11"/>
      <color theme="1"/>
      <name val="Calibri"/>
      <family val="2"/>
      <scheme val="minor"/>
    </font>
    <font>
      <b/>
      <u/>
      <sz val="11"/>
      <color theme="1"/>
      <name val="Calibri"/>
      <family val="2"/>
      <scheme val="minor"/>
    </font>
    <font>
      <sz val="10"/>
      <name val="Arial"/>
      <family val="2"/>
    </font>
    <font>
      <u/>
      <sz val="11"/>
      <color theme="10"/>
      <name val="Calibri"/>
      <family val="2"/>
      <charset val="128"/>
      <scheme val="minor"/>
    </font>
    <font>
      <u/>
      <sz val="11"/>
      <color theme="11"/>
      <name val="Calibri"/>
      <family val="2"/>
      <charset val="128"/>
      <scheme val="minor"/>
    </font>
    <font>
      <b/>
      <u/>
      <sz val="12"/>
      <color theme="1"/>
      <name val="Calibri"/>
      <family val="2"/>
      <scheme val="minor"/>
    </font>
    <font>
      <b/>
      <u/>
      <sz val="14"/>
      <color theme="1"/>
      <name val="Calibri"/>
      <family val="2"/>
      <scheme val="minor"/>
    </font>
    <font>
      <sz val="14"/>
      <color theme="1"/>
      <name val="Calibri"/>
      <family val="2"/>
      <scheme val="minor"/>
    </font>
    <font>
      <sz val="11"/>
      <color theme="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theme="4"/>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diagonal/>
    </border>
    <border>
      <left/>
      <right/>
      <top style="thin">
        <color indexed="8"/>
      </top>
      <bottom style="thin">
        <color indexed="8"/>
      </bottom>
      <diagonal/>
    </border>
    <border>
      <left/>
      <right/>
      <top/>
      <bottom style="medium">
        <color auto="1"/>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cellStyleXfs>
  <cellXfs count="84">
    <xf numFmtId="0" fontId="0" fillId="0" borderId="0" xfId="0"/>
    <xf numFmtId="0" fontId="0" fillId="0" borderId="0" xfId="0" applyAlignment="1">
      <alignment wrapText="1"/>
    </xf>
    <xf numFmtId="0" fontId="0" fillId="0" borderId="0" xfId="0" applyNumberFormat="1"/>
    <xf numFmtId="17" fontId="19" fillId="0" borderId="0" xfId="0" applyNumberFormat="1" applyFont="1" applyAlignment="1">
      <alignment horizontal="left"/>
    </xf>
    <xf numFmtId="0" fontId="20" fillId="0" borderId="0" xfId="0" applyFont="1"/>
    <xf numFmtId="0" fontId="19" fillId="0" borderId="0" xfId="0" applyFont="1" applyAlignment="1">
      <alignment horizontal="right"/>
    </xf>
    <xf numFmtId="0" fontId="21" fillId="0" borderId="0" xfId="0" applyFont="1"/>
    <xf numFmtId="0" fontId="22" fillId="0" borderId="0" xfId="0" applyFont="1"/>
    <xf numFmtId="0" fontId="22" fillId="0" borderId="0" xfId="0" applyFont="1" applyAlignment="1">
      <alignment horizontal="center"/>
    </xf>
    <xf numFmtId="49" fontId="22" fillId="0" borderId="0" xfId="0" quotePrefix="1" applyNumberFormat="1" applyFont="1"/>
    <xf numFmtId="0" fontId="21" fillId="0" borderId="10" xfId="0" applyFont="1" applyBorder="1" applyAlignment="1">
      <alignment vertical="top" wrapText="1"/>
    </xf>
    <xf numFmtId="0" fontId="21" fillId="0" borderId="12" xfId="0" applyFont="1" applyBorder="1"/>
    <xf numFmtId="0" fontId="21" fillId="0" borderId="0" xfId="0" applyFont="1" applyBorder="1"/>
    <xf numFmtId="49" fontId="21" fillId="0" borderId="0" xfId="0" applyNumberFormat="1" applyFont="1"/>
    <xf numFmtId="0" fontId="21" fillId="0" borderId="0" xfId="0" applyFont="1" applyAlignment="1">
      <alignment vertical="top" wrapText="1"/>
    </xf>
    <xf numFmtId="0" fontId="21" fillId="0" borderId="13" xfId="0" applyFont="1" applyBorder="1" applyAlignment="1">
      <alignment vertical="top" wrapText="1"/>
    </xf>
    <xf numFmtId="0" fontId="21" fillId="0" borderId="0" xfId="0" applyFont="1" applyAlignment="1">
      <alignment horizontal="left"/>
    </xf>
    <xf numFmtId="0" fontId="21" fillId="0" borderId="11" xfId="0" applyFont="1" applyBorder="1" applyAlignment="1">
      <alignment vertical="top" wrapText="1"/>
    </xf>
    <xf numFmtId="0" fontId="21" fillId="0" borderId="0" xfId="0" applyFont="1" applyFill="1" applyBorder="1" applyAlignment="1">
      <alignment vertical="top" wrapText="1"/>
    </xf>
    <xf numFmtId="9" fontId="0" fillId="0" borderId="0" xfId="0" applyNumberFormat="1"/>
    <xf numFmtId="0" fontId="24" fillId="0" borderId="0" xfId="0" applyFont="1"/>
    <xf numFmtId="0" fontId="24" fillId="0" borderId="13" xfId="0" applyFont="1" applyBorder="1" applyAlignment="1">
      <alignment vertical="top" wrapText="1"/>
    </xf>
    <xf numFmtId="0" fontId="21" fillId="0" borderId="0" xfId="0" applyFont="1" applyAlignment="1">
      <alignment wrapText="1"/>
    </xf>
    <xf numFmtId="0" fontId="24" fillId="0" borderId="0" xfId="0" applyFont="1" applyAlignment="1">
      <alignment wrapText="1"/>
    </xf>
    <xf numFmtId="0" fontId="25" fillId="0" borderId="0" xfId="0" applyFont="1" applyAlignment="1">
      <alignment vertical="top" wrapText="1"/>
    </xf>
    <xf numFmtId="0" fontId="26" fillId="0" borderId="0" xfId="0" applyFont="1" applyAlignment="1">
      <alignment wrapText="1"/>
    </xf>
    <xf numFmtId="0" fontId="26" fillId="0" borderId="14" xfId="0" applyFont="1" applyBorder="1" applyAlignment="1">
      <alignment wrapText="1"/>
    </xf>
    <xf numFmtId="0" fontId="26" fillId="0" borderId="14" xfId="0" applyFont="1" applyBorder="1"/>
    <xf numFmtId="0" fontId="26" fillId="0" borderId="15" xfId="0" applyFont="1" applyFill="1" applyBorder="1"/>
    <xf numFmtId="0" fontId="26" fillId="0" borderId="0" xfId="0" applyFont="1" applyBorder="1" applyAlignment="1">
      <alignment wrapText="1"/>
    </xf>
    <xf numFmtId="0" fontId="26" fillId="0" borderId="0" xfId="0" applyFont="1" applyBorder="1"/>
    <xf numFmtId="0" fontId="26" fillId="0" borderId="0" xfId="0" applyFont="1" applyFill="1" applyBorder="1"/>
    <xf numFmtId="0" fontId="26" fillId="0" borderId="0" xfId="0" applyFont="1" applyAlignment="1"/>
    <xf numFmtId="0" fontId="26" fillId="0" borderId="0" xfId="0" applyFont="1" applyBorder="1" applyAlignment="1"/>
    <xf numFmtId="0" fontId="26" fillId="0" borderId="0" xfId="0" applyFont="1" applyFill="1" applyBorder="1" applyAlignment="1"/>
    <xf numFmtId="0" fontId="27" fillId="0" borderId="0" xfId="0" applyFont="1" applyAlignment="1"/>
    <xf numFmtId="0" fontId="0" fillId="0" borderId="0" xfId="0" applyFont="1" applyAlignment="1">
      <alignment wrapText="1"/>
    </xf>
    <xf numFmtId="0" fontId="26" fillId="0" borderId="0" xfId="0" applyFont="1" applyAlignment="1">
      <alignment horizontal="right" wrapText="1"/>
    </xf>
    <xf numFmtId="0" fontId="26" fillId="0" borderId="0" xfId="0" applyFont="1" applyAlignment="1">
      <alignment horizontal="right"/>
    </xf>
    <xf numFmtId="0" fontId="0" fillId="0" borderId="0" xfId="0" applyAlignment="1">
      <alignment horizontal="right" wrapText="1"/>
    </xf>
    <xf numFmtId="0" fontId="24" fillId="0" borderId="0" xfId="0" applyFont="1" applyAlignment="1">
      <alignment vertical="top"/>
    </xf>
    <xf numFmtId="0" fontId="0" fillId="0" borderId="0" xfId="0" applyFill="1" applyAlignment="1">
      <alignment wrapText="1"/>
    </xf>
    <xf numFmtId="0" fontId="0" fillId="0" borderId="0" xfId="0" applyFont="1" applyFill="1" applyAlignment="1">
      <alignment wrapText="1"/>
    </xf>
    <xf numFmtId="0" fontId="0" fillId="0" borderId="0" xfId="0" applyFill="1" applyAlignment="1">
      <alignment horizontal="right" wrapText="1"/>
    </xf>
    <xf numFmtId="0" fontId="0" fillId="0" borderId="0" xfId="0" applyNumberFormat="1" applyFill="1" applyAlignment="1">
      <alignment wrapText="1"/>
    </xf>
    <xf numFmtId="0" fontId="18" fillId="0" borderId="0" xfId="0" applyFont="1" applyFill="1" applyAlignment="1">
      <alignment wrapText="1"/>
    </xf>
    <xf numFmtId="0" fontId="0" fillId="0" borderId="0" xfId="0" applyFill="1" applyAlignment="1">
      <alignment vertical="top" wrapText="1"/>
    </xf>
    <xf numFmtId="0" fontId="0" fillId="0" borderId="0" xfId="0" applyFill="1" applyBorder="1" applyAlignment="1">
      <alignment vertical="top" wrapText="1"/>
    </xf>
    <xf numFmtId="49" fontId="0" fillId="0" borderId="0" xfId="0" applyNumberFormat="1" applyFill="1" applyAlignment="1">
      <alignment horizontal="right" vertical="top" wrapText="1"/>
    </xf>
    <xf numFmtId="0" fontId="0" fillId="0" borderId="0" xfId="0" applyNumberFormat="1" applyFill="1" applyAlignment="1">
      <alignment horizontal="right" vertical="top" wrapText="1"/>
    </xf>
    <xf numFmtId="49" fontId="0" fillId="0" borderId="0" xfId="0" applyNumberFormat="1" applyFill="1" applyBorder="1" applyAlignment="1">
      <alignment horizontal="right" vertical="top" wrapText="1"/>
    </xf>
    <xf numFmtId="0" fontId="0" fillId="0" borderId="0" xfId="0" applyNumberFormat="1" applyFill="1" applyBorder="1" applyAlignment="1">
      <alignment horizontal="right" vertical="top" wrapText="1"/>
    </xf>
    <xf numFmtId="0" fontId="28" fillId="0" borderId="0" xfId="0" applyFont="1" applyFill="1" applyAlignment="1">
      <alignment wrapText="1"/>
    </xf>
    <xf numFmtId="0" fontId="28" fillId="0" borderId="0" xfId="0" applyFont="1" applyFill="1"/>
    <xf numFmtId="0" fontId="0" fillId="0" borderId="0" xfId="0" applyFill="1" applyAlignment="1">
      <alignment horizontal="right"/>
    </xf>
    <xf numFmtId="0" fontId="28" fillId="0" borderId="0" xfId="0" applyFont="1" applyFill="1" applyBorder="1" applyAlignment="1">
      <alignment vertical="top" wrapText="1"/>
    </xf>
    <xf numFmtId="49" fontId="26" fillId="0" borderId="0" xfId="0" applyNumberFormat="1" applyFont="1" applyAlignment="1">
      <alignment wrapText="1"/>
    </xf>
    <xf numFmtId="49" fontId="26" fillId="0" borderId="0" xfId="0" applyNumberFormat="1" applyFont="1" applyAlignment="1">
      <alignment horizontal="right" wrapText="1"/>
    </xf>
    <xf numFmtId="49" fontId="26" fillId="0" borderId="0" xfId="0" applyNumberFormat="1" applyFont="1" applyAlignment="1">
      <alignment horizontal="right"/>
    </xf>
    <xf numFmtId="49" fontId="0" fillId="0" borderId="0" xfId="0" applyNumberFormat="1"/>
    <xf numFmtId="49" fontId="0" fillId="0" borderId="0" xfId="0" applyNumberFormat="1" applyFill="1" applyAlignment="1">
      <alignment horizontal="right" wrapText="1"/>
    </xf>
    <xf numFmtId="49" fontId="0" fillId="0" borderId="0" xfId="0" applyNumberFormat="1" applyAlignment="1">
      <alignment horizontal="right" wrapText="1"/>
    </xf>
    <xf numFmtId="49" fontId="28" fillId="0" borderId="0" xfId="0" applyNumberFormat="1" applyFont="1" applyFill="1" applyAlignment="1">
      <alignment horizontal="right"/>
    </xf>
    <xf numFmtId="49" fontId="0" fillId="0" borderId="0" xfId="0" applyNumberFormat="1" applyAlignment="1">
      <alignment wrapText="1"/>
    </xf>
    <xf numFmtId="0" fontId="31" fillId="0" borderId="0" xfId="0" applyFont="1" applyAlignment="1"/>
    <xf numFmtId="0" fontId="32" fillId="0" borderId="0" xfId="0" applyFont="1" applyAlignment="1"/>
    <xf numFmtId="0" fontId="33" fillId="0" borderId="0" xfId="0" applyFont="1" applyAlignment="1"/>
    <xf numFmtId="0" fontId="33" fillId="0" borderId="0" xfId="0" applyFont="1" applyAlignment="1">
      <alignment wrapText="1"/>
    </xf>
    <xf numFmtId="0" fontId="33" fillId="0" borderId="0" xfId="0" applyFont="1" applyAlignment="1">
      <alignment horizontal="right"/>
    </xf>
    <xf numFmtId="49" fontId="33" fillId="0" borderId="0" xfId="0" applyNumberFormat="1" applyFont="1" applyAlignment="1">
      <alignment horizontal="right"/>
    </xf>
    <xf numFmtId="0" fontId="0" fillId="33" borderId="0" xfId="0" applyFill="1" applyAlignment="1">
      <alignment wrapText="1"/>
    </xf>
    <xf numFmtId="0" fontId="0" fillId="33" borderId="0" xfId="0" applyFill="1"/>
    <xf numFmtId="49" fontId="0" fillId="33" borderId="0" xfId="0" applyNumberFormat="1" applyFill="1"/>
    <xf numFmtId="0" fontId="0" fillId="0" borderId="0" xfId="0" applyAlignment="1">
      <alignment wrapText="1"/>
    </xf>
    <xf numFmtId="0" fontId="34" fillId="33" borderId="0" xfId="0" applyFont="1" applyFill="1" applyAlignment="1">
      <alignment horizontal="justify" vertical="center" wrapText="1"/>
    </xf>
    <xf numFmtId="0" fontId="34" fillId="33" borderId="0" xfId="0" applyFont="1" applyFill="1" applyAlignment="1">
      <alignment wrapText="1"/>
    </xf>
    <xf numFmtId="0" fontId="25" fillId="33" borderId="0" xfId="0" applyFont="1" applyFill="1" applyAlignment="1">
      <alignment wrapText="1"/>
    </xf>
    <xf numFmtId="0" fontId="21" fillId="0" borderId="11" xfId="0" applyFont="1" applyBorder="1" applyAlignment="1">
      <alignment vertical="top" wrapText="1"/>
    </xf>
    <xf numFmtId="0" fontId="21" fillId="0" borderId="10" xfId="0" applyFont="1" applyBorder="1" applyAlignment="1">
      <alignment vertical="top" wrapText="1"/>
    </xf>
    <xf numFmtId="0" fontId="23" fillId="0" borderId="13" xfId="0" applyFont="1" applyBorder="1" applyAlignment="1">
      <alignment vertical="top" wrapText="1"/>
    </xf>
    <xf numFmtId="0" fontId="22" fillId="0" borderId="11" xfId="0" applyFont="1" applyBorder="1" applyAlignment="1">
      <alignment vertical="top" wrapText="1"/>
    </xf>
    <xf numFmtId="0" fontId="0" fillId="34" borderId="0" xfId="0" applyFill="1" applyAlignment="1">
      <alignment wrapText="1"/>
    </xf>
    <xf numFmtId="0" fontId="0" fillId="34" borderId="0" xfId="0" applyFill="1"/>
    <xf numFmtId="49" fontId="0" fillId="34" borderId="0" xfId="0" applyNumberFormat="1" applyFill="1"/>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hidden="1"/>
    <cellStyle name="Followed Hyperlink" xfId="45"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hidden="1"/>
    <cellStyle name="Hyperlink" xfId="44" builtinId="8" hidde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abSelected="1" workbookViewId="0">
      <selection activeCell="A9" sqref="A9:A12"/>
    </sheetView>
  </sheetViews>
  <sheetFormatPr defaultColWidth="8.7109375" defaultRowHeight="15"/>
  <cols>
    <col min="1" max="1" width="13.7109375" style="20" bestFit="1" customWidth="1"/>
    <col min="2" max="2" width="48.140625" style="20" bestFit="1" customWidth="1"/>
    <col min="3" max="3" width="24.7109375" style="20" bestFit="1" customWidth="1"/>
    <col min="4" max="256" width="8.7109375" style="20"/>
    <col min="257" max="257" width="13.7109375" style="20" bestFit="1" customWidth="1"/>
    <col min="258" max="258" width="48.140625" style="20" bestFit="1" customWidth="1"/>
    <col min="259" max="259" width="24.7109375" style="20" bestFit="1" customWidth="1"/>
    <col min="260" max="512" width="8.7109375" style="20"/>
    <col min="513" max="513" width="13.7109375" style="20" bestFit="1" customWidth="1"/>
    <col min="514" max="514" width="48.140625" style="20" bestFit="1" customWidth="1"/>
    <col min="515" max="515" width="24.7109375" style="20" bestFit="1" customWidth="1"/>
    <col min="516" max="768" width="8.7109375" style="20"/>
    <col min="769" max="769" width="13.7109375" style="20" bestFit="1" customWidth="1"/>
    <col min="770" max="770" width="48.140625" style="20" bestFit="1" customWidth="1"/>
    <col min="771" max="771" width="24.7109375" style="20" bestFit="1" customWidth="1"/>
    <col min="772" max="1024" width="8.7109375" style="20"/>
    <col min="1025" max="1025" width="13.7109375" style="20" bestFit="1" customWidth="1"/>
    <col min="1026" max="1026" width="48.140625" style="20" bestFit="1" customWidth="1"/>
    <col min="1027" max="1027" width="24.7109375" style="20" bestFit="1" customWidth="1"/>
    <col min="1028" max="1280" width="8.7109375" style="20"/>
    <col min="1281" max="1281" width="13.7109375" style="20" bestFit="1" customWidth="1"/>
    <col min="1282" max="1282" width="48.140625" style="20" bestFit="1" customWidth="1"/>
    <col min="1283" max="1283" width="24.7109375" style="20" bestFit="1" customWidth="1"/>
    <col min="1284" max="1536" width="8.7109375" style="20"/>
    <col min="1537" max="1537" width="13.7109375" style="20" bestFit="1" customWidth="1"/>
    <col min="1538" max="1538" width="48.140625" style="20" bestFit="1" customWidth="1"/>
    <col min="1539" max="1539" width="24.7109375" style="20" bestFit="1" customWidth="1"/>
    <col min="1540" max="1792" width="8.7109375" style="20"/>
    <col min="1793" max="1793" width="13.7109375" style="20" bestFit="1" customWidth="1"/>
    <col min="1794" max="1794" width="48.140625" style="20" bestFit="1" customWidth="1"/>
    <col min="1795" max="1795" width="24.7109375" style="20" bestFit="1" customWidth="1"/>
    <col min="1796" max="2048" width="8.7109375" style="20"/>
    <col min="2049" max="2049" width="13.7109375" style="20" bestFit="1" customWidth="1"/>
    <col min="2050" max="2050" width="48.140625" style="20" bestFit="1" customWidth="1"/>
    <col min="2051" max="2051" width="24.7109375" style="20" bestFit="1" customWidth="1"/>
    <col min="2052" max="2304" width="8.7109375" style="20"/>
    <col min="2305" max="2305" width="13.7109375" style="20" bestFit="1" customWidth="1"/>
    <col min="2306" max="2306" width="48.140625" style="20" bestFit="1" customWidth="1"/>
    <col min="2307" max="2307" width="24.7109375" style="20" bestFit="1" customWidth="1"/>
    <col min="2308" max="2560" width="8.7109375" style="20"/>
    <col min="2561" max="2561" width="13.7109375" style="20" bestFit="1" customWidth="1"/>
    <col min="2562" max="2562" width="48.140625" style="20" bestFit="1" customWidth="1"/>
    <col min="2563" max="2563" width="24.7109375" style="20" bestFit="1" customWidth="1"/>
    <col min="2564" max="2816" width="8.7109375" style="20"/>
    <col min="2817" max="2817" width="13.7109375" style="20" bestFit="1" customWidth="1"/>
    <col min="2818" max="2818" width="48.140625" style="20" bestFit="1" customWidth="1"/>
    <col min="2819" max="2819" width="24.7109375" style="20" bestFit="1" customWidth="1"/>
    <col min="2820" max="3072" width="8.7109375" style="20"/>
    <col min="3073" max="3073" width="13.7109375" style="20" bestFit="1" customWidth="1"/>
    <col min="3074" max="3074" width="48.140625" style="20" bestFit="1" customWidth="1"/>
    <col min="3075" max="3075" width="24.7109375" style="20" bestFit="1" customWidth="1"/>
    <col min="3076" max="3328" width="8.7109375" style="20"/>
    <col min="3329" max="3329" width="13.7109375" style="20" bestFit="1" customWidth="1"/>
    <col min="3330" max="3330" width="48.140625" style="20" bestFit="1" customWidth="1"/>
    <col min="3331" max="3331" width="24.7109375" style="20" bestFit="1" customWidth="1"/>
    <col min="3332" max="3584" width="8.7109375" style="20"/>
    <col min="3585" max="3585" width="13.7109375" style="20" bestFit="1" customWidth="1"/>
    <col min="3586" max="3586" width="48.140625" style="20" bestFit="1" customWidth="1"/>
    <col min="3587" max="3587" width="24.7109375" style="20" bestFit="1" customWidth="1"/>
    <col min="3588" max="3840" width="8.7109375" style="20"/>
    <col min="3841" max="3841" width="13.7109375" style="20" bestFit="1" customWidth="1"/>
    <col min="3842" max="3842" width="48.140625" style="20" bestFit="1" customWidth="1"/>
    <col min="3843" max="3843" width="24.7109375" style="20" bestFit="1" customWidth="1"/>
    <col min="3844" max="4096" width="8.7109375" style="20"/>
    <col min="4097" max="4097" width="13.7109375" style="20" bestFit="1" customWidth="1"/>
    <col min="4098" max="4098" width="48.140625" style="20" bestFit="1" customWidth="1"/>
    <col min="4099" max="4099" width="24.7109375" style="20" bestFit="1" customWidth="1"/>
    <col min="4100" max="4352" width="8.7109375" style="20"/>
    <col min="4353" max="4353" width="13.7109375" style="20" bestFit="1" customWidth="1"/>
    <col min="4354" max="4354" width="48.140625" style="20" bestFit="1" customWidth="1"/>
    <col min="4355" max="4355" width="24.7109375" style="20" bestFit="1" customWidth="1"/>
    <col min="4356" max="4608" width="8.7109375" style="20"/>
    <col min="4609" max="4609" width="13.7109375" style="20" bestFit="1" customWidth="1"/>
    <col min="4610" max="4610" width="48.140625" style="20" bestFit="1" customWidth="1"/>
    <col min="4611" max="4611" width="24.7109375" style="20" bestFit="1" customWidth="1"/>
    <col min="4612" max="4864" width="8.7109375" style="20"/>
    <col min="4865" max="4865" width="13.7109375" style="20" bestFit="1" customWidth="1"/>
    <col min="4866" max="4866" width="48.140625" style="20" bestFit="1" customWidth="1"/>
    <col min="4867" max="4867" width="24.7109375" style="20" bestFit="1" customWidth="1"/>
    <col min="4868" max="5120" width="8.7109375" style="20"/>
    <col min="5121" max="5121" width="13.7109375" style="20" bestFit="1" customWidth="1"/>
    <col min="5122" max="5122" width="48.140625" style="20" bestFit="1" customWidth="1"/>
    <col min="5123" max="5123" width="24.7109375" style="20" bestFit="1" customWidth="1"/>
    <col min="5124" max="5376" width="8.7109375" style="20"/>
    <col min="5377" max="5377" width="13.7109375" style="20" bestFit="1" customWidth="1"/>
    <col min="5378" max="5378" width="48.140625" style="20" bestFit="1" customWidth="1"/>
    <col min="5379" max="5379" width="24.7109375" style="20" bestFit="1" customWidth="1"/>
    <col min="5380" max="5632" width="8.7109375" style="20"/>
    <col min="5633" max="5633" width="13.7109375" style="20" bestFit="1" customWidth="1"/>
    <col min="5634" max="5634" width="48.140625" style="20" bestFit="1" customWidth="1"/>
    <col min="5635" max="5635" width="24.7109375" style="20" bestFit="1" customWidth="1"/>
    <col min="5636" max="5888" width="8.7109375" style="20"/>
    <col min="5889" max="5889" width="13.7109375" style="20" bestFit="1" customWidth="1"/>
    <col min="5890" max="5890" width="48.140625" style="20" bestFit="1" customWidth="1"/>
    <col min="5891" max="5891" width="24.7109375" style="20" bestFit="1" customWidth="1"/>
    <col min="5892" max="6144" width="8.7109375" style="20"/>
    <col min="6145" max="6145" width="13.7109375" style="20" bestFit="1" customWidth="1"/>
    <col min="6146" max="6146" width="48.140625" style="20" bestFit="1" customWidth="1"/>
    <col min="6147" max="6147" width="24.7109375" style="20" bestFit="1" customWidth="1"/>
    <col min="6148" max="6400" width="8.7109375" style="20"/>
    <col min="6401" max="6401" width="13.7109375" style="20" bestFit="1" customWidth="1"/>
    <col min="6402" max="6402" width="48.140625" style="20" bestFit="1" customWidth="1"/>
    <col min="6403" max="6403" width="24.7109375" style="20" bestFit="1" customWidth="1"/>
    <col min="6404" max="6656" width="8.7109375" style="20"/>
    <col min="6657" max="6657" width="13.7109375" style="20" bestFit="1" customWidth="1"/>
    <col min="6658" max="6658" width="48.140625" style="20" bestFit="1" customWidth="1"/>
    <col min="6659" max="6659" width="24.7109375" style="20" bestFit="1" customWidth="1"/>
    <col min="6660" max="6912" width="8.7109375" style="20"/>
    <col min="6913" max="6913" width="13.7109375" style="20" bestFit="1" customWidth="1"/>
    <col min="6914" max="6914" width="48.140625" style="20" bestFit="1" customWidth="1"/>
    <col min="6915" max="6915" width="24.7109375" style="20" bestFit="1" customWidth="1"/>
    <col min="6916" max="7168" width="8.7109375" style="20"/>
    <col min="7169" max="7169" width="13.7109375" style="20" bestFit="1" customWidth="1"/>
    <col min="7170" max="7170" width="48.140625" style="20" bestFit="1" customWidth="1"/>
    <col min="7171" max="7171" width="24.7109375" style="20" bestFit="1" customWidth="1"/>
    <col min="7172" max="7424" width="8.7109375" style="20"/>
    <col min="7425" max="7425" width="13.7109375" style="20" bestFit="1" customWidth="1"/>
    <col min="7426" max="7426" width="48.140625" style="20" bestFit="1" customWidth="1"/>
    <col min="7427" max="7427" width="24.7109375" style="20" bestFit="1" customWidth="1"/>
    <col min="7428" max="7680" width="8.7109375" style="20"/>
    <col min="7681" max="7681" width="13.7109375" style="20" bestFit="1" customWidth="1"/>
    <col min="7682" max="7682" width="48.140625" style="20" bestFit="1" customWidth="1"/>
    <col min="7683" max="7683" width="24.7109375" style="20" bestFit="1" customWidth="1"/>
    <col min="7684" max="7936" width="8.7109375" style="20"/>
    <col min="7937" max="7937" width="13.7109375" style="20" bestFit="1" customWidth="1"/>
    <col min="7938" max="7938" width="48.140625" style="20" bestFit="1" customWidth="1"/>
    <col min="7939" max="7939" width="24.7109375" style="20" bestFit="1" customWidth="1"/>
    <col min="7940" max="8192" width="8.7109375" style="20"/>
    <col min="8193" max="8193" width="13.7109375" style="20" bestFit="1" customWidth="1"/>
    <col min="8194" max="8194" width="48.140625" style="20" bestFit="1" customWidth="1"/>
    <col min="8195" max="8195" width="24.7109375" style="20" bestFit="1" customWidth="1"/>
    <col min="8196" max="8448" width="8.7109375" style="20"/>
    <col min="8449" max="8449" width="13.7109375" style="20" bestFit="1" customWidth="1"/>
    <col min="8450" max="8450" width="48.140625" style="20" bestFit="1" customWidth="1"/>
    <col min="8451" max="8451" width="24.7109375" style="20" bestFit="1" customWidth="1"/>
    <col min="8452" max="8704" width="8.7109375" style="20"/>
    <col min="8705" max="8705" width="13.7109375" style="20" bestFit="1" customWidth="1"/>
    <col min="8706" max="8706" width="48.140625" style="20" bestFit="1" customWidth="1"/>
    <col min="8707" max="8707" width="24.7109375" style="20" bestFit="1" customWidth="1"/>
    <col min="8708" max="8960" width="8.7109375" style="20"/>
    <col min="8961" max="8961" width="13.7109375" style="20" bestFit="1" customWidth="1"/>
    <col min="8962" max="8962" width="48.140625" style="20" bestFit="1" customWidth="1"/>
    <col min="8963" max="8963" width="24.7109375" style="20" bestFit="1" customWidth="1"/>
    <col min="8964" max="9216" width="8.7109375" style="20"/>
    <col min="9217" max="9217" width="13.7109375" style="20" bestFit="1" customWidth="1"/>
    <col min="9218" max="9218" width="48.140625" style="20" bestFit="1" customWidth="1"/>
    <col min="9219" max="9219" width="24.7109375" style="20" bestFit="1" customWidth="1"/>
    <col min="9220" max="9472" width="8.7109375" style="20"/>
    <col min="9473" max="9473" width="13.7109375" style="20" bestFit="1" customWidth="1"/>
    <col min="9474" max="9474" width="48.140625" style="20" bestFit="1" customWidth="1"/>
    <col min="9475" max="9475" width="24.7109375" style="20" bestFit="1" customWidth="1"/>
    <col min="9476" max="9728" width="8.7109375" style="20"/>
    <col min="9729" max="9729" width="13.7109375" style="20" bestFit="1" customWidth="1"/>
    <col min="9730" max="9730" width="48.140625" style="20" bestFit="1" customWidth="1"/>
    <col min="9731" max="9731" width="24.7109375" style="20" bestFit="1" customWidth="1"/>
    <col min="9732" max="9984" width="8.7109375" style="20"/>
    <col min="9985" max="9985" width="13.7109375" style="20" bestFit="1" customWidth="1"/>
    <col min="9986" max="9986" width="48.140625" style="20" bestFit="1" customWidth="1"/>
    <col min="9987" max="9987" width="24.7109375" style="20" bestFit="1" customWidth="1"/>
    <col min="9988" max="10240" width="8.7109375" style="20"/>
    <col min="10241" max="10241" width="13.7109375" style="20" bestFit="1" customWidth="1"/>
    <col min="10242" max="10242" width="48.140625" style="20" bestFit="1" customWidth="1"/>
    <col min="10243" max="10243" width="24.7109375" style="20" bestFit="1" customWidth="1"/>
    <col min="10244" max="10496" width="8.7109375" style="20"/>
    <col min="10497" max="10497" width="13.7109375" style="20" bestFit="1" customWidth="1"/>
    <col min="10498" max="10498" width="48.140625" style="20" bestFit="1" customWidth="1"/>
    <col min="10499" max="10499" width="24.7109375" style="20" bestFit="1" customWidth="1"/>
    <col min="10500" max="10752" width="8.7109375" style="20"/>
    <col min="10753" max="10753" width="13.7109375" style="20" bestFit="1" customWidth="1"/>
    <col min="10754" max="10754" width="48.140625" style="20" bestFit="1" customWidth="1"/>
    <col min="10755" max="10755" width="24.7109375" style="20" bestFit="1" customWidth="1"/>
    <col min="10756" max="11008" width="8.7109375" style="20"/>
    <col min="11009" max="11009" width="13.7109375" style="20" bestFit="1" customWidth="1"/>
    <col min="11010" max="11010" width="48.140625" style="20" bestFit="1" customWidth="1"/>
    <col min="11011" max="11011" width="24.7109375" style="20" bestFit="1" customWidth="1"/>
    <col min="11012" max="11264" width="8.7109375" style="20"/>
    <col min="11265" max="11265" width="13.7109375" style="20" bestFit="1" customWidth="1"/>
    <col min="11266" max="11266" width="48.140625" style="20" bestFit="1" customWidth="1"/>
    <col min="11267" max="11267" width="24.7109375" style="20" bestFit="1" customWidth="1"/>
    <col min="11268" max="11520" width="8.7109375" style="20"/>
    <col min="11521" max="11521" width="13.7109375" style="20" bestFit="1" customWidth="1"/>
    <col min="11522" max="11522" width="48.140625" style="20" bestFit="1" customWidth="1"/>
    <col min="11523" max="11523" width="24.7109375" style="20" bestFit="1" customWidth="1"/>
    <col min="11524" max="11776" width="8.7109375" style="20"/>
    <col min="11777" max="11777" width="13.7109375" style="20" bestFit="1" customWidth="1"/>
    <col min="11778" max="11778" width="48.140625" style="20" bestFit="1" customWidth="1"/>
    <col min="11779" max="11779" width="24.7109375" style="20" bestFit="1" customWidth="1"/>
    <col min="11780" max="12032" width="8.7109375" style="20"/>
    <col min="12033" max="12033" width="13.7109375" style="20" bestFit="1" customWidth="1"/>
    <col min="12034" max="12034" width="48.140625" style="20" bestFit="1" customWidth="1"/>
    <col min="12035" max="12035" width="24.7109375" style="20" bestFit="1" customWidth="1"/>
    <col min="12036" max="12288" width="8.7109375" style="20"/>
    <col min="12289" max="12289" width="13.7109375" style="20" bestFit="1" customWidth="1"/>
    <col min="12290" max="12290" width="48.140625" style="20" bestFit="1" customWidth="1"/>
    <col min="12291" max="12291" width="24.7109375" style="20" bestFit="1" customWidth="1"/>
    <col min="12292" max="12544" width="8.7109375" style="20"/>
    <col min="12545" max="12545" width="13.7109375" style="20" bestFit="1" customWidth="1"/>
    <col min="12546" max="12546" width="48.140625" style="20" bestFit="1" customWidth="1"/>
    <col min="12547" max="12547" width="24.7109375" style="20" bestFit="1" customWidth="1"/>
    <col min="12548" max="12800" width="8.7109375" style="20"/>
    <col min="12801" max="12801" width="13.7109375" style="20" bestFit="1" customWidth="1"/>
    <col min="12802" max="12802" width="48.140625" style="20" bestFit="1" customWidth="1"/>
    <col min="12803" max="12803" width="24.7109375" style="20" bestFit="1" customWidth="1"/>
    <col min="12804" max="13056" width="8.7109375" style="20"/>
    <col min="13057" max="13057" width="13.7109375" style="20" bestFit="1" customWidth="1"/>
    <col min="13058" max="13058" width="48.140625" style="20" bestFit="1" customWidth="1"/>
    <col min="13059" max="13059" width="24.7109375" style="20" bestFit="1" customWidth="1"/>
    <col min="13060" max="13312" width="8.7109375" style="20"/>
    <col min="13313" max="13313" width="13.7109375" style="20" bestFit="1" customWidth="1"/>
    <col min="13314" max="13314" width="48.140625" style="20" bestFit="1" customWidth="1"/>
    <col min="13315" max="13315" width="24.7109375" style="20" bestFit="1" customWidth="1"/>
    <col min="13316" max="13568" width="8.7109375" style="20"/>
    <col min="13569" max="13569" width="13.7109375" style="20" bestFit="1" customWidth="1"/>
    <col min="13570" max="13570" width="48.140625" style="20" bestFit="1" customWidth="1"/>
    <col min="13571" max="13571" width="24.7109375" style="20" bestFit="1" customWidth="1"/>
    <col min="13572" max="13824" width="8.7109375" style="20"/>
    <col min="13825" max="13825" width="13.7109375" style="20" bestFit="1" customWidth="1"/>
    <col min="13826" max="13826" width="48.140625" style="20" bestFit="1" customWidth="1"/>
    <col min="13827" max="13827" width="24.7109375" style="20" bestFit="1" customWidth="1"/>
    <col min="13828" max="14080" width="8.7109375" style="20"/>
    <col min="14081" max="14081" width="13.7109375" style="20" bestFit="1" customWidth="1"/>
    <col min="14082" max="14082" width="48.140625" style="20" bestFit="1" customWidth="1"/>
    <col min="14083" max="14083" width="24.7109375" style="20" bestFit="1" customWidth="1"/>
    <col min="14084" max="14336" width="8.7109375" style="20"/>
    <col min="14337" max="14337" width="13.7109375" style="20" bestFit="1" customWidth="1"/>
    <col min="14338" max="14338" width="48.140625" style="20" bestFit="1" customWidth="1"/>
    <col min="14339" max="14339" width="24.7109375" style="20" bestFit="1" customWidth="1"/>
    <col min="14340" max="14592" width="8.7109375" style="20"/>
    <col min="14593" max="14593" width="13.7109375" style="20" bestFit="1" customWidth="1"/>
    <col min="14594" max="14594" width="48.140625" style="20" bestFit="1" customWidth="1"/>
    <col min="14595" max="14595" width="24.7109375" style="20" bestFit="1" customWidth="1"/>
    <col min="14596" max="14848" width="8.7109375" style="20"/>
    <col min="14849" max="14849" width="13.7109375" style="20" bestFit="1" customWidth="1"/>
    <col min="14850" max="14850" width="48.140625" style="20" bestFit="1" customWidth="1"/>
    <col min="14851" max="14851" width="24.7109375" style="20" bestFit="1" customWidth="1"/>
    <col min="14852" max="15104" width="8.7109375" style="20"/>
    <col min="15105" max="15105" width="13.7109375" style="20" bestFit="1" customWidth="1"/>
    <col min="15106" max="15106" width="48.140625" style="20" bestFit="1" customWidth="1"/>
    <col min="15107" max="15107" width="24.7109375" style="20" bestFit="1" customWidth="1"/>
    <col min="15108" max="15360" width="8.7109375" style="20"/>
    <col min="15361" max="15361" width="13.7109375" style="20" bestFit="1" customWidth="1"/>
    <col min="15362" max="15362" width="48.140625" style="20" bestFit="1" customWidth="1"/>
    <col min="15363" max="15363" width="24.7109375" style="20" bestFit="1" customWidth="1"/>
    <col min="15364" max="15616" width="8.7109375" style="20"/>
    <col min="15617" max="15617" width="13.7109375" style="20" bestFit="1" customWidth="1"/>
    <col min="15618" max="15618" width="48.140625" style="20" bestFit="1" customWidth="1"/>
    <col min="15619" max="15619" width="24.7109375" style="20" bestFit="1" customWidth="1"/>
    <col min="15620" max="15872" width="8.7109375" style="20"/>
    <col min="15873" max="15873" width="13.7109375" style="20" bestFit="1" customWidth="1"/>
    <col min="15874" max="15874" width="48.140625" style="20" bestFit="1" customWidth="1"/>
    <col min="15875" max="15875" width="24.7109375" style="20" bestFit="1" customWidth="1"/>
    <col min="15876" max="16128" width="8.7109375" style="20"/>
    <col min="16129" max="16129" width="13.7109375" style="20" bestFit="1" customWidth="1"/>
    <col min="16130" max="16130" width="48.140625" style="20" bestFit="1" customWidth="1"/>
    <col min="16131" max="16131" width="24.7109375" style="20" bestFit="1" customWidth="1"/>
    <col min="16132" max="16384" width="8.7109375" style="20"/>
  </cols>
  <sheetData>
    <row r="1" spans="1:12" ht="26.25">
      <c r="A1" s="3">
        <v>41290</v>
      </c>
      <c r="B1" s="4"/>
      <c r="C1" s="5" t="s">
        <v>532</v>
      </c>
      <c r="D1" s="6"/>
      <c r="E1" s="6"/>
      <c r="F1" s="7"/>
      <c r="G1" s="6"/>
      <c r="H1" s="6"/>
      <c r="I1" s="6"/>
      <c r="J1" s="6"/>
      <c r="K1" s="6"/>
      <c r="L1" s="6"/>
    </row>
    <row r="2" spans="1:12" ht="15.75">
      <c r="D2" s="6"/>
      <c r="E2" s="6"/>
      <c r="F2" s="6"/>
      <c r="G2" s="6"/>
      <c r="H2" s="6"/>
      <c r="I2" s="6"/>
      <c r="J2" s="6"/>
      <c r="K2" s="6"/>
      <c r="L2" s="6"/>
    </row>
    <row r="3" spans="1:12" ht="18.75">
      <c r="B3" s="8" t="s">
        <v>61</v>
      </c>
      <c r="D3" s="6"/>
      <c r="E3" s="6"/>
      <c r="F3" s="6"/>
      <c r="G3" s="6"/>
      <c r="H3" s="6"/>
      <c r="I3" s="6"/>
      <c r="J3" s="6"/>
      <c r="K3" s="6"/>
      <c r="L3" s="6"/>
    </row>
    <row r="4" spans="1:12" ht="18.75">
      <c r="B4" s="8"/>
      <c r="D4" s="6"/>
      <c r="E4" s="6"/>
      <c r="F4" s="9"/>
      <c r="G4" s="6"/>
      <c r="H4" s="6"/>
      <c r="I4" s="6"/>
      <c r="J4" s="6"/>
      <c r="K4" s="6"/>
      <c r="L4" s="6"/>
    </row>
    <row r="5" spans="1:12" ht="18.75">
      <c r="A5" s="8"/>
      <c r="D5" s="6"/>
      <c r="E5" s="6"/>
      <c r="F5" s="6"/>
      <c r="G5" s="6"/>
      <c r="H5" s="6"/>
      <c r="I5" s="6"/>
      <c r="J5" s="6"/>
      <c r="K5" s="6"/>
      <c r="L5" s="6"/>
    </row>
    <row r="6" spans="1:12" ht="16.5" thickBot="1">
      <c r="A6" s="10" t="s">
        <v>62</v>
      </c>
      <c r="B6" s="77" t="s">
        <v>61</v>
      </c>
      <c r="C6" s="77"/>
      <c r="D6" s="11"/>
      <c r="E6" s="11"/>
      <c r="F6" s="11"/>
      <c r="G6" s="11"/>
      <c r="H6" s="11"/>
      <c r="I6" s="11"/>
      <c r="J6" s="11"/>
      <c r="K6" s="11"/>
      <c r="L6" s="11"/>
    </row>
    <row r="7" spans="1:12" ht="18.75">
      <c r="A7" s="10" t="s">
        <v>63</v>
      </c>
      <c r="B7" s="80" t="s">
        <v>96</v>
      </c>
      <c r="C7" s="80"/>
      <c r="D7" s="12"/>
      <c r="E7" s="12"/>
      <c r="F7" s="12"/>
      <c r="G7" s="12"/>
      <c r="H7" s="12"/>
      <c r="I7" s="12"/>
      <c r="J7" s="12"/>
      <c r="K7" s="12"/>
      <c r="L7" s="12"/>
    </row>
    <row r="8" spans="1:12" ht="31.5">
      <c r="A8" s="10" t="s">
        <v>64</v>
      </c>
      <c r="B8" s="77">
        <v>2013</v>
      </c>
      <c r="C8" s="77"/>
      <c r="D8" s="6"/>
      <c r="E8" s="6"/>
      <c r="F8" s="6"/>
      <c r="G8" s="6"/>
      <c r="H8" s="6"/>
      <c r="I8" s="6"/>
      <c r="J8" s="6"/>
      <c r="K8" s="6"/>
      <c r="L8" s="6"/>
    </row>
    <row r="9" spans="1:12" ht="15.75">
      <c r="A9" s="77" t="s">
        <v>65</v>
      </c>
      <c r="B9" s="10" t="s">
        <v>14</v>
      </c>
      <c r="C9" s="10" t="s">
        <v>66</v>
      </c>
      <c r="D9" s="13"/>
      <c r="E9" s="13"/>
      <c r="F9" s="13"/>
      <c r="G9" s="13"/>
      <c r="H9" s="13"/>
      <c r="I9" s="13"/>
      <c r="J9" s="6"/>
      <c r="K9" s="6"/>
      <c r="L9" s="6"/>
    </row>
    <row r="10" spans="1:12" ht="15.75">
      <c r="A10" s="77"/>
      <c r="B10" s="14" t="s">
        <v>94</v>
      </c>
      <c r="C10" s="14" t="s">
        <v>67</v>
      </c>
      <c r="D10" s="13"/>
      <c r="E10" s="13"/>
      <c r="F10" s="13"/>
      <c r="G10" s="13"/>
      <c r="H10" s="13"/>
      <c r="I10" s="13"/>
      <c r="J10" s="6"/>
      <c r="K10" s="6"/>
      <c r="L10" s="6"/>
    </row>
    <row r="11" spans="1:12" ht="31.5">
      <c r="A11" s="77"/>
      <c r="B11" s="14"/>
      <c r="C11" s="14" t="s">
        <v>95</v>
      </c>
      <c r="D11" s="13"/>
      <c r="E11" s="13"/>
      <c r="F11" s="13"/>
      <c r="G11" s="13"/>
      <c r="H11" s="13"/>
      <c r="I11" s="13"/>
      <c r="J11" s="6"/>
      <c r="K11" s="6"/>
      <c r="L11" s="6"/>
    </row>
    <row r="12" spans="1:12" ht="15.75">
      <c r="A12" s="77"/>
      <c r="B12" s="15"/>
      <c r="C12" s="21"/>
      <c r="D12" s="13"/>
      <c r="E12" s="13"/>
      <c r="F12" s="13"/>
      <c r="G12" s="13"/>
      <c r="H12" s="13"/>
      <c r="I12" s="13"/>
      <c r="J12" s="6"/>
      <c r="K12" s="6"/>
      <c r="L12" s="6"/>
    </row>
    <row r="13" spans="1:12" ht="15.75">
      <c r="A13" s="77" t="s">
        <v>68</v>
      </c>
      <c r="B13" s="78"/>
      <c r="C13" s="78"/>
      <c r="D13" s="13"/>
      <c r="E13" s="13"/>
      <c r="F13" s="13"/>
      <c r="G13" s="13"/>
      <c r="H13" s="13"/>
      <c r="I13" s="13"/>
      <c r="J13" s="6"/>
      <c r="K13" s="6"/>
      <c r="L13" s="6"/>
    </row>
    <row r="14" spans="1:12" ht="15.75">
      <c r="A14" s="77"/>
      <c r="B14" s="79"/>
      <c r="C14" s="79"/>
      <c r="D14" s="13"/>
      <c r="E14" s="13"/>
      <c r="F14" s="13"/>
      <c r="G14" s="13"/>
      <c r="H14" s="13"/>
      <c r="I14" s="13"/>
      <c r="J14" s="6"/>
      <c r="K14" s="6"/>
      <c r="L14" s="6"/>
    </row>
    <row r="15" spans="1:12" ht="15.75">
      <c r="A15" s="77"/>
      <c r="B15" s="16"/>
      <c r="D15" s="6"/>
      <c r="E15" s="6"/>
      <c r="F15" s="6"/>
      <c r="G15" s="6"/>
      <c r="H15" s="6"/>
      <c r="I15" s="6"/>
      <c r="J15" s="6"/>
      <c r="K15" s="6"/>
      <c r="L15" s="6"/>
    </row>
    <row r="16" spans="1:12" ht="15.75">
      <c r="A16" s="10" t="s">
        <v>19</v>
      </c>
      <c r="B16" s="77"/>
      <c r="C16" s="77"/>
      <c r="D16" s="6"/>
      <c r="E16" s="6"/>
      <c r="F16" s="6"/>
      <c r="G16" s="6"/>
      <c r="H16" s="6"/>
      <c r="I16" s="6"/>
      <c r="J16" s="6"/>
      <c r="K16" s="6"/>
      <c r="L16" s="6"/>
    </row>
    <row r="17" spans="1:12" s="23" customFormat="1" ht="30.6" customHeight="1">
      <c r="A17" s="10" t="s">
        <v>69</v>
      </c>
      <c r="B17" s="77" t="s">
        <v>97</v>
      </c>
      <c r="C17" s="77"/>
      <c r="D17" s="22"/>
      <c r="E17" s="22"/>
      <c r="F17" s="22"/>
      <c r="G17" s="22"/>
      <c r="H17" s="22"/>
      <c r="I17" s="22"/>
      <c r="J17" s="22"/>
      <c r="K17" s="22"/>
      <c r="L17" s="22"/>
    </row>
    <row r="18" spans="1:12" s="23" customFormat="1" ht="90.6" customHeight="1">
      <c r="A18" s="17" t="s">
        <v>70</v>
      </c>
      <c r="B18" s="77" t="s">
        <v>89</v>
      </c>
      <c r="C18" s="77"/>
    </row>
    <row r="19" spans="1:12" s="23" customFormat="1" ht="15.75">
      <c r="A19" s="15"/>
      <c r="B19" s="77"/>
      <c r="C19" s="77"/>
    </row>
    <row r="20" spans="1:12" s="23" customFormat="1" ht="31.5">
      <c r="A20" s="18" t="s">
        <v>98</v>
      </c>
      <c r="B20" s="24" t="s">
        <v>474</v>
      </c>
    </row>
    <row r="21" spans="1:12" ht="30">
      <c r="A21" s="18" t="s">
        <v>501</v>
      </c>
      <c r="B21" s="23" t="s">
        <v>502</v>
      </c>
    </row>
    <row r="22" spans="1:12" ht="30">
      <c r="A22" s="18" t="s">
        <v>520</v>
      </c>
      <c r="B22" s="23" t="s">
        <v>521</v>
      </c>
    </row>
    <row r="23" spans="1:12" ht="30">
      <c r="A23" s="18" t="s">
        <v>528</v>
      </c>
      <c r="B23" s="23" t="s">
        <v>529</v>
      </c>
    </row>
    <row r="24" spans="1:12" ht="30">
      <c r="A24" s="18" t="s">
        <v>530</v>
      </c>
      <c r="B24" s="23" t="s">
        <v>531</v>
      </c>
    </row>
    <row r="25" spans="1:12" ht="45">
      <c r="A25" s="18" t="s">
        <v>533</v>
      </c>
      <c r="B25" s="23" t="s">
        <v>536</v>
      </c>
    </row>
    <row r="30" spans="1:12">
      <c r="A30" s="40"/>
      <c r="B30" s="23"/>
    </row>
  </sheetData>
  <mergeCells count="11">
    <mergeCell ref="B17:C17"/>
    <mergeCell ref="B18:C18"/>
    <mergeCell ref="B19:C19"/>
    <mergeCell ref="B6:C6"/>
    <mergeCell ref="B7:C7"/>
    <mergeCell ref="B8:C8"/>
    <mergeCell ref="A9:A12"/>
    <mergeCell ref="A13:A15"/>
    <mergeCell ref="B13:C13"/>
    <mergeCell ref="B14:C14"/>
    <mergeCell ref="B16:C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0"/>
  <sheetViews>
    <sheetView zoomScaleNormal="100" workbookViewId="0">
      <pane ySplit="1" topLeftCell="A2" activePane="bottomLeft" state="frozen"/>
      <selection pane="bottomLeft" activeCell="A2" sqref="A2"/>
    </sheetView>
  </sheetViews>
  <sheetFormatPr defaultColWidth="8.85546875" defaultRowHeight="15"/>
  <cols>
    <col min="1" max="1" width="6.42578125" style="1" customWidth="1"/>
    <col min="2" max="2" width="8.85546875" style="1"/>
    <col min="3" max="3" width="18.85546875" style="1" customWidth="1"/>
    <col min="4" max="4" width="10.28515625" style="1" customWidth="1"/>
    <col min="5" max="5" width="45" style="1" customWidth="1"/>
    <col min="6" max="6" width="10.42578125" style="1" customWidth="1"/>
    <col min="7" max="7" width="8.85546875" style="1"/>
    <col min="8" max="8" width="12" style="63" customWidth="1"/>
    <col min="9" max="9" width="8.85546875" style="1"/>
    <col min="10" max="10" width="38.140625" style="1" customWidth="1"/>
    <col min="11" max="11" width="9.42578125" style="1" customWidth="1"/>
    <col min="12" max="12" width="50.140625" style="1" customWidth="1"/>
    <col min="13" max="13" width="6.7109375" style="1" customWidth="1"/>
    <col min="14" max="14" width="11.42578125" style="1" customWidth="1"/>
    <col min="15" max="17" width="8.85546875" style="1"/>
    <col min="18" max="18" width="31.28515625" style="1" customWidth="1"/>
    <col min="19" max="16384" width="8.85546875" style="1"/>
  </cols>
  <sheetData>
    <row r="1" spans="1:18" s="25" customFormat="1" ht="30">
      <c r="A1" s="25" t="s">
        <v>452</v>
      </c>
      <c r="B1" s="25" t="s">
        <v>0</v>
      </c>
      <c r="C1" s="25" t="s">
        <v>1</v>
      </c>
      <c r="D1" s="25" t="s">
        <v>91</v>
      </c>
      <c r="E1" s="25" t="s">
        <v>2</v>
      </c>
      <c r="F1" s="25" t="s">
        <v>3</v>
      </c>
      <c r="G1" s="25" t="s">
        <v>4</v>
      </c>
      <c r="H1" s="56" t="s">
        <v>5</v>
      </c>
      <c r="I1" s="25" t="s">
        <v>6</v>
      </c>
      <c r="J1" s="25" t="s">
        <v>7</v>
      </c>
      <c r="K1" s="25" t="s">
        <v>8</v>
      </c>
      <c r="L1" s="26" t="s">
        <v>83</v>
      </c>
      <c r="M1" s="27" t="s">
        <v>84</v>
      </c>
      <c r="N1" s="27" t="s">
        <v>85</v>
      </c>
      <c r="O1" s="28" t="s">
        <v>86</v>
      </c>
      <c r="P1" s="28" t="s">
        <v>87</v>
      </c>
      <c r="Q1" s="28" t="s">
        <v>88</v>
      </c>
      <c r="R1" s="25" t="s">
        <v>90</v>
      </c>
    </row>
    <row r="2" spans="1:18" s="25" customFormat="1">
      <c r="G2" s="37"/>
      <c r="H2" s="57"/>
      <c r="I2" s="37"/>
      <c r="L2" s="29"/>
      <c r="M2" s="30"/>
      <c r="N2" s="30"/>
      <c r="O2" s="31"/>
      <c r="P2" s="31"/>
      <c r="Q2" s="31"/>
    </row>
    <row r="3" spans="1:18" s="25" customFormat="1">
      <c r="G3" s="37"/>
      <c r="H3" s="57"/>
      <c r="I3" s="37"/>
      <c r="L3" s="29"/>
      <c r="M3" s="30"/>
      <c r="N3" s="30"/>
      <c r="O3" s="31"/>
      <c r="P3" s="31"/>
      <c r="Q3" s="31"/>
    </row>
    <row r="4" spans="1:18" s="32" customFormat="1" ht="18.75">
      <c r="A4" s="65" t="s">
        <v>447</v>
      </c>
      <c r="E4" s="25"/>
      <c r="G4" s="38"/>
      <c r="H4" s="58"/>
      <c r="I4" s="38"/>
      <c r="J4" s="25"/>
      <c r="L4" s="33"/>
      <c r="M4" s="33"/>
      <c r="N4" s="33"/>
      <c r="O4" s="34"/>
      <c r="P4" s="34"/>
      <c r="Q4" s="34"/>
    </row>
    <row r="5" spans="1:18" s="32" customFormat="1" ht="21.75" customHeight="1">
      <c r="A5" s="64" t="s">
        <v>459</v>
      </c>
      <c r="E5" s="25"/>
      <c r="G5" s="38"/>
      <c r="H5" s="58"/>
      <c r="I5" s="38"/>
      <c r="J5" s="25"/>
      <c r="L5" s="33"/>
      <c r="M5" s="33"/>
      <c r="N5" s="33"/>
      <c r="O5" s="34"/>
      <c r="P5" s="34"/>
      <c r="Q5" s="34"/>
    </row>
    <row r="6" spans="1:18" ht="60">
      <c r="A6" s="1">
        <v>1</v>
      </c>
      <c r="B6">
        <v>14928</v>
      </c>
      <c r="C6" t="s">
        <v>11</v>
      </c>
      <c r="D6" s="1" t="s">
        <v>93</v>
      </c>
      <c r="E6" s="1" t="s">
        <v>117</v>
      </c>
      <c r="F6" t="s">
        <v>9</v>
      </c>
      <c r="G6"/>
      <c r="H6" s="59">
        <v>5.2</v>
      </c>
      <c r="I6"/>
      <c r="J6" s="1" t="s">
        <v>118</v>
      </c>
      <c r="K6"/>
      <c r="M6" s="1" t="s">
        <v>74</v>
      </c>
      <c r="O6" s="41" t="str">
        <f>IF(F6="Editorial",M6,"")</f>
        <v/>
      </c>
      <c r="P6" s="41" t="str">
        <f>IF(F6="Technical",M6,"")</f>
        <v>O</v>
      </c>
      <c r="Q6" s="41" t="str">
        <f>IF(F6="General",M6,"")</f>
        <v/>
      </c>
    </row>
    <row r="7" spans="1:18" s="70" customFormat="1" ht="60">
      <c r="A7" s="70">
        <v>2</v>
      </c>
      <c r="B7" s="71">
        <v>14928</v>
      </c>
      <c r="C7" s="71" t="s">
        <v>11</v>
      </c>
      <c r="D7" s="70" t="s">
        <v>93</v>
      </c>
      <c r="E7" s="70" t="s">
        <v>119</v>
      </c>
      <c r="F7" s="71" t="s">
        <v>9</v>
      </c>
      <c r="G7" s="71"/>
      <c r="H7" s="72">
        <v>5.3</v>
      </c>
      <c r="I7" s="71"/>
      <c r="J7" s="70" t="s">
        <v>120</v>
      </c>
      <c r="K7" s="71"/>
      <c r="L7" s="70" t="s">
        <v>475</v>
      </c>
      <c r="M7" s="70" t="s">
        <v>77</v>
      </c>
      <c r="O7" s="70" t="str">
        <f t="shared" ref="O7:O10" si="0">IF(F7="Editorial",M7,"")</f>
        <v/>
      </c>
      <c r="P7" s="70" t="str">
        <f t="shared" ref="P7:P10" si="1">IF(F7="Technical",M7,"")</f>
        <v>C</v>
      </c>
      <c r="Q7" s="70" t="str">
        <f t="shared" ref="Q7:Q10" si="2">IF(F7="General",M7,"")</f>
        <v/>
      </c>
    </row>
    <row r="8" spans="1:18" ht="60">
      <c r="A8" s="1">
        <v>3</v>
      </c>
      <c r="B8">
        <v>14928</v>
      </c>
      <c r="C8" t="s">
        <v>11</v>
      </c>
      <c r="D8" s="1" t="s">
        <v>93</v>
      </c>
      <c r="E8" s="1" t="s">
        <v>119</v>
      </c>
      <c r="F8" t="s">
        <v>9</v>
      </c>
      <c r="G8"/>
      <c r="H8" s="59">
        <v>6.5</v>
      </c>
      <c r="I8"/>
      <c r="J8" s="1" t="s">
        <v>120</v>
      </c>
      <c r="K8"/>
      <c r="L8" s="1" t="s">
        <v>476</v>
      </c>
      <c r="M8" s="1" t="s">
        <v>74</v>
      </c>
      <c r="N8" s="1" t="s">
        <v>11</v>
      </c>
      <c r="O8" s="41" t="str">
        <f t="shared" si="0"/>
        <v/>
      </c>
      <c r="P8" s="41" t="str">
        <f t="shared" si="1"/>
        <v>O</v>
      </c>
      <c r="Q8" s="41" t="str">
        <f t="shared" si="2"/>
        <v/>
      </c>
    </row>
    <row r="9" spans="1:18" ht="45">
      <c r="A9" s="1">
        <v>4</v>
      </c>
      <c r="B9">
        <v>60941</v>
      </c>
      <c r="C9" t="s">
        <v>21</v>
      </c>
      <c r="D9" s="1" t="s">
        <v>93</v>
      </c>
      <c r="E9" s="1" t="s">
        <v>197</v>
      </c>
      <c r="F9" t="s">
        <v>9</v>
      </c>
      <c r="G9">
        <v>100</v>
      </c>
      <c r="H9" s="59">
        <v>7</v>
      </c>
      <c r="I9">
        <v>30</v>
      </c>
      <c r="J9" s="1" t="s">
        <v>198</v>
      </c>
      <c r="K9"/>
      <c r="M9" s="1" t="s">
        <v>74</v>
      </c>
      <c r="O9" s="41" t="str">
        <f t="shared" si="0"/>
        <v/>
      </c>
      <c r="P9" s="41" t="str">
        <f t="shared" si="1"/>
        <v>O</v>
      </c>
      <c r="Q9" s="41" t="str">
        <f t="shared" si="2"/>
        <v/>
      </c>
    </row>
    <row r="10" spans="1:18" ht="30">
      <c r="A10" s="1">
        <v>5</v>
      </c>
      <c r="B10">
        <v>24144</v>
      </c>
      <c r="C10" t="s">
        <v>20</v>
      </c>
      <c r="D10" s="1" t="s">
        <v>93</v>
      </c>
      <c r="E10" s="1" t="s">
        <v>387</v>
      </c>
      <c r="F10" t="s">
        <v>9</v>
      </c>
      <c r="G10">
        <v>100</v>
      </c>
      <c r="H10" s="59">
        <v>7</v>
      </c>
      <c r="I10">
        <v>30</v>
      </c>
      <c r="J10" s="1" t="s">
        <v>388</v>
      </c>
      <c r="K10"/>
      <c r="M10" s="1" t="s">
        <v>74</v>
      </c>
      <c r="O10" s="41" t="str">
        <f t="shared" si="0"/>
        <v/>
      </c>
      <c r="P10" s="41" t="str">
        <f t="shared" si="1"/>
        <v>O</v>
      </c>
      <c r="Q10" s="41" t="str">
        <f t="shared" si="2"/>
        <v/>
      </c>
    </row>
    <row r="11" spans="1:18" ht="30">
      <c r="A11" s="1">
        <v>6</v>
      </c>
      <c r="B11">
        <v>62099</v>
      </c>
      <c r="C11" t="s">
        <v>17</v>
      </c>
      <c r="D11" s="1" t="s">
        <v>92</v>
      </c>
      <c r="E11" s="1" t="s">
        <v>270</v>
      </c>
      <c r="F11" t="s">
        <v>9</v>
      </c>
      <c r="G11"/>
      <c r="H11" s="59"/>
      <c r="I11"/>
      <c r="J11" s="1" t="s">
        <v>271</v>
      </c>
      <c r="K11">
        <v>1</v>
      </c>
      <c r="M11" s="1" t="s">
        <v>74</v>
      </c>
      <c r="O11" s="41" t="str">
        <f t="shared" ref="O11:O34" si="3">IF(F11="Editorial",M11,"")</f>
        <v/>
      </c>
      <c r="P11" s="41" t="str">
        <f t="shared" ref="P11:P34" si="4">IF(F11="Technical",M11,"")</f>
        <v>O</v>
      </c>
      <c r="Q11" s="41" t="str">
        <f t="shared" ref="Q11:Q34" si="5">IF(F11="General",M11,"")</f>
        <v/>
      </c>
    </row>
    <row r="12" spans="1:18" ht="30">
      <c r="A12" s="1">
        <v>7</v>
      </c>
      <c r="B12">
        <v>14928</v>
      </c>
      <c r="C12" t="s">
        <v>11</v>
      </c>
      <c r="D12" s="1" t="s">
        <v>93</v>
      </c>
      <c r="E12" s="1" t="s">
        <v>131</v>
      </c>
      <c r="F12" t="s">
        <v>9</v>
      </c>
      <c r="G12"/>
      <c r="H12" s="59">
        <v>7</v>
      </c>
      <c r="I12"/>
      <c r="J12" s="1" t="s">
        <v>132</v>
      </c>
      <c r="K12"/>
      <c r="M12" s="1" t="s">
        <v>74</v>
      </c>
      <c r="O12" s="41" t="str">
        <f t="shared" si="3"/>
        <v/>
      </c>
      <c r="P12" s="41" t="str">
        <f t="shared" si="4"/>
        <v>O</v>
      </c>
      <c r="Q12" s="41" t="str">
        <f t="shared" si="5"/>
        <v/>
      </c>
    </row>
    <row r="13" spans="1:18" ht="45">
      <c r="A13" s="1">
        <v>8</v>
      </c>
      <c r="B13">
        <v>60941</v>
      </c>
      <c r="C13" t="s">
        <v>21</v>
      </c>
      <c r="D13" s="1" t="s">
        <v>93</v>
      </c>
      <c r="E13" s="1" t="s">
        <v>199</v>
      </c>
      <c r="F13" t="s">
        <v>9</v>
      </c>
      <c r="G13">
        <v>124</v>
      </c>
      <c r="H13" s="59">
        <v>8</v>
      </c>
      <c r="I13">
        <v>9</v>
      </c>
      <c r="J13" s="1" t="s">
        <v>198</v>
      </c>
      <c r="K13"/>
      <c r="M13" s="1" t="s">
        <v>74</v>
      </c>
      <c r="O13" s="41" t="str">
        <f t="shared" si="3"/>
        <v/>
      </c>
      <c r="P13" s="41" t="str">
        <f t="shared" si="4"/>
        <v>O</v>
      </c>
      <c r="Q13" s="41" t="str">
        <f t="shared" si="5"/>
        <v/>
      </c>
    </row>
    <row r="14" spans="1:18" ht="30">
      <c r="A14" s="1">
        <v>9</v>
      </c>
      <c r="B14">
        <v>24144</v>
      </c>
      <c r="C14" t="s">
        <v>20</v>
      </c>
      <c r="D14" s="1" t="s">
        <v>93</v>
      </c>
      <c r="E14" s="1" t="s">
        <v>389</v>
      </c>
      <c r="F14" t="s">
        <v>9</v>
      </c>
      <c r="G14">
        <v>124</v>
      </c>
      <c r="H14" s="59">
        <v>8</v>
      </c>
      <c r="I14">
        <v>9</v>
      </c>
      <c r="J14" s="1" t="s">
        <v>390</v>
      </c>
      <c r="K14"/>
      <c r="M14" s="1" t="s">
        <v>74</v>
      </c>
      <c r="O14" s="41" t="str">
        <f t="shared" si="3"/>
        <v/>
      </c>
      <c r="P14" s="41" t="str">
        <f t="shared" si="4"/>
        <v>O</v>
      </c>
      <c r="Q14" s="41" t="str">
        <f t="shared" si="5"/>
        <v/>
      </c>
    </row>
    <row r="15" spans="1:18" ht="30">
      <c r="A15" s="1">
        <v>10</v>
      </c>
      <c r="B15">
        <v>62099</v>
      </c>
      <c r="C15" t="s">
        <v>17</v>
      </c>
      <c r="D15" s="1" t="s">
        <v>92</v>
      </c>
      <c r="E15" s="1" t="s">
        <v>272</v>
      </c>
      <c r="F15" t="s">
        <v>9</v>
      </c>
      <c r="G15"/>
      <c r="H15" s="59"/>
      <c r="I15"/>
      <c r="J15" s="1" t="s">
        <v>271</v>
      </c>
      <c r="K15">
        <v>1</v>
      </c>
      <c r="M15" s="1" t="s">
        <v>74</v>
      </c>
      <c r="O15" s="41" t="str">
        <f t="shared" si="3"/>
        <v/>
      </c>
      <c r="P15" s="41" t="str">
        <f t="shared" si="4"/>
        <v>O</v>
      </c>
      <c r="Q15" s="41" t="str">
        <f t="shared" si="5"/>
        <v/>
      </c>
    </row>
    <row r="16" spans="1:18" ht="30">
      <c r="A16" s="1">
        <v>11</v>
      </c>
      <c r="B16">
        <v>14928</v>
      </c>
      <c r="C16" t="s">
        <v>11</v>
      </c>
      <c r="D16" s="1" t="s">
        <v>93</v>
      </c>
      <c r="E16" s="1" t="s">
        <v>133</v>
      </c>
      <c r="F16" t="s">
        <v>9</v>
      </c>
      <c r="G16"/>
      <c r="H16" s="59">
        <v>8</v>
      </c>
      <c r="I16"/>
      <c r="J16" s="1" t="s">
        <v>134</v>
      </c>
      <c r="K16"/>
      <c r="M16" s="1" t="s">
        <v>74</v>
      </c>
      <c r="O16" s="41" t="str">
        <f t="shared" si="3"/>
        <v/>
      </c>
      <c r="P16" s="41" t="str">
        <f t="shared" si="4"/>
        <v>O</v>
      </c>
      <c r="Q16" s="41" t="str">
        <f t="shared" si="5"/>
        <v/>
      </c>
    </row>
    <row r="17" spans="1:17" ht="45">
      <c r="A17" s="1">
        <v>12</v>
      </c>
      <c r="B17">
        <v>60941</v>
      </c>
      <c r="C17" t="s">
        <v>21</v>
      </c>
      <c r="D17" s="1" t="s">
        <v>93</v>
      </c>
      <c r="E17" s="1" t="s">
        <v>200</v>
      </c>
      <c r="F17" t="s">
        <v>9</v>
      </c>
      <c r="G17">
        <v>166</v>
      </c>
      <c r="H17" s="59">
        <v>9</v>
      </c>
      <c r="I17">
        <v>3</v>
      </c>
      <c r="J17" s="1" t="s">
        <v>198</v>
      </c>
      <c r="K17"/>
      <c r="M17" s="1" t="s">
        <v>74</v>
      </c>
      <c r="O17" s="41" t="str">
        <f t="shared" si="3"/>
        <v/>
      </c>
      <c r="P17" s="41" t="str">
        <f t="shared" si="4"/>
        <v>O</v>
      </c>
      <c r="Q17" s="41" t="str">
        <f t="shared" si="5"/>
        <v/>
      </c>
    </row>
    <row r="18" spans="1:17" ht="30">
      <c r="A18" s="1">
        <v>13</v>
      </c>
      <c r="B18">
        <v>24144</v>
      </c>
      <c r="C18" t="s">
        <v>20</v>
      </c>
      <c r="D18" s="1" t="s">
        <v>93</v>
      </c>
      <c r="E18" s="1" t="s">
        <v>391</v>
      </c>
      <c r="F18" t="s">
        <v>9</v>
      </c>
      <c r="G18">
        <v>166</v>
      </c>
      <c r="H18" s="59">
        <v>9</v>
      </c>
      <c r="I18">
        <v>3</v>
      </c>
      <c r="J18" s="1" t="s">
        <v>392</v>
      </c>
      <c r="K18"/>
      <c r="M18" s="1" t="s">
        <v>74</v>
      </c>
      <c r="O18" s="41" t="str">
        <f t="shared" si="3"/>
        <v/>
      </c>
      <c r="P18" s="41" t="str">
        <f t="shared" si="4"/>
        <v>O</v>
      </c>
      <c r="Q18" s="41" t="str">
        <f t="shared" si="5"/>
        <v/>
      </c>
    </row>
    <row r="19" spans="1:17" ht="30">
      <c r="A19" s="1">
        <v>14</v>
      </c>
      <c r="B19">
        <v>62099</v>
      </c>
      <c r="C19" t="s">
        <v>17</v>
      </c>
      <c r="D19" s="1" t="s">
        <v>92</v>
      </c>
      <c r="E19" s="1" t="s">
        <v>273</v>
      </c>
      <c r="F19" t="s">
        <v>9</v>
      </c>
      <c r="G19"/>
      <c r="H19" s="59"/>
      <c r="I19"/>
      <c r="J19" s="1" t="s">
        <v>271</v>
      </c>
      <c r="K19">
        <v>1</v>
      </c>
      <c r="M19" s="1" t="s">
        <v>74</v>
      </c>
      <c r="O19" s="41" t="str">
        <f t="shared" si="3"/>
        <v/>
      </c>
      <c r="P19" s="41" t="str">
        <f t="shared" si="4"/>
        <v>O</v>
      </c>
      <c r="Q19" s="41" t="str">
        <f t="shared" si="5"/>
        <v/>
      </c>
    </row>
    <row r="20" spans="1:17" ht="30">
      <c r="A20" s="1">
        <v>15</v>
      </c>
      <c r="B20">
        <v>14928</v>
      </c>
      <c r="C20" t="s">
        <v>11</v>
      </c>
      <c r="D20" s="1" t="s">
        <v>93</v>
      </c>
      <c r="E20" s="1" t="s">
        <v>135</v>
      </c>
      <c r="F20" t="s">
        <v>9</v>
      </c>
      <c r="G20"/>
      <c r="H20" s="59">
        <v>9</v>
      </c>
      <c r="I20"/>
      <c r="J20" s="1" t="s">
        <v>136</v>
      </c>
      <c r="K20"/>
      <c r="M20" s="1" t="s">
        <v>74</v>
      </c>
      <c r="O20" s="41" t="str">
        <f t="shared" si="3"/>
        <v/>
      </c>
      <c r="P20" s="41" t="str">
        <f t="shared" si="4"/>
        <v>O</v>
      </c>
      <c r="Q20" s="41" t="str">
        <f t="shared" si="5"/>
        <v/>
      </c>
    </row>
    <row r="21" spans="1:17" ht="75">
      <c r="A21" s="1">
        <v>16</v>
      </c>
      <c r="B21">
        <v>14928</v>
      </c>
      <c r="C21" t="s">
        <v>11</v>
      </c>
      <c r="D21" s="1" t="s">
        <v>93</v>
      </c>
      <c r="E21" s="1" t="s">
        <v>111</v>
      </c>
      <c r="F21" t="s">
        <v>9</v>
      </c>
      <c r="G21"/>
      <c r="H21" s="59">
        <v>10</v>
      </c>
      <c r="I21"/>
      <c r="J21" s="1" t="s">
        <v>112</v>
      </c>
      <c r="K21"/>
      <c r="M21" s="1" t="s">
        <v>74</v>
      </c>
      <c r="O21" s="41" t="str">
        <f t="shared" si="3"/>
        <v/>
      </c>
      <c r="P21" s="41" t="str">
        <f t="shared" si="4"/>
        <v>O</v>
      </c>
      <c r="Q21" s="41" t="str">
        <f t="shared" si="5"/>
        <v/>
      </c>
    </row>
    <row r="22" spans="1:17" s="70" customFormat="1" ht="60">
      <c r="A22" s="70">
        <v>17</v>
      </c>
      <c r="B22" s="71">
        <v>14928</v>
      </c>
      <c r="C22" s="71" t="s">
        <v>11</v>
      </c>
      <c r="D22" s="70" t="s">
        <v>93</v>
      </c>
      <c r="E22" s="70" t="s">
        <v>113</v>
      </c>
      <c r="F22" s="71" t="s">
        <v>9</v>
      </c>
      <c r="G22" s="71"/>
      <c r="H22" s="72">
        <v>10</v>
      </c>
      <c r="I22" s="71"/>
      <c r="J22" s="70" t="s">
        <v>114</v>
      </c>
      <c r="K22" s="71"/>
      <c r="L22" s="70" t="s">
        <v>526</v>
      </c>
      <c r="M22" s="70" t="s">
        <v>77</v>
      </c>
      <c r="O22" s="70" t="str">
        <f t="shared" si="3"/>
        <v/>
      </c>
      <c r="P22" s="70" t="str">
        <f t="shared" si="4"/>
        <v>C</v>
      </c>
      <c r="Q22" s="70" t="str">
        <f t="shared" si="5"/>
        <v/>
      </c>
    </row>
    <row r="23" spans="1:17" ht="45">
      <c r="A23" s="1">
        <v>18</v>
      </c>
      <c r="B23">
        <v>14928</v>
      </c>
      <c r="C23" t="s">
        <v>11</v>
      </c>
      <c r="D23" s="1" t="s">
        <v>93</v>
      </c>
      <c r="E23" s="1" t="s">
        <v>115</v>
      </c>
      <c r="F23" t="s">
        <v>9</v>
      </c>
      <c r="G23"/>
      <c r="H23" s="59">
        <v>10</v>
      </c>
      <c r="I23"/>
      <c r="J23" s="1" t="s">
        <v>116</v>
      </c>
      <c r="K23"/>
      <c r="M23" s="1" t="s">
        <v>27</v>
      </c>
      <c r="N23" s="1" t="s">
        <v>500</v>
      </c>
      <c r="O23" s="41" t="str">
        <f t="shared" si="3"/>
        <v/>
      </c>
      <c r="P23" s="41" t="str">
        <f t="shared" si="4"/>
        <v>A</v>
      </c>
      <c r="Q23" s="41" t="str">
        <f t="shared" si="5"/>
        <v/>
      </c>
    </row>
    <row r="24" spans="1:17" ht="75">
      <c r="A24" s="1">
        <v>19</v>
      </c>
      <c r="B24">
        <v>24144</v>
      </c>
      <c r="C24" t="s">
        <v>20</v>
      </c>
      <c r="D24" s="1" t="s">
        <v>93</v>
      </c>
      <c r="E24" s="1" t="s">
        <v>402</v>
      </c>
      <c r="F24" t="s">
        <v>9</v>
      </c>
      <c r="G24">
        <v>228</v>
      </c>
      <c r="H24" s="59" t="s">
        <v>453</v>
      </c>
      <c r="I24">
        <v>1</v>
      </c>
      <c r="J24" s="1" t="s">
        <v>403</v>
      </c>
      <c r="K24"/>
      <c r="M24" s="1" t="s">
        <v>74</v>
      </c>
      <c r="O24" s="41" t="str">
        <f t="shared" si="3"/>
        <v/>
      </c>
      <c r="P24" s="41" t="str">
        <f t="shared" si="4"/>
        <v>O</v>
      </c>
      <c r="Q24" s="41" t="str">
        <f t="shared" si="5"/>
        <v/>
      </c>
    </row>
    <row r="25" spans="1:17" ht="45">
      <c r="A25" s="1">
        <v>20</v>
      </c>
      <c r="B25">
        <v>24144</v>
      </c>
      <c r="C25" t="s">
        <v>20</v>
      </c>
      <c r="D25" s="1" t="s">
        <v>93</v>
      </c>
      <c r="E25" s="1" t="s">
        <v>404</v>
      </c>
      <c r="F25" t="s">
        <v>9</v>
      </c>
      <c r="G25">
        <v>228</v>
      </c>
      <c r="H25" s="59" t="s">
        <v>405</v>
      </c>
      <c r="I25">
        <v>16</v>
      </c>
      <c r="J25" s="1" t="s">
        <v>406</v>
      </c>
      <c r="K25"/>
      <c r="M25" s="1" t="s">
        <v>74</v>
      </c>
      <c r="O25" s="41" t="str">
        <f t="shared" si="3"/>
        <v/>
      </c>
      <c r="P25" s="41" t="str">
        <f t="shared" si="4"/>
        <v>O</v>
      </c>
      <c r="Q25" s="41" t="str">
        <f t="shared" si="5"/>
        <v/>
      </c>
    </row>
    <row r="26" spans="1:17" ht="75">
      <c r="A26" s="1">
        <v>21</v>
      </c>
      <c r="B26">
        <v>6111</v>
      </c>
      <c r="C26" t="s">
        <v>14</v>
      </c>
      <c r="D26" s="1" t="s">
        <v>93</v>
      </c>
      <c r="E26" s="1" t="s">
        <v>435</v>
      </c>
      <c r="F26" t="s">
        <v>16</v>
      </c>
      <c r="G26">
        <v>175</v>
      </c>
      <c r="H26" s="59">
        <v>10.4</v>
      </c>
      <c r="I26">
        <v>9</v>
      </c>
      <c r="J26" s="1" t="s">
        <v>436</v>
      </c>
      <c r="K26">
        <v>0</v>
      </c>
      <c r="M26" s="1" t="s">
        <v>74</v>
      </c>
      <c r="O26" s="41" t="str">
        <f t="shared" si="3"/>
        <v/>
      </c>
      <c r="P26" s="41" t="str">
        <f t="shared" si="4"/>
        <v/>
      </c>
      <c r="Q26" s="41" t="str">
        <f t="shared" si="5"/>
        <v>O</v>
      </c>
    </row>
    <row r="27" spans="1:17" ht="30">
      <c r="A27" s="1">
        <v>22</v>
      </c>
      <c r="B27">
        <v>24144</v>
      </c>
      <c r="C27" t="s">
        <v>20</v>
      </c>
      <c r="D27" s="1" t="s">
        <v>93</v>
      </c>
      <c r="E27" s="1" t="s">
        <v>408</v>
      </c>
      <c r="F27" t="s">
        <v>9</v>
      </c>
      <c r="G27">
        <v>240</v>
      </c>
      <c r="H27" s="59" t="s">
        <v>18</v>
      </c>
      <c r="I27">
        <v>1</v>
      </c>
      <c r="J27" s="1" t="s">
        <v>409</v>
      </c>
      <c r="K27"/>
      <c r="M27" s="1" t="s">
        <v>74</v>
      </c>
      <c r="O27" s="41" t="str">
        <f t="shared" si="3"/>
        <v/>
      </c>
      <c r="P27" s="41" t="str">
        <f t="shared" si="4"/>
        <v>O</v>
      </c>
      <c r="Q27" s="41" t="str">
        <f t="shared" si="5"/>
        <v/>
      </c>
    </row>
    <row r="28" spans="1:17" ht="30">
      <c r="A28" s="1">
        <v>23</v>
      </c>
      <c r="B28">
        <v>6111</v>
      </c>
      <c r="C28" t="s">
        <v>14</v>
      </c>
      <c r="D28" s="1" t="s">
        <v>93</v>
      </c>
      <c r="E28" s="1" t="s">
        <v>428</v>
      </c>
      <c r="F28" t="s">
        <v>9</v>
      </c>
      <c r="G28">
        <v>240</v>
      </c>
      <c r="H28" s="59" t="s">
        <v>429</v>
      </c>
      <c r="I28">
        <v>1</v>
      </c>
      <c r="J28" s="1" t="s">
        <v>430</v>
      </c>
      <c r="K28">
        <v>0</v>
      </c>
      <c r="M28" s="1" t="s">
        <v>74</v>
      </c>
      <c r="O28" s="41" t="str">
        <f t="shared" si="3"/>
        <v/>
      </c>
      <c r="P28" s="41" t="str">
        <f t="shared" si="4"/>
        <v>O</v>
      </c>
      <c r="Q28" s="41" t="str">
        <f t="shared" si="5"/>
        <v/>
      </c>
    </row>
    <row r="29" spans="1:17" ht="30">
      <c r="A29" s="1">
        <v>24</v>
      </c>
      <c r="B29">
        <v>62099</v>
      </c>
      <c r="C29" t="s">
        <v>17</v>
      </c>
      <c r="D29" s="1" t="s">
        <v>92</v>
      </c>
      <c r="E29" s="1" t="s">
        <v>245</v>
      </c>
      <c r="F29" t="s">
        <v>9</v>
      </c>
      <c r="G29">
        <v>241</v>
      </c>
      <c r="H29" s="59" t="s">
        <v>18</v>
      </c>
      <c r="I29"/>
      <c r="J29" s="1" t="s">
        <v>15</v>
      </c>
      <c r="K29">
        <v>1</v>
      </c>
      <c r="M29" s="1" t="s">
        <v>74</v>
      </c>
      <c r="O29" s="41" t="str">
        <f t="shared" si="3"/>
        <v/>
      </c>
      <c r="P29" s="41" t="str">
        <f t="shared" si="4"/>
        <v>O</v>
      </c>
      <c r="Q29" s="41" t="str">
        <f t="shared" si="5"/>
        <v/>
      </c>
    </row>
    <row r="30" spans="1:17" ht="120">
      <c r="A30" s="1">
        <v>25</v>
      </c>
      <c r="B30">
        <v>14928</v>
      </c>
      <c r="C30" t="s">
        <v>11</v>
      </c>
      <c r="D30" s="1" t="s">
        <v>93</v>
      </c>
      <c r="E30" s="1" t="s">
        <v>137</v>
      </c>
      <c r="F30" t="s">
        <v>16</v>
      </c>
      <c r="G30"/>
      <c r="H30" s="59"/>
      <c r="I30"/>
      <c r="J30" s="1" t="s">
        <v>138</v>
      </c>
      <c r="K30"/>
      <c r="M30" s="1" t="s">
        <v>74</v>
      </c>
      <c r="O30" s="41" t="str">
        <f t="shared" si="3"/>
        <v/>
      </c>
      <c r="P30" s="41" t="str">
        <f t="shared" si="4"/>
        <v/>
      </c>
      <c r="Q30" s="41" t="str">
        <f t="shared" si="5"/>
        <v>O</v>
      </c>
    </row>
    <row r="31" spans="1:17" ht="30">
      <c r="A31" s="1">
        <v>26</v>
      </c>
      <c r="B31">
        <v>24144</v>
      </c>
      <c r="C31" t="s">
        <v>20</v>
      </c>
      <c r="D31" s="1" t="s">
        <v>93</v>
      </c>
      <c r="E31" s="1" t="s">
        <v>410</v>
      </c>
      <c r="F31" t="s">
        <v>9</v>
      </c>
      <c r="G31"/>
      <c r="H31" s="59"/>
      <c r="I31"/>
      <c r="J31" s="1" t="s">
        <v>411</v>
      </c>
      <c r="K31"/>
      <c r="M31" s="1" t="s">
        <v>74</v>
      </c>
      <c r="O31" s="41" t="str">
        <f t="shared" si="3"/>
        <v/>
      </c>
      <c r="P31" s="41" t="str">
        <f t="shared" si="4"/>
        <v>O</v>
      </c>
      <c r="Q31" s="41" t="str">
        <f t="shared" si="5"/>
        <v/>
      </c>
    </row>
    <row r="32" spans="1:17" ht="45">
      <c r="A32" s="1">
        <v>27</v>
      </c>
      <c r="B32">
        <v>6111</v>
      </c>
      <c r="C32" t="s">
        <v>14</v>
      </c>
      <c r="D32" s="1" t="s">
        <v>93</v>
      </c>
      <c r="E32" s="1" t="s">
        <v>431</v>
      </c>
      <c r="F32" t="s">
        <v>9</v>
      </c>
      <c r="G32">
        <v>241</v>
      </c>
      <c r="H32" s="59" t="s">
        <v>77</v>
      </c>
      <c r="I32">
        <v>8</v>
      </c>
      <c r="J32" s="1" t="s">
        <v>432</v>
      </c>
      <c r="K32">
        <v>0</v>
      </c>
      <c r="M32" s="1" t="s">
        <v>74</v>
      </c>
      <c r="O32" s="41" t="str">
        <f t="shared" si="3"/>
        <v/>
      </c>
      <c r="P32" s="41" t="str">
        <f t="shared" si="4"/>
        <v>O</v>
      </c>
      <c r="Q32" s="41" t="str">
        <f t="shared" si="5"/>
        <v/>
      </c>
    </row>
    <row r="33" spans="1:17" ht="30">
      <c r="A33" s="1">
        <v>28</v>
      </c>
      <c r="B33">
        <v>14928</v>
      </c>
      <c r="C33" t="s">
        <v>11</v>
      </c>
      <c r="D33" s="1" t="s">
        <v>93</v>
      </c>
      <c r="E33" s="1" t="s">
        <v>127</v>
      </c>
      <c r="F33" t="s">
        <v>16</v>
      </c>
      <c r="G33"/>
      <c r="H33" s="59"/>
      <c r="I33"/>
      <c r="J33" s="1" t="s">
        <v>128</v>
      </c>
      <c r="K33"/>
      <c r="M33" s="1" t="s">
        <v>74</v>
      </c>
      <c r="O33" s="41" t="str">
        <f t="shared" si="3"/>
        <v/>
      </c>
      <c r="P33" s="41" t="str">
        <f t="shared" si="4"/>
        <v/>
      </c>
      <c r="Q33" s="41" t="str">
        <f t="shared" si="5"/>
        <v>O</v>
      </c>
    </row>
    <row r="34" spans="1:17" ht="30">
      <c r="A34" s="1">
        <v>29</v>
      </c>
      <c r="B34">
        <v>14928</v>
      </c>
      <c r="C34" t="s">
        <v>11</v>
      </c>
      <c r="D34" s="1" t="s">
        <v>93</v>
      </c>
      <c r="E34" s="1" t="s">
        <v>129</v>
      </c>
      <c r="F34" t="s">
        <v>16</v>
      </c>
      <c r="G34"/>
      <c r="H34" s="59"/>
      <c r="I34"/>
      <c r="J34" s="1" t="s">
        <v>130</v>
      </c>
      <c r="K34"/>
      <c r="M34" s="1" t="s">
        <v>74</v>
      </c>
      <c r="O34" s="41" t="str">
        <f t="shared" si="3"/>
        <v/>
      </c>
      <c r="P34" s="41" t="str">
        <f t="shared" si="4"/>
        <v/>
      </c>
      <c r="Q34" s="41" t="str">
        <f t="shared" si="5"/>
        <v>O</v>
      </c>
    </row>
    <row r="35" spans="1:17" s="32" customFormat="1" ht="25.5" customHeight="1">
      <c r="A35" s="64" t="s">
        <v>460</v>
      </c>
      <c r="E35" s="25"/>
      <c r="G35" s="38"/>
      <c r="H35" s="58"/>
      <c r="I35" s="38"/>
      <c r="J35" s="25"/>
      <c r="L35" s="33"/>
      <c r="M35" s="33"/>
      <c r="N35" s="33"/>
      <c r="O35" s="34"/>
      <c r="P35" s="34"/>
      <c r="Q35" s="34"/>
    </row>
    <row r="36" spans="1:17" ht="90">
      <c r="A36" s="1">
        <f>SUM(A34,1)</f>
        <v>30</v>
      </c>
      <c r="B36">
        <v>6111</v>
      </c>
      <c r="C36" t="s">
        <v>14</v>
      </c>
      <c r="D36" s="1" t="s">
        <v>93</v>
      </c>
      <c r="E36" s="1" t="s">
        <v>433</v>
      </c>
      <c r="F36" t="s">
        <v>16</v>
      </c>
      <c r="G36">
        <v>5</v>
      </c>
      <c r="H36" s="59" t="s">
        <v>449</v>
      </c>
      <c r="I36">
        <v>26</v>
      </c>
      <c r="J36" s="1" t="s">
        <v>434</v>
      </c>
      <c r="K36">
        <v>0</v>
      </c>
      <c r="M36" s="1" t="s">
        <v>74</v>
      </c>
      <c r="O36" s="41" t="str">
        <f t="shared" ref="O36:O39" si="6">IF(F36="Editorial",M36,"")</f>
        <v/>
      </c>
      <c r="P36" s="41" t="str">
        <f t="shared" ref="P36:P39" si="7">IF(F36="Technical",M36,"")</f>
        <v/>
      </c>
      <c r="Q36" s="41" t="str">
        <f t="shared" ref="Q36:Q39" si="8">IF(F36="General",M36,"")</f>
        <v>O</v>
      </c>
    </row>
    <row r="37" spans="1:17">
      <c r="A37" s="1">
        <f>SUM(A36,1)</f>
        <v>31</v>
      </c>
      <c r="B37">
        <v>62099</v>
      </c>
      <c r="C37" t="s">
        <v>17</v>
      </c>
      <c r="D37" s="1" t="s">
        <v>92</v>
      </c>
      <c r="E37" s="1" t="s">
        <v>274</v>
      </c>
      <c r="F37" t="s">
        <v>9</v>
      </c>
      <c r="G37">
        <v>228</v>
      </c>
      <c r="H37" s="59" t="s">
        <v>453</v>
      </c>
      <c r="I37"/>
      <c r="J37" s="1" t="s">
        <v>275</v>
      </c>
      <c r="K37">
        <v>1</v>
      </c>
      <c r="M37" s="1" t="s">
        <v>74</v>
      </c>
      <c r="O37" s="41" t="str">
        <f t="shared" si="6"/>
        <v/>
      </c>
      <c r="P37" s="41" t="str">
        <f t="shared" si="7"/>
        <v>O</v>
      </c>
      <c r="Q37" s="41" t="str">
        <f t="shared" si="8"/>
        <v/>
      </c>
    </row>
    <row r="38" spans="1:17" ht="60">
      <c r="A38" s="1">
        <f t="shared" ref="A38:A39" si="9">SUM(A37,1)</f>
        <v>32</v>
      </c>
      <c r="B38">
        <v>14928</v>
      </c>
      <c r="C38" t="s">
        <v>11</v>
      </c>
      <c r="D38" s="1" t="s">
        <v>93</v>
      </c>
      <c r="E38" s="1" t="s">
        <v>121</v>
      </c>
      <c r="F38" t="s">
        <v>9</v>
      </c>
      <c r="G38"/>
      <c r="H38" s="59">
        <v>4.2</v>
      </c>
      <c r="I38"/>
      <c r="J38" s="1" t="s">
        <v>122</v>
      </c>
      <c r="K38"/>
      <c r="M38" s="1" t="s">
        <v>27</v>
      </c>
      <c r="N38" s="1" t="s">
        <v>11</v>
      </c>
      <c r="O38" s="41" t="str">
        <f t="shared" si="6"/>
        <v/>
      </c>
      <c r="P38" s="41" t="str">
        <f t="shared" si="7"/>
        <v>A</v>
      </c>
      <c r="Q38" s="41" t="str">
        <f t="shared" si="8"/>
        <v/>
      </c>
    </row>
    <row r="39" spans="1:17" ht="30">
      <c r="A39" s="1">
        <f t="shared" si="9"/>
        <v>33</v>
      </c>
      <c r="B39">
        <v>24144</v>
      </c>
      <c r="C39" t="s">
        <v>20</v>
      </c>
      <c r="D39" s="1" t="s">
        <v>93</v>
      </c>
      <c r="E39" s="1" t="s">
        <v>412</v>
      </c>
      <c r="F39" t="s">
        <v>9</v>
      </c>
      <c r="G39"/>
      <c r="H39" s="59"/>
      <c r="I39"/>
      <c r="J39" s="1" t="s">
        <v>411</v>
      </c>
      <c r="K39"/>
      <c r="M39" s="1" t="s">
        <v>74</v>
      </c>
      <c r="O39" s="41" t="str">
        <f t="shared" si="6"/>
        <v/>
      </c>
      <c r="P39" s="41" t="str">
        <f t="shared" si="7"/>
        <v>O</v>
      </c>
      <c r="Q39" s="41" t="str">
        <f t="shared" si="8"/>
        <v/>
      </c>
    </row>
    <row r="40" spans="1:17" s="32" customFormat="1" ht="33.75" customHeight="1">
      <c r="A40" s="64" t="s">
        <v>463</v>
      </c>
      <c r="E40" s="25"/>
      <c r="G40" s="38"/>
      <c r="H40" s="58"/>
      <c r="I40" s="38"/>
      <c r="J40" s="25"/>
      <c r="L40" s="33"/>
      <c r="M40" s="33"/>
      <c r="N40" s="33"/>
      <c r="O40" s="34"/>
      <c r="P40" s="34"/>
      <c r="Q40" s="34"/>
    </row>
    <row r="41" spans="1:17" ht="60">
      <c r="A41" s="1">
        <f>SUM(A39,1)</f>
        <v>34</v>
      </c>
      <c r="B41">
        <v>14928</v>
      </c>
      <c r="C41" t="s">
        <v>11</v>
      </c>
      <c r="D41" s="1" t="s">
        <v>93</v>
      </c>
      <c r="E41" s="1" t="s">
        <v>123</v>
      </c>
      <c r="F41" t="s">
        <v>16</v>
      </c>
      <c r="G41"/>
      <c r="H41" s="59"/>
      <c r="I41"/>
      <c r="J41" s="1" t="s">
        <v>124</v>
      </c>
      <c r="K41"/>
      <c r="M41" s="1" t="s">
        <v>27</v>
      </c>
      <c r="N41" s="1" t="s">
        <v>11</v>
      </c>
      <c r="O41" s="41" t="str">
        <f t="shared" ref="O41:O62" si="10">IF(F41="Editorial",M41,"")</f>
        <v/>
      </c>
      <c r="P41" s="41" t="str">
        <f t="shared" ref="P41:P62" si="11">IF(F41="Technical",M41,"")</f>
        <v/>
      </c>
      <c r="Q41" s="41" t="str">
        <f t="shared" ref="Q41:Q62" si="12">IF(F41="General",M41,"")</f>
        <v>A</v>
      </c>
    </row>
    <row r="42" spans="1:17" s="81" customFormat="1" ht="105">
      <c r="A42" s="81">
        <f t="shared" ref="A42:A62" si="13">SUM(A41,1)</f>
        <v>35</v>
      </c>
      <c r="B42" s="82">
        <v>14928</v>
      </c>
      <c r="C42" s="82" t="s">
        <v>11</v>
      </c>
      <c r="D42" s="81" t="s">
        <v>93</v>
      </c>
      <c r="E42" s="81" t="s">
        <v>104</v>
      </c>
      <c r="F42" s="82" t="s">
        <v>9</v>
      </c>
      <c r="G42" s="82"/>
      <c r="H42" s="83">
        <v>6.4</v>
      </c>
      <c r="I42" s="82"/>
      <c r="J42" s="81" t="s">
        <v>105</v>
      </c>
      <c r="K42" s="82"/>
      <c r="L42" s="81" t="s">
        <v>534</v>
      </c>
      <c r="M42" s="81" t="s">
        <v>77</v>
      </c>
      <c r="O42" s="81" t="str">
        <f t="shared" si="10"/>
        <v/>
      </c>
      <c r="P42" s="81" t="str">
        <f t="shared" si="11"/>
        <v>C</v>
      </c>
      <c r="Q42" s="81" t="str">
        <f t="shared" si="12"/>
        <v/>
      </c>
    </row>
    <row r="43" spans="1:17" ht="45">
      <c r="A43" s="1">
        <f t="shared" si="13"/>
        <v>36</v>
      </c>
      <c r="B43">
        <v>65892</v>
      </c>
      <c r="C43" t="s">
        <v>99</v>
      </c>
      <c r="D43" s="1" t="s">
        <v>92</v>
      </c>
      <c r="E43" s="1" t="s">
        <v>305</v>
      </c>
      <c r="F43" t="s">
        <v>9</v>
      </c>
      <c r="G43">
        <v>23</v>
      </c>
      <c r="H43" s="59" t="s">
        <v>151</v>
      </c>
      <c r="I43">
        <v>14</v>
      </c>
      <c r="J43" s="1" t="s">
        <v>306</v>
      </c>
      <c r="K43">
        <v>1</v>
      </c>
      <c r="M43" s="1" t="s">
        <v>74</v>
      </c>
      <c r="O43" s="41" t="str">
        <f t="shared" si="10"/>
        <v/>
      </c>
      <c r="P43" s="41" t="str">
        <f t="shared" si="11"/>
        <v>O</v>
      </c>
      <c r="Q43" s="41" t="str">
        <f t="shared" si="12"/>
        <v/>
      </c>
    </row>
    <row r="44" spans="1:17" ht="30">
      <c r="A44" s="1">
        <f t="shared" si="13"/>
        <v>37</v>
      </c>
      <c r="B44">
        <v>65892</v>
      </c>
      <c r="C44" t="s">
        <v>99</v>
      </c>
      <c r="D44" s="1" t="s">
        <v>92</v>
      </c>
      <c r="E44" s="1" t="s">
        <v>305</v>
      </c>
      <c r="F44" t="s">
        <v>9</v>
      </c>
      <c r="G44">
        <v>24</v>
      </c>
      <c r="H44" s="59" t="s">
        <v>151</v>
      </c>
      <c r="I44">
        <v>1</v>
      </c>
      <c r="J44" s="1" t="s">
        <v>307</v>
      </c>
      <c r="K44">
        <v>1</v>
      </c>
      <c r="M44" s="1" t="s">
        <v>74</v>
      </c>
      <c r="O44" s="41" t="str">
        <f t="shared" si="10"/>
        <v/>
      </c>
      <c r="P44" s="41" t="str">
        <f t="shared" si="11"/>
        <v>O</v>
      </c>
      <c r="Q44" s="41" t="str">
        <f t="shared" si="12"/>
        <v/>
      </c>
    </row>
    <row r="45" spans="1:17" ht="45">
      <c r="A45" s="1">
        <f t="shared" si="13"/>
        <v>38</v>
      </c>
      <c r="B45">
        <v>65892</v>
      </c>
      <c r="C45" t="s">
        <v>99</v>
      </c>
      <c r="D45" s="1" t="s">
        <v>92</v>
      </c>
      <c r="E45" s="1" t="s">
        <v>312</v>
      </c>
      <c r="F45" t="s">
        <v>9</v>
      </c>
      <c r="G45">
        <v>25</v>
      </c>
      <c r="H45" s="59" t="s">
        <v>153</v>
      </c>
      <c r="I45">
        <v>16</v>
      </c>
      <c r="J45" s="1" t="s">
        <v>313</v>
      </c>
      <c r="K45">
        <v>1</v>
      </c>
      <c r="M45" s="1" t="s">
        <v>74</v>
      </c>
      <c r="O45" s="41" t="str">
        <f t="shared" si="10"/>
        <v/>
      </c>
      <c r="P45" s="41" t="str">
        <f t="shared" si="11"/>
        <v>O</v>
      </c>
      <c r="Q45" s="41" t="str">
        <f t="shared" si="12"/>
        <v/>
      </c>
    </row>
    <row r="46" spans="1:17" ht="30">
      <c r="A46" s="1">
        <f t="shared" si="13"/>
        <v>39</v>
      </c>
      <c r="B46">
        <v>65892</v>
      </c>
      <c r="C46" t="s">
        <v>99</v>
      </c>
      <c r="D46" s="1" t="s">
        <v>92</v>
      </c>
      <c r="E46" s="1" t="s">
        <v>314</v>
      </c>
      <c r="F46" t="s">
        <v>9</v>
      </c>
      <c r="G46">
        <v>26</v>
      </c>
      <c r="H46" s="59" t="s">
        <v>153</v>
      </c>
      <c r="I46">
        <v>1</v>
      </c>
      <c r="J46" s="1" t="s">
        <v>315</v>
      </c>
      <c r="K46">
        <v>1</v>
      </c>
      <c r="M46" s="1" t="s">
        <v>74</v>
      </c>
      <c r="O46" s="41" t="str">
        <f t="shared" si="10"/>
        <v/>
      </c>
      <c r="P46" s="41" t="str">
        <f t="shared" si="11"/>
        <v>O</v>
      </c>
      <c r="Q46" s="41" t="str">
        <f t="shared" si="12"/>
        <v/>
      </c>
    </row>
    <row r="47" spans="1:17" ht="75">
      <c r="A47" s="1">
        <f t="shared" si="13"/>
        <v>40</v>
      </c>
      <c r="B47">
        <v>65892</v>
      </c>
      <c r="C47" t="s">
        <v>99</v>
      </c>
      <c r="D47" s="1" t="s">
        <v>92</v>
      </c>
      <c r="E47" s="1" t="s">
        <v>316</v>
      </c>
      <c r="F47" t="s">
        <v>9</v>
      </c>
      <c r="G47">
        <v>33</v>
      </c>
      <c r="H47" s="59" t="s">
        <v>298</v>
      </c>
      <c r="I47">
        <v>17</v>
      </c>
      <c r="J47" s="1" t="s">
        <v>317</v>
      </c>
      <c r="K47">
        <v>1</v>
      </c>
      <c r="M47" s="1" t="s">
        <v>74</v>
      </c>
      <c r="O47" s="41" t="str">
        <f t="shared" si="10"/>
        <v/>
      </c>
      <c r="P47" s="41" t="str">
        <f t="shared" si="11"/>
        <v>O</v>
      </c>
      <c r="Q47" s="41" t="str">
        <f t="shared" si="12"/>
        <v/>
      </c>
    </row>
    <row r="48" spans="1:17" ht="30">
      <c r="A48" s="1">
        <f t="shared" si="13"/>
        <v>41</v>
      </c>
      <c r="B48">
        <v>65892</v>
      </c>
      <c r="C48" t="s">
        <v>99</v>
      </c>
      <c r="D48" s="1" t="s">
        <v>92</v>
      </c>
      <c r="E48" s="1" t="s">
        <v>320</v>
      </c>
      <c r="F48" t="s">
        <v>9</v>
      </c>
      <c r="G48">
        <v>33</v>
      </c>
      <c r="H48" s="59" t="s">
        <v>298</v>
      </c>
      <c r="I48">
        <v>26</v>
      </c>
      <c r="J48" s="1" t="s">
        <v>321</v>
      </c>
      <c r="K48">
        <v>1</v>
      </c>
      <c r="M48" s="1" t="s">
        <v>74</v>
      </c>
      <c r="O48" s="41" t="str">
        <f t="shared" si="10"/>
        <v/>
      </c>
      <c r="P48" s="41" t="str">
        <f t="shared" si="11"/>
        <v>O</v>
      </c>
      <c r="Q48" s="41" t="str">
        <f t="shared" si="12"/>
        <v/>
      </c>
    </row>
    <row r="49" spans="1:17" ht="30">
      <c r="A49" s="1">
        <f t="shared" si="13"/>
        <v>42</v>
      </c>
      <c r="B49">
        <v>65892</v>
      </c>
      <c r="C49" t="s">
        <v>99</v>
      </c>
      <c r="D49" s="1" t="s">
        <v>92</v>
      </c>
      <c r="E49" s="1" t="s">
        <v>322</v>
      </c>
      <c r="F49" t="s">
        <v>9</v>
      </c>
      <c r="G49">
        <v>42</v>
      </c>
      <c r="H49" s="59" t="s">
        <v>446</v>
      </c>
      <c r="I49">
        <v>14</v>
      </c>
      <c r="J49" s="1" t="s">
        <v>323</v>
      </c>
      <c r="K49">
        <v>1</v>
      </c>
      <c r="M49" s="1" t="s">
        <v>74</v>
      </c>
      <c r="O49" s="41" t="str">
        <f t="shared" si="10"/>
        <v/>
      </c>
      <c r="P49" s="41" t="str">
        <f t="shared" si="11"/>
        <v>O</v>
      </c>
      <c r="Q49" s="41" t="str">
        <f t="shared" si="12"/>
        <v/>
      </c>
    </row>
    <row r="50" spans="1:17" ht="30">
      <c r="A50" s="1">
        <f t="shared" si="13"/>
        <v>43</v>
      </c>
      <c r="B50">
        <v>65892</v>
      </c>
      <c r="C50" t="s">
        <v>99</v>
      </c>
      <c r="D50" s="1" t="s">
        <v>92</v>
      </c>
      <c r="E50" s="1" t="s">
        <v>324</v>
      </c>
      <c r="F50" t="s">
        <v>9</v>
      </c>
      <c r="G50">
        <v>42</v>
      </c>
      <c r="H50" s="59" t="s">
        <v>446</v>
      </c>
      <c r="I50">
        <v>27</v>
      </c>
      <c r="J50" s="1" t="s">
        <v>325</v>
      </c>
      <c r="K50">
        <v>1</v>
      </c>
      <c r="M50" s="1" t="s">
        <v>74</v>
      </c>
      <c r="O50" s="41" t="str">
        <f t="shared" si="10"/>
        <v/>
      </c>
      <c r="P50" s="41" t="str">
        <f t="shared" si="11"/>
        <v>O</v>
      </c>
      <c r="Q50" s="41" t="str">
        <f t="shared" si="12"/>
        <v/>
      </c>
    </row>
    <row r="51" spans="1:17" ht="30">
      <c r="A51" s="1">
        <f t="shared" si="13"/>
        <v>44</v>
      </c>
      <c r="B51">
        <v>65892</v>
      </c>
      <c r="C51" t="s">
        <v>99</v>
      </c>
      <c r="D51" s="1" t="s">
        <v>92</v>
      </c>
      <c r="E51" s="1" t="s">
        <v>327</v>
      </c>
      <c r="F51" t="s">
        <v>9</v>
      </c>
      <c r="G51">
        <v>42</v>
      </c>
      <c r="H51" s="59" t="s">
        <v>446</v>
      </c>
      <c r="I51">
        <v>45</v>
      </c>
      <c r="J51" s="1" t="s">
        <v>328</v>
      </c>
      <c r="K51">
        <v>1</v>
      </c>
      <c r="M51" s="1" t="s">
        <v>74</v>
      </c>
      <c r="O51" s="41" t="str">
        <f t="shared" si="10"/>
        <v/>
      </c>
      <c r="P51" s="41" t="str">
        <f t="shared" si="11"/>
        <v>O</v>
      </c>
      <c r="Q51" s="41" t="str">
        <f t="shared" si="12"/>
        <v/>
      </c>
    </row>
    <row r="52" spans="1:17" ht="30">
      <c r="A52" s="1">
        <f t="shared" si="13"/>
        <v>45</v>
      </c>
      <c r="B52">
        <v>65892</v>
      </c>
      <c r="C52" t="s">
        <v>99</v>
      </c>
      <c r="D52" s="1" t="s">
        <v>92</v>
      </c>
      <c r="E52" s="1" t="s">
        <v>327</v>
      </c>
      <c r="F52" t="s">
        <v>9</v>
      </c>
      <c r="G52">
        <v>43</v>
      </c>
      <c r="H52" s="59" t="s">
        <v>446</v>
      </c>
      <c r="I52">
        <v>19</v>
      </c>
      <c r="J52" s="1" t="s">
        <v>329</v>
      </c>
      <c r="K52">
        <v>1</v>
      </c>
      <c r="M52" s="1" t="s">
        <v>74</v>
      </c>
      <c r="O52" s="41" t="str">
        <f t="shared" si="10"/>
        <v/>
      </c>
      <c r="P52" s="41" t="str">
        <f t="shared" si="11"/>
        <v>O</v>
      </c>
      <c r="Q52" s="41" t="str">
        <f t="shared" si="12"/>
        <v/>
      </c>
    </row>
    <row r="53" spans="1:17">
      <c r="A53" s="1">
        <f t="shared" si="13"/>
        <v>46</v>
      </c>
      <c r="B53">
        <v>65892</v>
      </c>
      <c r="C53" t="s">
        <v>99</v>
      </c>
      <c r="D53" s="1" t="s">
        <v>92</v>
      </c>
      <c r="E53" s="1" t="s">
        <v>332</v>
      </c>
      <c r="F53" t="s">
        <v>9</v>
      </c>
      <c r="G53">
        <v>44</v>
      </c>
      <c r="H53" s="59" t="s">
        <v>446</v>
      </c>
      <c r="I53">
        <v>16</v>
      </c>
      <c r="J53" s="1" t="s">
        <v>333</v>
      </c>
      <c r="K53">
        <v>1</v>
      </c>
      <c r="M53" s="1" t="s">
        <v>74</v>
      </c>
      <c r="O53" s="41" t="str">
        <f t="shared" si="10"/>
        <v/>
      </c>
      <c r="P53" s="41" t="str">
        <f t="shared" si="11"/>
        <v>O</v>
      </c>
      <c r="Q53" s="41" t="str">
        <f t="shared" si="12"/>
        <v/>
      </c>
    </row>
    <row r="54" spans="1:17" ht="30">
      <c r="A54" s="1">
        <f t="shared" si="13"/>
        <v>47</v>
      </c>
      <c r="B54">
        <v>65892</v>
      </c>
      <c r="C54" t="s">
        <v>99</v>
      </c>
      <c r="D54" s="1" t="s">
        <v>92</v>
      </c>
      <c r="E54" s="1" t="s">
        <v>330</v>
      </c>
      <c r="F54" t="s">
        <v>9</v>
      </c>
      <c r="G54">
        <v>44</v>
      </c>
      <c r="H54" s="59" t="s">
        <v>446</v>
      </c>
      <c r="I54">
        <v>17</v>
      </c>
      <c r="J54" s="1" t="s">
        <v>331</v>
      </c>
      <c r="K54">
        <v>1</v>
      </c>
      <c r="M54" s="1" t="s">
        <v>74</v>
      </c>
      <c r="O54" s="41" t="str">
        <f t="shared" si="10"/>
        <v/>
      </c>
      <c r="P54" s="41" t="str">
        <f t="shared" si="11"/>
        <v>O</v>
      </c>
      <c r="Q54" s="41" t="str">
        <f t="shared" si="12"/>
        <v/>
      </c>
    </row>
    <row r="55" spans="1:17" ht="30">
      <c r="A55" s="1">
        <f t="shared" si="13"/>
        <v>48</v>
      </c>
      <c r="B55">
        <v>65892</v>
      </c>
      <c r="C55" t="s">
        <v>99</v>
      </c>
      <c r="D55" s="1" t="s">
        <v>92</v>
      </c>
      <c r="E55" s="1" t="s">
        <v>310</v>
      </c>
      <c r="F55" t="s">
        <v>9</v>
      </c>
      <c r="G55">
        <v>80</v>
      </c>
      <c r="H55" s="59">
        <v>6.4</v>
      </c>
      <c r="I55">
        <v>51</v>
      </c>
      <c r="J55" s="1" t="s">
        <v>311</v>
      </c>
      <c r="K55">
        <v>1</v>
      </c>
      <c r="M55" s="1" t="s">
        <v>74</v>
      </c>
      <c r="O55" s="41" t="str">
        <f t="shared" si="10"/>
        <v/>
      </c>
      <c r="P55" s="41" t="str">
        <f t="shared" si="11"/>
        <v>O</v>
      </c>
      <c r="Q55" s="41" t="str">
        <f t="shared" si="12"/>
        <v/>
      </c>
    </row>
    <row r="56" spans="1:17" ht="30">
      <c r="A56" s="1">
        <f t="shared" si="13"/>
        <v>49</v>
      </c>
      <c r="B56">
        <v>65892</v>
      </c>
      <c r="C56" t="s">
        <v>99</v>
      </c>
      <c r="D56" s="1" t="s">
        <v>92</v>
      </c>
      <c r="E56" s="1" t="s">
        <v>308</v>
      </c>
      <c r="F56" t="s">
        <v>9</v>
      </c>
      <c r="G56">
        <v>79</v>
      </c>
      <c r="H56" s="59">
        <v>6.4</v>
      </c>
      <c r="I56">
        <v>52</v>
      </c>
      <c r="J56" s="1" t="s">
        <v>309</v>
      </c>
      <c r="K56">
        <v>1</v>
      </c>
      <c r="M56" s="1" t="s">
        <v>74</v>
      </c>
      <c r="O56" s="41" t="str">
        <f t="shared" si="10"/>
        <v/>
      </c>
      <c r="P56" s="41" t="str">
        <f t="shared" si="11"/>
        <v>O</v>
      </c>
      <c r="Q56" s="41" t="str">
        <f t="shared" si="12"/>
        <v/>
      </c>
    </row>
    <row r="57" spans="1:17" ht="75">
      <c r="A57" s="1">
        <f t="shared" si="13"/>
        <v>50</v>
      </c>
      <c r="B57">
        <v>65892</v>
      </c>
      <c r="C57" t="s">
        <v>99</v>
      </c>
      <c r="D57" s="1" t="s">
        <v>92</v>
      </c>
      <c r="E57" s="1" t="s">
        <v>318</v>
      </c>
      <c r="F57" t="s">
        <v>9</v>
      </c>
      <c r="G57">
        <v>90</v>
      </c>
      <c r="H57" s="59">
        <v>6.4</v>
      </c>
      <c r="I57">
        <v>16</v>
      </c>
      <c r="J57" s="1" t="s">
        <v>319</v>
      </c>
      <c r="K57">
        <v>1</v>
      </c>
      <c r="M57" s="1" t="s">
        <v>74</v>
      </c>
      <c r="O57" s="41" t="str">
        <f t="shared" si="10"/>
        <v/>
      </c>
      <c r="P57" s="41" t="str">
        <f t="shared" si="11"/>
        <v>O</v>
      </c>
      <c r="Q57" s="41" t="str">
        <f t="shared" si="12"/>
        <v/>
      </c>
    </row>
    <row r="58" spans="1:17" ht="30">
      <c r="A58" s="1">
        <f t="shared" si="13"/>
        <v>51</v>
      </c>
      <c r="B58">
        <v>65892</v>
      </c>
      <c r="C58" t="s">
        <v>99</v>
      </c>
      <c r="D58" s="1" t="s">
        <v>92</v>
      </c>
      <c r="E58" s="1" t="s">
        <v>322</v>
      </c>
      <c r="F58" t="s">
        <v>9</v>
      </c>
      <c r="G58">
        <v>95</v>
      </c>
      <c r="H58" s="59">
        <v>6.5</v>
      </c>
      <c r="I58">
        <v>54</v>
      </c>
      <c r="J58" s="1" t="s">
        <v>323</v>
      </c>
      <c r="K58">
        <v>1</v>
      </c>
      <c r="M58" s="1" t="s">
        <v>74</v>
      </c>
      <c r="O58" s="41" t="str">
        <f t="shared" si="10"/>
        <v/>
      </c>
      <c r="P58" s="41" t="str">
        <f t="shared" si="11"/>
        <v>O</v>
      </c>
      <c r="Q58" s="41" t="str">
        <f t="shared" si="12"/>
        <v/>
      </c>
    </row>
    <row r="59" spans="1:17" ht="30">
      <c r="A59" s="1">
        <f t="shared" si="13"/>
        <v>52</v>
      </c>
      <c r="B59">
        <v>65892</v>
      </c>
      <c r="C59" t="s">
        <v>99</v>
      </c>
      <c r="D59" s="1" t="s">
        <v>92</v>
      </c>
      <c r="E59" s="1" t="s">
        <v>324</v>
      </c>
      <c r="F59" t="s">
        <v>9</v>
      </c>
      <c r="G59">
        <v>96</v>
      </c>
      <c r="H59" s="59">
        <v>6.5</v>
      </c>
      <c r="I59">
        <v>11</v>
      </c>
      <c r="J59" s="1" t="s">
        <v>326</v>
      </c>
      <c r="K59">
        <v>1</v>
      </c>
      <c r="M59" s="1" t="s">
        <v>74</v>
      </c>
      <c r="O59" s="41" t="str">
        <f t="shared" si="10"/>
        <v/>
      </c>
      <c r="P59" s="41" t="str">
        <f t="shared" si="11"/>
        <v>O</v>
      </c>
      <c r="Q59" s="41" t="str">
        <f t="shared" si="12"/>
        <v/>
      </c>
    </row>
    <row r="60" spans="1:17" ht="30">
      <c r="A60" s="1">
        <f t="shared" si="13"/>
        <v>53</v>
      </c>
      <c r="B60">
        <v>65892</v>
      </c>
      <c r="C60" t="s">
        <v>99</v>
      </c>
      <c r="D60" s="1" t="s">
        <v>92</v>
      </c>
      <c r="E60" s="1" t="s">
        <v>327</v>
      </c>
      <c r="F60" t="s">
        <v>9</v>
      </c>
      <c r="G60">
        <v>96</v>
      </c>
      <c r="H60" s="59">
        <v>6.5</v>
      </c>
      <c r="I60">
        <v>45</v>
      </c>
      <c r="J60" s="1" t="s">
        <v>329</v>
      </c>
      <c r="K60">
        <v>1</v>
      </c>
      <c r="M60" s="1" t="s">
        <v>74</v>
      </c>
      <c r="O60" s="41" t="str">
        <f t="shared" si="10"/>
        <v/>
      </c>
      <c r="P60" s="41" t="str">
        <f t="shared" si="11"/>
        <v>O</v>
      </c>
      <c r="Q60" s="41" t="str">
        <f t="shared" si="12"/>
        <v/>
      </c>
    </row>
    <row r="61" spans="1:17">
      <c r="A61" s="1">
        <f t="shared" si="13"/>
        <v>54</v>
      </c>
      <c r="B61">
        <v>65892</v>
      </c>
      <c r="C61" t="s">
        <v>99</v>
      </c>
      <c r="D61" s="1" t="s">
        <v>92</v>
      </c>
      <c r="E61" s="1" t="s">
        <v>332</v>
      </c>
      <c r="F61" t="s">
        <v>9</v>
      </c>
      <c r="G61">
        <v>97</v>
      </c>
      <c r="H61" s="59">
        <v>6.5</v>
      </c>
      <c r="I61">
        <v>42</v>
      </c>
      <c r="J61" s="1" t="s">
        <v>333</v>
      </c>
      <c r="K61">
        <v>1</v>
      </c>
      <c r="M61" s="1" t="s">
        <v>74</v>
      </c>
      <c r="O61" s="41" t="str">
        <f t="shared" si="10"/>
        <v/>
      </c>
      <c r="P61" s="41" t="str">
        <f t="shared" si="11"/>
        <v>O</v>
      </c>
      <c r="Q61" s="41" t="str">
        <f t="shared" si="12"/>
        <v/>
      </c>
    </row>
    <row r="62" spans="1:17" ht="30">
      <c r="A62" s="1">
        <f t="shared" si="13"/>
        <v>55</v>
      </c>
      <c r="B62">
        <v>65892</v>
      </c>
      <c r="C62" t="s">
        <v>99</v>
      </c>
      <c r="D62" s="1" t="s">
        <v>92</v>
      </c>
      <c r="E62" s="1" t="s">
        <v>330</v>
      </c>
      <c r="F62" t="s">
        <v>9</v>
      </c>
      <c r="G62">
        <v>97</v>
      </c>
      <c r="H62" s="59">
        <v>6.5</v>
      </c>
      <c r="I62">
        <v>43</v>
      </c>
      <c r="J62" s="1" t="s">
        <v>331</v>
      </c>
      <c r="K62">
        <v>1</v>
      </c>
      <c r="M62" s="1" t="s">
        <v>74</v>
      </c>
      <c r="O62" s="41" t="str">
        <f t="shared" si="10"/>
        <v/>
      </c>
      <c r="P62" s="41" t="str">
        <f t="shared" si="11"/>
        <v>O</v>
      </c>
      <c r="Q62" s="41" t="str">
        <f t="shared" si="12"/>
        <v/>
      </c>
    </row>
    <row r="63" spans="1:17" s="32" customFormat="1" ht="33.75" customHeight="1">
      <c r="A63" s="64" t="s">
        <v>464</v>
      </c>
      <c r="E63" s="25"/>
      <c r="G63" s="38"/>
      <c r="H63" s="58"/>
      <c r="I63" s="38"/>
      <c r="J63" s="25"/>
      <c r="L63" s="33"/>
      <c r="M63" s="33"/>
      <c r="N63" s="33"/>
      <c r="O63" s="34"/>
      <c r="P63" s="34"/>
      <c r="Q63" s="34"/>
    </row>
    <row r="64" spans="1:17" ht="285">
      <c r="A64" s="1">
        <f>SUM(A62,1)</f>
        <v>56</v>
      </c>
      <c r="B64">
        <v>23144</v>
      </c>
      <c r="C64" t="s">
        <v>276</v>
      </c>
      <c r="D64" s="1" t="s">
        <v>92</v>
      </c>
      <c r="E64" s="1" t="s">
        <v>277</v>
      </c>
      <c r="F64" t="s">
        <v>9</v>
      </c>
      <c r="G64" t="s">
        <v>278</v>
      </c>
      <c r="H64" s="59">
        <v>1</v>
      </c>
      <c r="I64">
        <v>1</v>
      </c>
      <c r="J64" s="1" t="s">
        <v>279</v>
      </c>
      <c r="K64">
        <v>1</v>
      </c>
      <c r="M64" s="1" t="s">
        <v>74</v>
      </c>
      <c r="O64" s="41" t="str">
        <f t="shared" ref="O64:O67" si="14">IF(F64="Editorial",M64,"")</f>
        <v/>
      </c>
      <c r="P64" s="41" t="str">
        <f t="shared" ref="P64:P67" si="15">IF(F64="Technical",M64,"")</f>
        <v>O</v>
      </c>
      <c r="Q64" s="41" t="str">
        <f t="shared" ref="Q64:Q67" si="16">IF(F64="General",M64,"")</f>
        <v/>
      </c>
    </row>
    <row r="65" spans="1:17" ht="135">
      <c r="A65" s="1">
        <f>SUM(A64,1)</f>
        <v>57</v>
      </c>
      <c r="B65">
        <v>6111</v>
      </c>
      <c r="C65" t="s">
        <v>14</v>
      </c>
      <c r="D65" s="1" t="s">
        <v>93</v>
      </c>
      <c r="E65" s="1" t="s">
        <v>415</v>
      </c>
      <c r="F65" t="s">
        <v>9</v>
      </c>
      <c r="G65">
        <v>6</v>
      </c>
      <c r="H65" s="59">
        <v>4.4000000000000004</v>
      </c>
      <c r="I65">
        <v>1</v>
      </c>
      <c r="J65" s="1" t="s">
        <v>416</v>
      </c>
      <c r="K65">
        <v>0</v>
      </c>
      <c r="M65" s="1" t="s">
        <v>74</v>
      </c>
      <c r="O65" s="41" t="str">
        <f t="shared" si="14"/>
        <v/>
      </c>
      <c r="P65" s="41" t="str">
        <f t="shared" si="15"/>
        <v>O</v>
      </c>
      <c r="Q65" s="41" t="str">
        <f t="shared" si="16"/>
        <v/>
      </c>
    </row>
    <row r="66" spans="1:17">
      <c r="A66" s="1">
        <f t="shared" ref="A66:A67" si="17">SUM(A65,1)</f>
        <v>58</v>
      </c>
      <c r="B66">
        <v>24144</v>
      </c>
      <c r="C66" t="s">
        <v>20</v>
      </c>
      <c r="D66" s="1" t="s">
        <v>93</v>
      </c>
      <c r="E66" s="1" t="s">
        <v>341</v>
      </c>
      <c r="F66" t="s">
        <v>9</v>
      </c>
      <c r="G66">
        <v>6</v>
      </c>
      <c r="H66" s="59" t="s">
        <v>450</v>
      </c>
      <c r="I66">
        <v>19</v>
      </c>
      <c r="J66" s="1" t="s">
        <v>342</v>
      </c>
      <c r="K66"/>
      <c r="M66" s="1" t="s">
        <v>74</v>
      </c>
      <c r="O66" s="41" t="str">
        <f t="shared" si="14"/>
        <v/>
      </c>
      <c r="P66" s="41" t="str">
        <f t="shared" si="15"/>
        <v>O</v>
      </c>
      <c r="Q66" s="41" t="str">
        <f t="shared" si="16"/>
        <v/>
      </c>
    </row>
    <row r="67" spans="1:17" s="70" customFormat="1" ht="45">
      <c r="A67" s="70">
        <f t="shared" si="17"/>
        <v>59</v>
      </c>
      <c r="B67" s="71">
        <v>24144</v>
      </c>
      <c r="C67" s="71" t="s">
        <v>20</v>
      </c>
      <c r="D67" s="70" t="s">
        <v>93</v>
      </c>
      <c r="E67" s="70" t="s">
        <v>26</v>
      </c>
      <c r="F67" s="71" t="s">
        <v>9</v>
      </c>
      <c r="G67" s="71">
        <v>237</v>
      </c>
      <c r="H67" s="72" t="s">
        <v>407</v>
      </c>
      <c r="I67" s="71">
        <v>1</v>
      </c>
      <c r="J67" s="70" t="s">
        <v>28</v>
      </c>
      <c r="K67" s="71"/>
      <c r="L67" s="70" t="s">
        <v>524</v>
      </c>
      <c r="M67" s="70" t="s">
        <v>77</v>
      </c>
      <c r="O67" s="70" t="str">
        <f t="shared" si="14"/>
        <v/>
      </c>
      <c r="P67" s="70" t="str">
        <f t="shared" si="15"/>
        <v>C</v>
      </c>
      <c r="Q67" s="70" t="str">
        <f t="shared" si="16"/>
        <v/>
      </c>
    </row>
    <row r="68" spans="1:17" s="32" customFormat="1" ht="33.75" customHeight="1">
      <c r="A68" s="64" t="s">
        <v>465</v>
      </c>
      <c r="E68" s="25"/>
      <c r="G68" s="38"/>
      <c r="H68" s="58"/>
      <c r="I68" s="38"/>
      <c r="J68" s="25"/>
      <c r="L68" s="33"/>
      <c r="M68" s="33"/>
      <c r="N68" s="33"/>
      <c r="O68" s="34"/>
      <c r="P68" s="34"/>
      <c r="Q68" s="34"/>
    </row>
    <row r="69" spans="1:17" ht="60">
      <c r="A69" s="1">
        <f>SUM(A67,1)</f>
        <v>60</v>
      </c>
      <c r="B69">
        <v>14928</v>
      </c>
      <c r="C69" t="s">
        <v>11</v>
      </c>
      <c r="D69" s="1" t="s">
        <v>93</v>
      </c>
      <c r="E69" s="1" t="s">
        <v>102</v>
      </c>
      <c r="F69" t="s">
        <v>9</v>
      </c>
      <c r="G69"/>
      <c r="H69" s="59" t="s">
        <v>437</v>
      </c>
      <c r="I69"/>
      <c r="J69" s="1" t="s">
        <v>103</v>
      </c>
      <c r="K69"/>
      <c r="M69" s="1" t="s">
        <v>74</v>
      </c>
      <c r="O69" s="41" t="str">
        <f t="shared" ref="O69:O78" si="18">IF(F69="Editorial",M69,"")</f>
        <v/>
      </c>
      <c r="P69" s="41" t="str">
        <f t="shared" ref="P69:P78" si="19">IF(F69="Technical",M69,"")</f>
        <v>O</v>
      </c>
      <c r="Q69" s="41" t="str">
        <f t="shared" ref="Q69:Q78" si="20">IF(F69="General",M69,"")</f>
        <v/>
      </c>
    </row>
    <row r="70" spans="1:17" s="70" customFormat="1" ht="45">
      <c r="A70" s="70">
        <f t="shared" ref="A70:A78" si="21">SUM(A69,1)</f>
        <v>61</v>
      </c>
      <c r="B70" s="71">
        <v>60941</v>
      </c>
      <c r="C70" s="71" t="s">
        <v>21</v>
      </c>
      <c r="D70" s="70" t="s">
        <v>93</v>
      </c>
      <c r="E70" s="70" t="s">
        <v>148</v>
      </c>
      <c r="F70" s="71" t="s">
        <v>9</v>
      </c>
      <c r="G70" s="71">
        <v>17</v>
      </c>
      <c r="H70" s="72" t="s">
        <v>12</v>
      </c>
      <c r="I70" s="71">
        <v>11</v>
      </c>
      <c r="J70" s="70" t="s">
        <v>149</v>
      </c>
      <c r="K70" s="71"/>
      <c r="L70" s="70" t="s">
        <v>478</v>
      </c>
      <c r="M70" s="70" t="s">
        <v>77</v>
      </c>
      <c r="O70" s="70" t="str">
        <f t="shared" si="18"/>
        <v/>
      </c>
      <c r="P70" s="70" t="str">
        <f t="shared" si="19"/>
        <v>C</v>
      </c>
      <c r="Q70" s="70" t="str">
        <f t="shared" si="20"/>
        <v/>
      </c>
    </row>
    <row r="71" spans="1:17" s="70" customFormat="1" ht="75">
      <c r="A71" s="70">
        <f t="shared" si="21"/>
        <v>62</v>
      </c>
      <c r="B71" s="71">
        <v>60941</v>
      </c>
      <c r="C71" s="71" t="s">
        <v>21</v>
      </c>
      <c r="D71" s="70" t="s">
        <v>93</v>
      </c>
      <c r="E71" s="70" t="s">
        <v>150</v>
      </c>
      <c r="F71" s="71" t="s">
        <v>9</v>
      </c>
      <c r="G71" s="71">
        <v>24</v>
      </c>
      <c r="H71" s="72" t="s">
        <v>151</v>
      </c>
      <c r="I71" s="71">
        <v>1</v>
      </c>
      <c r="J71" s="70" t="s">
        <v>25</v>
      </c>
      <c r="K71" s="71"/>
      <c r="L71" s="70" t="s">
        <v>490</v>
      </c>
      <c r="M71" s="70" t="s">
        <v>77</v>
      </c>
      <c r="O71" s="70" t="str">
        <f t="shared" si="18"/>
        <v/>
      </c>
      <c r="P71" s="70" t="str">
        <f t="shared" si="19"/>
        <v>C</v>
      </c>
      <c r="Q71" s="70" t="str">
        <f t="shared" si="20"/>
        <v/>
      </c>
    </row>
    <row r="72" spans="1:17" s="70" customFormat="1" ht="75">
      <c r="A72" s="70">
        <f t="shared" si="21"/>
        <v>63</v>
      </c>
      <c r="B72" s="71">
        <v>60941</v>
      </c>
      <c r="C72" s="71" t="s">
        <v>21</v>
      </c>
      <c r="D72" s="70" t="s">
        <v>93</v>
      </c>
      <c r="E72" s="70" t="s">
        <v>152</v>
      </c>
      <c r="F72" s="71" t="s">
        <v>9</v>
      </c>
      <c r="G72" s="71">
        <v>26</v>
      </c>
      <c r="H72" s="72" t="s">
        <v>153</v>
      </c>
      <c r="I72" s="71">
        <v>1</v>
      </c>
      <c r="J72" s="70" t="s">
        <v>25</v>
      </c>
      <c r="K72" s="71"/>
      <c r="L72" s="70" t="s">
        <v>490</v>
      </c>
      <c r="M72" s="70" t="s">
        <v>77</v>
      </c>
      <c r="O72" s="70" t="str">
        <f t="shared" si="18"/>
        <v/>
      </c>
      <c r="P72" s="70" t="str">
        <f t="shared" si="19"/>
        <v>C</v>
      </c>
      <c r="Q72" s="70" t="str">
        <f t="shared" si="20"/>
        <v/>
      </c>
    </row>
    <row r="73" spans="1:17" s="70" customFormat="1" ht="30">
      <c r="A73" s="70">
        <f t="shared" si="21"/>
        <v>64</v>
      </c>
      <c r="B73" s="71">
        <v>60941</v>
      </c>
      <c r="C73" s="71" t="s">
        <v>21</v>
      </c>
      <c r="D73" s="70" t="s">
        <v>93</v>
      </c>
      <c r="E73" s="70" t="s">
        <v>154</v>
      </c>
      <c r="F73" s="71" t="s">
        <v>9</v>
      </c>
      <c r="G73" s="71">
        <v>30</v>
      </c>
      <c r="H73" s="72" t="s">
        <v>155</v>
      </c>
      <c r="I73" s="71">
        <v>1</v>
      </c>
      <c r="J73" s="70" t="s">
        <v>156</v>
      </c>
      <c r="K73" s="71"/>
      <c r="L73" s="70" t="s">
        <v>490</v>
      </c>
      <c r="M73" s="70" t="s">
        <v>77</v>
      </c>
      <c r="O73" s="70" t="str">
        <f t="shared" si="18"/>
        <v/>
      </c>
      <c r="P73" s="70" t="str">
        <f t="shared" si="19"/>
        <v>C</v>
      </c>
      <c r="Q73" s="70" t="str">
        <f t="shared" si="20"/>
        <v/>
      </c>
    </row>
    <row r="74" spans="1:17" s="70" customFormat="1" ht="30">
      <c r="A74" s="70">
        <f t="shared" si="21"/>
        <v>65</v>
      </c>
      <c r="B74" s="71">
        <v>60941</v>
      </c>
      <c r="C74" s="71" t="s">
        <v>21</v>
      </c>
      <c r="D74" s="70" t="s">
        <v>93</v>
      </c>
      <c r="E74" s="70" t="s">
        <v>157</v>
      </c>
      <c r="F74" s="71" t="s">
        <v>9</v>
      </c>
      <c r="G74" s="71">
        <v>32</v>
      </c>
      <c r="H74" s="72" t="s">
        <v>158</v>
      </c>
      <c r="I74" s="71">
        <v>12</v>
      </c>
      <c r="J74" s="70" t="s">
        <v>159</v>
      </c>
      <c r="K74" s="71"/>
      <c r="L74" s="70" t="s">
        <v>490</v>
      </c>
      <c r="M74" s="70" t="s">
        <v>77</v>
      </c>
      <c r="O74" s="70" t="str">
        <f t="shared" si="18"/>
        <v/>
      </c>
      <c r="P74" s="70" t="str">
        <f t="shared" si="19"/>
        <v>C</v>
      </c>
      <c r="Q74" s="70" t="str">
        <f t="shared" si="20"/>
        <v/>
      </c>
    </row>
    <row r="75" spans="1:17" ht="75">
      <c r="A75" s="1">
        <f t="shared" si="21"/>
        <v>66</v>
      </c>
      <c r="B75">
        <v>65892</v>
      </c>
      <c r="C75" t="s">
        <v>99</v>
      </c>
      <c r="D75" s="1" t="s">
        <v>92</v>
      </c>
      <c r="E75" s="1" t="s">
        <v>297</v>
      </c>
      <c r="F75" t="s">
        <v>9</v>
      </c>
      <c r="G75">
        <v>33</v>
      </c>
      <c r="H75" s="59" t="s">
        <v>298</v>
      </c>
      <c r="I75">
        <v>26</v>
      </c>
      <c r="J75" s="1" t="s">
        <v>299</v>
      </c>
      <c r="K75">
        <v>1</v>
      </c>
      <c r="M75" s="1" t="s">
        <v>74</v>
      </c>
      <c r="O75" s="41" t="str">
        <f t="shared" si="18"/>
        <v/>
      </c>
      <c r="P75" s="41" t="str">
        <f t="shared" si="19"/>
        <v>O</v>
      </c>
      <c r="Q75" s="41" t="str">
        <f t="shared" si="20"/>
        <v/>
      </c>
    </row>
    <row r="76" spans="1:17" s="70" customFormat="1" ht="75">
      <c r="A76" s="70">
        <f t="shared" si="21"/>
        <v>67</v>
      </c>
      <c r="B76" s="71">
        <v>65892</v>
      </c>
      <c r="C76" s="71" t="s">
        <v>99</v>
      </c>
      <c r="D76" s="70" t="s">
        <v>92</v>
      </c>
      <c r="E76" s="70" t="s">
        <v>300</v>
      </c>
      <c r="F76" s="71" t="s">
        <v>9</v>
      </c>
      <c r="G76" s="71">
        <v>34</v>
      </c>
      <c r="H76" s="72" t="s">
        <v>301</v>
      </c>
      <c r="I76" s="71">
        <v>11</v>
      </c>
      <c r="J76" s="70" t="s">
        <v>302</v>
      </c>
      <c r="K76" s="71">
        <v>1</v>
      </c>
      <c r="L76" s="70" t="s">
        <v>491</v>
      </c>
      <c r="M76" s="70" t="s">
        <v>77</v>
      </c>
      <c r="O76" s="70" t="str">
        <f t="shared" si="18"/>
        <v/>
      </c>
      <c r="P76" s="70" t="str">
        <f t="shared" si="19"/>
        <v>C</v>
      </c>
      <c r="Q76" s="70" t="str">
        <f t="shared" si="20"/>
        <v/>
      </c>
    </row>
    <row r="77" spans="1:17" s="81" customFormat="1" ht="120">
      <c r="A77" s="81">
        <f t="shared" si="21"/>
        <v>68</v>
      </c>
      <c r="B77" s="82">
        <v>65892</v>
      </c>
      <c r="C77" s="82" t="s">
        <v>99</v>
      </c>
      <c r="D77" s="81" t="s">
        <v>92</v>
      </c>
      <c r="E77" s="81" t="s">
        <v>282</v>
      </c>
      <c r="F77" s="82" t="s">
        <v>9</v>
      </c>
      <c r="G77" s="82">
        <v>38</v>
      </c>
      <c r="H77" s="83" t="s">
        <v>446</v>
      </c>
      <c r="I77" s="82">
        <v>10</v>
      </c>
      <c r="J77" s="81" t="s">
        <v>283</v>
      </c>
      <c r="K77" s="82">
        <v>1</v>
      </c>
      <c r="L77" s="81" t="s">
        <v>535</v>
      </c>
      <c r="M77" s="81" t="s">
        <v>77</v>
      </c>
      <c r="O77" s="81" t="str">
        <f t="shared" si="18"/>
        <v/>
      </c>
      <c r="P77" s="81" t="str">
        <f t="shared" si="19"/>
        <v>C</v>
      </c>
      <c r="Q77" s="81" t="str">
        <f t="shared" si="20"/>
        <v/>
      </c>
    </row>
    <row r="78" spans="1:17" s="70" customFormat="1" ht="60">
      <c r="A78" s="70">
        <f t="shared" si="21"/>
        <v>69</v>
      </c>
      <c r="B78" s="71">
        <v>60941</v>
      </c>
      <c r="C78" s="71" t="s">
        <v>21</v>
      </c>
      <c r="D78" s="70" t="s">
        <v>93</v>
      </c>
      <c r="E78" s="70" t="s">
        <v>160</v>
      </c>
      <c r="F78" s="71" t="s">
        <v>9</v>
      </c>
      <c r="G78" s="71">
        <v>41</v>
      </c>
      <c r="H78" s="72" t="s">
        <v>446</v>
      </c>
      <c r="I78" s="71">
        <v>37</v>
      </c>
      <c r="J78" s="70" t="s">
        <v>161</v>
      </c>
      <c r="K78" s="71"/>
      <c r="L78" s="70" t="s">
        <v>490</v>
      </c>
      <c r="M78" s="70" t="s">
        <v>77</v>
      </c>
      <c r="O78" s="70" t="str">
        <f t="shared" si="18"/>
        <v/>
      </c>
      <c r="P78" s="70" t="str">
        <f t="shared" si="19"/>
        <v>C</v>
      </c>
      <c r="Q78" s="70" t="str">
        <f t="shared" si="20"/>
        <v/>
      </c>
    </row>
    <row r="79" spans="1:17" s="32" customFormat="1" ht="33.75" customHeight="1">
      <c r="A79" s="64" t="s">
        <v>466</v>
      </c>
      <c r="E79" s="25"/>
      <c r="G79" s="38"/>
      <c r="H79" s="58"/>
      <c r="I79" s="38"/>
      <c r="J79" s="25"/>
      <c r="L79" s="33"/>
      <c r="M79" s="33"/>
      <c r="N79" s="33"/>
      <c r="O79" s="34"/>
      <c r="P79" s="34"/>
      <c r="Q79" s="34"/>
    </row>
    <row r="80" spans="1:17" ht="75">
      <c r="A80" s="1">
        <f>SUM(A78,1)</f>
        <v>70</v>
      </c>
      <c r="B80">
        <v>60941</v>
      </c>
      <c r="C80" t="s">
        <v>21</v>
      </c>
      <c r="D80" s="1" t="s">
        <v>93</v>
      </c>
      <c r="E80" s="1" t="s">
        <v>235</v>
      </c>
      <c r="F80" t="s">
        <v>9</v>
      </c>
      <c r="G80">
        <v>46</v>
      </c>
      <c r="H80" s="59">
        <v>6.2</v>
      </c>
      <c r="I80">
        <v>9</v>
      </c>
      <c r="J80" s="1" t="s">
        <v>236</v>
      </c>
      <c r="K80"/>
      <c r="M80" s="1" t="s">
        <v>74</v>
      </c>
      <c r="O80" s="41" t="str">
        <f t="shared" ref="O80:O136" si="22">IF(F80="Editorial",M80,"")</f>
        <v/>
      </c>
      <c r="P80" s="41" t="str">
        <f t="shared" ref="P80:P136" si="23">IF(F80="Technical",M80,"")</f>
        <v>O</v>
      </c>
      <c r="Q80" s="41" t="str">
        <f t="shared" ref="Q80:Q136" si="24">IF(F80="General",M80,"")</f>
        <v/>
      </c>
    </row>
    <row r="81" spans="1:17" ht="45">
      <c r="A81" s="1">
        <f t="shared" ref="A81:A136" si="25">SUM(A80,1)</f>
        <v>71</v>
      </c>
      <c r="B81">
        <v>24144</v>
      </c>
      <c r="C81" t="s">
        <v>20</v>
      </c>
      <c r="D81" s="1" t="s">
        <v>93</v>
      </c>
      <c r="E81" s="1" t="s">
        <v>343</v>
      </c>
      <c r="F81" t="s">
        <v>9</v>
      </c>
      <c r="G81">
        <v>46</v>
      </c>
      <c r="H81" s="59" t="s">
        <v>440</v>
      </c>
      <c r="I81">
        <v>32</v>
      </c>
      <c r="J81" s="1" t="s">
        <v>344</v>
      </c>
      <c r="K81"/>
      <c r="M81" s="1" t="s">
        <v>74</v>
      </c>
      <c r="O81" s="41" t="str">
        <f t="shared" si="22"/>
        <v/>
      </c>
      <c r="P81" s="41" t="str">
        <f t="shared" si="23"/>
        <v>O</v>
      </c>
      <c r="Q81" s="41" t="str">
        <f t="shared" si="24"/>
        <v/>
      </c>
    </row>
    <row r="82" spans="1:17" ht="75">
      <c r="A82" s="1">
        <f t="shared" si="25"/>
        <v>72</v>
      </c>
      <c r="B82">
        <v>6111</v>
      </c>
      <c r="C82" t="s">
        <v>14</v>
      </c>
      <c r="D82" s="1" t="s">
        <v>93</v>
      </c>
      <c r="E82" s="1" t="s">
        <v>417</v>
      </c>
      <c r="F82" t="s">
        <v>9</v>
      </c>
      <c r="G82">
        <v>47</v>
      </c>
      <c r="H82" s="59" t="s">
        <v>441</v>
      </c>
      <c r="I82">
        <v>2</v>
      </c>
      <c r="J82" s="1" t="s">
        <v>418</v>
      </c>
      <c r="K82">
        <v>0</v>
      </c>
      <c r="M82" s="1" t="s">
        <v>27</v>
      </c>
      <c r="N82" s="1" t="s">
        <v>477</v>
      </c>
      <c r="O82" s="41" t="str">
        <f t="shared" si="22"/>
        <v/>
      </c>
      <c r="P82" s="41" t="str">
        <f t="shared" si="23"/>
        <v>A</v>
      </c>
      <c r="Q82" s="41" t="str">
        <f t="shared" si="24"/>
        <v/>
      </c>
    </row>
    <row r="83" spans="1:17" s="81" customFormat="1" ht="60">
      <c r="A83" s="81">
        <f t="shared" si="25"/>
        <v>73</v>
      </c>
      <c r="B83" s="82">
        <v>60941</v>
      </c>
      <c r="C83" s="82" t="s">
        <v>21</v>
      </c>
      <c r="D83" s="81" t="s">
        <v>93</v>
      </c>
      <c r="E83" s="81" t="s">
        <v>162</v>
      </c>
      <c r="F83" s="82" t="s">
        <v>9</v>
      </c>
      <c r="G83" s="82">
        <v>51</v>
      </c>
      <c r="H83" s="83" t="s">
        <v>163</v>
      </c>
      <c r="I83" s="82">
        <v>18</v>
      </c>
      <c r="J83" s="81" t="s">
        <v>25</v>
      </c>
      <c r="K83" s="82"/>
      <c r="L83" s="81" t="s">
        <v>478</v>
      </c>
      <c r="M83" s="81" t="s">
        <v>77</v>
      </c>
      <c r="O83" s="81" t="str">
        <f t="shared" si="22"/>
        <v/>
      </c>
      <c r="P83" s="81" t="str">
        <f t="shared" si="23"/>
        <v>C</v>
      </c>
      <c r="Q83" s="81" t="str">
        <f t="shared" si="24"/>
        <v/>
      </c>
    </row>
    <row r="84" spans="1:17" s="81" customFormat="1" ht="30">
      <c r="A84" s="81">
        <f t="shared" si="25"/>
        <v>74</v>
      </c>
      <c r="B84" s="82">
        <v>24144</v>
      </c>
      <c r="C84" s="82" t="s">
        <v>20</v>
      </c>
      <c r="D84" s="81" t="s">
        <v>93</v>
      </c>
      <c r="E84" s="81" t="s">
        <v>356</v>
      </c>
      <c r="F84" s="82" t="s">
        <v>9</v>
      </c>
      <c r="G84" s="82">
        <v>51</v>
      </c>
      <c r="H84" s="83" t="s">
        <v>163</v>
      </c>
      <c r="I84" s="82">
        <v>18</v>
      </c>
      <c r="J84" s="81" t="s">
        <v>346</v>
      </c>
      <c r="K84" s="82"/>
      <c r="L84" s="81" t="s">
        <v>478</v>
      </c>
      <c r="M84" s="81" t="s">
        <v>77</v>
      </c>
      <c r="O84" s="81" t="str">
        <f t="shared" si="22"/>
        <v/>
      </c>
      <c r="P84" s="81" t="str">
        <f t="shared" si="23"/>
        <v>C</v>
      </c>
      <c r="Q84" s="81" t="str">
        <f t="shared" si="24"/>
        <v/>
      </c>
    </row>
    <row r="85" spans="1:17" s="81" customFormat="1" ht="75">
      <c r="A85" s="81">
        <f t="shared" si="25"/>
        <v>75</v>
      </c>
      <c r="B85" s="82">
        <v>60941</v>
      </c>
      <c r="C85" s="82" t="s">
        <v>21</v>
      </c>
      <c r="D85" s="81" t="s">
        <v>93</v>
      </c>
      <c r="E85" s="81" t="s">
        <v>164</v>
      </c>
      <c r="F85" s="82" t="s">
        <v>9</v>
      </c>
      <c r="G85" s="82">
        <v>52</v>
      </c>
      <c r="H85" s="83" t="s">
        <v>165</v>
      </c>
      <c r="I85" s="82">
        <v>11</v>
      </c>
      <c r="J85" s="81" t="s">
        <v>25</v>
      </c>
      <c r="K85" s="82"/>
      <c r="L85" s="81" t="s">
        <v>478</v>
      </c>
      <c r="M85" s="81" t="s">
        <v>77</v>
      </c>
      <c r="O85" s="81" t="str">
        <f t="shared" si="22"/>
        <v/>
      </c>
      <c r="P85" s="81" t="str">
        <f t="shared" si="23"/>
        <v>C</v>
      </c>
      <c r="Q85" s="81" t="str">
        <f t="shared" si="24"/>
        <v/>
      </c>
    </row>
    <row r="86" spans="1:17" s="81" customFormat="1" ht="30">
      <c r="A86" s="81">
        <f t="shared" si="25"/>
        <v>76</v>
      </c>
      <c r="B86" s="82">
        <v>24144</v>
      </c>
      <c r="C86" s="82" t="s">
        <v>20</v>
      </c>
      <c r="D86" s="81" t="s">
        <v>93</v>
      </c>
      <c r="E86" s="81" t="s">
        <v>357</v>
      </c>
      <c r="F86" s="82" t="s">
        <v>9</v>
      </c>
      <c r="G86" s="82">
        <v>52</v>
      </c>
      <c r="H86" s="83" t="s">
        <v>165</v>
      </c>
      <c r="I86" s="82">
        <v>11</v>
      </c>
      <c r="J86" s="81" t="s">
        <v>346</v>
      </c>
      <c r="K86" s="82"/>
      <c r="L86" s="81" t="s">
        <v>478</v>
      </c>
      <c r="M86" s="81" t="s">
        <v>77</v>
      </c>
      <c r="O86" s="81" t="str">
        <f t="shared" si="22"/>
        <v/>
      </c>
      <c r="P86" s="81" t="str">
        <f t="shared" si="23"/>
        <v>C</v>
      </c>
      <c r="Q86" s="81" t="str">
        <f t="shared" si="24"/>
        <v/>
      </c>
    </row>
    <row r="87" spans="1:17" s="81" customFormat="1" ht="75">
      <c r="A87" s="81">
        <f t="shared" si="25"/>
        <v>77</v>
      </c>
      <c r="B87" s="82">
        <v>60941</v>
      </c>
      <c r="C87" s="82" t="s">
        <v>21</v>
      </c>
      <c r="D87" s="81" t="s">
        <v>93</v>
      </c>
      <c r="E87" s="81" t="s">
        <v>166</v>
      </c>
      <c r="F87" s="82" t="s">
        <v>9</v>
      </c>
      <c r="G87" s="82">
        <v>52</v>
      </c>
      <c r="H87" s="83" t="s">
        <v>167</v>
      </c>
      <c r="I87" s="82">
        <v>27</v>
      </c>
      <c r="J87" s="81" t="s">
        <v>25</v>
      </c>
      <c r="K87" s="82"/>
      <c r="L87" s="81" t="s">
        <v>478</v>
      </c>
      <c r="M87" s="81" t="s">
        <v>77</v>
      </c>
      <c r="O87" s="81" t="str">
        <f t="shared" si="22"/>
        <v/>
      </c>
      <c r="P87" s="81" t="str">
        <f t="shared" si="23"/>
        <v>C</v>
      </c>
      <c r="Q87" s="81" t="str">
        <f t="shared" si="24"/>
        <v/>
      </c>
    </row>
    <row r="88" spans="1:17" s="81" customFormat="1" ht="30">
      <c r="A88" s="81">
        <f t="shared" si="25"/>
        <v>78</v>
      </c>
      <c r="B88" s="82">
        <v>24144</v>
      </c>
      <c r="C88" s="82" t="s">
        <v>20</v>
      </c>
      <c r="D88" s="81" t="s">
        <v>93</v>
      </c>
      <c r="E88" s="81" t="s">
        <v>358</v>
      </c>
      <c r="F88" s="82" t="s">
        <v>9</v>
      </c>
      <c r="G88" s="82">
        <v>52</v>
      </c>
      <c r="H88" s="83" t="s">
        <v>167</v>
      </c>
      <c r="I88" s="82">
        <v>27</v>
      </c>
      <c r="J88" s="81" t="s">
        <v>346</v>
      </c>
      <c r="K88" s="82"/>
      <c r="L88" s="81" t="s">
        <v>478</v>
      </c>
      <c r="M88" s="81" t="s">
        <v>77</v>
      </c>
      <c r="O88" s="81" t="str">
        <f t="shared" si="22"/>
        <v/>
      </c>
      <c r="P88" s="81" t="str">
        <f t="shared" si="23"/>
        <v>C</v>
      </c>
      <c r="Q88" s="81" t="str">
        <f t="shared" si="24"/>
        <v/>
      </c>
    </row>
    <row r="89" spans="1:17" s="81" customFormat="1" ht="75">
      <c r="A89" s="81">
        <f t="shared" si="25"/>
        <v>79</v>
      </c>
      <c r="B89" s="82">
        <v>60941</v>
      </c>
      <c r="C89" s="82" t="s">
        <v>21</v>
      </c>
      <c r="D89" s="81" t="s">
        <v>93</v>
      </c>
      <c r="E89" s="81" t="s">
        <v>168</v>
      </c>
      <c r="F89" s="82" t="s">
        <v>9</v>
      </c>
      <c r="G89" s="82">
        <v>55</v>
      </c>
      <c r="H89" s="83" t="s">
        <v>169</v>
      </c>
      <c r="I89" s="82">
        <v>20</v>
      </c>
      <c r="J89" s="81" t="s">
        <v>25</v>
      </c>
      <c r="K89" s="82"/>
      <c r="L89" s="81" t="s">
        <v>478</v>
      </c>
      <c r="M89" s="81" t="s">
        <v>77</v>
      </c>
      <c r="O89" s="81" t="str">
        <f t="shared" si="22"/>
        <v/>
      </c>
      <c r="P89" s="81" t="str">
        <f t="shared" si="23"/>
        <v>C</v>
      </c>
      <c r="Q89" s="81" t="str">
        <f t="shared" si="24"/>
        <v/>
      </c>
    </row>
    <row r="90" spans="1:17" s="81" customFormat="1" ht="30">
      <c r="A90" s="81">
        <f t="shared" si="25"/>
        <v>80</v>
      </c>
      <c r="B90" s="82">
        <v>24144</v>
      </c>
      <c r="C90" s="82" t="s">
        <v>20</v>
      </c>
      <c r="D90" s="81" t="s">
        <v>93</v>
      </c>
      <c r="E90" s="81" t="s">
        <v>359</v>
      </c>
      <c r="F90" s="82" t="s">
        <v>9</v>
      </c>
      <c r="G90" s="82">
        <v>55</v>
      </c>
      <c r="H90" s="83" t="s">
        <v>169</v>
      </c>
      <c r="I90" s="82">
        <v>20</v>
      </c>
      <c r="J90" s="81" t="s">
        <v>346</v>
      </c>
      <c r="K90" s="82"/>
      <c r="L90" s="81" t="s">
        <v>478</v>
      </c>
      <c r="M90" s="81" t="s">
        <v>77</v>
      </c>
      <c r="O90" s="81" t="str">
        <f t="shared" si="22"/>
        <v/>
      </c>
      <c r="P90" s="81" t="str">
        <f t="shared" si="23"/>
        <v>C</v>
      </c>
      <c r="Q90" s="81" t="str">
        <f t="shared" si="24"/>
        <v/>
      </c>
    </row>
    <row r="91" spans="1:17" s="81" customFormat="1" ht="60">
      <c r="A91" s="81">
        <f t="shared" si="25"/>
        <v>81</v>
      </c>
      <c r="B91" s="82">
        <v>60941</v>
      </c>
      <c r="C91" s="82" t="s">
        <v>21</v>
      </c>
      <c r="D91" s="81" t="s">
        <v>93</v>
      </c>
      <c r="E91" s="81" t="s">
        <v>170</v>
      </c>
      <c r="F91" s="82" t="s">
        <v>9</v>
      </c>
      <c r="G91" s="82">
        <v>56</v>
      </c>
      <c r="H91" s="83" t="s">
        <v>171</v>
      </c>
      <c r="I91" s="82">
        <v>6</v>
      </c>
      <c r="J91" s="81" t="s">
        <v>25</v>
      </c>
      <c r="K91" s="82"/>
      <c r="L91" s="81" t="s">
        <v>478</v>
      </c>
      <c r="M91" s="81" t="s">
        <v>77</v>
      </c>
      <c r="O91" s="81" t="str">
        <f t="shared" si="22"/>
        <v/>
      </c>
      <c r="P91" s="81" t="str">
        <f t="shared" si="23"/>
        <v>C</v>
      </c>
      <c r="Q91" s="81" t="str">
        <f t="shared" si="24"/>
        <v/>
      </c>
    </row>
    <row r="92" spans="1:17" s="81" customFormat="1" ht="30">
      <c r="A92" s="81">
        <f t="shared" si="25"/>
        <v>82</v>
      </c>
      <c r="B92" s="82">
        <v>24144</v>
      </c>
      <c r="C92" s="82" t="s">
        <v>20</v>
      </c>
      <c r="D92" s="81" t="s">
        <v>93</v>
      </c>
      <c r="E92" s="81" t="s">
        <v>360</v>
      </c>
      <c r="F92" s="82" t="s">
        <v>9</v>
      </c>
      <c r="G92" s="82">
        <v>56</v>
      </c>
      <c r="H92" s="83" t="s">
        <v>171</v>
      </c>
      <c r="I92" s="82">
        <v>6</v>
      </c>
      <c r="J92" s="81" t="s">
        <v>346</v>
      </c>
      <c r="K92" s="82"/>
      <c r="L92" s="81" t="s">
        <v>478</v>
      </c>
      <c r="M92" s="81" t="s">
        <v>77</v>
      </c>
      <c r="O92" s="81" t="str">
        <f t="shared" si="22"/>
        <v/>
      </c>
      <c r="P92" s="81" t="str">
        <f t="shared" si="23"/>
        <v>C</v>
      </c>
      <c r="Q92" s="81" t="str">
        <f t="shared" si="24"/>
        <v/>
      </c>
    </row>
    <row r="93" spans="1:17" s="70" customFormat="1" ht="120">
      <c r="A93" s="70">
        <f t="shared" si="25"/>
        <v>83</v>
      </c>
      <c r="B93" s="71">
        <v>62099</v>
      </c>
      <c r="C93" s="71" t="s">
        <v>17</v>
      </c>
      <c r="D93" s="70" t="s">
        <v>92</v>
      </c>
      <c r="E93" s="70" t="s">
        <v>249</v>
      </c>
      <c r="F93" s="71" t="s">
        <v>9</v>
      </c>
      <c r="G93" s="71">
        <v>55</v>
      </c>
      <c r="H93" s="72" t="s">
        <v>442</v>
      </c>
      <c r="I93" s="71"/>
      <c r="J93" s="70" t="s">
        <v>250</v>
      </c>
      <c r="K93" s="71">
        <v>1</v>
      </c>
      <c r="L93" s="70" t="s">
        <v>525</v>
      </c>
      <c r="M93" s="70" t="s">
        <v>77</v>
      </c>
      <c r="O93" s="70" t="str">
        <f t="shared" si="22"/>
        <v/>
      </c>
      <c r="P93" s="70" t="str">
        <f t="shared" si="23"/>
        <v>C</v>
      </c>
      <c r="Q93" s="70" t="str">
        <f t="shared" si="24"/>
        <v/>
      </c>
    </row>
    <row r="94" spans="1:17" s="70" customFormat="1" ht="30">
      <c r="A94" s="70">
        <f t="shared" si="25"/>
        <v>84</v>
      </c>
      <c r="B94" s="71">
        <v>62099</v>
      </c>
      <c r="C94" s="71" t="s">
        <v>17</v>
      </c>
      <c r="D94" s="70" t="s">
        <v>92</v>
      </c>
      <c r="E94" s="70" t="s">
        <v>251</v>
      </c>
      <c r="F94" s="71" t="s">
        <v>9</v>
      </c>
      <c r="G94" s="71">
        <v>55</v>
      </c>
      <c r="H94" s="72" t="s">
        <v>442</v>
      </c>
      <c r="I94" s="71"/>
      <c r="J94" s="70" t="s">
        <v>252</v>
      </c>
      <c r="K94" s="71">
        <v>1</v>
      </c>
      <c r="L94" s="70" t="s">
        <v>525</v>
      </c>
      <c r="M94" s="70" t="s">
        <v>77</v>
      </c>
      <c r="O94" s="70" t="str">
        <f t="shared" si="22"/>
        <v/>
      </c>
      <c r="P94" s="70" t="str">
        <f t="shared" si="23"/>
        <v>C</v>
      </c>
      <c r="Q94" s="70" t="str">
        <f t="shared" si="24"/>
        <v/>
      </c>
    </row>
    <row r="95" spans="1:17" s="70" customFormat="1" ht="30">
      <c r="A95" s="70">
        <f t="shared" si="25"/>
        <v>85</v>
      </c>
      <c r="B95" s="71">
        <v>6111</v>
      </c>
      <c r="C95" s="71" t="s">
        <v>14</v>
      </c>
      <c r="D95" s="70" t="s">
        <v>93</v>
      </c>
      <c r="E95" s="70" t="s">
        <v>419</v>
      </c>
      <c r="F95" s="71" t="s">
        <v>9</v>
      </c>
      <c r="G95" s="71">
        <v>58</v>
      </c>
      <c r="H95" s="72" t="s">
        <v>365</v>
      </c>
      <c r="I95" s="71">
        <v>2</v>
      </c>
      <c r="J95" s="70" t="s">
        <v>420</v>
      </c>
      <c r="K95" s="71">
        <v>0</v>
      </c>
      <c r="L95" s="70" t="s">
        <v>478</v>
      </c>
      <c r="M95" s="70" t="s">
        <v>77</v>
      </c>
      <c r="O95" s="70" t="str">
        <f t="shared" si="22"/>
        <v/>
      </c>
      <c r="P95" s="70" t="str">
        <f t="shared" si="23"/>
        <v>C</v>
      </c>
      <c r="Q95" s="70" t="str">
        <f t="shared" si="24"/>
        <v/>
      </c>
    </row>
    <row r="96" spans="1:17" s="70" customFormat="1" ht="30">
      <c r="A96" s="70">
        <f t="shared" si="25"/>
        <v>86</v>
      </c>
      <c r="B96" s="71">
        <v>24144</v>
      </c>
      <c r="C96" s="71" t="s">
        <v>20</v>
      </c>
      <c r="D96" s="70" t="s">
        <v>93</v>
      </c>
      <c r="E96" s="70" t="s">
        <v>364</v>
      </c>
      <c r="F96" s="71" t="s">
        <v>9</v>
      </c>
      <c r="G96" s="71">
        <v>58</v>
      </c>
      <c r="H96" s="72" t="s">
        <v>365</v>
      </c>
      <c r="I96" s="71">
        <v>2</v>
      </c>
      <c r="J96" s="70" t="s">
        <v>366</v>
      </c>
      <c r="K96" s="71"/>
      <c r="L96" s="70" t="s">
        <v>479</v>
      </c>
      <c r="M96" s="70" t="s">
        <v>77</v>
      </c>
      <c r="O96" s="70" t="str">
        <f t="shared" si="22"/>
        <v/>
      </c>
      <c r="P96" s="70" t="str">
        <f t="shared" si="23"/>
        <v>C</v>
      </c>
      <c r="Q96" s="70" t="str">
        <f t="shared" si="24"/>
        <v/>
      </c>
    </row>
    <row r="97" spans="1:17" s="70" customFormat="1" ht="30">
      <c r="A97" s="70">
        <f t="shared" si="25"/>
        <v>87</v>
      </c>
      <c r="B97" s="71">
        <v>6111</v>
      </c>
      <c r="C97" s="71" t="s">
        <v>14</v>
      </c>
      <c r="D97" s="70" t="s">
        <v>93</v>
      </c>
      <c r="E97" s="70" t="s">
        <v>421</v>
      </c>
      <c r="F97" s="71" t="s">
        <v>9</v>
      </c>
      <c r="G97" s="71">
        <v>58</v>
      </c>
      <c r="H97" s="72" t="s">
        <v>368</v>
      </c>
      <c r="I97" s="71">
        <v>7</v>
      </c>
      <c r="J97" s="70" t="s">
        <v>422</v>
      </c>
      <c r="K97" s="71">
        <v>0</v>
      </c>
      <c r="L97" s="70" t="s">
        <v>478</v>
      </c>
      <c r="M97" s="70" t="s">
        <v>77</v>
      </c>
      <c r="O97" s="70" t="str">
        <f t="shared" si="22"/>
        <v/>
      </c>
      <c r="P97" s="70" t="str">
        <f t="shared" si="23"/>
        <v>C</v>
      </c>
      <c r="Q97" s="70" t="str">
        <f t="shared" si="24"/>
        <v/>
      </c>
    </row>
    <row r="98" spans="1:17" s="70" customFormat="1" ht="45">
      <c r="A98" s="70">
        <f t="shared" si="25"/>
        <v>88</v>
      </c>
      <c r="B98" s="71">
        <v>24144</v>
      </c>
      <c r="C98" s="71" t="s">
        <v>20</v>
      </c>
      <c r="D98" s="70" t="s">
        <v>93</v>
      </c>
      <c r="E98" s="70" t="s">
        <v>367</v>
      </c>
      <c r="F98" s="71" t="s">
        <v>9</v>
      </c>
      <c r="G98" s="71">
        <v>58</v>
      </c>
      <c r="H98" s="72" t="s">
        <v>368</v>
      </c>
      <c r="I98" s="71">
        <v>7</v>
      </c>
      <c r="J98" s="70" t="s">
        <v>366</v>
      </c>
      <c r="K98" s="71"/>
      <c r="L98" s="70" t="s">
        <v>480</v>
      </c>
      <c r="M98" s="70" t="s">
        <v>77</v>
      </c>
      <c r="O98" s="70" t="str">
        <f t="shared" si="22"/>
        <v/>
      </c>
      <c r="P98" s="70" t="str">
        <f t="shared" si="23"/>
        <v>C</v>
      </c>
      <c r="Q98" s="70" t="str">
        <f t="shared" si="24"/>
        <v/>
      </c>
    </row>
    <row r="99" spans="1:17" s="70" customFormat="1" ht="75">
      <c r="A99" s="70">
        <f t="shared" si="25"/>
        <v>89</v>
      </c>
      <c r="B99" s="71">
        <v>60941</v>
      </c>
      <c r="C99" s="71" t="s">
        <v>21</v>
      </c>
      <c r="D99" s="70" t="s">
        <v>93</v>
      </c>
      <c r="E99" s="70" t="s">
        <v>172</v>
      </c>
      <c r="F99" s="71" t="s">
        <v>9</v>
      </c>
      <c r="G99" s="71">
        <v>58</v>
      </c>
      <c r="H99" s="72" t="s">
        <v>443</v>
      </c>
      <c r="I99" s="71">
        <v>1</v>
      </c>
      <c r="J99" s="70" t="s">
        <v>173</v>
      </c>
      <c r="K99" s="71"/>
      <c r="L99" s="70" t="s">
        <v>481</v>
      </c>
      <c r="M99" s="70" t="s">
        <v>77</v>
      </c>
      <c r="O99" s="70" t="str">
        <f t="shared" si="22"/>
        <v/>
      </c>
      <c r="P99" s="70" t="str">
        <f t="shared" si="23"/>
        <v>C</v>
      </c>
      <c r="Q99" s="70" t="str">
        <f t="shared" si="24"/>
        <v/>
      </c>
    </row>
    <row r="100" spans="1:17" s="81" customFormat="1" ht="75">
      <c r="A100" s="81">
        <f t="shared" si="25"/>
        <v>90</v>
      </c>
      <c r="B100" s="82">
        <v>60941</v>
      </c>
      <c r="C100" s="82" t="s">
        <v>21</v>
      </c>
      <c r="D100" s="81" t="s">
        <v>93</v>
      </c>
      <c r="E100" s="81" t="s">
        <v>174</v>
      </c>
      <c r="F100" s="82" t="s">
        <v>9</v>
      </c>
      <c r="G100" s="82">
        <v>58</v>
      </c>
      <c r="H100" s="83" t="s">
        <v>175</v>
      </c>
      <c r="I100" s="82">
        <v>12</v>
      </c>
      <c r="J100" s="81" t="s">
        <v>25</v>
      </c>
      <c r="K100" s="82"/>
      <c r="L100" s="81" t="s">
        <v>478</v>
      </c>
      <c r="M100" s="81" t="s">
        <v>77</v>
      </c>
      <c r="O100" s="81" t="str">
        <f t="shared" si="22"/>
        <v/>
      </c>
      <c r="P100" s="81" t="str">
        <f t="shared" si="23"/>
        <v>C</v>
      </c>
      <c r="Q100" s="81" t="str">
        <f t="shared" si="24"/>
        <v/>
      </c>
    </row>
    <row r="101" spans="1:17" s="81" customFormat="1" ht="30">
      <c r="A101" s="81">
        <f t="shared" si="25"/>
        <v>91</v>
      </c>
      <c r="B101" s="82">
        <v>24144</v>
      </c>
      <c r="C101" s="82" t="s">
        <v>20</v>
      </c>
      <c r="D101" s="81" t="s">
        <v>93</v>
      </c>
      <c r="E101" s="81" t="s">
        <v>345</v>
      </c>
      <c r="F101" s="82" t="s">
        <v>9</v>
      </c>
      <c r="G101" s="82">
        <v>58</v>
      </c>
      <c r="H101" s="83" t="s">
        <v>175</v>
      </c>
      <c r="I101" s="82">
        <v>12</v>
      </c>
      <c r="J101" s="81" t="s">
        <v>346</v>
      </c>
      <c r="K101" s="82"/>
      <c r="L101" s="81" t="s">
        <v>478</v>
      </c>
      <c r="M101" s="81" t="s">
        <v>77</v>
      </c>
      <c r="O101" s="81" t="str">
        <f t="shared" si="22"/>
        <v/>
      </c>
      <c r="P101" s="81" t="str">
        <f t="shared" si="23"/>
        <v>C</v>
      </c>
      <c r="Q101" s="81" t="str">
        <f t="shared" si="24"/>
        <v/>
      </c>
    </row>
    <row r="102" spans="1:17" s="81" customFormat="1" ht="75">
      <c r="A102" s="81">
        <f t="shared" si="25"/>
        <v>92</v>
      </c>
      <c r="B102" s="82">
        <v>60941</v>
      </c>
      <c r="C102" s="82" t="s">
        <v>21</v>
      </c>
      <c r="D102" s="81" t="s">
        <v>93</v>
      </c>
      <c r="E102" s="81" t="s">
        <v>176</v>
      </c>
      <c r="F102" s="82" t="s">
        <v>9</v>
      </c>
      <c r="G102" s="82">
        <v>59</v>
      </c>
      <c r="H102" s="83" t="s">
        <v>177</v>
      </c>
      <c r="I102" s="82">
        <v>13</v>
      </c>
      <c r="J102" s="81" t="s">
        <v>25</v>
      </c>
      <c r="K102" s="82"/>
      <c r="L102" s="81" t="s">
        <v>478</v>
      </c>
      <c r="M102" s="81" t="s">
        <v>77</v>
      </c>
      <c r="O102" s="81" t="str">
        <f t="shared" si="22"/>
        <v/>
      </c>
      <c r="P102" s="81" t="str">
        <f t="shared" si="23"/>
        <v>C</v>
      </c>
      <c r="Q102" s="81" t="str">
        <f t="shared" si="24"/>
        <v/>
      </c>
    </row>
    <row r="103" spans="1:17" s="81" customFormat="1" ht="30">
      <c r="A103" s="81">
        <f t="shared" si="25"/>
        <v>93</v>
      </c>
      <c r="B103" s="82">
        <v>24144</v>
      </c>
      <c r="C103" s="82" t="s">
        <v>20</v>
      </c>
      <c r="D103" s="81" t="s">
        <v>93</v>
      </c>
      <c r="E103" s="81" t="s">
        <v>347</v>
      </c>
      <c r="F103" s="82" t="s">
        <v>9</v>
      </c>
      <c r="G103" s="82">
        <v>59</v>
      </c>
      <c r="H103" s="83" t="s">
        <v>177</v>
      </c>
      <c r="I103" s="82">
        <v>13</v>
      </c>
      <c r="J103" s="81" t="s">
        <v>346</v>
      </c>
      <c r="K103" s="82"/>
      <c r="L103" s="81" t="s">
        <v>478</v>
      </c>
      <c r="M103" s="81" t="s">
        <v>77</v>
      </c>
      <c r="O103" s="81" t="str">
        <f t="shared" si="22"/>
        <v/>
      </c>
      <c r="P103" s="81" t="str">
        <f t="shared" si="23"/>
        <v>C</v>
      </c>
      <c r="Q103" s="81" t="str">
        <f t="shared" si="24"/>
        <v/>
      </c>
    </row>
    <row r="104" spans="1:17" s="70" customFormat="1" ht="45">
      <c r="A104" s="70">
        <f t="shared" si="25"/>
        <v>94</v>
      </c>
      <c r="B104" s="71">
        <v>65892</v>
      </c>
      <c r="C104" s="71" t="s">
        <v>99</v>
      </c>
      <c r="D104" s="70" t="s">
        <v>92</v>
      </c>
      <c r="E104" s="70" t="s">
        <v>289</v>
      </c>
      <c r="F104" s="71" t="s">
        <v>9</v>
      </c>
      <c r="G104" s="71">
        <v>59</v>
      </c>
      <c r="H104" s="72" t="s">
        <v>177</v>
      </c>
      <c r="I104" s="71">
        <v>14</v>
      </c>
      <c r="J104" s="70" t="s">
        <v>290</v>
      </c>
      <c r="K104" s="71">
        <v>1</v>
      </c>
      <c r="L104" s="70" t="s">
        <v>482</v>
      </c>
      <c r="M104" s="70" t="s">
        <v>77</v>
      </c>
      <c r="O104" s="70" t="str">
        <f t="shared" si="22"/>
        <v/>
      </c>
      <c r="P104" s="70" t="str">
        <f t="shared" si="23"/>
        <v>C</v>
      </c>
      <c r="Q104" s="70" t="str">
        <f t="shared" si="24"/>
        <v/>
      </c>
    </row>
    <row r="105" spans="1:17" s="81" customFormat="1" ht="75">
      <c r="A105" s="81">
        <f t="shared" si="25"/>
        <v>95</v>
      </c>
      <c r="B105" s="82">
        <v>60941</v>
      </c>
      <c r="C105" s="82" t="s">
        <v>21</v>
      </c>
      <c r="D105" s="81" t="s">
        <v>93</v>
      </c>
      <c r="E105" s="81" t="s">
        <v>178</v>
      </c>
      <c r="F105" s="82" t="s">
        <v>9</v>
      </c>
      <c r="G105" s="82">
        <v>60</v>
      </c>
      <c r="H105" s="83" t="s">
        <v>179</v>
      </c>
      <c r="I105" s="82">
        <v>2</v>
      </c>
      <c r="J105" s="81" t="s">
        <v>25</v>
      </c>
      <c r="K105" s="82"/>
      <c r="L105" s="81" t="s">
        <v>478</v>
      </c>
      <c r="M105" s="81" t="s">
        <v>77</v>
      </c>
      <c r="O105" s="81" t="str">
        <f t="shared" si="22"/>
        <v/>
      </c>
      <c r="P105" s="81" t="str">
        <f t="shared" si="23"/>
        <v>C</v>
      </c>
      <c r="Q105" s="81" t="str">
        <f t="shared" si="24"/>
        <v/>
      </c>
    </row>
    <row r="106" spans="1:17" s="81" customFormat="1" ht="30">
      <c r="A106" s="81">
        <f t="shared" si="25"/>
        <v>96</v>
      </c>
      <c r="B106" s="82">
        <v>24144</v>
      </c>
      <c r="C106" s="82" t="s">
        <v>20</v>
      </c>
      <c r="D106" s="81" t="s">
        <v>93</v>
      </c>
      <c r="E106" s="81" t="s">
        <v>361</v>
      </c>
      <c r="F106" s="82" t="s">
        <v>9</v>
      </c>
      <c r="G106" s="82">
        <v>60</v>
      </c>
      <c r="H106" s="83" t="s">
        <v>179</v>
      </c>
      <c r="I106" s="82">
        <v>2</v>
      </c>
      <c r="J106" s="81" t="s">
        <v>346</v>
      </c>
      <c r="K106" s="82"/>
      <c r="L106" s="81" t="s">
        <v>478</v>
      </c>
      <c r="M106" s="81" t="s">
        <v>77</v>
      </c>
      <c r="O106" s="81" t="str">
        <f t="shared" si="22"/>
        <v/>
      </c>
      <c r="P106" s="81" t="str">
        <f t="shared" si="23"/>
        <v>C</v>
      </c>
      <c r="Q106" s="81" t="str">
        <f t="shared" si="24"/>
        <v/>
      </c>
    </row>
    <row r="107" spans="1:17" s="81" customFormat="1" ht="75">
      <c r="A107" s="81">
        <f t="shared" si="25"/>
        <v>97</v>
      </c>
      <c r="B107" s="82">
        <v>60941</v>
      </c>
      <c r="C107" s="82" t="s">
        <v>21</v>
      </c>
      <c r="D107" s="81" t="s">
        <v>93</v>
      </c>
      <c r="E107" s="81" t="s">
        <v>180</v>
      </c>
      <c r="F107" s="82" t="s">
        <v>9</v>
      </c>
      <c r="G107" s="82">
        <v>60</v>
      </c>
      <c r="H107" s="83" t="s">
        <v>181</v>
      </c>
      <c r="I107" s="82">
        <v>23</v>
      </c>
      <c r="J107" s="81" t="s">
        <v>25</v>
      </c>
      <c r="K107" s="82"/>
      <c r="L107" s="81" t="s">
        <v>478</v>
      </c>
      <c r="M107" s="81" t="s">
        <v>77</v>
      </c>
      <c r="O107" s="81" t="str">
        <f t="shared" si="22"/>
        <v/>
      </c>
      <c r="P107" s="81" t="str">
        <f t="shared" si="23"/>
        <v>C</v>
      </c>
      <c r="Q107" s="81" t="str">
        <f t="shared" si="24"/>
        <v/>
      </c>
    </row>
    <row r="108" spans="1:17" s="81" customFormat="1" ht="30">
      <c r="A108" s="81">
        <f t="shared" si="25"/>
        <v>98</v>
      </c>
      <c r="B108" s="82">
        <v>24144</v>
      </c>
      <c r="C108" s="82" t="s">
        <v>20</v>
      </c>
      <c r="D108" s="81" t="s">
        <v>93</v>
      </c>
      <c r="E108" s="81" t="s">
        <v>362</v>
      </c>
      <c r="F108" s="82" t="s">
        <v>9</v>
      </c>
      <c r="G108" s="82">
        <v>60</v>
      </c>
      <c r="H108" s="83" t="s">
        <v>181</v>
      </c>
      <c r="I108" s="82">
        <v>23</v>
      </c>
      <c r="J108" s="81" t="s">
        <v>346</v>
      </c>
      <c r="K108" s="82"/>
      <c r="L108" s="81" t="s">
        <v>478</v>
      </c>
      <c r="M108" s="81" t="s">
        <v>77</v>
      </c>
      <c r="O108" s="81" t="str">
        <f t="shared" si="22"/>
        <v/>
      </c>
      <c r="P108" s="81" t="str">
        <f t="shared" si="23"/>
        <v>C</v>
      </c>
      <c r="Q108" s="81" t="str">
        <f t="shared" si="24"/>
        <v/>
      </c>
    </row>
    <row r="109" spans="1:17" s="81" customFormat="1" ht="75">
      <c r="A109" s="81">
        <f t="shared" si="25"/>
        <v>99</v>
      </c>
      <c r="B109" s="82">
        <v>60941</v>
      </c>
      <c r="C109" s="82" t="s">
        <v>21</v>
      </c>
      <c r="D109" s="81" t="s">
        <v>93</v>
      </c>
      <c r="E109" s="81" t="s">
        <v>182</v>
      </c>
      <c r="F109" s="82" t="s">
        <v>9</v>
      </c>
      <c r="G109" s="82">
        <v>62</v>
      </c>
      <c r="H109" s="83" t="s">
        <v>183</v>
      </c>
      <c r="I109" s="82">
        <v>4</v>
      </c>
      <c r="J109" s="81" t="s">
        <v>25</v>
      </c>
      <c r="K109" s="82"/>
      <c r="L109" s="81" t="s">
        <v>478</v>
      </c>
      <c r="M109" s="81" t="s">
        <v>77</v>
      </c>
      <c r="O109" s="81" t="str">
        <f t="shared" si="22"/>
        <v/>
      </c>
      <c r="P109" s="81" t="str">
        <f t="shared" si="23"/>
        <v>C</v>
      </c>
      <c r="Q109" s="81" t="str">
        <f t="shared" si="24"/>
        <v/>
      </c>
    </row>
    <row r="110" spans="1:17" s="81" customFormat="1" ht="30">
      <c r="A110" s="81">
        <f t="shared" si="25"/>
        <v>100</v>
      </c>
      <c r="B110" s="82">
        <v>24144</v>
      </c>
      <c r="C110" s="82" t="s">
        <v>20</v>
      </c>
      <c r="D110" s="81" t="s">
        <v>93</v>
      </c>
      <c r="E110" s="81" t="s">
        <v>363</v>
      </c>
      <c r="F110" s="82" t="s">
        <v>9</v>
      </c>
      <c r="G110" s="82">
        <v>62</v>
      </c>
      <c r="H110" s="83" t="s">
        <v>183</v>
      </c>
      <c r="I110" s="82">
        <v>4</v>
      </c>
      <c r="J110" s="81" t="s">
        <v>346</v>
      </c>
      <c r="K110" s="82"/>
      <c r="L110" s="81" t="s">
        <v>478</v>
      </c>
      <c r="M110" s="81" t="s">
        <v>77</v>
      </c>
      <c r="O110" s="81" t="str">
        <f t="shared" si="22"/>
        <v/>
      </c>
      <c r="P110" s="81" t="str">
        <f t="shared" si="23"/>
        <v>C</v>
      </c>
      <c r="Q110" s="81" t="str">
        <f t="shared" si="24"/>
        <v/>
      </c>
    </row>
    <row r="111" spans="1:17" s="81" customFormat="1" ht="75">
      <c r="A111" s="81">
        <f t="shared" si="25"/>
        <v>101</v>
      </c>
      <c r="B111" s="82">
        <v>60941</v>
      </c>
      <c r="C111" s="82" t="s">
        <v>21</v>
      </c>
      <c r="D111" s="81" t="s">
        <v>93</v>
      </c>
      <c r="E111" s="81" t="s">
        <v>184</v>
      </c>
      <c r="F111" s="82" t="s">
        <v>9</v>
      </c>
      <c r="G111" s="82">
        <v>62</v>
      </c>
      <c r="H111" s="83" t="s">
        <v>185</v>
      </c>
      <c r="I111" s="82">
        <v>20</v>
      </c>
      <c r="J111" s="81" t="s">
        <v>25</v>
      </c>
      <c r="K111" s="82"/>
      <c r="L111" s="81" t="s">
        <v>478</v>
      </c>
      <c r="M111" s="81" t="s">
        <v>77</v>
      </c>
      <c r="O111" s="81" t="str">
        <f t="shared" si="22"/>
        <v/>
      </c>
      <c r="P111" s="81" t="str">
        <f t="shared" si="23"/>
        <v>C</v>
      </c>
      <c r="Q111" s="81" t="str">
        <f t="shared" si="24"/>
        <v/>
      </c>
    </row>
    <row r="112" spans="1:17" s="81" customFormat="1" ht="30">
      <c r="A112" s="81">
        <f t="shared" si="25"/>
        <v>102</v>
      </c>
      <c r="B112" s="82">
        <v>24144</v>
      </c>
      <c r="C112" s="82" t="s">
        <v>20</v>
      </c>
      <c r="D112" s="81" t="s">
        <v>93</v>
      </c>
      <c r="E112" s="81" t="s">
        <v>348</v>
      </c>
      <c r="F112" s="82" t="s">
        <v>9</v>
      </c>
      <c r="G112" s="82">
        <v>62</v>
      </c>
      <c r="H112" s="83" t="s">
        <v>185</v>
      </c>
      <c r="I112" s="82">
        <v>20</v>
      </c>
      <c r="J112" s="81" t="s">
        <v>346</v>
      </c>
      <c r="K112" s="82"/>
      <c r="L112" s="81" t="s">
        <v>478</v>
      </c>
      <c r="M112" s="81" t="s">
        <v>77</v>
      </c>
      <c r="O112" s="81" t="str">
        <f t="shared" si="22"/>
        <v/>
      </c>
      <c r="P112" s="81" t="str">
        <f t="shared" si="23"/>
        <v>C</v>
      </c>
      <c r="Q112" s="81" t="str">
        <f t="shared" si="24"/>
        <v/>
      </c>
    </row>
    <row r="113" spans="1:17" s="81" customFormat="1" ht="75">
      <c r="A113" s="81">
        <f t="shared" si="25"/>
        <v>103</v>
      </c>
      <c r="B113" s="82">
        <v>60941</v>
      </c>
      <c r="C113" s="82" t="s">
        <v>21</v>
      </c>
      <c r="D113" s="81" t="s">
        <v>93</v>
      </c>
      <c r="E113" s="81" t="s">
        <v>186</v>
      </c>
      <c r="F113" s="82" t="s">
        <v>9</v>
      </c>
      <c r="G113" s="82">
        <v>63</v>
      </c>
      <c r="H113" s="83" t="s">
        <v>187</v>
      </c>
      <c r="I113" s="82">
        <v>15</v>
      </c>
      <c r="J113" s="81" t="s">
        <v>25</v>
      </c>
      <c r="K113" s="82"/>
      <c r="L113" s="81" t="s">
        <v>478</v>
      </c>
      <c r="M113" s="81" t="s">
        <v>77</v>
      </c>
      <c r="O113" s="81" t="str">
        <f t="shared" si="22"/>
        <v/>
      </c>
      <c r="P113" s="81" t="str">
        <f t="shared" si="23"/>
        <v>C</v>
      </c>
      <c r="Q113" s="81" t="str">
        <f t="shared" si="24"/>
        <v/>
      </c>
    </row>
    <row r="114" spans="1:17" s="81" customFormat="1" ht="30">
      <c r="A114" s="81">
        <f t="shared" si="25"/>
        <v>104</v>
      </c>
      <c r="B114" s="82">
        <v>24144</v>
      </c>
      <c r="C114" s="82" t="s">
        <v>20</v>
      </c>
      <c r="D114" s="81" t="s">
        <v>93</v>
      </c>
      <c r="E114" s="81" t="s">
        <v>349</v>
      </c>
      <c r="F114" s="82" t="s">
        <v>9</v>
      </c>
      <c r="G114" s="82">
        <v>63</v>
      </c>
      <c r="H114" s="83" t="s">
        <v>187</v>
      </c>
      <c r="I114" s="82">
        <v>15</v>
      </c>
      <c r="J114" s="81" t="s">
        <v>346</v>
      </c>
      <c r="K114" s="82"/>
      <c r="L114" s="81" t="s">
        <v>478</v>
      </c>
      <c r="M114" s="81" t="s">
        <v>77</v>
      </c>
      <c r="O114" s="81" t="str">
        <f t="shared" si="22"/>
        <v/>
      </c>
      <c r="P114" s="81" t="str">
        <f t="shared" si="23"/>
        <v>C</v>
      </c>
      <c r="Q114" s="81" t="str">
        <f t="shared" si="24"/>
        <v/>
      </c>
    </row>
    <row r="115" spans="1:17" s="70" customFormat="1" ht="90">
      <c r="A115" s="70">
        <f t="shared" si="25"/>
        <v>105</v>
      </c>
      <c r="B115" s="71">
        <v>62099</v>
      </c>
      <c r="C115" s="71" t="s">
        <v>17</v>
      </c>
      <c r="D115" s="70" t="s">
        <v>92</v>
      </c>
      <c r="E115" s="70" t="s">
        <v>246</v>
      </c>
      <c r="F115" s="71" t="s">
        <v>9</v>
      </c>
      <c r="G115" s="71">
        <v>64</v>
      </c>
      <c r="H115" s="72" t="s">
        <v>247</v>
      </c>
      <c r="I115" s="71">
        <v>6</v>
      </c>
      <c r="J115" s="70" t="s">
        <v>248</v>
      </c>
      <c r="K115" s="71">
        <v>1</v>
      </c>
      <c r="L115" s="70" t="s">
        <v>525</v>
      </c>
      <c r="M115" s="70" t="s">
        <v>77</v>
      </c>
      <c r="O115" s="70" t="str">
        <f t="shared" si="22"/>
        <v/>
      </c>
      <c r="P115" s="70" t="str">
        <f t="shared" si="23"/>
        <v>C</v>
      </c>
      <c r="Q115" s="70" t="str">
        <f t="shared" si="24"/>
        <v/>
      </c>
    </row>
    <row r="116" spans="1:17" s="70" customFormat="1" ht="30">
      <c r="A116" s="70">
        <f t="shared" si="25"/>
        <v>106</v>
      </c>
      <c r="B116" s="71">
        <v>6111</v>
      </c>
      <c r="C116" s="71" t="s">
        <v>14</v>
      </c>
      <c r="D116" s="70" t="s">
        <v>93</v>
      </c>
      <c r="E116" s="70" t="s">
        <v>421</v>
      </c>
      <c r="F116" s="71" t="s">
        <v>9</v>
      </c>
      <c r="G116" s="71">
        <v>64</v>
      </c>
      <c r="H116" s="72" t="s">
        <v>370</v>
      </c>
      <c r="I116" s="71">
        <v>32</v>
      </c>
      <c r="J116" s="70" t="s">
        <v>423</v>
      </c>
      <c r="K116" s="71">
        <v>0</v>
      </c>
      <c r="L116" s="70" t="s">
        <v>522</v>
      </c>
      <c r="M116" s="70" t="s">
        <v>77</v>
      </c>
      <c r="O116" s="70" t="str">
        <f t="shared" si="22"/>
        <v/>
      </c>
      <c r="P116" s="70" t="str">
        <f t="shared" si="23"/>
        <v>C</v>
      </c>
      <c r="Q116" s="70" t="str">
        <f t="shared" si="24"/>
        <v/>
      </c>
    </row>
    <row r="117" spans="1:17" s="70" customFormat="1" ht="30">
      <c r="A117" s="70">
        <f t="shared" si="25"/>
        <v>107</v>
      </c>
      <c r="B117" s="71">
        <v>24144</v>
      </c>
      <c r="C117" s="71" t="s">
        <v>20</v>
      </c>
      <c r="D117" s="70" t="s">
        <v>93</v>
      </c>
      <c r="E117" s="70" t="s">
        <v>369</v>
      </c>
      <c r="F117" s="71" t="s">
        <v>9</v>
      </c>
      <c r="G117" s="71">
        <v>64</v>
      </c>
      <c r="H117" s="72" t="s">
        <v>370</v>
      </c>
      <c r="I117" s="71">
        <v>32</v>
      </c>
      <c r="J117" s="70" t="s">
        <v>366</v>
      </c>
      <c r="K117" s="71"/>
      <c r="L117" s="70" t="s">
        <v>523</v>
      </c>
      <c r="M117" s="70" t="s">
        <v>77</v>
      </c>
      <c r="O117" s="70" t="str">
        <f t="shared" si="22"/>
        <v/>
      </c>
      <c r="P117" s="70" t="str">
        <f t="shared" si="23"/>
        <v>C</v>
      </c>
      <c r="Q117" s="70" t="str">
        <f t="shared" si="24"/>
        <v/>
      </c>
    </row>
    <row r="118" spans="1:17" s="70" customFormat="1" ht="30">
      <c r="A118" s="70">
        <f t="shared" si="25"/>
        <v>108</v>
      </c>
      <c r="B118" s="71">
        <v>6111</v>
      </c>
      <c r="C118" s="71" t="s">
        <v>14</v>
      </c>
      <c r="D118" s="70" t="s">
        <v>93</v>
      </c>
      <c r="E118" s="70" t="s">
        <v>421</v>
      </c>
      <c r="F118" s="71" t="s">
        <v>9</v>
      </c>
      <c r="G118" s="71">
        <v>65</v>
      </c>
      <c r="H118" s="72" t="s">
        <v>372</v>
      </c>
      <c r="I118" s="71">
        <v>6</v>
      </c>
      <c r="J118" s="70" t="s">
        <v>424</v>
      </c>
      <c r="K118" s="71">
        <v>0</v>
      </c>
      <c r="L118" s="70" t="s">
        <v>478</v>
      </c>
      <c r="M118" s="70" t="s">
        <v>77</v>
      </c>
      <c r="O118" s="70" t="str">
        <f t="shared" si="22"/>
        <v/>
      </c>
      <c r="P118" s="70" t="str">
        <f t="shared" si="23"/>
        <v>C</v>
      </c>
      <c r="Q118" s="70" t="str">
        <f t="shared" si="24"/>
        <v/>
      </c>
    </row>
    <row r="119" spans="1:17" s="70" customFormat="1" ht="30">
      <c r="A119" s="70">
        <f t="shared" si="25"/>
        <v>109</v>
      </c>
      <c r="B119" s="71">
        <v>24144</v>
      </c>
      <c r="C119" s="71" t="s">
        <v>20</v>
      </c>
      <c r="D119" s="70" t="s">
        <v>93</v>
      </c>
      <c r="E119" s="70" t="s">
        <v>371</v>
      </c>
      <c r="F119" s="71" t="s">
        <v>9</v>
      </c>
      <c r="G119" s="71">
        <v>65</v>
      </c>
      <c r="H119" s="72" t="s">
        <v>372</v>
      </c>
      <c r="I119" s="71">
        <v>6</v>
      </c>
      <c r="J119" s="70" t="s">
        <v>366</v>
      </c>
      <c r="K119" s="71"/>
      <c r="L119" s="70" t="s">
        <v>483</v>
      </c>
      <c r="M119" s="70" t="s">
        <v>77</v>
      </c>
      <c r="O119" s="70" t="str">
        <f t="shared" si="22"/>
        <v/>
      </c>
      <c r="P119" s="70" t="str">
        <f t="shared" si="23"/>
        <v>C</v>
      </c>
      <c r="Q119" s="70" t="str">
        <f t="shared" si="24"/>
        <v/>
      </c>
    </row>
    <row r="120" spans="1:17" s="70" customFormat="1" ht="30">
      <c r="A120" s="70">
        <f t="shared" si="25"/>
        <v>110</v>
      </c>
      <c r="B120" s="71">
        <v>6111</v>
      </c>
      <c r="C120" s="71" t="s">
        <v>14</v>
      </c>
      <c r="D120" s="70" t="s">
        <v>93</v>
      </c>
      <c r="E120" s="70" t="s">
        <v>421</v>
      </c>
      <c r="F120" s="71" t="s">
        <v>9</v>
      </c>
      <c r="G120" s="71">
        <v>65</v>
      </c>
      <c r="H120" s="72" t="s">
        <v>374</v>
      </c>
      <c r="I120" s="71">
        <v>11</v>
      </c>
      <c r="J120" s="70" t="s">
        <v>425</v>
      </c>
      <c r="K120" s="71">
        <v>0</v>
      </c>
      <c r="L120" s="70" t="s">
        <v>484</v>
      </c>
      <c r="M120" s="70" t="s">
        <v>77</v>
      </c>
      <c r="O120" s="70" t="str">
        <f t="shared" si="22"/>
        <v/>
      </c>
      <c r="P120" s="70" t="str">
        <f t="shared" si="23"/>
        <v>C</v>
      </c>
      <c r="Q120" s="70" t="str">
        <f t="shared" si="24"/>
        <v/>
      </c>
    </row>
    <row r="121" spans="1:17" s="70" customFormat="1" ht="30">
      <c r="A121" s="70">
        <f t="shared" si="25"/>
        <v>111</v>
      </c>
      <c r="B121" s="71">
        <v>24144</v>
      </c>
      <c r="C121" s="71" t="s">
        <v>20</v>
      </c>
      <c r="D121" s="70" t="s">
        <v>93</v>
      </c>
      <c r="E121" s="70" t="s">
        <v>373</v>
      </c>
      <c r="F121" s="71" t="s">
        <v>9</v>
      </c>
      <c r="G121" s="71">
        <v>65</v>
      </c>
      <c r="H121" s="72" t="s">
        <v>374</v>
      </c>
      <c r="I121" s="71">
        <v>11</v>
      </c>
      <c r="J121" s="70" t="s">
        <v>366</v>
      </c>
      <c r="K121" s="71"/>
      <c r="L121" s="70" t="s">
        <v>485</v>
      </c>
      <c r="M121" s="70" t="s">
        <v>77</v>
      </c>
      <c r="O121" s="70" t="str">
        <f t="shared" si="22"/>
        <v/>
      </c>
      <c r="P121" s="70" t="str">
        <f t="shared" si="23"/>
        <v>C</v>
      </c>
      <c r="Q121" s="70" t="str">
        <f t="shared" si="24"/>
        <v/>
      </c>
    </row>
    <row r="122" spans="1:17" s="70" customFormat="1" ht="45">
      <c r="A122" s="70">
        <f t="shared" si="25"/>
        <v>112</v>
      </c>
      <c r="B122" s="71">
        <v>60941</v>
      </c>
      <c r="C122" s="71" t="s">
        <v>21</v>
      </c>
      <c r="D122" s="70" t="s">
        <v>93</v>
      </c>
      <c r="E122" s="70" t="s">
        <v>188</v>
      </c>
      <c r="F122" s="71" t="s">
        <v>9</v>
      </c>
      <c r="G122" s="71">
        <v>64</v>
      </c>
      <c r="H122" s="72" t="s">
        <v>451</v>
      </c>
      <c r="I122" s="71">
        <v>31</v>
      </c>
      <c r="J122" s="70" t="s">
        <v>173</v>
      </c>
      <c r="K122" s="71"/>
      <c r="L122" s="70" t="s">
        <v>486</v>
      </c>
      <c r="M122" s="70" t="s">
        <v>77</v>
      </c>
      <c r="O122" s="70" t="str">
        <f t="shared" si="22"/>
        <v/>
      </c>
      <c r="P122" s="70" t="str">
        <f t="shared" si="23"/>
        <v>C</v>
      </c>
      <c r="Q122" s="70" t="str">
        <f t="shared" si="24"/>
        <v/>
      </c>
    </row>
    <row r="123" spans="1:17" s="81" customFormat="1" ht="30">
      <c r="A123" s="81">
        <f t="shared" si="25"/>
        <v>113</v>
      </c>
      <c r="B123" s="82">
        <v>24144</v>
      </c>
      <c r="C123" s="82" t="s">
        <v>20</v>
      </c>
      <c r="D123" s="81" t="s">
        <v>93</v>
      </c>
      <c r="E123" s="81" t="s">
        <v>350</v>
      </c>
      <c r="F123" s="82" t="s">
        <v>9</v>
      </c>
      <c r="G123" s="82">
        <v>66</v>
      </c>
      <c r="H123" s="83" t="s">
        <v>190</v>
      </c>
      <c r="I123" s="82">
        <v>3</v>
      </c>
      <c r="J123" s="81" t="s">
        <v>346</v>
      </c>
      <c r="K123" s="82"/>
      <c r="L123" s="81" t="s">
        <v>478</v>
      </c>
      <c r="M123" s="81" t="s">
        <v>77</v>
      </c>
      <c r="O123" s="81" t="str">
        <f t="shared" si="22"/>
        <v/>
      </c>
      <c r="P123" s="81" t="str">
        <f t="shared" si="23"/>
        <v>C</v>
      </c>
      <c r="Q123" s="81" t="str">
        <f t="shared" si="24"/>
        <v/>
      </c>
    </row>
    <row r="124" spans="1:17" s="81" customFormat="1" ht="75">
      <c r="A124" s="81">
        <f t="shared" si="25"/>
        <v>114</v>
      </c>
      <c r="B124" s="82">
        <v>60941</v>
      </c>
      <c r="C124" s="82" t="s">
        <v>21</v>
      </c>
      <c r="D124" s="81" t="s">
        <v>93</v>
      </c>
      <c r="E124" s="81" t="s">
        <v>189</v>
      </c>
      <c r="F124" s="82" t="s">
        <v>9</v>
      </c>
      <c r="G124" s="82">
        <v>66</v>
      </c>
      <c r="H124" s="83" t="s">
        <v>190</v>
      </c>
      <c r="I124" s="82">
        <v>8</v>
      </c>
      <c r="J124" s="81" t="s">
        <v>25</v>
      </c>
      <c r="K124" s="82"/>
      <c r="L124" s="81" t="s">
        <v>478</v>
      </c>
      <c r="M124" s="81" t="s">
        <v>77</v>
      </c>
      <c r="O124" s="81" t="str">
        <f t="shared" si="22"/>
        <v/>
      </c>
      <c r="P124" s="81" t="str">
        <f t="shared" si="23"/>
        <v>C</v>
      </c>
      <c r="Q124" s="81" t="str">
        <f t="shared" si="24"/>
        <v/>
      </c>
    </row>
    <row r="125" spans="1:17" ht="30">
      <c r="A125" s="1">
        <f t="shared" si="25"/>
        <v>115</v>
      </c>
      <c r="B125">
        <v>24144</v>
      </c>
      <c r="C125" t="s">
        <v>20</v>
      </c>
      <c r="D125" s="1" t="s">
        <v>93</v>
      </c>
      <c r="E125" s="1" t="s">
        <v>377</v>
      </c>
      <c r="F125" t="s">
        <v>9</v>
      </c>
      <c r="G125">
        <v>69</v>
      </c>
      <c r="H125" s="59" t="s">
        <v>378</v>
      </c>
      <c r="I125">
        <v>3</v>
      </c>
      <c r="J125" s="1" t="s">
        <v>366</v>
      </c>
      <c r="K125"/>
      <c r="M125" s="1" t="s">
        <v>74</v>
      </c>
      <c r="O125" s="41" t="str">
        <f t="shared" si="22"/>
        <v/>
      </c>
      <c r="P125" s="41" t="str">
        <f t="shared" si="23"/>
        <v>O</v>
      </c>
      <c r="Q125" s="41" t="str">
        <f t="shared" si="24"/>
        <v/>
      </c>
    </row>
    <row r="126" spans="1:17" ht="30">
      <c r="A126" s="1">
        <f t="shared" si="25"/>
        <v>116</v>
      </c>
      <c r="B126">
        <v>24144</v>
      </c>
      <c r="C126" t="s">
        <v>20</v>
      </c>
      <c r="D126" s="1" t="s">
        <v>93</v>
      </c>
      <c r="E126" s="1" t="s">
        <v>375</v>
      </c>
      <c r="F126" t="s">
        <v>9</v>
      </c>
      <c r="G126">
        <v>68</v>
      </c>
      <c r="H126" s="59" t="s">
        <v>376</v>
      </c>
      <c r="I126">
        <v>17</v>
      </c>
      <c r="J126" s="1" t="s">
        <v>366</v>
      </c>
      <c r="K126"/>
      <c r="M126" s="1" t="s">
        <v>74</v>
      </c>
      <c r="O126" s="41" t="str">
        <f t="shared" si="22"/>
        <v/>
      </c>
      <c r="P126" s="41" t="str">
        <f t="shared" si="23"/>
        <v>O</v>
      </c>
      <c r="Q126" s="41" t="str">
        <f t="shared" si="24"/>
        <v/>
      </c>
    </row>
    <row r="127" spans="1:17" ht="30">
      <c r="A127" s="1">
        <f t="shared" si="25"/>
        <v>117</v>
      </c>
      <c r="B127">
        <v>24144</v>
      </c>
      <c r="C127" t="s">
        <v>20</v>
      </c>
      <c r="D127" s="1" t="s">
        <v>93</v>
      </c>
      <c r="E127" s="1" t="s">
        <v>379</v>
      </c>
      <c r="F127" t="s">
        <v>9</v>
      </c>
      <c r="G127">
        <v>69</v>
      </c>
      <c r="H127" s="59" t="s">
        <v>380</v>
      </c>
      <c r="I127">
        <v>10</v>
      </c>
      <c r="J127" s="1" t="s">
        <v>366</v>
      </c>
      <c r="K127"/>
      <c r="M127" s="1" t="s">
        <v>74</v>
      </c>
      <c r="O127" s="41" t="str">
        <f t="shared" si="22"/>
        <v/>
      </c>
      <c r="P127" s="41" t="str">
        <f t="shared" si="23"/>
        <v>O</v>
      </c>
      <c r="Q127" s="41" t="str">
        <f t="shared" si="24"/>
        <v/>
      </c>
    </row>
    <row r="128" spans="1:17" ht="30">
      <c r="A128" s="1">
        <f t="shared" si="25"/>
        <v>118</v>
      </c>
      <c r="B128">
        <v>24144</v>
      </c>
      <c r="C128" t="s">
        <v>20</v>
      </c>
      <c r="D128" s="1" t="s">
        <v>93</v>
      </c>
      <c r="E128" s="1" t="s">
        <v>381</v>
      </c>
      <c r="F128" t="s">
        <v>9</v>
      </c>
      <c r="G128">
        <v>70</v>
      </c>
      <c r="H128" s="59" t="s">
        <v>382</v>
      </c>
      <c r="I128">
        <v>3</v>
      </c>
      <c r="J128" s="1" t="s">
        <v>366</v>
      </c>
      <c r="K128"/>
      <c r="M128" s="1" t="s">
        <v>74</v>
      </c>
      <c r="O128" s="41" t="str">
        <f t="shared" si="22"/>
        <v/>
      </c>
      <c r="P128" s="41" t="str">
        <f t="shared" si="23"/>
        <v>O</v>
      </c>
      <c r="Q128" s="41" t="str">
        <f t="shared" si="24"/>
        <v/>
      </c>
    </row>
    <row r="129" spans="1:17" s="81" customFormat="1" ht="30">
      <c r="A129" s="81">
        <f t="shared" si="25"/>
        <v>119</v>
      </c>
      <c r="B129" s="82">
        <v>24144</v>
      </c>
      <c r="C129" s="82" t="s">
        <v>20</v>
      </c>
      <c r="D129" s="81" t="s">
        <v>93</v>
      </c>
      <c r="E129" s="81" t="s">
        <v>351</v>
      </c>
      <c r="F129" s="82" t="s">
        <v>9</v>
      </c>
      <c r="G129" s="82">
        <v>71</v>
      </c>
      <c r="H129" s="83" t="s">
        <v>352</v>
      </c>
      <c r="I129" s="82">
        <v>15</v>
      </c>
      <c r="J129" s="81" t="s">
        <v>346</v>
      </c>
      <c r="K129" s="82"/>
      <c r="L129" s="81" t="s">
        <v>478</v>
      </c>
      <c r="M129" s="81" t="s">
        <v>77</v>
      </c>
      <c r="O129" s="81" t="str">
        <f t="shared" si="22"/>
        <v/>
      </c>
      <c r="P129" s="81" t="str">
        <f t="shared" si="23"/>
        <v>C</v>
      </c>
      <c r="Q129" s="81" t="str">
        <f t="shared" si="24"/>
        <v/>
      </c>
    </row>
    <row r="130" spans="1:17" ht="45">
      <c r="A130" s="1">
        <f t="shared" si="25"/>
        <v>120</v>
      </c>
      <c r="B130">
        <v>24144</v>
      </c>
      <c r="C130" t="s">
        <v>20</v>
      </c>
      <c r="D130" s="1" t="s">
        <v>93</v>
      </c>
      <c r="E130" s="1" t="s">
        <v>383</v>
      </c>
      <c r="F130" t="s">
        <v>9</v>
      </c>
      <c r="G130">
        <v>72</v>
      </c>
      <c r="H130" s="59" t="s">
        <v>384</v>
      </c>
      <c r="I130">
        <v>1</v>
      </c>
      <c r="J130" s="1" t="s">
        <v>366</v>
      </c>
      <c r="K130"/>
      <c r="M130" s="1" t="s">
        <v>74</v>
      </c>
      <c r="O130" s="41" t="str">
        <f t="shared" si="22"/>
        <v/>
      </c>
      <c r="P130" s="41" t="str">
        <f t="shared" si="23"/>
        <v>O</v>
      </c>
      <c r="Q130" s="41" t="str">
        <f t="shared" si="24"/>
        <v/>
      </c>
    </row>
    <row r="131" spans="1:17" s="81" customFormat="1" ht="75">
      <c r="A131" s="81">
        <f t="shared" si="25"/>
        <v>121</v>
      </c>
      <c r="B131" s="82">
        <v>60941</v>
      </c>
      <c r="C131" s="82" t="s">
        <v>21</v>
      </c>
      <c r="D131" s="81" t="s">
        <v>93</v>
      </c>
      <c r="E131" s="81" t="s">
        <v>191</v>
      </c>
      <c r="F131" s="82" t="s">
        <v>9</v>
      </c>
      <c r="G131" s="82">
        <v>72</v>
      </c>
      <c r="H131" s="83" t="s">
        <v>192</v>
      </c>
      <c r="I131" s="82">
        <v>6</v>
      </c>
      <c r="J131" s="81" t="s">
        <v>25</v>
      </c>
      <c r="K131" s="82"/>
      <c r="L131" s="81" t="s">
        <v>478</v>
      </c>
      <c r="M131" s="81" t="s">
        <v>77</v>
      </c>
      <c r="O131" s="81" t="str">
        <f t="shared" si="22"/>
        <v/>
      </c>
      <c r="P131" s="81" t="str">
        <f t="shared" si="23"/>
        <v>C</v>
      </c>
      <c r="Q131" s="81" t="str">
        <f t="shared" si="24"/>
        <v/>
      </c>
    </row>
    <row r="132" spans="1:17" s="81" customFormat="1" ht="30">
      <c r="A132" s="81">
        <f t="shared" si="25"/>
        <v>122</v>
      </c>
      <c r="B132" s="82">
        <v>24144</v>
      </c>
      <c r="C132" s="82" t="s">
        <v>20</v>
      </c>
      <c r="D132" s="81" t="s">
        <v>93</v>
      </c>
      <c r="E132" s="81" t="s">
        <v>353</v>
      </c>
      <c r="F132" s="82" t="s">
        <v>9</v>
      </c>
      <c r="G132" s="82">
        <v>72</v>
      </c>
      <c r="H132" s="83" t="s">
        <v>192</v>
      </c>
      <c r="I132" s="82">
        <v>6</v>
      </c>
      <c r="J132" s="81" t="s">
        <v>346</v>
      </c>
      <c r="K132" s="82"/>
      <c r="L132" s="81" t="s">
        <v>478</v>
      </c>
      <c r="M132" s="81" t="s">
        <v>77</v>
      </c>
      <c r="O132" s="81" t="str">
        <f t="shared" si="22"/>
        <v/>
      </c>
      <c r="P132" s="81" t="str">
        <f t="shared" si="23"/>
        <v>C</v>
      </c>
      <c r="Q132" s="81" t="str">
        <f t="shared" si="24"/>
        <v/>
      </c>
    </row>
    <row r="133" spans="1:17" s="81" customFormat="1" ht="30">
      <c r="A133" s="81">
        <f t="shared" si="25"/>
        <v>123</v>
      </c>
      <c r="B133" s="82">
        <v>24144</v>
      </c>
      <c r="C133" s="82" t="s">
        <v>20</v>
      </c>
      <c r="D133" s="81" t="s">
        <v>93</v>
      </c>
      <c r="E133" s="81" t="s">
        <v>354</v>
      </c>
      <c r="F133" s="82" t="s">
        <v>9</v>
      </c>
      <c r="G133" s="82">
        <v>73</v>
      </c>
      <c r="H133" s="83" t="s">
        <v>355</v>
      </c>
      <c r="I133" s="82">
        <v>1</v>
      </c>
      <c r="J133" s="81" t="s">
        <v>346</v>
      </c>
      <c r="K133" s="82"/>
      <c r="L133" s="81" t="s">
        <v>478</v>
      </c>
      <c r="M133" s="81" t="s">
        <v>77</v>
      </c>
      <c r="O133" s="81" t="str">
        <f t="shared" si="22"/>
        <v/>
      </c>
      <c r="P133" s="81" t="str">
        <f t="shared" si="23"/>
        <v>C</v>
      </c>
      <c r="Q133" s="81" t="str">
        <f t="shared" si="24"/>
        <v/>
      </c>
    </row>
    <row r="134" spans="1:17" ht="90">
      <c r="A134" s="1">
        <f t="shared" si="25"/>
        <v>124</v>
      </c>
      <c r="B134">
        <v>60941</v>
      </c>
      <c r="C134" t="s">
        <v>21</v>
      </c>
      <c r="D134" s="1" t="s">
        <v>93</v>
      </c>
      <c r="E134" s="1" t="s">
        <v>237</v>
      </c>
      <c r="F134" t="s">
        <v>9</v>
      </c>
      <c r="G134">
        <v>74</v>
      </c>
      <c r="H134" s="59" t="s">
        <v>444</v>
      </c>
      <c r="I134">
        <v>12</v>
      </c>
      <c r="J134" s="1" t="s">
        <v>238</v>
      </c>
      <c r="K134"/>
      <c r="M134" s="1" t="s">
        <v>27</v>
      </c>
      <c r="N134" s="1" t="s">
        <v>487</v>
      </c>
      <c r="O134" s="41" t="str">
        <f t="shared" si="22"/>
        <v/>
      </c>
      <c r="P134" s="41" t="str">
        <f t="shared" si="23"/>
        <v>A</v>
      </c>
      <c r="Q134" s="41" t="str">
        <f t="shared" si="24"/>
        <v/>
      </c>
    </row>
    <row r="135" spans="1:17" ht="90">
      <c r="A135" s="1">
        <f t="shared" si="25"/>
        <v>125</v>
      </c>
      <c r="B135">
        <v>24144</v>
      </c>
      <c r="C135" t="s">
        <v>20</v>
      </c>
      <c r="D135" s="1" t="s">
        <v>93</v>
      </c>
      <c r="E135" s="1" t="s">
        <v>385</v>
      </c>
      <c r="F135" t="s">
        <v>9</v>
      </c>
      <c r="G135">
        <v>74</v>
      </c>
      <c r="H135" s="59" t="s">
        <v>444</v>
      </c>
      <c r="I135">
        <v>12</v>
      </c>
      <c r="J135" s="1" t="s">
        <v>386</v>
      </c>
      <c r="K135"/>
      <c r="M135" s="1" t="s">
        <v>27</v>
      </c>
      <c r="N135" s="1" t="s">
        <v>487</v>
      </c>
      <c r="O135" s="41" t="str">
        <f t="shared" si="22"/>
        <v/>
      </c>
      <c r="P135" s="41" t="str">
        <f t="shared" si="23"/>
        <v>A</v>
      </c>
      <c r="Q135" s="41" t="str">
        <f t="shared" si="24"/>
        <v/>
      </c>
    </row>
    <row r="136" spans="1:17" ht="45">
      <c r="A136" s="1">
        <f t="shared" si="25"/>
        <v>126</v>
      </c>
      <c r="B136">
        <v>62099</v>
      </c>
      <c r="C136" t="s">
        <v>17</v>
      </c>
      <c r="D136" s="1" t="s">
        <v>92</v>
      </c>
      <c r="E136" s="1" t="s">
        <v>243</v>
      </c>
      <c r="F136" t="s">
        <v>9</v>
      </c>
      <c r="G136">
        <v>75</v>
      </c>
      <c r="H136" s="59">
        <v>6.3</v>
      </c>
      <c r="I136">
        <v>7</v>
      </c>
      <c r="J136" s="1" t="s">
        <v>244</v>
      </c>
      <c r="K136">
        <v>1</v>
      </c>
      <c r="M136" s="1" t="s">
        <v>74</v>
      </c>
      <c r="O136" s="41" t="str">
        <f t="shared" si="22"/>
        <v/>
      </c>
      <c r="P136" s="41" t="str">
        <f t="shared" si="23"/>
        <v>O</v>
      </c>
      <c r="Q136" s="41" t="str">
        <f t="shared" si="24"/>
        <v/>
      </c>
    </row>
    <row r="137" spans="1:17" s="32" customFormat="1" ht="33.75" customHeight="1">
      <c r="A137" s="64" t="s">
        <v>467</v>
      </c>
      <c r="E137" s="25"/>
      <c r="G137" s="38"/>
      <c r="H137" s="58"/>
      <c r="I137" s="38"/>
      <c r="J137" s="25"/>
      <c r="L137" s="33"/>
      <c r="M137" s="33"/>
      <c r="N137" s="33"/>
      <c r="O137" s="34"/>
      <c r="P137" s="34"/>
      <c r="Q137" s="34"/>
    </row>
    <row r="138" spans="1:17" ht="30">
      <c r="A138" s="1">
        <f>SUM(A136,1)</f>
        <v>127</v>
      </c>
      <c r="B138">
        <v>14928</v>
      </c>
      <c r="C138" t="s">
        <v>11</v>
      </c>
      <c r="D138" s="1" t="s">
        <v>93</v>
      </c>
      <c r="E138" s="1" t="s">
        <v>125</v>
      </c>
      <c r="F138" t="s">
        <v>9</v>
      </c>
      <c r="G138"/>
      <c r="H138" s="59">
        <v>6.4</v>
      </c>
      <c r="I138"/>
      <c r="J138" s="1" t="s">
        <v>126</v>
      </c>
      <c r="K138"/>
      <c r="M138" s="1" t="s">
        <v>74</v>
      </c>
      <c r="O138" s="41" t="str">
        <f t="shared" ref="O138:O150" si="26">IF(F138="Editorial",M138,"")</f>
        <v/>
      </c>
      <c r="P138" s="41" t="str">
        <f t="shared" ref="P138:P150" si="27">IF(F138="Technical",M138,"")</f>
        <v>O</v>
      </c>
      <c r="Q138" s="41" t="str">
        <f t="shared" ref="Q138:Q150" si="28">IF(F138="General",M138,"")</f>
        <v/>
      </c>
    </row>
    <row r="139" spans="1:17" ht="30">
      <c r="A139" s="1">
        <f t="shared" ref="A139:A150" si="29">SUM(A138,1)</f>
        <v>128</v>
      </c>
      <c r="B139">
        <v>65892</v>
      </c>
      <c r="C139" t="s">
        <v>99</v>
      </c>
      <c r="D139" s="1" t="s">
        <v>92</v>
      </c>
      <c r="E139" s="1" t="s">
        <v>285</v>
      </c>
      <c r="F139" t="s">
        <v>16</v>
      </c>
      <c r="G139">
        <v>76</v>
      </c>
      <c r="H139" s="59">
        <v>6.4</v>
      </c>
      <c r="I139">
        <v>4</v>
      </c>
      <c r="J139" s="1" t="s">
        <v>286</v>
      </c>
      <c r="K139"/>
      <c r="M139" s="1" t="s">
        <v>74</v>
      </c>
      <c r="O139" s="41" t="str">
        <f t="shared" si="26"/>
        <v/>
      </c>
      <c r="P139" s="41" t="str">
        <f t="shared" si="27"/>
        <v/>
      </c>
      <c r="Q139" s="41" t="str">
        <f t="shared" si="28"/>
        <v>O</v>
      </c>
    </row>
    <row r="140" spans="1:17" s="70" customFormat="1" ht="30">
      <c r="A140" s="70">
        <f t="shared" si="29"/>
        <v>129</v>
      </c>
      <c r="B140" s="71">
        <v>60941</v>
      </c>
      <c r="C140" s="71" t="s">
        <v>21</v>
      </c>
      <c r="D140" s="70" t="s">
        <v>93</v>
      </c>
      <c r="E140" s="70" t="s">
        <v>193</v>
      </c>
      <c r="F140" s="71" t="s">
        <v>9</v>
      </c>
      <c r="G140" s="71">
        <v>75</v>
      </c>
      <c r="H140" s="72">
        <v>6.4</v>
      </c>
      <c r="I140" s="71">
        <v>16</v>
      </c>
      <c r="J140" s="70" t="s">
        <v>25</v>
      </c>
      <c r="K140" s="71"/>
      <c r="L140" s="70" t="s">
        <v>475</v>
      </c>
      <c r="M140" s="70" t="s">
        <v>77</v>
      </c>
      <c r="O140" s="70" t="str">
        <f t="shared" si="26"/>
        <v/>
      </c>
      <c r="P140" s="70" t="str">
        <f t="shared" si="27"/>
        <v>C</v>
      </c>
      <c r="Q140" s="70" t="str">
        <f t="shared" si="28"/>
        <v/>
      </c>
    </row>
    <row r="141" spans="1:17" s="70" customFormat="1" ht="60">
      <c r="A141" s="70">
        <f t="shared" si="29"/>
        <v>130</v>
      </c>
      <c r="B141" s="71">
        <v>60941</v>
      </c>
      <c r="C141" s="71" t="s">
        <v>21</v>
      </c>
      <c r="D141" s="70" t="s">
        <v>93</v>
      </c>
      <c r="E141" s="70" t="s">
        <v>195</v>
      </c>
      <c r="F141" s="71" t="s">
        <v>9</v>
      </c>
      <c r="G141" s="71">
        <v>85</v>
      </c>
      <c r="H141" s="72">
        <v>6.4</v>
      </c>
      <c r="I141" s="71">
        <v>18</v>
      </c>
      <c r="J141" s="70" t="s">
        <v>161</v>
      </c>
      <c r="K141" s="71"/>
      <c r="L141" s="70" t="s">
        <v>488</v>
      </c>
      <c r="M141" s="70" t="s">
        <v>77</v>
      </c>
      <c r="O141" s="70" t="str">
        <f t="shared" si="26"/>
        <v/>
      </c>
      <c r="P141" s="70" t="str">
        <f t="shared" si="27"/>
        <v>C</v>
      </c>
      <c r="Q141" s="70" t="str">
        <f t="shared" si="28"/>
        <v/>
      </c>
    </row>
    <row r="142" spans="1:17" s="70" customFormat="1" ht="60">
      <c r="A142" s="70">
        <f t="shared" si="29"/>
        <v>131</v>
      </c>
      <c r="B142" s="71">
        <v>60941</v>
      </c>
      <c r="C142" s="71" t="s">
        <v>21</v>
      </c>
      <c r="D142" s="70" t="s">
        <v>93</v>
      </c>
      <c r="E142" s="70" t="s">
        <v>194</v>
      </c>
      <c r="F142" s="71" t="s">
        <v>9</v>
      </c>
      <c r="G142" s="71">
        <v>84</v>
      </c>
      <c r="H142" s="72">
        <v>6.4</v>
      </c>
      <c r="I142" s="71">
        <v>44</v>
      </c>
      <c r="J142" s="70" t="s">
        <v>161</v>
      </c>
      <c r="K142" s="71"/>
      <c r="L142" s="70" t="s">
        <v>488</v>
      </c>
      <c r="M142" s="70" t="s">
        <v>77</v>
      </c>
      <c r="O142" s="70" t="str">
        <f t="shared" si="26"/>
        <v/>
      </c>
      <c r="P142" s="70" t="str">
        <f t="shared" si="27"/>
        <v>C</v>
      </c>
      <c r="Q142" s="70" t="str">
        <f t="shared" si="28"/>
        <v/>
      </c>
    </row>
    <row r="143" spans="1:17" ht="75">
      <c r="A143" s="1">
        <f t="shared" si="29"/>
        <v>132</v>
      </c>
      <c r="B143">
        <v>65892</v>
      </c>
      <c r="C143" t="s">
        <v>99</v>
      </c>
      <c r="D143" s="1" t="s">
        <v>92</v>
      </c>
      <c r="E143" s="1" t="s">
        <v>291</v>
      </c>
      <c r="F143" t="s">
        <v>9</v>
      </c>
      <c r="G143">
        <v>90</v>
      </c>
      <c r="H143" s="59">
        <v>6.4</v>
      </c>
      <c r="I143" t="s">
        <v>292</v>
      </c>
      <c r="J143" s="1" t="s">
        <v>293</v>
      </c>
      <c r="K143">
        <v>1</v>
      </c>
      <c r="M143" s="1" t="s">
        <v>74</v>
      </c>
      <c r="O143" s="41" t="str">
        <f t="shared" si="26"/>
        <v/>
      </c>
      <c r="P143" s="41" t="str">
        <f t="shared" si="27"/>
        <v>O</v>
      </c>
      <c r="Q143" s="41" t="str">
        <f t="shared" si="28"/>
        <v/>
      </c>
    </row>
    <row r="144" spans="1:17" s="70" customFormat="1" ht="75">
      <c r="A144" s="70">
        <f t="shared" si="29"/>
        <v>133</v>
      </c>
      <c r="B144" s="71">
        <v>65892</v>
      </c>
      <c r="C144" s="71" t="s">
        <v>99</v>
      </c>
      <c r="D144" s="70" t="s">
        <v>92</v>
      </c>
      <c r="E144" s="70" t="s">
        <v>294</v>
      </c>
      <c r="F144" s="71" t="s">
        <v>9</v>
      </c>
      <c r="G144" s="71">
        <v>90</v>
      </c>
      <c r="H144" s="72">
        <v>6.4</v>
      </c>
      <c r="I144" s="71" t="s">
        <v>295</v>
      </c>
      <c r="J144" s="70" t="s">
        <v>296</v>
      </c>
      <c r="K144" s="71">
        <v>1</v>
      </c>
      <c r="L144" s="70" t="s">
        <v>489</v>
      </c>
      <c r="M144" s="70" t="s">
        <v>77</v>
      </c>
      <c r="O144" s="70" t="str">
        <f t="shared" si="26"/>
        <v/>
      </c>
      <c r="P144" s="70" t="str">
        <f t="shared" si="27"/>
        <v>C</v>
      </c>
      <c r="Q144" s="70" t="str">
        <f t="shared" si="28"/>
        <v/>
      </c>
    </row>
    <row r="145" spans="1:17" ht="30">
      <c r="A145" s="1">
        <f t="shared" si="29"/>
        <v>134</v>
      </c>
      <c r="B145">
        <v>65892</v>
      </c>
      <c r="C145" t="s">
        <v>99</v>
      </c>
      <c r="D145" s="1" t="s">
        <v>92</v>
      </c>
      <c r="E145" s="1" t="s">
        <v>287</v>
      </c>
      <c r="F145" t="s">
        <v>16</v>
      </c>
      <c r="G145">
        <v>92</v>
      </c>
      <c r="H145" s="59">
        <v>6.5</v>
      </c>
      <c r="I145">
        <v>6</v>
      </c>
      <c r="J145" s="1" t="s">
        <v>288</v>
      </c>
      <c r="K145"/>
      <c r="M145" s="1" t="s">
        <v>74</v>
      </c>
      <c r="O145" s="41" t="str">
        <f t="shared" si="26"/>
        <v/>
      </c>
      <c r="P145" s="41" t="str">
        <f t="shared" si="27"/>
        <v/>
      </c>
      <c r="Q145" s="41" t="str">
        <f t="shared" si="28"/>
        <v>O</v>
      </c>
    </row>
    <row r="146" spans="1:17" ht="30">
      <c r="A146" s="1">
        <f t="shared" si="29"/>
        <v>135</v>
      </c>
      <c r="B146">
        <v>65892</v>
      </c>
      <c r="C146" t="s">
        <v>99</v>
      </c>
      <c r="D146" s="1" t="s">
        <v>92</v>
      </c>
      <c r="E146" s="1" t="s">
        <v>337</v>
      </c>
      <c r="F146" t="s">
        <v>9</v>
      </c>
      <c r="G146">
        <v>93</v>
      </c>
      <c r="H146" s="59">
        <v>6.5</v>
      </c>
      <c r="I146">
        <v>15</v>
      </c>
      <c r="J146" s="1" t="s">
        <v>338</v>
      </c>
      <c r="K146">
        <v>1</v>
      </c>
      <c r="M146" s="1" t="s">
        <v>74</v>
      </c>
      <c r="O146" s="41" t="str">
        <f t="shared" si="26"/>
        <v/>
      </c>
      <c r="P146" s="41" t="str">
        <f t="shared" si="27"/>
        <v>O</v>
      </c>
      <c r="Q146" s="41" t="str">
        <f t="shared" si="28"/>
        <v/>
      </c>
    </row>
    <row r="147" spans="1:17" s="70" customFormat="1" ht="45">
      <c r="A147" s="70">
        <f t="shared" si="29"/>
        <v>136</v>
      </c>
      <c r="B147" s="71">
        <v>60941</v>
      </c>
      <c r="C147" s="71" t="s">
        <v>21</v>
      </c>
      <c r="D147" s="70" t="s">
        <v>93</v>
      </c>
      <c r="E147" s="70" t="s">
        <v>196</v>
      </c>
      <c r="F147" s="71" t="s">
        <v>9</v>
      </c>
      <c r="G147" s="71">
        <v>94</v>
      </c>
      <c r="H147" s="72" t="s">
        <v>445</v>
      </c>
      <c r="I147" s="71">
        <v>25</v>
      </c>
      <c r="J147" s="70" t="s">
        <v>40</v>
      </c>
      <c r="K147" s="71"/>
      <c r="L147" s="70" t="s">
        <v>478</v>
      </c>
      <c r="M147" s="70" t="s">
        <v>77</v>
      </c>
      <c r="O147" s="70" t="str">
        <f t="shared" si="26"/>
        <v/>
      </c>
      <c r="P147" s="70" t="str">
        <f t="shared" si="27"/>
        <v>C</v>
      </c>
      <c r="Q147" s="70" t="str">
        <f t="shared" si="28"/>
        <v/>
      </c>
    </row>
    <row r="148" spans="1:17" s="81" customFormat="1" ht="135">
      <c r="A148" s="81">
        <f t="shared" si="29"/>
        <v>137</v>
      </c>
      <c r="B148" s="82">
        <v>65892</v>
      </c>
      <c r="C148" s="82" t="s">
        <v>99</v>
      </c>
      <c r="D148" s="81" t="s">
        <v>92</v>
      </c>
      <c r="E148" s="81" t="s">
        <v>282</v>
      </c>
      <c r="F148" s="82" t="s">
        <v>9</v>
      </c>
      <c r="G148" s="82">
        <v>93</v>
      </c>
      <c r="H148" s="83">
        <v>6.5</v>
      </c>
      <c r="I148" s="82">
        <v>32</v>
      </c>
      <c r="J148" s="81" t="s">
        <v>284</v>
      </c>
      <c r="K148" s="82">
        <v>1</v>
      </c>
      <c r="L148" s="81" t="s">
        <v>535</v>
      </c>
      <c r="M148" s="81" t="s">
        <v>77</v>
      </c>
      <c r="N148" s="82"/>
      <c r="O148" s="81" t="str">
        <f t="shared" si="26"/>
        <v/>
      </c>
      <c r="P148" s="81" t="str">
        <f t="shared" si="27"/>
        <v>C</v>
      </c>
      <c r="Q148" s="81" t="str">
        <f t="shared" si="28"/>
        <v/>
      </c>
    </row>
    <row r="149" spans="1:17" ht="60">
      <c r="A149" s="1">
        <f t="shared" si="29"/>
        <v>138</v>
      </c>
      <c r="B149">
        <v>62099</v>
      </c>
      <c r="C149" t="s">
        <v>17</v>
      </c>
      <c r="D149" s="1" t="s">
        <v>92</v>
      </c>
      <c r="E149" s="1" t="s">
        <v>239</v>
      </c>
      <c r="F149" t="s">
        <v>9</v>
      </c>
      <c r="G149">
        <v>75</v>
      </c>
      <c r="H149" s="59">
        <v>6.4</v>
      </c>
      <c r="I149"/>
      <c r="J149" s="1" t="s">
        <v>240</v>
      </c>
      <c r="K149">
        <v>1</v>
      </c>
      <c r="M149" s="1" t="s">
        <v>74</v>
      </c>
      <c r="O149" s="41" t="str">
        <f t="shared" si="26"/>
        <v/>
      </c>
      <c r="P149" s="41" t="str">
        <f t="shared" si="27"/>
        <v>O</v>
      </c>
      <c r="Q149" s="41" t="str">
        <f t="shared" si="28"/>
        <v/>
      </c>
    </row>
    <row r="150" spans="1:17" ht="75">
      <c r="A150" s="1">
        <f t="shared" si="29"/>
        <v>139</v>
      </c>
      <c r="B150">
        <v>62099</v>
      </c>
      <c r="C150" t="s">
        <v>17</v>
      </c>
      <c r="D150" s="1" t="s">
        <v>92</v>
      </c>
      <c r="E150" s="1" t="s">
        <v>241</v>
      </c>
      <c r="F150" t="s">
        <v>9</v>
      </c>
      <c r="G150">
        <v>91</v>
      </c>
      <c r="H150" s="59">
        <v>6.5</v>
      </c>
      <c r="I150"/>
      <c r="J150" s="1" t="s">
        <v>242</v>
      </c>
      <c r="K150">
        <v>1</v>
      </c>
      <c r="M150" s="1" t="s">
        <v>74</v>
      </c>
      <c r="O150" s="41" t="str">
        <f t="shared" si="26"/>
        <v/>
      </c>
      <c r="P150" s="41" t="str">
        <f t="shared" si="27"/>
        <v>O</v>
      </c>
      <c r="Q150" s="41" t="str">
        <f t="shared" si="28"/>
        <v/>
      </c>
    </row>
    <row r="151" spans="1:17" s="32" customFormat="1" ht="33.75" customHeight="1">
      <c r="A151" s="64" t="s">
        <v>468</v>
      </c>
      <c r="E151" s="25"/>
      <c r="G151" s="38"/>
      <c r="H151" s="58"/>
      <c r="I151" s="38"/>
      <c r="J151" s="25"/>
      <c r="L151" s="33"/>
      <c r="M151" s="33"/>
      <c r="N151" s="33"/>
      <c r="O151" s="34"/>
      <c r="P151" s="34"/>
      <c r="Q151" s="34"/>
    </row>
    <row r="152" spans="1:17" s="32" customFormat="1" ht="33.75" customHeight="1">
      <c r="A152" s="35" t="s">
        <v>469</v>
      </c>
      <c r="E152" s="25"/>
      <c r="G152" s="38"/>
      <c r="H152" s="58"/>
      <c r="I152" s="38"/>
      <c r="J152" s="25"/>
      <c r="L152" s="33"/>
      <c r="M152" s="33"/>
      <c r="N152" s="33"/>
      <c r="O152" s="34"/>
      <c r="P152" s="34"/>
      <c r="Q152" s="34"/>
    </row>
    <row r="153" spans="1:17" ht="60">
      <c r="A153" s="1">
        <f>SUM(A150,1)</f>
        <v>140</v>
      </c>
      <c r="B153">
        <v>14928</v>
      </c>
      <c r="C153" t="s">
        <v>11</v>
      </c>
      <c r="D153" s="1" t="s">
        <v>93</v>
      </c>
      <c r="E153" s="1" t="s">
        <v>106</v>
      </c>
      <c r="F153" t="s">
        <v>9</v>
      </c>
      <c r="G153">
        <v>175</v>
      </c>
      <c r="H153" s="59" t="s">
        <v>438</v>
      </c>
      <c r="I153"/>
      <c r="J153" s="1" t="s">
        <v>107</v>
      </c>
      <c r="K153"/>
      <c r="M153" s="1" t="s">
        <v>74</v>
      </c>
      <c r="O153" s="41" t="str">
        <f t="shared" ref="O153:O160" si="30">IF(F153="Editorial",M153,"")</f>
        <v/>
      </c>
      <c r="P153" s="41" t="str">
        <f t="shared" ref="P153:P160" si="31">IF(F153="Technical",M153,"")</f>
        <v>O</v>
      </c>
      <c r="Q153" s="41" t="str">
        <f t="shared" ref="Q153:Q160" si="32">IF(F153="General",M153,"")</f>
        <v/>
      </c>
    </row>
    <row r="154" spans="1:17" s="70" customFormat="1" ht="30">
      <c r="A154" s="70">
        <f t="shared" ref="A154:A180" si="33">SUM(A153,1)</f>
        <v>141</v>
      </c>
      <c r="B154" s="71">
        <v>60941</v>
      </c>
      <c r="C154" s="71" t="s">
        <v>21</v>
      </c>
      <c r="D154" s="70" t="s">
        <v>93</v>
      </c>
      <c r="E154" s="70" t="s">
        <v>201</v>
      </c>
      <c r="F154" s="71" t="s">
        <v>9</v>
      </c>
      <c r="G154" s="71">
        <v>176</v>
      </c>
      <c r="H154" s="72" t="s">
        <v>202</v>
      </c>
      <c r="I154" s="71">
        <v>1</v>
      </c>
      <c r="J154" s="70" t="s">
        <v>41</v>
      </c>
      <c r="K154" s="71"/>
      <c r="L154" s="70" t="s">
        <v>478</v>
      </c>
      <c r="M154" s="70" t="s">
        <v>77</v>
      </c>
      <c r="O154" s="70" t="str">
        <f t="shared" si="30"/>
        <v/>
      </c>
      <c r="P154" s="70" t="str">
        <f t="shared" si="31"/>
        <v>C</v>
      </c>
      <c r="Q154" s="70" t="str">
        <f t="shared" si="32"/>
        <v/>
      </c>
    </row>
    <row r="155" spans="1:17" s="70" customFormat="1" ht="45">
      <c r="A155" s="70">
        <f t="shared" si="33"/>
        <v>142</v>
      </c>
      <c r="B155" s="71">
        <v>24144</v>
      </c>
      <c r="C155" s="71" t="s">
        <v>20</v>
      </c>
      <c r="D155" s="70" t="s">
        <v>93</v>
      </c>
      <c r="E155" s="70" t="s">
        <v>401</v>
      </c>
      <c r="F155" s="71" t="s">
        <v>9</v>
      </c>
      <c r="G155" s="71">
        <v>176</v>
      </c>
      <c r="H155" s="72" t="s">
        <v>202</v>
      </c>
      <c r="I155" s="71">
        <v>1</v>
      </c>
      <c r="J155" s="70" t="s">
        <v>31</v>
      </c>
      <c r="K155" s="71"/>
      <c r="L155" s="70" t="s">
        <v>492</v>
      </c>
      <c r="M155" s="70" t="s">
        <v>77</v>
      </c>
      <c r="O155" s="70" t="str">
        <f t="shared" si="30"/>
        <v/>
      </c>
      <c r="P155" s="70" t="str">
        <f t="shared" si="31"/>
        <v>C</v>
      </c>
      <c r="Q155" s="70" t="str">
        <f t="shared" si="32"/>
        <v/>
      </c>
    </row>
    <row r="156" spans="1:17" s="70" customFormat="1" ht="135">
      <c r="A156" s="70">
        <f t="shared" si="33"/>
        <v>143</v>
      </c>
      <c r="B156" s="71">
        <v>60941</v>
      </c>
      <c r="C156" s="71" t="s">
        <v>21</v>
      </c>
      <c r="D156" s="70" t="s">
        <v>93</v>
      </c>
      <c r="E156" s="70" t="s">
        <v>203</v>
      </c>
      <c r="F156" s="71" t="s">
        <v>9</v>
      </c>
      <c r="G156" s="71">
        <v>178</v>
      </c>
      <c r="H156" s="72" t="s">
        <v>204</v>
      </c>
      <c r="I156" s="71">
        <v>7</v>
      </c>
      <c r="J156" s="70" t="s">
        <v>42</v>
      </c>
      <c r="K156" s="71"/>
      <c r="L156" s="70" t="s">
        <v>493</v>
      </c>
      <c r="M156" s="70" t="s">
        <v>77</v>
      </c>
      <c r="O156" s="70" t="str">
        <f t="shared" si="30"/>
        <v/>
      </c>
      <c r="P156" s="70" t="str">
        <f t="shared" si="31"/>
        <v>C</v>
      </c>
      <c r="Q156" s="70" t="str">
        <f t="shared" si="32"/>
        <v/>
      </c>
    </row>
    <row r="157" spans="1:17" s="70" customFormat="1" ht="120">
      <c r="A157" s="70">
        <f t="shared" si="33"/>
        <v>144</v>
      </c>
      <c r="B157" s="71">
        <v>60941</v>
      </c>
      <c r="C157" s="71" t="s">
        <v>21</v>
      </c>
      <c r="D157" s="70" t="s">
        <v>93</v>
      </c>
      <c r="E157" s="70" t="s">
        <v>45</v>
      </c>
      <c r="F157" s="71" t="s">
        <v>9</v>
      </c>
      <c r="G157" s="71">
        <v>178</v>
      </c>
      <c r="H157" s="72" t="s">
        <v>204</v>
      </c>
      <c r="I157" s="71">
        <v>7</v>
      </c>
      <c r="J157" s="70" t="s">
        <v>46</v>
      </c>
      <c r="K157" s="71"/>
      <c r="L157" s="70" t="s">
        <v>494</v>
      </c>
      <c r="M157" s="70" t="s">
        <v>77</v>
      </c>
      <c r="N157" s="70" t="s">
        <v>495</v>
      </c>
      <c r="O157" s="70" t="str">
        <f t="shared" si="30"/>
        <v/>
      </c>
      <c r="P157" s="70" t="str">
        <f t="shared" si="31"/>
        <v>C</v>
      </c>
      <c r="Q157" s="70" t="str">
        <f t="shared" si="32"/>
        <v/>
      </c>
    </row>
    <row r="158" spans="1:17" s="70" customFormat="1" ht="120">
      <c r="A158" s="70">
        <f t="shared" si="33"/>
        <v>145</v>
      </c>
      <c r="B158" s="71">
        <v>60941</v>
      </c>
      <c r="C158" s="71" t="s">
        <v>21</v>
      </c>
      <c r="D158" s="70" t="s">
        <v>93</v>
      </c>
      <c r="E158" s="70" t="s">
        <v>47</v>
      </c>
      <c r="F158" s="71" t="s">
        <v>9</v>
      </c>
      <c r="G158" s="71">
        <v>178</v>
      </c>
      <c r="H158" s="72" t="s">
        <v>204</v>
      </c>
      <c r="I158" s="71">
        <v>7</v>
      </c>
      <c r="J158" s="70" t="s">
        <v>48</v>
      </c>
      <c r="K158" s="71"/>
      <c r="L158" s="70" t="s">
        <v>497</v>
      </c>
      <c r="M158" s="70" t="s">
        <v>77</v>
      </c>
      <c r="N158" s="70" t="s">
        <v>496</v>
      </c>
      <c r="O158" s="70" t="str">
        <f t="shared" si="30"/>
        <v/>
      </c>
      <c r="P158" s="70" t="str">
        <f t="shared" si="31"/>
        <v>C</v>
      </c>
      <c r="Q158" s="70" t="str">
        <f t="shared" si="32"/>
        <v/>
      </c>
    </row>
    <row r="159" spans="1:17" s="70" customFormat="1" ht="45">
      <c r="A159" s="70">
        <f t="shared" si="33"/>
        <v>146</v>
      </c>
      <c r="B159" s="71">
        <v>60941</v>
      </c>
      <c r="C159" s="71" t="s">
        <v>21</v>
      </c>
      <c r="D159" s="70" t="s">
        <v>93</v>
      </c>
      <c r="E159" s="70" t="s">
        <v>205</v>
      </c>
      <c r="F159" s="71" t="s">
        <v>9</v>
      </c>
      <c r="G159" s="71">
        <v>178</v>
      </c>
      <c r="H159" s="72" t="s">
        <v>204</v>
      </c>
      <c r="I159" s="71">
        <v>21</v>
      </c>
      <c r="J159" s="70" t="s">
        <v>206</v>
      </c>
      <c r="K159" s="71"/>
      <c r="L159" s="70" t="s">
        <v>498</v>
      </c>
      <c r="M159" s="70" t="s">
        <v>77</v>
      </c>
      <c r="O159" s="70" t="str">
        <f t="shared" si="30"/>
        <v/>
      </c>
      <c r="P159" s="70" t="str">
        <f t="shared" si="31"/>
        <v>C</v>
      </c>
      <c r="Q159" s="70" t="str">
        <f t="shared" si="32"/>
        <v/>
      </c>
    </row>
    <row r="160" spans="1:17" s="70" customFormat="1" ht="30">
      <c r="A160" s="70">
        <f t="shared" si="33"/>
        <v>147</v>
      </c>
      <c r="B160" s="71">
        <v>60941</v>
      </c>
      <c r="C160" s="71" t="s">
        <v>21</v>
      </c>
      <c r="D160" s="70" t="s">
        <v>93</v>
      </c>
      <c r="E160" s="70" t="s">
        <v>43</v>
      </c>
      <c r="F160" s="71" t="s">
        <v>9</v>
      </c>
      <c r="G160" s="71">
        <v>178</v>
      </c>
      <c r="H160" s="72" t="s">
        <v>204</v>
      </c>
      <c r="I160" s="71">
        <v>32</v>
      </c>
      <c r="J160" s="70" t="s">
        <v>44</v>
      </c>
      <c r="K160" s="71"/>
      <c r="L160" s="70" t="s">
        <v>499</v>
      </c>
      <c r="M160" s="70" t="s">
        <v>77</v>
      </c>
      <c r="O160" s="70" t="str">
        <f t="shared" si="30"/>
        <v/>
      </c>
      <c r="P160" s="70" t="str">
        <f t="shared" si="31"/>
        <v>C</v>
      </c>
      <c r="Q160" s="70" t="str">
        <f t="shared" si="32"/>
        <v/>
      </c>
    </row>
    <row r="161" spans="1:17" s="32" customFormat="1" ht="33.75" customHeight="1">
      <c r="A161" s="35" t="s">
        <v>470</v>
      </c>
      <c r="E161" s="25"/>
      <c r="G161" s="38"/>
      <c r="H161" s="58"/>
      <c r="I161" s="38"/>
      <c r="J161" s="25"/>
      <c r="L161" s="33"/>
      <c r="M161" s="33"/>
      <c r="N161" s="33"/>
      <c r="O161" s="34"/>
      <c r="P161" s="34"/>
      <c r="Q161" s="34"/>
    </row>
    <row r="162" spans="1:17" s="70" customFormat="1" ht="90">
      <c r="A162" s="70">
        <f>SUM(A160,1)</f>
        <v>148</v>
      </c>
      <c r="B162" s="71">
        <v>24144</v>
      </c>
      <c r="C162" s="71" t="s">
        <v>20</v>
      </c>
      <c r="D162" s="70" t="s">
        <v>93</v>
      </c>
      <c r="E162" s="70" t="s">
        <v>32</v>
      </c>
      <c r="F162" s="71" t="s">
        <v>9</v>
      </c>
      <c r="G162" s="71">
        <v>208</v>
      </c>
      <c r="H162" s="72" t="s">
        <v>208</v>
      </c>
      <c r="I162" s="71">
        <v>13</v>
      </c>
      <c r="J162" s="70" t="s">
        <v>33</v>
      </c>
      <c r="K162" s="71"/>
      <c r="L162" s="70" t="s">
        <v>527</v>
      </c>
      <c r="M162" s="70" t="s">
        <v>77</v>
      </c>
      <c r="O162" s="70" t="str">
        <f t="shared" ref="O162:O180" si="34">IF(F162="Editorial",M162,"")</f>
        <v/>
      </c>
      <c r="P162" s="70" t="str">
        <f t="shared" ref="P162:P180" si="35">IF(F162="Technical",M162,"")</f>
        <v>C</v>
      </c>
      <c r="Q162" s="70" t="str">
        <f t="shared" ref="Q162:Q180" si="36">IF(F162="General",M162,"")</f>
        <v/>
      </c>
    </row>
    <row r="163" spans="1:17" s="70" customFormat="1" ht="75">
      <c r="A163" s="70">
        <f t="shared" si="33"/>
        <v>149</v>
      </c>
      <c r="B163" s="71">
        <v>24144</v>
      </c>
      <c r="C163" s="71" t="s">
        <v>20</v>
      </c>
      <c r="D163" s="70" t="s">
        <v>93</v>
      </c>
      <c r="E163" s="70" t="s">
        <v>34</v>
      </c>
      <c r="F163" s="71" t="s">
        <v>9</v>
      </c>
      <c r="G163" s="71">
        <v>208</v>
      </c>
      <c r="H163" s="72" t="s">
        <v>208</v>
      </c>
      <c r="I163" s="71">
        <v>18</v>
      </c>
      <c r="J163" s="70" t="s">
        <v>393</v>
      </c>
      <c r="K163" s="71"/>
      <c r="L163" s="70" t="s">
        <v>503</v>
      </c>
      <c r="M163" s="70" t="s">
        <v>77</v>
      </c>
      <c r="O163" s="70" t="str">
        <f t="shared" si="34"/>
        <v/>
      </c>
      <c r="P163" s="70" t="str">
        <f t="shared" si="35"/>
        <v>C</v>
      </c>
      <c r="Q163" s="70" t="str">
        <f t="shared" si="36"/>
        <v/>
      </c>
    </row>
    <row r="164" spans="1:17" s="70" customFormat="1" ht="90">
      <c r="A164" s="70">
        <f t="shared" si="33"/>
        <v>150</v>
      </c>
      <c r="B164" s="71">
        <v>24144</v>
      </c>
      <c r="C164" s="71" t="s">
        <v>20</v>
      </c>
      <c r="D164" s="70" t="s">
        <v>93</v>
      </c>
      <c r="E164" s="70" t="s">
        <v>35</v>
      </c>
      <c r="F164" s="71" t="s">
        <v>9</v>
      </c>
      <c r="G164" s="71">
        <v>208</v>
      </c>
      <c r="H164" s="72" t="s">
        <v>208</v>
      </c>
      <c r="I164" s="71">
        <v>18</v>
      </c>
      <c r="J164" s="70" t="s">
        <v>394</v>
      </c>
      <c r="K164" s="71"/>
      <c r="L164" s="70" t="s">
        <v>504</v>
      </c>
      <c r="M164" s="70" t="s">
        <v>77</v>
      </c>
      <c r="O164" s="70" t="str">
        <f t="shared" si="34"/>
        <v/>
      </c>
      <c r="P164" s="70" t="str">
        <f t="shared" si="35"/>
        <v>C</v>
      </c>
      <c r="Q164" s="70" t="str">
        <f t="shared" si="36"/>
        <v/>
      </c>
    </row>
    <row r="165" spans="1:17" s="70" customFormat="1" ht="75">
      <c r="A165" s="70">
        <f t="shared" si="33"/>
        <v>151</v>
      </c>
      <c r="B165" s="71">
        <v>60941</v>
      </c>
      <c r="C165" s="71" t="s">
        <v>21</v>
      </c>
      <c r="D165" s="70" t="s">
        <v>93</v>
      </c>
      <c r="E165" s="70" t="s">
        <v>207</v>
      </c>
      <c r="F165" s="71" t="s">
        <v>9</v>
      </c>
      <c r="G165" s="71">
        <v>209</v>
      </c>
      <c r="H165" s="72" t="s">
        <v>208</v>
      </c>
      <c r="I165" s="71">
        <v>3</v>
      </c>
      <c r="J165" s="70" t="s">
        <v>49</v>
      </c>
      <c r="K165" s="71"/>
      <c r="L165" s="70" t="s">
        <v>505</v>
      </c>
      <c r="M165" s="70" t="s">
        <v>77</v>
      </c>
      <c r="O165" s="70" t="str">
        <f t="shared" si="34"/>
        <v/>
      </c>
      <c r="P165" s="70" t="str">
        <f t="shared" si="35"/>
        <v>C</v>
      </c>
      <c r="Q165" s="70" t="str">
        <f t="shared" si="36"/>
        <v/>
      </c>
    </row>
    <row r="166" spans="1:17" s="70" customFormat="1" ht="105">
      <c r="A166" s="70">
        <f t="shared" si="33"/>
        <v>152</v>
      </c>
      <c r="B166" s="71">
        <v>60941</v>
      </c>
      <c r="C166" s="71" t="s">
        <v>21</v>
      </c>
      <c r="D166" s="70" t="s">
        <v>93</v>
      </c>
      <c r="E166" s="70" t="s">
        <v>209</v>
      </c>
      <c r="F166" s="71" t="s">
        <v>9</v>
      </c>
      <c r="G166" s="71">
        <v>209</v>
      </c>
      <c r="H166" s="72" t="s">
        <v>208</v>
      </c>
      <c r="I166" s="71">
        <v>3</v>
      </c>
      <c r="J166" s="70" t="s">
        <v>50</v>
      </c>
      <c r="K166" s="71"/>
      <c r="L166" s="70" t="s">
        <v>506</v>
      </c>
      <c r="M166" s="70" t="s">
        <v>77</v>
      </c>
      <c r="O166" s="70" t="str">
        <f t="shared" si="34"/>
        <v/>
      </c>
      <c r="P166" s="70" t="str">
        <f t="shared" si="35"/>
        <v>C</v>
      </c>
      <c r="Q166" s="70" t="str">
        <f t="shared" si="36"/>
        <v/>
      </c>
    </row>
    <row r="167" spans="1:17" s="70" customFormat="1" ht="60">
      <c r="A167" s="70">
        <f t="shared" si="33"/>
        <v>153</v>
      </c>
      <c r="B167" s="71">
        <v>60941</v>
      </c>
      <c r="C167" s="71" t="s">
        <v>21</v>
      </c>
      <c r="D167" s="70" t="s">
        <v>93</v>
      </c>
      <c r="E167" s="70" t="s">
        <v>210</v>
      </c>
      <c r="F167" s="71" t="s">
        <v>9</v>
      </c>
      <c r="G167" s="71">
        <v>209</v>
      </c>
      <c r="H167" s="72" t="s">
        <v>208</v>
      </c>
      <c r="I167" s="71">
        <v>3</v>
      </c>
      <c r="J167" s="70" t="s">
        <v>51</v>
      </c>
      <c r="K167" s="71"/>
      <c r="L167" s="70" t="s">
        <v>507</v>
      </c>
      <c r="M167" s="70" t="s">
        <v>77</v>
      </c>
      <c r="O167" s="70" t="str">
        <f t="shared" si="34"/>
        <v/>
      </c>
      <c r="P167" s="70" t="str">
        <f t="shared" si="35"/>
        <v>C</v>
      </c>
      <c r="Q167" s="70" t="str">
        <f t="shared" si="36"/>
        <v/>
      </c>
    </row>
    <row r="168" spans="1:17" s="70" customFormat="1" ht="135">
      <c r="A168" s="70">
        <f t="shared" si="33"/>
        <v>154</v>
      </c>
      <c r="B168" s="71">
        <v>60941</v>
      </c>
      <c r="C168" s="71" t="s">
        <v>21</v>
      </c>
      <c r="D168" s="70" t="s">
        <v>93</v>
      </c>
      <c r="E168" s="70" t="s">
        <v>211</v>
      </c>
      <c r="F168" s="71" t="s">
        <v>9</v>
      </c>
      <c r="G168" s="71">
        <v>209</v>
      </c>
      <c r="H168" s="72" t="s">
        <v>208</v>
      </c>
      <c r="I168" s="71">
        <v>3</v>
      </c>
      <c r="J168" s="70" t="s">
        <v>52</v>
      </c>
      <c r="K168" s="71"/>
      <c r="L168" s="70" t="s">
        <v>508</v>
      </c>
      <c r="M168" s="70" t="s">
        <v>77</v>
      </c>
      <c r="O168" s="70" t="str">
        <f t="shared" si="34"/>
        <v/>
      </c>
      <c r="P168" s="70" t="str">
        <f t="shared" si="35"/>
        <v>C</v>
      </c>
      <c r="Q168" s="70" t="str">
        <f t="shared" si="36"/>
        <v/>
      </c>
    </row>
    <row r="169" spans="1:17" s="70" customFormat="1" ht="150">
      <c r="A169" s="70">
        <f t="shared" si="33"/>
        <v>155</v>
      </c>
      <c r="B169" s="71">
        <v>24144</v>
      </c>
      <c r="C169" s="71" t="s">
        <v>20</v>
      </c>
      <c r="D169" s="70" t="s">
        <v>93</v>
      </c>
      <c r="E169" s="70" t="s">
        <v>36</v>
      </c>
      <c r="F169" s="71" t="s">
        <v>9</v>
      </c>
      <c r="G169" s="71">
        <v>209</v>
      </c>
      <c r="H169" s="72" t="s">
        <v>208</v>
      </c>
      <c r="I169" s="71">
        <v>4</v>
      </c>
      <c r="J169" s="70" t="s">
        <v>395</v>
      </c>
      <c r="K169" s="71"/>
      <c r="L169" s="74" t="s">
        <v>509</v>
      </c>
      <c r="M169" s="70" t="s">
        <v>77</v>
      </c>
      <c r="O169" s="70" t="str">
        <f t="shared" si="34"/>
        <v/>
      </c>
      <c r="P169" s="70" t="str">
        <f t="shared" si="35"/>
        <v>C</v>
      </c>
      <c r="Q169" s="70" t="str">
        <f t="shared" si="36"/>
        <v/>
      </c>
    </row>
    <row r="170" spans="1:17" s="70" customFormat="1" ht="180">
      <c r="A170" s="70">
        <f t="shared" si="33"/>
        <v>156</v>
      </c>
      <c r="B170" s="71">
        <v>24144</v>
      </c>
      <c r="C170" s="71" t="s">
        <v>20</v>
      </c>
      <c r="D170" s="70" t="s">
        <v>93</v>
      </c>
      <c r="E170" s="70" t="s">
        <v>37</v>
      </c>
      <c r="F170" s="71" t="s">
        <v>9</v>
      </c>
      <c r="G170" s="71">
        <v>209</v>
      </c>
      <c r="H170" s="72" t="s">
        <v>208</v>
      </c>
      <c r="I170" s="71">
        <v>15</v>
      </c>
      <c r="J170" s="70" t="s">
        <v>396</v>
      </c>
      <c r="K170" s="71"/>
      <c r="L170" s="75" t="s">
        <v>510</v>
      </c>
      <c r="M170" s="70" t="s">
        <v>77</v>
      </c>
      <c r="O170" s="70" t="str">
        <f t="shared" si="34"/>
        <v/>
      </c>
      <c r="P170" s="70" t="str">
        <f t="shared" si="35"/>
        <v>C</v>
      </c>
      <c r="Q170" s="70" t="str">
        <f t="shared" si="36"/>
        <v/>
      </c>
    </row>
    <row r="171" spans="1:17" s="70" customFormat="1" ht="60">
      <c r="A171" s="70">
        <f t="shared" si="33"/>
        <v>157</v>
      </c>
      <c r="B171" s="71">
        <v>60941</v>
      </c>
      <c r="C171" s="71" t="s">
        <v>21</v>
      </c>
      <c r="D171" s="70" t="s">
        <v>93</v>
      </c>
      <c r="E171" s="70" t="s">
        <v>53</v>
      </c>
      <c r="F171" s="71" t="s">
        <v>9</v>
      </c>
      <c r="G171" s="71">
        <v>211</v>
      </c>
      <c r="H171" s="72" t="s">
        <v>212</v>
      </c>
      <c r="I171" s="71">
        <v>1</v>
      </c>
      <c r="J171" s="70" t="s">
        <v>54</v>
      </c>
      <c r="K171" s="71"/>
      <c r="L171" s="74" t="s">
        <v>511</v>
      </c>
      <c r="M171" s="70" t="s">
        <v>77</v>
      </c>
      <c r="O171" s="70" t="str">
        <f t="shared" si="34"/>
        <v/>
      </c>
      <c r="P171" s="70" t="str">
        <f t="shared" si="35"/>
        <v>C</v>
      </c>
      <c r="Q171" s="70" t="str">
        <f t="shared" si="36"/>
        <v/>
      </c>
    </row>
    <row r="172" spans="1:17" s="70" customFormat="1" ht="45">
      <c r="A172" s="70">
        <f t="shared" si="33"/>
        <v>158</v>
      </c>
      <c r="B172" s="71">
        <v>60941</v>
      </c>
      <c r="C172" s="71" t="s">
        <v>21</v>
      </c>
      <c r="D172" s="70" t="s">
        <v>93</v>
      </c>
      <c r="E172" s="70" t="s">
        <v>55</v>
      </c>
      <c r="F172" s="71" t="s">
        <v>9</v>
      </c>
      <c r="G172" s="71">
        <v>211</v>
      </c>
      <c r="H172" s="72" t="s">
        <v>212</v>
      </c>
      <c r="I172" s="71">
        <v>3</v>
      </c>
      <c r="J172" s="70" t="s">
        <v>56</v>
      </c>
      <c r="K172" s="71"/>
      <c r="L172" s="74" t="s">
        <v>512</v>
      </c>
      <c r="M172" s="70" t="s">
        <v>77</v>
      </c>
      <c r="O172" s="70" t="str">
        <f t="shared" si="34"/>
        <v/>
      </c>
      <c r="P172" s="70" t="str">
        <f t="shared" si="35"/>
        <v>C</v>
      </c>
      <c r="Q172" s="70" t="str">
        <f t="shared" si="36"/>
        <v/>
      </c>
    </row>
    <row r="173" spans="1:17" s="70" customFormat="1" ht="30">
      <c r="A173" s="70">
        <f t="shared" si="33"/>
        <v>159</v>
      </c>
      <c r="B173" s="71">
        <v>24144</v>
      </c>
      <c r="C173" s="71" t="s">
        <v>20</v>
      </c>
      <c r="D173" s="70" t="s">
        <v>93</v>
      </c>
      <c r="E173" s="70" t="s">
        <v>397</v>
      </c>
      <c r="F173" s="71" t="s">
        <v>9</v>
      </c>
      <c r="G173" s="71">
        <v>211</v>
      </c>
      <c r="H173" s="72" t="s">
        <v>212</v>
      </c>
      <c r="I173" s="71">
        <v>4</v>
      </c>
      <c r="J173" s="70" t="s">
        <v>398</v>
      </c>
      <c r="K173" s="71"/>
      <c r="L173" s="70" t="s">
        <v>512</v>
      </c>
      <c r="M173" s="70" t="s">
        <v>77</v>
      </c>
      <c r="O173" s="70" t="str">
        <f t="shared" si="34"/>
        <v/>
      </c>
      <c r="P173" s="70" t="str">
        <f t="shared" si="35"/>
        <v>C</v>
      </c>
      <c r="Q173" s="70" t="str">
        <f t="shared" si="36"/>
        <v/>
      </c>
    </row>
    <row r="174" spans="1:17" s="70" customFormat="1" ht="90">
      <c r="A174" s="70">
        <f t="shared" si="33"/>
        <v>160</v>
      </c>
      <c r="B174" s="71">
        <v>24144</v>
      </c>
      <c r="C174" s="71" t="s">
        <v>20</v>
      </c>
      <c r="D174" s="70" t="s">
        <v>93</v>
      </c>
      <c r="E174" s="70" t="s">
        <v>38</v>
      </c>
      <c r="F174" s="71" t="s">
        <v>9</v>
      </c>
      <c r="G174" s="71">
        <v>211</v>
      </c>
      <c r="H174" s="72" t="s">
        <v>212</v>
      </c>
      <c r="I174" s="71">
        <v>6</v>
      </c>
      <c r="J174" s="70" t="s">
        <v>399</v>
      </c>
      <c r="K174" s="71"/>
      <c r="L174" s="70" t="s">
        <v>513</v>
      </c>
      <c r="M174" s="70" t="s">
        <v>77</v>
      </c>
      <c r="O174" s="70" t="str">
        <f t="shared" si="34"/>
        <v/>
      </c>
      <c r="P174" s="70" t="str">
        <f t="shared" si="35"/>
        <v>C</v>
      </c>
      <c r="Q174" s="70" t="str">
        <f t="shared" si="36"/>
        <v/>
      </c>
    </row>
    <row r="175" spans="1:17" s="70" customFormat="1" ht="150">
      <c r="A175" s="70">
        <f t="shared" si="33"/>
        <v>161</v>
      </c>
      <c r="B175" s="71">
        <v>60941</v>
      </c>
      <c r="C175" s="71" t="s">
        <v>21</v>
      </c>
      <c r="D175" s="70" t="s">
        <v>93</v>
      </c>
      <c r="E175" s="70" t="s">
        <v>57</v>
      </c>
      <c r="F175" s="71" t="s">
        <v>9</v>
      </c>
      <c r="G175" s="71">
        <v>211</v>
      </c>
      <c r="H175" s="72" t="s">
        <v>212</v>
      </c>
      <c r="I175" s="71">
        <v>8</v>
      </c>
      <c r="J175" s="70" t="s">
        <v>58</v>
      </c>
      <c r="K175" s="71"/>
      <c r="L175" s="70" t="s">
        <v>514</v>
      </c>
      <c r="M175" s="70" t="s">
        <v>77</v>
      </c>
      <c r="O175" s="70" t="str">
        <f t="shared" si="34"/>
        <v/>
      </c>
      <c r="P175" s="70" t="str">
        <f t="shared" si="35"/>
        <v>C</v>
      </c>
      <c r="Q175" s="70" t="str">
        <f t="shared" si="36"/>
        <v/>
      </c>
    </row>
    <row r="176" spans="1:17" s="70" customFormat="1" ht="31.5">
      <c r="A176" s="70">
        <f t="shared" si="33"/>
        <v>162</v>
      </c>
      <c r="B176" s="71">
        <v>24144</v>
      </c>
      <c r="C176" s="71" t="s">
        <v>20</v>
      </c>
      <c r="D176" s="70" t="s">
        <v>93</v>
      </c>
      <c r="E176" s="70" t="s">
        <v>400</v>
      </c>
      <c r="F176" s="71" t="s">
        <v>9</v>
      </c>
      <c r="G176" s="71">
        <v>211</v>
      </c>
      <c r="H176" s="72" t="s">
        <v>212</v>
      </c>
      <c r="I176" s="71">
        <v>9</v>
      </c>
      <c r="J176" s="70" t="s">
        <v>398</v>
      </c>
      <c r="K176" s="71"/>
      <c r="L176" s="76" t="s">
        <v>515</v>
      </c>
      <c r="M176" s="70" t="s">
        <v>77</v>
      </c>
      <c r="O176" s="70" t="str">
        <f t="shared" si="34"/>
        <v/>
      </c>
      <c r="P176" s="70" t="str">
        <f t="shared" si="35"/>
        <v>C</v>
      </c>
      <c r="Q176" s="70" t="str">
        <f t="shared" si="36"/>
        <v/>
      </c>
    </row>
    <row r="177" spans="1:17" s="70" customFormat="1" ht="135">
      <c r="A177" s="70">
        <f t="shared" si="33"/>
        <v>163</v>
      </c>
      <c r="B177" s="71">
        <v>60941</v>
      </c>
      <c r="C177" s="71" t="s">
        <v>21</v>
      </c>
      <c r="D177" s="70" t="s">
        <v>93</v>
      </c>
      <c r="E177" s="70" t="s">
        <v>213</v>
      </c>
      <c r="F177" s="71" t="s">
        <v>9</v>
      </c>
      <c r="G177" s="71">
        <v>212</v>
      </c>
      <c r="H177" s="72" t="s">
        <v>214</v>
      </c>
      <c r="I177" s="71">
        <v>5</v>
      </c>
      <c r="J177" s="70" t="s">
        <v>215</v>
      </c>
      <c r="K177" s="71"/>
      <c r="L177" s="70" t="s">
        <v>517</v>
      </c>
      <c r="M177" s="70" t="s">
        <v>77</v>
      </c>
      <c r="O177" s="70" t="str">
        <f t="shared" si="34"/>
        <v/>
      </c>
      <c r="P177" s="70" t="str">
        <f t="shared" si="35"/>
        <v>C</v>
      </c>
      <c r="Q177" s="70" t="str">
        <f t="shared" si="36"/>
        <v/>
      </c>
    </row>
    <row r="178" spans="1:17" s="70" customFormat="1" ht="60">
      <c r="A178" s="70">
        <f t="shared" si="33"/>
        <v>164</v>
      </c>
      <c r="B178" s="71">
        <v>60941</v>
      </c>
      <c r="C178" s="71" t="s">
        <v>21</v>
      </c>
      <c r="D178" s="70" t="s">
        <v>93</v>
      </c>
      <c r="E178" s="70" t="s">
        <v>216</v>
      </c>
      <c r="F178" s="71" t="s">
        <v>9</v>
      </c>
      <c r="G178" s="71">
        <v>212</v>
      </c>
      <c r="H178" s="72" t="s">
        <v>214</v>
      </c>
      <c r="I178" s="71">
        <v>11</v>
      </c>
      <c r="J178" s="70" t="s">
        <v>217</v>
      </c>
      <c r="K178" s="71"/>
      <c r="L178" s="70" t="s">
        <v>516</v>
      </c>
      <c r="M178" s="70" t="s">
        <v>77</v>
      </c>
      <c r="O178" s="70" t="str">
        <f t="shared" si="34"/>
        <v/>
      </c>
      <c r="P178" s="70" t="str">
        <f t="shared" si="35"/>
        <v>C</v>
      </c>
      <c r="Q178" s="70" t="str">
        <f t="shared" si="36"/>
        <v/>
      </c>
    </row>
    <row r="179" spans="1:17" s="70" customFormat="1" ht="135">
      <c r="A179" s="70">
        <f t="shared" si="33"/>
        <v>165</v>
      </c>
      <c r="B179" s="71">
        <v>60941</v>
      </c>
      <c r="C179" s="71" t="s">
        <v>21</v>
      </c>
      <c r="D179" s="70" t="s">
        <v>93</v>
      </c>
      <c r="E179" s="70" t="s">
        <v>233</v>
      </c>
      <c r="F179" s="71" t="s">
        <v>9</v>
      </c>
      <c r="G179" s="71">
        <v>213</v>
      </c>
      <c r="H179" s="72" t="s">
        <v>214</v>
      </c>
      <c r="I179" s="71">
        <v>1</v>
      </c>
      <c r="J179" s="70" t="s">
        <v>234</v>
      </c>
      <c r="K179" s="71"/>
      <c r="L179" s="70" t="s">
        <v>518</v>
      </c>
      <c r="M179" s="70" t="s">
        <v>77</v>
      </c>
      <c r="O179" s="70" t="str">
        <f t="shared" si="34"/>
        <v/>
      </c>
      <c r="P179" s="70" t="str">
        <f t="shared" si="35"/>
        <v>C</v>
      </c>
      <c r="Q179" s="70" t="str">
        <f t="shared" si="36"/>
        <v/>
      </c>
    </row>
    <row r="180" spans="1:17" s="70" customFormat="1" ht="105">
      <c r="A180" s="70">
        <f t="shared" si="33"/>
        <v>166</v>
      </c>
      <c r="B180" s="71">
        <v>60941</v>
      </c>
      <c r="C180" s="71" t="s">
        <v>21</v>
      </c>
      <c r="D180" s="70" t="s">
        <v>93</v>
      </c>
      <c r="E180" s="70" t="s">
        <v>218</v>
      </c>
      <c r="F180" s="71" t="s">
        <v>9</v>
      </c>
      <c r="G180" s="71">
        <v>213</v>
      </c>
      <c r="H180" s="72" t="s">
        <v>214</v>
      </c>
      <c r="I180" s="71">
        <v>15</v>
      </c>
      <c r="J180" s="70" t="s">
        <v>219</v>
      </c>
      <c r="K180" s="71"/>
      <c r="L180" s="70" t="s">
        <v>519</v>
      </c>
      <c r="M180" s="70" t="s">
        <v>77</v>
      </c>
      <c r="O180" s="70" t="str">
        <f t="shared" si="34"/>
        <v/>
      </c>
      <c r="P180" s="70" t="str">
        <f t="shared" si="35"/>
        <v>C</v>
      </c>
      <c r="Q180" s="70" t="str">
        <f t="shared" si="36"/>
        <v/>
      </c>
    </row>
    <row r="181" spans="1:17" s="32" customFormat="1" ht="33.75" customHeight="1">
      <c r="A181" s="35" t="s">
        <v>471</v>
      </c>
      <c r="E181" s="25"/>
      <c r="G181" s="38"/>
      <c r="H181" s="58"/>
      <c r="I181" s="38"/>
      <c r="J181" s="25"/>
      <c r="L181" s="33"/>
      <c r="M181" s="33"/>
      <c r="N181" s="33"/>
      <c r="O181" s="34"/>
      <c r="P181" s="34"/>
      <c r="Q181" s="34"/>
    </row>
    <row r="182" spans="1:17" s="70" customFormat="1" ht="45">
      <c r="A182" s="70">
        <f>SUM(A180,1)</f>
        <v>167</v>
      </c>
      <c r="B182" s="71">
        <v>60941</v>
      </c>
      <c r="C182" s="71" t="s">
        <v>21</v>
      </c>
      <c r="D182" s="70" t="s">
        <v>93</v>
      </c>
      <c r="E182" s="70" t="s">
        <v>220</v>
      </c>
      <c r="F182" s="71" t="s">
        <v>9</v>
      </c>
      <c r="G182" s="71">
        <v>214</v>
      </c>
      <c r="H182" s="72" t="s">
        <v>221</v>
      </c>
      <c r="I182" s="71">
        <v>4</v>
      </c>
      <c r="J182" s="70" t="s">
        <v>222</v>
      </c>
      <c r="K182" s="71"/>
      <c r="L182" s="70" t="s">
        <v>478</v>
      </c>
      <c r="M182" s="70" t="s">
        <v>77</v>
      </c>
      <c r="O182" s="70" t="str">
        <f t="shared" ref="O182" si="37">IF(F182="Editorial",M182,"")</f>
        <v/>
      </c>
      <c r="P182" s="70" t="str">
        <f t="shared" ref="P182" si="38">IF(F182="Technical",M182,"")</f>
        <v>C</v>
      </c>
      <c r="Q182" s="70" t="str">
        <f t="shared" ref="Q182" si="39">IF(F182="General",M182,"")</f>
        <v/>
      </c>
    </row>
    <row r="183" spans="1:17" s="32" customFormat="1" ht="33.75" customHeight="1">
      <c r="A183" s="35" t="s">
        <v>472</v>
      </c>
      <c r="E183" s="25"/>
      <c r="G183" s="38"/>
      <c r="H183" s="58"/>
      <c r="I183" s="38"/>
      <c r="J183" s="25"/>
      <c r="L183" s="33"/>
      <c r="M183" s="33"/>
      <c r="N183" s="33"/>
      <c r="O183" s="34"/>
      <c r="P183" s="34"/>
      <c r="Q183" s="34"/>
    </row>
    <row r="184" spans="1:17" ht="30">
      <c r="A184" s="1">
        <f>SUM(A182,1)</f>
        <v>168</v>
      </c>
      <c r="B184">
        <v>14928</v>
      </c>
      <c r="C184" t="s">
        <v>11</v>
      </c>
      <c r="D184" s="1" t="s">
        <v>93</v>
      </c>
      <c r="E184" s="1" t="s">
        <v>108</v>
      </c>
      <c r="F184" t="s">
        <v>9</v>
      </c>
      <c r="G184">
        <v>228</v>
      </c>
      <c r="H184" s="59" t="s">
        <v>439</v>
      </c>
      <c r="I184"/>
      <c r="K184"/>
      <c r="M184" s="1" t="s">
        <v>27</v>
      </c>
      <c r="N184" s="1" t="s">
        <v>11</v>
      </c>
      <c r="O184" s="41" t="str">
        <f t="shared" ref="O184:O185" si="40">IF(F184="Editorial",M184,"")</f>
        <v/>
      </c>
      <c r="P184" s="41" t="str">
        <f t="shared" ref="P184:P185" si="41">IF(F184="Technical",M184,"")</f>
        <v>A</v>
      </c>
      <c r="Q184" s="41" t="str">
        <f t="shared" ref="Q184:Q185" si="42">IF(F184="General",M184,"")</f>
        <v/>
      </c>
    </row>
    <row r="185" spans="1:17" ht="30">
      <c r="A185" s="1">
        <f t="shared" ref="A185" si="43">SUM(A184,1)</f>
        <v>169</v>
      </c>
      <c r="B185">
        <v>60941</v>
      </c>
      <c r="C185" t="s">
        <v>21</v>
      </c>
      <c r="D185" s="1" t="s">
        <v>93</v>
      </c>
      <c r="E185" s="1" t="s">
        <v>59</v>
      </c>
      <c r="F185" t="s">
        <v>9</v>
      </c>
      <c r="G185">
        <v>229</v>
      </c>
      <c r="H185" s="59" t="s">
        <v>223</v>
      </c>
      <c r="I185">
        <v>17</v>
      </c>
      <c r="J185" s="1" t="s">
        <v>60</v>
      </c>
      <c r="K185"/>
      <c r="M185" s="1" t="s">
        <v>74</v>
      </c>
      <c r="O185" s="41" t="str">
        <f t="shared" si="40"/>
        <v/>
      </c>
      <c r="P185" s="41" t="str">
        <f t="shared" si="41"/>
        <v>O</v>
      </c>
      <c r="Q185" s="41" t="str">
        <f t="shared" si="42"/>
        <v/>
      </c>
    </row>
    <row r="186" spans="1:17" s="32" customFormat="1" ht="33.75" customHeight="1">
      <c r="A186" s="35" t="s">
        <v>473</v>
      </c>
      <c r="E186" s="25"/>
      <c r="G186" s="38"/>
      <c r="H186" s="58"/>
      <c r="I186" s="38"/>
      <c r="J186" s="25"/>
      <c r="L186" s="33"/>
      <c r="M186" s="33"/>
      <c r="N186" s="33"/>
      <c r="O186" s="34"/>
      <c r="P186" s="34"/>
      <c r="Q186" s="34"/>
    </row>
    <row r="187" spans="1:17" ht="60">
      <c r="A187" s="1">
        <f>SUM(A185,1)</f>
        <v>170</v>
      </c>
      <c r="B187">
        <v>60941</v>
      </c>
      <c r="C187" t="s">
        <v>21</v>
      </c>
      <c r="D187" s="1" t="s">
        <v>93</v>
      </c>
      <c r="E187" s="1" t="s">
        <v>224</v>
      </c>
      <c r="F187" t="s">
        <v>9</v>
      </c>
      <c r="G187">
        <v>233</v>
      </c>
      <c r="H187" s="59" t="s">
        <v>454</v>
      </c>
      <c r="I187"/>
      <c r="J187" s="1" t="s">
        <v>225</v>
      </c>
      <c r="K187"/>
      <c r="M187" s="1" t="s">
        <v>74</v>
      </c>
      <c r="O187" s="41" t="str">
        <f t="shared" ref="O187:O192" si="44">IF(F187="Editorial",M187,"")</f>
        <v/>
      </c>
      <c r="P187" s="41" t="str">
        <f t="shared" ref="P187:P192" si="45">IF(F187="Technical",M187,"")</f>
        <v>O</v>
      </c>
      <c r="Q187" s="41" t="str">
        <f t="shared" ref="Q187:Q192" si="46">IF(F187="General",M187,"")</f>
        <v/>
      </c>
    </row>
    <row r="188" spans="1:17" ht="30">
      <c r="A188" s="1">
        <f t="shared" ref="A188:A192" si="47">SUM(A187,1)</f>
        <v>171</v>
      </c>
      <c r="B188">
        <v>60941</v>
      </c>
      <c r="C188" t="s">
        <v>21</v>
      </c>
      <c r="D188" s="1" t="s">
        <v>93</v>
      </c>
      <c r="E188" s="1" t="s">
        <v>226</v>
      </c>
      <c r="F188" t="s">
        <v>9</v>
      </c>
      <c r="G188">
        <v>233</v>
      </c>
      <c r="H188" s="59" t="s">
        <v>455</v>
      </c>
      <c r="I188"/>
      <c r="J188" s="1" t="s">
        <v>227</v>
      </c>
      <c r="K188"/>
      <c r="M188" s="73" t="s">
        <v>74</v>
      </c>
      <c r="O188" s="41" t="str">
        <f t="shared" si="44"/>
        <v/>
      </c>
      <c r="P188" s="41" t="str">
        <f t="shared" si="45"/>
        <v>O</v>
      </c>
      <c r="Q188" s="41" t="str">
        <f t="shared" si="46"/>
        <v/>
      </c>
    </row>
    <row r="189" spans="1:17" ht="75">
      <c r="A189" s="1">
        <f t="shared" si="47"/>
        <v>172</v>
      </c>
      <c r="B189">
        <v>60941</v>
      </c>
      <c r="C189" t="s">
        <v>21</v>
      </c>
      <c r="D189" s="1" t="s">
        <v>93</v>
      </c>
      <c r="E189" s="1" t="s">
        <v>228</v>
      </c>
      <c r="F189" t="s">
        <v>9</v>
      </c>
      <c r="G189">
        <v>233</v>
      </c>
      <c r="H189" s="59" t="s">
        <v>456</v>
      </c>
      <c r="I189"/>
      <c r="J189" s="1" t="s">
        <v>225</v>
      </c>
      <c r="K189"/>
      <c r="M189" s="73" t="s">
        <v>74</v>
      </c>
      <c r="O189" s="41" t="str">
        <f t="shared" si="44"/>
        <v/>
      </c>
      <c r="P189" s="41" t="str">
        <f t="shared" si="45"/>
        <v>O</v>
      </c>
      <c r="Q189" s="41" t="str">
        <f t="shared" si="46"/>
        <v/>
      </c>
    </row>
    <row r="190" spans="1:17" ht="45">
      <c r="A190" s="1">
        <f t="shared" si="47"/>
        <v>173</v>
      </c>
      <c r="B190">
        <v>60941</v>
      </c>
      <c r="C190" t="s">
        <v>21</v>
      </c>
      <c r="D190" s="1" t="s">
        <v>93</v>
      </c>
      <c r="E190" s="1" t="s">
        <v>229</v>
      </c>
      <c r="F190" t="s">
        <v>9</v>
      </c>
      <c r="G190">
        <v>233</v>
      </c>
      <c r="H190" s="59" t="s">
        <v>457</v>
      </c>
      <c r="I190"/>
      <c r="J190" s="1" t="s">
        <v>227</v>
      </c>
      <c r="K190"/>
      <c r="M190" s="73" t="s">
        <v>74</v>
      </c>
      <c r="O190" s="41" t="str">
        <f t="shared" si="44"/>
        <v/>
      </c>
      <c r="P190" s="41" t="str">
        <f t="shared" si="45"/>
        <v>O</v>
      </c>
      <c r="Q190" s="41" t="str">
        <f t="shared" si="46"/>
        <v/>
      </c>
    </row>
    <row r="191" spans="1:17" ht="75">
      <c r="A191" s="1">
        <f t="shared" si="47"/>
        <v>174</v>
      </c>
      <c r="B191">
        <v>60941</v>
      </c>
      <c r="C191" t="s">
        <v>21</v>
      </c>
      <c r="D191" s="1" t="s">
        <v>93</v>
      </c>
      <c r="E191" s="1" t="s">
        <v>230</v>
      </c>
      <c r="F191" t="s">
        <v>9</v>
      </c>
      <c r="G191">
        <v>234</v>
      </c>
      <c r="H191" s="59" t="s">
        <v>458</v>
      </c>
      <c r="I191"/>
      <c r="J191" s="1" t="s">
        <v>225</v>
      </c>
      <c r="K191"/>
      <c r="M191" s="73" t="s">
        <v>74</v>
      </c>
      <c r="O191" s="41" t="str">
        <f t="shared" si="44"/>
        <v/>
      </c>
      <c r="P191" s="41" t="str">
        <f t="shared" si="45"/>
        <v>O</v>
      </c>
      <c r="Q191" s="41" t="str">
        <f t="shared" si="46"/>
        <v/>
      </c>
    </row>
    <row r="192" spans="1:17" ht="60">
      <c r="A192" s="1">
        <f t="shared" si="47"/>
        <v>175</v>
      </c>
      <c r="B192">
        <v>60941</v>
      </c>
      <c r="C192" t="s">
        <v>21</v>
      </c>
      <c r="D192" s="1" t="s">
        <v>93</v>
      </c>
      <c r="E192" s="1" t="s">
        <v>231</v>
      </c>
      <c r="F192" t="s">
        <v>9</v>
      </c>
      <c r="G192">
        <v>235</v>
      </c>
      <c r="H192" s="59" t="s">
        <v>232</v>
      </c>
      <c r="I192">
        <v>10</v>
      </c>
      <c r="J192" s="1" t="s">
        <v>227</v>
      </c>
      <c r="K192"/>
      <c r="M192" s="73" t="s">
        <v>74</v>
      </c>
      <c r="O192" s="41" t="str">
        <f t="shared" si="44"/>
        <v/>
      </c>
      <c r="P192" s="41" t="str">
        <f t="shared" si="45"/>
        <v>O</v>
      </c>
      <c r="Q192" s="41" t="str">
        <f t="shared" si="46"/>
        <v/>
      </c>
    </row>
    <row r="193" spans="1:17" s="41" customFormat="1">
      <c r="C193" s="42"/>
      <c r="G193" s="43"/>
      <c r="H193" s="60"/>
      <c r="I193" s="43"/>
      <c r="M193" s="1"/>
    </row>
    <row r="194" spans="1:17">
      <c r="C194" s="36"/>
      <c r="G194" s="39"/>
      <c r="H194" s="61"/>
      <c r="I194" s="39"/>
      <c r="O194" s="1" t="str">
        <f t="shared" ref="O194" si="48">IF(F194="Editorial",M194,"")</f>
        <v/>
      </c>
    </row>
    <row r="195" spans="1:17" s="66" customFormat="1" ht="18.75">
      <c r="A195" s="65" t="s">
        <v>448</v>
      </c>
      <c r="E195" s="67"/>
      <c r="G195" s="68"/>
      <c r="H195" s="69"/>
      <c r="I195" s="68"/>
      <c r="J195" s="67"/>
      <c r="M195" s="67"/>
      <c r="O195" s="67" t="str">
        <f t="shared" ref="O195:O217" si="49">IF(F195="Editorial",M195,"")</f>
        <v/>
      </c>
    </row>
    <row r="196" spans="1:17" ht="45">
      <c r="A196" s="1">
        <f>SUM(A192,1)</f>
        <v>176</v>
      </c>
      <c r="B196">
        <v>6111</v>
      </c>
      <c r="C196" t="s">
        <v>14</v>
      </c>
      <c r="D196" s="1" t="s">
        <v>93</v>
      </c>
      <c r="E196" s="1" t="s">
        <v>413</v>
      </c>
      <c r="F196" t="s">
        <v>13</v>
      </c>
      <c r="G196">
        <v>2</v>
      </c>
      <c r="H196" s="59">
        <v>3.1</v>
      </c>
      <c r="I196">
        <v>8</v>
      </c>
      <c r="J196" s="1" t="s">
        <v>414</v>
      </c>
      <c r="K196">
        <v>0</v>
      </c>
      <c r="M196" s="1" t="s">
        <v>27</v>
      </c>
      <c r="N196" s="1" t="s">
        <v>500</v>
      </c>
      <c r="O196" s="41" t="str">
        <f t="shared" si="49"/>
        <v>A</v>
      </c>
      <c r="P196" s="41" t="str">
        <f t="shared" ref="P196:P217" si="50">IF(F196="Technical",M196,"")</f>
        <v/>
      </c>
      <c r="Q196" s="41" t="str">
        <f t="shared" ref="Q196:Q217" si="51">IF(F196="General",M196,"")</f>
        <v/>
      </c>
    </row>
    <row r="197" spans="1:17" ht="60">
      <c r="A197" s="1">
        <f t="shared" ref="A197:A217" si="52">SUM(A196,1)</f>
        <v>177</v>
      </c>
      <c r="B197">
        <v>65892</v>
      </c>
      <c r="C197" t="s">
        <v>99</v>
      </c>
      <c r="D197" s="1" t="s">
        <v>92</v>
      </c>
      <c r="E197" s="1" t="s">
        <v>280</v>
      </c>
      <c r="F197" t="s">
        <v>16</v>
      </c>
      <c r="G197">
        <v>4</v>
      </c>
      <c r="H197" s="59">
        <v>4.2</v>
      </c>
      <c r="I197"/>
      <c r="J197" s="1" t="s">
        <v>281</v>
      </c>
      <c r="K197"/>
      <c r="M197" s="1" t="s">
        <v>27</v>
      </c>
      <c r="N197" s="1" t="s">
        <v>500</v>
      </c>
      <c r="O197" s="41" t="str">
        <f t="shared" si="49"/>
        <v/>
      </c>
      <c r="P197" s="41" t="str">
        <f t="shared" si="50"/>
        <v/>
      </c>
      <c r="Q197" s="41" t="str">
        <f t="shared" si="51"/>
        <v>A</v>
      </c>
    </row>
    <row r="198" spans="1:17" ht="30">
      <c r="A198" s="1">
        <f t="shared" si="52"/>
        <v>178</v>
      </c>
      <c r="B198">
        <v>24144</v>
      </c>
      <c r="C198" t="s">
        <v>20</v>
      </c>
      <c r="D198" s="1" t="s">
        <v>93</v>
      </c>
      <c r="E198" s="1" t="s">
        <v>339</v>
      </c>
      <c r="F198" t="s">
        <v>13</v>
      </c>
      <c r="G198">
        <v>5</v>
      </c>
      <c r="H198" s="59"/>
      <c r="I198">
        <v>9</v>
      </c>
      <c r="J198" s="1" t="s">
        <v>340</v>
      </c>
      <c r="K198"/>
      <c r="M198" s="1" t="s">
        <v>27</v>
      </c>
      <c r="N198" s="1" t="s">
        <v>500</v>
      </c>
      <c r="O198" s="41" t="str">
        <f t="shared" si="49"/>
        <v>A</v>
      </c>
      <c r="P198" s="41" t="str">
        <f t="shared" si="50"/>
        <v/>
      </c>
      <c r="Q198" s="41" t="str">
        <f t="shared" si="51"/>
        <v/>
      </c>
    </row>
    <row r="199" spans="1:17">
      <c r="A199" s="1">
        <f t="shared" si="52"/>
        <v>179</v>
      </c>
      <c r="B199">
        <v>62099</v>
      </c>
      <c r="C199" t="s">
        <v>17</v>
      </c>
      <c r="D199" s="1" t="s">
        <v>92</v>
      </c>
      <c r="E199" s="1" t="s">
        <v>253</v>
      </c>
      <c r="F199" t="s">
        <v>13</v>
      </c>
      <c r="G199">
        <v>9</v>
      </c>
      <c r="H199" s="59"/>
      <c r="I199">
        <v>9</v>
      </c>
      <c r="J199" s="1" t="s">
        <v>254</v>
      </c>
      <c r="K199">
        <v>0</v>
      </c>
      <c r="M199" s="1" t="s">
        <v>27</v>
      </c>
      <c r="N199" s="1" t="s">
        <v>500</v>
      </c>
      <c r="O199" s="41" t="str">
        <f t="shared" si="49"/>
        <v>A</v>
      </c>
      <c r="P199" s="41" t="str">
        <f t="shared" si="50"/>
        <v/>
      </c>
      <c r="Q199" s="41" t="str">
        <f t="shared" si="51"/>
        <v/>
      </c>
    </row>
    <row r="200" spans="1:17">
      <c r="A200" s="1">
        <f t="shared" si="52"/>
        <v>180</v>
      </c>
      <c r="B200">
        <v>60941</v>
      </c>
      <c r="C200" t="s">
        <v>21</v>
      </c>
      <c r="D200" s="1" t="s">
        <v>93</v>
      </c>
      <c r="E200" s="1" t="s">
        <v>23</v>
      </c>
      <c r="F200" t="s">
        <v>13</v>
      </c>
      <c r="G200">
        <v>10</v>
      </c>
      <c r="H200" s="59" t="s">
        <v>142</v>
      </c>
      <c r="I200">
        <v>26</v>
      </c>
      <c r="J200" s="1" t="s">
        <v>22</v>
      </c>
      <c r="K200"/>
      <c r="M200" s="1" t="s">
        <v>27</v>
      </c>
      <c r="N200" s="1" t="s">
        <v>500</v>
      </c>
      <c r="O200" s="41" t="str">
        <f t="shared" si="49"/>
        <v>A</v>
      </c>
      <c r="P200" s="41" t="str">
        <f t="shared" si="50"/>
        <v/>
      </c>
      <c r="Q200" s="41" t="str">
        <f t="shared" si="51"/>
        <v/>
      </c>
    </row>
    <row r="201" spans="1:17" ht="30">
      <c r="A201" s="1">
        <f t="shared" si="52"/>
        <v>181</v>
      </c>
      <c r="B201">
        <v>60941</v>
      </c>
      <c r="C201" t="s">
        <v>21</v>
      </c>
      <c r="D201" s="1" t="s">
        <v>93</v>
      </c>
      <c r="E201" s="1" t="s">
        <v>24</v>
      </c>
      <c r="F201" t="s">
        <v>13</v>
      </c>
      <c r="G201">
        <v>14</v>
      </c>
      <c r="H201" s="59">
        <v>5.0999999999999996</v>
      </c>
      <c r="I201">
        <v>1</v>
      </c>
      <c r="J201" s="1" t="s">
        <v>25</v>
      </c>
      <c r="K201"/>
      <c r="M201" s="1" t="s">
        <v>27</v>
      </c>
      <c r="N201" s="1" t="s">
        <v>500</v>
      </c>
      <c r="O201" s="41" t="str">
        <f t="shared" si="49"/>
        <v>A</v>
      </c>
      <c r="P201" s="41" t="str">
        <f t="shared" si="50"/>
        <v/>
      </c>
      <c r="Q201" s="41" t="str">
        <f t="shared" si="51"/>
        <v/>
      </c>
    </row>
    <row r="202" spans="1:17" ht="30">
      <c r="A202" s="1">
        <f t="shared" si="52"/>
        <v>182</v>
      </c>
      <c r="B202">
        <v>60941</v>
      </c>
      <c r="C202" t="s">
        <v>21</v>
      </c>
      <c r="D202" s="1" t="s">
        <v>93</v>
      </c>
      <c r="E202" s="1" t="s">
        <v>143</v>
      </c>
      <c r="F202" t="s">
        <v>13</v>
      </c>
      <c r="G202">
        <v>20</v>
      </c>
      <c r="H202" s="59" t="s">
        <v>144</v>
      </c>
      <c r="I202">
        <v>17</v>
      </c>
      <c r="J202" s="1" t="s">
        <v>145</v>
      </c>
      <c r="K202"/>
      <c r="M202" s="1" t="s">
        <v>27</v>
      </c>
      <c r="N202" s="1" t="s">
        <v>500</v>
      </c>
      <c r="O202" s="41" t="str">
        <f t="shared" si="49"/>
        <v>A</v>
      </c>
      <c r="P202" s="41" t="str">
        <f t="shared" si="50"/>
        <v/>
      </c>
      <c r="Q202" s="41" t="str">
        <f t="shared" si="51"/>
        <v/>
      </c>
    </row>
    <row r="203" spans="1:17" ht="30">
      <c r="A203" s="1">
        <f t="shared" si="52"/>
        <v>183</v>
      </c>
      <c r="B203">
        <v>60941</v>
      </c>
      <c r="C203" t="s">
        <v>21</v>
      </c>
      <c r="D203" s="1" t="s">
        <v>93</v>
      </c>
      <c r="E203" s="1" t="s">
        <v>146</v>
      </c>
      <c r="F203" t="s">
        <v>13</v>
      </c>
      <c r="G203">
        <v>23</v>
      </c>
      <c r="H203" s="59" t="s">
        <v>147</v>
      </c>
      <c r="I203">
        <v>1</v>
      </c>
      <c r="J203" s="1" t="s">
        <v>25</v>
      </c>
      <c r="K203"/>
      <c r="M203" s="1" t="s">
        <v>27</v>
      </c>
      <c r="N203" s="1" t="s">
        <v>500</v>
      </c>
      <c r="O203" s="41" t="str">
        <f t="shared" si="49"/>
        <v>A</v>
      </c>
      <c r="P203" s="41" t="str">
        <f t="shared" si="50"/>
        <v/>
      </c>
      <c r="Q203" s="41" t="str">
        <f t="shared" si="51"/>
        <v/>
      </c>
    </row>
    <row r="204" spans="1:17" ht="30">
      <c r="A204" s="1">
        <f t="shared" si="52"/>
        <v>184</v>
      </c>
      <c r="B204">
        <v>65892</v>
      </c>
      <c r="C204" t="s">
        <v>99</v>
      </c>
      <c r="D204" s="1" t="s">
        <v>92</v>
      </c>
      <c r="E204" s="1" t="s">
        <v>334</v>
      </c>
      <c r="F204" t="s">
        <v>13</v>
      </c>
      <c r="G204">
        <v>31</v>
      </c>
      <c r="H204" s="59"/>
      <c r="I204">
        <v>13</v>
      </c>
      <c r="J204" s="1" t="s">
        <v>335</v>
      </c>
      <c r="K204"/>
      <c r="M204" s="1" t="s">
        <v>27</v>
      </c>
      <c r="N204" s="1" t="s">
        <v>500</v>
      </c>
      <c r="O204" s="41" t="str">
        <f t="shared" si="49"/>
        <v>A</v>
      </c>
      <c r="P204" s="41" t="str">
        <f t="shared" si="50"/>
        <v/>
      </c>
      <c r="Q204" s="41" t="str">
        <f t="shared" si="51"/>
        <v/>
      </c>
    </row>
    <row r="205" spans="1:17" ht="30">
      <c r="A205" s="1">
        <f t="shared" si="52"/>
        <v>185</v>
      </c>
      <c r="B205">
        <v>65892</v>
      </c>
      <c r="C205" t="s">
        <v>99</v>
      </c>
      <c r="D205" s="1" t="s">
        <v>92</v>
      </c>
      <c r="E205" s="1" t="s">
        <v>336</v>
      </c>
      <c r="F205" t="s">
        <v>13</v>
      </c>
      <c r="G205">
        <v>32</v>
      </c>
      <c r="H205" s="59" t="s">
        <v>158</v>
      </c>
      <c r="I205">
        <v>7</v>
      </c>
      <c r="J205" s="1" t="s">
        <v>335</v>
      </c>
      <c r="K205"/>
      <c r="M205" s="1" t="s">
        <v>27</v>
      </c>
      <c r="N205" s="1" t="s">
        <v>500</v>
      </c>
      <c r="O205" s="41" t="str">
        <f t="shared" si="49"/>
        <v>A</v>
      </c>
      <c r="P205" s="41" t="str">
        <f t="shared" si="50"/>
        <v/>
      </c>
      <c r="Q205" s="41" t="str">
        <f t="shared" si="51"/>
        <v/>
      </c>
    </row>
    <row r="206" spans="1:17">
      <c r="A206" s="1">
        <f t="shared" si="52"/>
        <v>186</v>
      </c>
      <c r="B206">
        <v>62099</v>
      </c>
      <c r="C206" t="s">
        <v>17</v>
      </c>
      <c r="D206" s="1" t="s">
        <v>92</v>
      </c>
      <c r="E206" s="1" t="s">
        <v>255</v>
      </c>
      <c r="F206" t="s">
        <v>13</v>
      </c>
      <c r="G206">
        <v>55</v>
      </c>
      <c r="H206" s="59" t="s">
        <v>169</v>
      </c>
      <c r="I206">
        <v>23</v>
      </c>
      <c r="J206" s="1" t="s">
        <v>256</v>
      </c>
      <c r="K206">
        <v>0</v>
      </c>
      <c r="M206" s="1" t="s">
        <v>27</v>
      </c>
      <c r="N206" s="1" t="s">
        <v>500</v>
      </c>
      <c r="O206" s="41" t="str">
        <f t="shared" si="49"/>
        <v>A</v>
      </c>
      <c r="P206" s="41" t="str">
        <f t="shared" si="50"/>
        <v/>
      </c>
      <c r="Q206" s="41" t="str">
        <f t="shared" si="51"/>
        <v/>
      </c>
    </row>
    <row r="207" spans="1:17">
      <c r="A207" s="1">
        <f t="shared" si="52"/>
        <v>187</v>
      </c>
      <c r="B207">
        <v>62099</v>
      </c>
      <c r="C207" t="s">
        <v>17</v>
      </c>
      <c r="D207" s="1" t="s">
        <v>92</v>
      </c>
      <c r="E207" s="1" t="s">
        <v>257</v>
      </c>
      <c r="F207" t="s">
        <v>13</v>
      </c>
      <c r="G207">
        <v>55</v>
      </c>
      <c r="H207" s="59" t="s">
        <v>169</v>
      </c>
      <c r="I207">
        <v>32</v>
      </c>
      <c r="J207" s="1" t="s">
        <v>258</v>
      </c>
      <c r="K207">
        <v>0</v>
      </c>
      <c r="M207" s="1" t="s">
        <v>27</v>
      </c>
      <c r="N207" s="1" t="s">
        <v>500</v>
      </c>
      <c r="O207" s="41" t="str">
        <f t="shared" si="49"/>
        <v>A</v>
      </c>
      <c r="P207" s="41" t="str">
        <f t="shared" si="50"/>
        <v/>
      </c>
      <c r="Q207" s="41" t="str">
        <f t="shared" si="51"/>
        <v/>
      </c>
    </row>
    <row r="208" spans="1:17" ht="30">
      <c r="A208" s="1">
        <f t="shared" si="52"/>
        <v>188</v>
      </c>
      <c r="B208">
        <v>65892</v>
      </c>
      <c r="C208" t="s">
        <v>99</v>
      </c>
      <c r="D208" s="1" t="s">
        <v>92</v>
      </c>
      <c r="E208" s="1" t="s">
        <v>303</v>
      </c>
      <c r="F208" t="s">
        <v>13</v>
      </c>
      <c r="G208">
        <v>93</v>
      </c>
      <c r="H208" s="59"/>
      <c r="I208">
        <v>42</v>
      </c>
      <c r="J208" s="1" t="s">
        <v>304</v>
      </c>
      <c r="K208"/>
      <c r="M208" s="1" t="s">
        <v>27</v>
      </c>
      <c r="N208" s="1" t="s">
        <v>500</v>
      </c>
      <c r="O208" s="41" t="str">
        <f t="shared" si="49"/>
        <v>A</v>
      </c>
      <c r="P208" s="41" t="str">
        <f t="shared" si="50"/>
        <v/>
      </c>
      <c r="Q208" s="41" t="str">
        <f t="shared" si="51"/>
        <v/>
      </c>
    </row>
    <row r="209" spans="1:17" ht="120">
      <c r="A209" s="1">
        <f t="shared" si="52"/>
        <v>189</v>
      </c>
      <c r="B209">
        <v>14928</v>
      </c>
      <c r="C209" t="s">
        <v>11</v>
      </c>
      <c r="D209" s="1" t="s">
        <v>93</v>
      </c>
      <c r="E209" s="1" t="s">
        <v>109</v>
      </c>
      <c r="F209" t="s">
        <v>9</v>
      </c>
      <c r="G209">
        <v>173</v>
      </c>
      <c r="H209" s="59">
        <v>10.5</v>
      </c>
      <c r="I209"/>
      <c r="J209" s="1" t="s">
        <v>110</v>
      </c>
      <c r="K209"/>
      <c r="M209" s="1" t="s">
        <v>74</v>
      </c>
      <c r="O209" s="41" t="str">
        <f t="shared" si="49"/>
        <v/>
      </c>
      <c r="P209" s="41" t="str">
        <f t="shared" si="50"/>
        <v>O</v>
      </c>
      <c r="Q209" s="41" t="str">
        <f t="shared" si="51"/>
        <v/>
      </c>
    </row>
    <row r="210" spans="1:17">
      <c r="A210" s="1">
        <f t="shared" si="52"/>
        <v>190</v>
      </c>
      <c r="B210">
        <v>65892</v>
      </c>
      <c r="C210" t="s">
        <v>99</v>
      </c>
      <c r="D210" s="1" t="s">
        <v>92</v>
      </c>
      <c r="E210" s="1" t="s">
        <v>100</v>
      </c>
      <c r="F210" t="s">
        <v>13</v>
      </c>
      <c r="G210">
        <v>173</v>
      </c>
      <c r="H210" s="59">
        <v>10.1</v>
      </c>
      <c r="I210">
        <v>4</v>
      </c>
      <c r="J210" s="1" t="s">
        <v>101</v>
      </c>
      <c r="K210">
        <v>0</v>
      </c>
      <c r="M210" s="1" t="s">
        <v>27</v>
      </c>
      <c r="N210" s="1" t="s">
        <v>500</v>
      </c>
      <c r="O210" s="41" t="str">
        <f t="shared" si="49"/>
        <v>A</v>
      </c>
      <c r="P210" s="41" t="str">
        <f t="shared" si="50"/>
        <v/>
      </c>
      <c r="Q210" s="41" t="str">
        <f t="shared" si="51"/>
        <v/>
      </c>
    </row>
    <row r="211" spans="1:17" ht="120">
      <c r="A211" s="1">
        <f t="shared" si="52"/>
        <v>191</v>
      </c>
      <c r="B211">
        <v>50454</v>
      </c>
      <c r="C211" t="s">
        <v>10</v>
      </c>
      <c r="D211" s="1" t="s">
        <v>27</v>
      </c>
      <c r="E211" s="1" t="s">
        <v>139</v>
      </c>
      <c r="F211" t="s">
        <v>13</v>
      </c>
      <c r="G211">
        <v>207</v>
      </c>
      <c r="H211" s="59" t="s">
        <v>140</v>
      </c>
      <c r="I211">
        <v>2</v>
      </c>
      <c r="J211" s="1" t="s">
        <v>141</v>
      </c>
      <c r="K211">
        <v>0</v>
      </c>
      <c r="M211" s="1" t="s">
        <v>27</v>
      </c>
      <c r="N211" s="1" t="s">
        <v>500</v>
      </c>
      <c r="O211" s="41" t="str">
        <f t="shared" si="49"/>
        <v>A</v>
      </c>
      <c r="P211" s="41" t="str">
        <f t="shared" si="50"/>
        <v/>
      </c>
      <c r="Q211" s="41" t="str">
        <f t="shared" si="51"/>
        <v/>
      </c>
    </row>
    <row r="212" spans="1:17" ht="30">
      <c r="A212" s="1">
        <f t="shared" si="52"/>
        <v>192</v>
      </c>
      <c r="B212">
        <v>6111</v>
      </c>
      <c r="C212" t="s">
        <v>14</v>
      </c>
      <c r="D212" s="1" t="s">
        <v>93</v>
      </c>
      <c r="E212" s="1" t="s">
        <v>426</v>
      </c>
      <c r="F212" t="s">
        <v>13</v>
      </c>
      <c r="G212">
        <v>207</v>
      </c>
      <c r="H212" s="59" t="s">
        <v>461</v>
      </c>
      <c r="I212">
        <v>9</v>
      </c>
      <c r="J212" s="1" t="s">
        <v>427</v>
      </c>
      <c r="K212">
        <v>0</v>
      </c>
      <c r="M212" s="1" t="s">
        <v>27</v>
      </c>
      <c r="N212" s="1" t="s">
        <v>500</v>
      </c>
      <c r="O212" s="41" t="str">
        <f t="shared" si="49"/>
        <v>A</v>
      </c>
      <c r="P212" s="41" t="str">
        <f t="shared" si="50"/>
        <v/>
      </c>
      <c r="Q212" s="41" t="str">
        <f t="shared" si="51"/>
        <v/>
      </c>
    </row>
    <row r="213" spans="1:17">
      <c r="A213" s="1">
        <f t="shared" si="52"/>
        <v>193</v>
      </c>
      <c r="B213">
        <v>62099</v>
      </c>
      <c r="C213" t="s">
        <v>17</v>
      </c>
      <c r="D213" s="1" t="s">
        <v>92</v>
      </c>
      <c r="E213" s="1" t="s">
        <v>259</v>
      </c>
      <c r="F213" t="s">
        <v>13</v>
      </c>
      <c r="G213">
        <v>211</v>
      </c>
      <c r="H213" s="59" t="s">
        <v>212</v>
      </c>
      <c r="I213">
        <v>9</v>
      </c>
      <c r="J213" s="1" t="s">
        <v>260</v>
      </c>
      <c r="K213">
        <v>1</v>
      </c>
      <c r="M213" s="1" t="s">
        <v>27</v>
      </c>
      <c r="N213" s="1" t="s">
        <v>500</v>
      </c>
      <c r="O213" s="41" t="str">
        <f t="shared" si="49"/>
        <v>A</v>
      </c>
      <c r="P213" s="41" t="str">
        <f t="shared" si="50"/>
        <v/>
      </c>
      <c r="Q213" s="41" t="str">
        <f t="shared" si="51"/>
        <v/>
      </c>
    </row>
    <row r="214" spans="1:17">
      <c r="A214" s="1">
        <f t="shared" si="52"/>
        <v>194</v>
      </c>
      <c r="B214">
        <v>62099</v>
      </c>
      <c r="C214" t="s">
        <v>17</v>
      </c>
      <c r="D214" s="1" t="s">
        <v>92</v>
      </c>
      <c r="E214" s="1" t="s">
        <v>261</v>
      </c>
      <c r="F214" t="s">
        <v>13</v>
      </c>
      <c r="G214">
        <v>226</v>
      </c>
      <c r="H214" s="59" t="s">
        <v>462</v>
      </c>
      <c r="I214">
        <v>34</v>
      </c>
      <c r="J214" s="1" t="s">
        <v>262</v>
      </c>
      <c r="K214">
        <v>1</v>
      </c>
      <c r="M214" s="1" t="s">
        <v>27</v>
      </c>
      <c r="N214" s="1" t="s">
        <v>500</v>
      </c>
      <c r="O214" s="41" t="str">
        <f t="shared" si="49"/>
        <v>A</v>
      </c>
      <c r="P214" s="41" t="str">
        <f t="shared" si="50"/>
        <v/>
      </c>
      <c r="Q214" s="41" t="str">
        <f t="shared" si="51"/>
        <v/>
      </c>
    </row>
    <row r="215" spans="1:17" ht="60">
      <c r="A215" s="1">
        <f t="shared" si="52"/>
        <v>195</v>
      </c>
      <c r="B215">
        <v>62099</v>
      </c>
      <c r="C215" t="s">
        <v>17</v>
      </c>
      <c r="D215" s="1" t="s">
        <v>92</v>
      </c>
      <c r="E215" s="1" t="s">
        <v>263</v>
      </c>
      <c r="F215" t="s">
        <v>13</v>
      </c>
      <c r="G215">
        <v>226.227</v>
      </c>
      <c r="H215" s="59" t="s">
        <v>462</v>
      </c>
      <c r="I215" t="s">
        <v>264</v>
      </c>
      <c r="J215" s="1" t="s">
        <v>265</v>
      </c>
      <c r="K215">
        <v>1</v>
      </c>
      <c r="M215" s="1" t="s">
        <v>27</v>
      </c>
      <c r="N215" s="1" t="s">
        <v>500</v>
      </c>
      <c r="O215" s="41" t="str">
        <f t="shared" si="49"/>
        <v>A</v>
      </c>
      <c r="P215" s="41" t="str">
        <f t="shared" si="50"/>
        <v/>
      </c>
      <c r="Q215" s="41" t="str">
        <f t="shared" si="51"/>
        <v/>
      </c>
    </row>
    <row r="216" spans="1:17">
      <c r="A216" s="1">
        <f t="shared" si="52"/>
        <v>196</v>
      </c>
      <c r="B216">
        <v>62099</v>
      </c>
      <c r="C216" t="s">
        <v>17</v>
      </c>
      <c r="D216" s="1" t="s">
        <v>92</v>
      </c>
      <c r="E216" s="1" t="s">
        <v>261</v>
      </c>
      <c r="F216" t="s">
        <v>13</v>
      </c>
      <c r="G216">
        <v>227</v>
      </c>
      <c r="H216" s="59" t="s">
        <v>462</v>
      </c>
      <c r="I216" t="s">
        <v>266</v>
      </c>
      <c r="J216" s="1" t="s">
        <v>262</v>
      </c>
      <c r="K216">
        <v>1</v>
      </c>
      <c r="M216" s="1" t="s">
        <v>27</v>
      </c>
      <c r="N216" s="1" t="s">
        <v>500</v>
      </c>
      <c r="O216" s="41" t="str">
        <f t="shared" si="49"/>
        <v>A</v>
      </c>
      <c r="P216" s="41" t="str">
        <f t="shared" si="50"/>
        <v/>
      </c>
      <c r="Q216" s="41" t="str">
        <f t="shared" si="51"/>
        <v/>
      </c>
    </row>
    <row r="217" spans="1:17" ht="30">
      <c r="A217" s="1">
        <f t="shared" si="52"/>
        <v>197</v>
      </c>
      <c r="B217">
        <v>62099</v>
      </c>
      <c r="C217" t="s">
        <v>17</v>
      </c>
      <c r="D217" s="1" t="s">
        <v>92</v>
      </c>
      <c r="E217" s="1" t="s">
        <v>267</v>
      </c>
      <c r="F217" t="s">
        <v>13</v>
      </c>
      <c r="G217">
        <v>227</v>
      </c>
      <c r="H217" s="59" t="s">
        <v>462</v>
      </c>
      <c r="I217" t="s">
        <v>268</v>
      </c>
      <c r="J217" s="1" t="s">
        <v>269</v>
      </c>
      <c r="K217">
        <v>1</v>
      </c>
      <c r="M217" s="1" t="s">
        <v>27</v>
      </c>
      <c r="N217" s="1" t="s">
        <v>500</v>
      </c>
      <c r="O217" s="41" t="str">
        <f t="shared" si="49"/>
        <v>A</v>
      </c>
      <c r="P217" s="41" t="str">
        <f t="shared" si="50"/>
        <v/>
      </c>
      <c r="Q217" s="41" t="str">
        <f t="shared" si="51"/>
        <v/>
      </c>
    </row>
    <row r="218" spans="1:17" s="41" customFormat="1">
      <c r="C218" s="42"/>
      <c r="G218" s="43"/>
      <c r="H218" s="60"/>
      <c r="I218" s="43"/>
    </row>
    <row r="219" spans="1:17" s="41" customFormat="1">
      <c r="C219" s="42"/>
      <c r="G219" s="43"/>
      <c r="H219" s="60"/>
      <c r="I219" s="43"/>
    </row>
    <row r="220" spans="1:17" s="41" customFormat="1">
      <c r="C220" s="42"/>
      <c r="G220" s="43"/>
      <c r="H220" s="60"/>
      <c r="I220" s="43"/>
    </row>
    <row r="221" spans="1:17" s="41" customFormat="1">
      <c r="C221" s="42"/>
      <c r="E221" s="52"/>
      <c r="F221" s="53"/>
      <c r="G221" s="54"/>
      <c r="H221" s="62"/>
      <c r="I221" s="54"/>
      <c r="J221" s="52"/>
    </row>
    <row r="222" spans="1:17" s="41" customFormat="1">
      <c r="C222" s="42"/>
      <c r="G222" s="43"/>
      <c r="H222" s="60"/>
      <c r="I222" s="43"/>
    </row>
    <row r="223" spans="1:17" s="41" customFormat="1">
      <c r="C223" s="42"/>
      <c r="G223" s="43"/>
      <c r="H223" s="60"/>
      <c r="I223" s="43"/>
    </row>
    <row r="224" spans="1:17" s="41" customFormat="1">
      <c r="C224" s="42"/>
      <c r="G224" s="43"/>
      <c r="H224" s="60"/>
      <c r="I224" s="43"/>
    </row>
    <row r="225" spans="3:10" s="41" customFormat="1">
      <c r="C225" s="42"/>
      <c r="E225" s="46"/>
      <c r="F225" s="55"/>
      <c r="G225" s="48"/>
      <c r="H225" s="62"/>
      <c r="I225" s="49"/>
      <c r="J225" s="46"/>
    </row>
    <row r="226" spans="3:10" s="41" customFormat="1">
      <c r="C226" s="42"/>
      <c r="G226" s="43"/>
      <c r="H226" s="60"/>
      <c r="I226" s="43"/>
    </row>
    <row r="227" spans="3:10" s="41" customFormat="1">
      <c r="C227" s="42"/>
      <c r="E227" s="52"/>
      <c r="F227" s="53"/>
      <c r="G227" s="54"/>
      <c r="H227" s="62"/>
      <c r="I227" s="54"/>
      <c r="J227" s="52"/>
    </row>
    <row r="228" spans="3:10" s="41" customFormat="1">
      <c r="C228" s="42"/>
      <c r="G228" s="43"/>
      <c r="H228" s="60"/>
      <c r="I228" s="43"/>
    </row>
    <row r="229" spans="3:10" s="41" customFormat="1">
      <c r="C229" s="42"/>
      <c r="G229" s="43"/>
      <c r="H229" s="60"/>
      <c r="I229" s="43"/>
    </row>
    <row r="230" spans="3:10" s="41" customFormat="1">
      <c r="C230" s="42"/>
      <c r="G230" s="43"/>
      <c r="H230" s="60"/>
      <c r="I230" s="43"/>
    </row>
    <row r="231" spans="3:10" s="41" customFormat="1">
      <c r="C231" s="42"/>
      <c r="E231" s="46"/>
      <c r="F231" s="47"/>
      <c r="G231" s="48"/>
      <c r="H231" s="48"/>
      <c r="I231" s="49"/>
      <c r="J231" s="46"/>
    </row>
    <row r="232" spans="3:10" s="41" customFormat="1">
      <c r="C232" s="42"/>
      <c r="D232" s="45"/>
      <c r="G232" s="43"/>
      <c r="H232" s="60"/>
      <c r="I232" s="43"/>
    </row>
    <row r="233" spans="3:10" s="41" customFormat="1">
      <c r="C233" s="42"/>
      <c r="E233" s="46"/>
      <c r="F233" s="46"/>
      <c r="G233" s="48"/>
      <c r="H233" s="48"/>
      <c r="I233" s="49"/>
      <c r="J233" s="46"/>
    </row>
    <row r="234" spans="3:10" s="41" customFormat="1">
      <c r="C234" s="42"/>
      <c r="D234" s="45"/>
      <c r="G234" s="43"/>
      <c r="H234" s="60"/>
      <c r="I234" s="43"/>
    </row>
    <row r="235" spans="3:10" s="41" customFormat="1">
      <c r="C235" s="42"/>
      <c r="E235" s="47"/>
      <c r="F235" s="47"/>
      <c r="G235" s="50"/>
      <c r="H235" s="50"/>
      <c r="I235" s="51"/>
      <c r="J235" s="47"/>
    </row>
    <row r="236" spans="3:10" s="41" customFormat="1">
      <c r="C236" s="42"/>
      <c r="E236" s="47"/>
      <c r="F236" s="47"/>
      <c r="G236" s="50"/>
      <c r="H236" s="50"/>
      <c r="I236" s="51"/>
      <c r="J236" s="46"/>
    </row>
    <row r="237" spans="3:10" s="41" customFormat="1">
      <c r="C237" s="42"/>
      <c r="D237" s="45"/>
      <c r="G237" s="43"/>
      <c r="H237" s="60"/>
      <c r="I237" s="43"/>
    </row>
    <row r="238" spans="3:10" s="41" customFormat="1">
      <c r="C238" s="42"/>
      <c r="D238" s="45"/>
      <c r="G238" s="43"/>
      <c r="H238" s="60"/>
      <c r="I238" s="43"/>
    </row>
    <row r="239" spans="3:10" s="41" customFormat="1">
      <c r="C239" s="42"/>
      <c r="D239" s="45"/>
      <c r="G239" s="43"/>
      <c r="H239" s="60"/>
      <c r="I239" s="43"/>
    </row>
    <row r="240" spans="3:10" s="41" customFormat="1">
      <c r="C240" s="42"/>
      <c r="G240" s="43"/>
      <c r="H240" s="60"/>
      <c r="I240" s="43"/>
    </row>
    <row r="241" spans="3:9" s="41" customFormat="1">
      <c r="C241" s="42"/>
      <c r="G241" s="43"/>
      <c r="H241" s="60"/>
      <c r="I241" s="43"/>
    </row>
    <row r="242" spans="3:9" s="41" customFormat="1">
      <c r="C242" s="42"/>
      <c r="G242" s="43"/>
      <c r="H242" s="60"/>
      <c r="I242" s="43"/>
    </row>
    <row r="243" spans="3:9" s="41" customFormat="1">
      <c r="C243" s="42"/>
      <c r="G243" s="43"/>
      <c r="H243" s="60"/>
      <c r="I243" s="43"/>
    </row>
    <row r="244" spans="3:9" s="41" customFormat="1">
      <c r="C244" s="42"/>
      <c r="G244" s="43"/>
      <c r="H244" s="60"/>
      <c r="I244" s="43"/>
    </row>
    <row r="245" spans="3:9" s="41" customFormat="1">
      <c r="C245" s="42"/>
      <c r="G245" s="43"/>
      <c r="H245" s="60"/>
      <c r="I245" s="43"/>
    </row>
    <row r="246" spans="3:9" s="41" customFormat="1">
      <c r="C246" s="42"/>
      <c r="G246" s="43"/>
      <c r="H246" s="60"/>
      <c r="I246" s="43"/>
    </row>
    <row r="247" spans="3:9" s="41" customFormat="1">
      <c r="C247" s="42"/>
      <c r="G247" s="43"/>
      <c r="H247" s="60"/>
      <c r="I247" s="43"/>
    </row>
    <row r="248" spans="3:9" s="41" customFormat="1">
      <c r="C248" s="42"/>
      <c r="G248" s="43"/>
      <c r="H248" s="60"/>
      <c r="I248" s="43"/>
    </row>
    <row r="249" spans="3:9" s="41" customFormat="1">
      <c r="C249" s="42"/>
      <c r="G249" s="43"/>
      <c r="H249" s="60"/>
      <c r="I249" s="43"/>
    </row>
    <row r="250" spans="3:9" s="41" customFormat="1">
      <c r="C250" s="42"/>
      <c r="G250" s="43"/>
      <c r="H250" s="60"/>
      <c r="I250" s="43"/>
    </row>
    <row r="251" spans="3:9" s="41" customFormat="1">
      <c r="C251" s="42"/>
      <c r="G251" s="43"/>
      <c r="H251" s="60"/>
      <c r="I251" s="43"/>
    </row>
    <row r="252" spans="3:9" s="41" customFormat="1">
      <c r="C252" s="42"/>
      <c r="G252" s="43"/>
      <c r="H252" s="60"/>
      <c r="I252" s="43"/>
    </row>
    <row r="253" spans="3:9" s="41" customFormat="1">
      <c r="C253" s="42"/>
      <c r="G253" s="43"/>
      <c r="H253" s="60"/>
      <c r="I253" s="43"/>
    </row>
    <row r="254" spans="3:9" s="41" customFormat="1">
      <c r="C254" s="42"/>
      <c r="G254" s="43"/>
      <c r="H254" s="60"/>
      <c r="I254" s="43"/>
    </row>
    <row r="255" spans="3:9" s="41" customFormat="1">
      <c r="C255" s="42"/>
      <c r="G255" s="43"/>
      <c r="H255" s="60"/>
      <c r="I255" s="43"/>
    </row>
    <row r="256" spans="3:9" s="41" customFormat="1">
      <c r="C256" s="42"/>
      <c r="G256" s="43"/>
      <c r="H256" s="60"/>
      <c r="I256" s="43"/>
    </row>
    <row r="257" spans="3:9" s="41" customFormat="1">
      <c r="C257" s="42"/>
      <c r="G257" s="43"/>
      <c r="H257" s="60"/>
      <c r="I257" s="43"/>
    </row>
    <row r="258" spans="3:9" s="41" customFormat="1">
      <c r="C258" s="42"/>
      <c r="G258" s="43"/>
      <c r="H258" s="60"/>
      <c r="I258" s="43"/>
    </row>
    <row r="259" spans="3:9" s="41" customFormat="1">
      <c r="C259" s="42"/>
      <c r="G259" s="43"/>
      <c r="H259" s="60"/>
      <c r="I259" s="43"/>
    </row>
    <row r="260" spans="3:9" s="41" customFormat="1">
      <c r="C260" s="42"/>
      <c r="G260" s="43"/>
      <c r="H260" s="60"/>
      <c r="I260" s="43"/>
    </row>
    <row r="261" spans="3:9" s="41" customFormat="1">
      <c r="C261" s="42"/>
      <c r="G261" s="43"/>
      <c r="H261" s="60"/>
      <c r="I261" s="43"/>
    </row>
    <row r="262" spans="3:9" s="41" customFormat="1">
      <c r="C262" s="42"/>
      <c r="G262" s="43"/>
      <c r="H262" s="60"/>
      <c r="I262" s="43"/>
    </row>
    <row r="263" spans="3:9" s="41" customFormat="1">
      <c r="C263" s="42"/>
      <c r="G263" s="43"/>
      <c r="H263" s="60"/>
      <c r="I263" s="43"/>
    </row>
    <row r="264" spans="3:9" s="41" customFormat="1">
      <c r="C264" s="42"/>
      <c r="G264" s="43"/>
      <c r="H264" s="60"/>
      <c r="I264" s="43"/>
    </row>
    <row r="265" spans="3:9" s="41" customFormat="1">
      <c r="C265" s="42"/>
      <c r="G265" s="43"/>
      <c r="H265" s="60"/>
      <c r="I265" s="43"/>
    </row>
    <row r="266" spans="3:9" s="41" customFormat="1">
      <c r="C266" s="42"/>
      <c r="E266" s="44"/>
      <c r="G266" s="43"/>
      <c r="H266" s="60"/>
      <c r="I266" s="43"/>
    </row>
    <row r="267" spans="3:9" s="41" customFormat="1">
      <c r="C267" s="42"/>
      <c r="G267" s="43"/>
      <c r="H267" s="60"/>
      <c r="I267" s="43"/>
    </row>
    <row r="268" spans="3:9" s="41" customFormat="1">
      <c r="C268" s="42"/>
      <c r="E268" s="44"/>
      <c r="G268" s="43"/>
      <c r="H268" s="60"/>
      <c r="I268" s="43"/>
    </row>
    <row r="269" spans="3:9" s="41" customFormat="1">
      <c r="C269" s="42"/>
      <c r="E269" s="44"/>
      <c r="G269" s="43"/>
      <c r="H269" s="60"/>
      <c r="I269" s="43"/>
    </row>
    <row r="270" spans="3:9" s="41" customFormat="1">
      <c r="C270" s="42"/>
      <c r="E270" s="44"/>
      <c r="G270" s="43"/>
      <c r="H270" s="60"/>
      <c r="I270" s="43"/>
    </row>
    <row r="271" spans="3:9" s="41" customFormat="1">
      <c r="C271" s="42"/>
      <c r="G271" s="43"/>
      <c r="H271" s="60"/>
      <c r="I271" s="43"/>
    </row>
    <row r="272" spans="3:9" s="41" customFormat="1">
      <c r="C272" s="42"/>
      <c r="E272" s="44"/>
      <c r="G272" s="43"/>
      <c r="H272" s="60"/>
      <c r="I272" s="43"/>
    </row>
    <row r="273" spans="3:15" s="41" customFormat="1">
      <c r="C273" s="42"/>
      <c r="G273" s="43"/>
      <c r="H273" s="60"/>
      <c r="I273" s="43"/>
    </row>
    <row r="274" spans="3:15" s="41" customFormat="1">
      <c r="C274" s="42"/>
      <c r="G274" s="43"/>
      <c r="H274" s="60"/>
      <c r="I274" s="43"/>
    </row>
    <row r="275" spans="3:15" s="41" customFormat="1">
      <c r="C275" s="42"/>
      <c r="G275" s="43"/>
      <c r="H275" s="60"/>
      <c r="I275" s="43"/>
    </row>
    <row r="276" spans="3:15" s="41" customFormat="1">
      <c r="C276" s="42"/>
      <c r="D276" s="45"/>
      <c r="G276" s="43"/>
      <c r="H276" s="60"/>
      <c r="I276" s="43"/>
    </row>
    <row r="277" spans="3:15" s="41" customFormat="1">
      <c r="C277" s="42"/>
      <c r="G277" s="43"/>
      <c r="H277" s="60"/>
      <c r="I277" s="43"/>
    </row>
    <row r="278" spans="3:15" s="41" customFormat="1">
      <c r="C278" s="42"/>
      <c r="G278" s="43"/>
      <c r="H278" s="60"/>
      <c r="I278" s="43"/>
    </row>
    <row r="279" spans="3:15" s="41" customFormat="1">
      <c r="C279" s="42"/>
      <c r="G279" s="43"/>
      <c r="H279" s="60"/>
      <c r="I279" s="43"/>
    </row>
    <row r="280" spans="3:15">
      <c r="O280" s="1" t="str">
        <f t="shared" ref="O280" si="53">IF(F280="Editorial",M280,"")</f>
        <v/>
      </c>
    </row>
  </sheetData>
  <sortState ref="A130:XFD135">
    <sortCondition ref="I130:I135"/>
  </sortState>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1"/>
  <sheetViews>
    <sheetView workbookViewId="0">
      <selection activeCell="A11" sqref="A11"/>
    </sheetView>
  </sheetViews>
  <sheetFormatPr defaultColWidth="11.42578125" defaultRowHeight="15"/>
  <cols>
    <col min="2" max="2" width="3.28515625" customWidth="1"/>
    <col min="4" max="4" width="11.42578125" style="19"/>
    <col min="258" max="258" width="3.28515625" customWidth="1"/>
    <col min="514" max="514" width="3.28515625" customWidth="1"/>
    <col min="770" max="770" width="3.28515625" customWidth="1"/>
    <col min="1026" max="1026" width="3.28515625" customWidth="1"/>
    <col min="1282" max="1282" width="3.28515625" customWidth="1"/>
    <col min="1538" max="1538" width="3.28515625" customWidth="1"/>
    <col min="1794" max="1794" width="3.28515625" customWidth="1"/>
    <col min="2050" max="2050" width="3.28515625" customWidth="1"/>
    <col min="2306" max="2306" width="3.28515625" customWidth="1"/>
    <col min="2562" max="2562" width="3.28515625" customWidth="1"/>
    <col min="2818" max="2818" width="3.28515625" customWidth="1"/>
    <col min="3074" max="3074" width="3.28515625" customWidth="1"/>
    <col min="3330" max="3330" width="3.28515625" customWidth="1"/>
    <col min="3586" max="3586" width="3.28515625" customWidth="1"/>
    <col min="3842" max="3842" width="3.28515625" customWidth="1"/>
    <col min="4098" max="4098" width="3.28515625" customWidth="1"/>
    <col min="4354" max="4354" width="3.28515625" customWidth="1"/>
    <col min="4610" max="4610" width="3.28515625" customWidth="1"/>
    <col min="4866" max="4866" width="3.28515625" customWidth="1"/>
    <col min="5122" max="5122" width="3.28515625" customWidth="1"/>
    <col min="5378" max="5378" width="3.28515625" customWidth="1"/>
    <col min="5634" max="5634" width="3.28515625" customWidth="1"/>
    <col min="5890" max="5890" width="3.28515625" customWidth="1"/>
    <col min="6146" max="6146" width="3.28515625" customWidth="1"/>
    <col min="6402" max="6402" width="3.28515625" customWidth="1"/>
    <col min="6658" max="6658" width="3.28515625" customWidth="1"/>
    <col min="6914" max="6914" width="3.28515625" customWidth="1"/>
    <col min="7170" max="7170" width="3.28515625" customWidth="1"/>
    <col min="7426" max="7426" width="3.28515625" customWidth="1"/>
    <col min="7682" max="7682" width="3.28515625" customWidth="1"/>
    <col min="7938" max="7938" width="3.28515625" customWidth="1"/>
    <col min="8194" max="8194" width="3.28515625" customWidth="1"/>
    <col min="8450" max="8450" width="3.28515625" customWidth="1"/>
    <col min="8706" max="8706" width="3.28515625" customWidth="1"/>
    <col min="8962" max="8962" width="3.28515625" customWidth="1"/>
    <col min="9218" max="9218" width="3.28515625" customWidth="1"/>
    <col min="9474" max="9474" width="3.28515625" customWidth="1"/>
    <col min="9730" max="9730" width="3.28515625" customWidth="1"/>
    <col min="9986" max="9986" width="3.28515625" customWidth="1"/>
    <col min="10242" max="10242" width="3.28515625" customWidth="1"/>
    <col min="10498" max="10498" width="3.28515625" customWidth="1"/>
    <col min="10754" max="10754" width="3.28515625" customWidth="1"/>
    <col min="11010" max="11010" width="3.28515625" customWidth="1"/>
    <col min="11266" max="11266" width="3.28515625" customWidth="1"/>
    <col min="11522" max="11522" width="3.28515625" customWidth="1"/>
    <col min="11778" max="11778" width="3.28515625" customWidth="1"/>
    <col min="12034" max="12034" width="3.28515625" customWidth="1"/>
    <col min="12290" max="12290" width="3.28515625" customWidth="1"/>
    <col min="12546" max="12546" width="3.28515625" customWidth="1"/>
    <col min="12802" max="12802" width="3.28515625" customWidth="1"/>
    <col min="13058" max="13058" width="3.28515625" customWidth="1"/>
    <col min="13314" max="13314" width="3.28515625" customWidth="1"/>
    <col min="13570" max="13570" width="3.28515625" customWidth="1"/>
    <col min="13826" max="13826" width="3.28515625" customWidth="1"/>
    <col min="14082" max="14082" width="3.28515625" customWidth="1"/>
    <col min="14338" max="14338" width="3.28515625" customWidth="1"/>
    <col min="14594" max="14594" width="3.28515625" customWidth="1"/>
    <col min="14850" max="14850" width="3.28515625" customWidth="1"/>
    <col min="15106" max="15106" width="3.28515625" customWidth="1"/>
    <col min="15362" max="15362" width="3.28515625" customWidth="1"/>
    <col min="15618" max="15618" width="3.28515625" customWidth="1"/>
    <col min="15874" max="15874" width="3.28515625" customWidth="1"/>
    <col min="16130" max="16130" width="3.28515625" customWidth="1"/>
  </cols>
  <sheetData>
    <row r="2" spans="1:4">
      <c r="A2" t="s">
        <v>71</v>
      </c>
      <c r="D2" s="19" t="s">
        <v>72</v>
      </c>
    </row>
    <row r="3" spans="1:4">
      <c r="A3" t="s">
        <v>73</v>
      </c>
      <c r="B3" t="s">
        <v>74</v>
      </c>
      <c r="C3" s="2">
        <f>COUNTIF('comments and resolutions'!O$1:O$300,B3)</f>
        <v>0</v>
      </c>
      <c r="D3" s="19">
        <f>C3/C$6</f>
        <v>0</v>
      </c>
    </row>
    <row r="4" spans="1:4">
      <c r="A4" t="s">
        <v>75</v>
      </c>
      <c r="B4" t="s">
        <v>27</v>
      </c>
      <c r="C4" s="2">
        <f>COUNTIF('comments and resolutions'!O$1:O$65663,B4)</f>
        <v>20</v>
      </c>
      <c r="D4" s="19">
        <f>C4/C$6</f>
        <v>1</v>
      </c>
    </row>
    <row r="5" spans="1:4">
      <c r="A5" t="s">
        <v>76</v>
      </c>
      <c r="B5" t="s">
        <v>77</v>
      </c>
      <c r="C5" s="2">
        <f>COUNTIF('comments and resolutions'!O$1:O$65663,B5)</f>
        <v>0</v>
      </c>
      <c r="D5" s="19">
        <f>C5/C$6</f>
        <v>0</v>
      </c>
    </row>
    <row r="6" spans="1:4">
      <c r="A6" t="s">
        <v>78</v>
      </c>
      <c r="C6" s="2">
        <f>SUM(C3:C5)</f>
        <v>20</v>
      </c>
    </row>
    <row r="8" spans="1:4">
      <c r="A8" t="s">
        <v>79</v>
      </c>
      <c r="D8" s="19" t="s">
        <v>72</v>
      </c>
    </row>
    <row r="9" spans="1:4">
      <c r="A9" t="s">
        <v>73</v>
      </c>
      <c r="B9" t="s">
        <v>74</v>
      </c>
      <c r="C9" s="2">
        <f>COUNTIF('comments and resolutions'!P$1:P$65663,B9)</f>
        <v>71</v>
      </c>
      <c r="D9" s="19">
        <f>C9/C$12</f>
        <v>0.42261904761904762</v>
      </c>
    </row>
    <row r="10" spans="1:4">
      <c r="A10" t="s">
        <v>75</v>
      </c>
      <c r="B10" t="s">
        <v>27</v>
      </c>
      <c r="C10" s="2">
        <f>COUNTIF('comments and resolutions'!P$1:P$65663,B10)</f>
        <v>6</v>
      </c>
      <c r="D10" s="19">
        <f>C10/C$12</f>
        <v>3.5714285714285712E-2</v>
      </c>
    </row>
    <row r="11" spans="1:4">
      <c r="A11" t="s">
        <v>76</v>
      </c>
      <c r="B11" t="s">
        <v>77</v>
      </c>
      <c r="C11" s="2">
        <f>COUNTIF('comments and resolutions'!P$1:P$65663,B11)</f>
        <v>91</v>
      </c>
      <c r="D11" s="19">
        <f>C11/C$12</f>
        <v>0.54166666666666663</v>
      </c>
    </row>
    <row r="12" spans="1:4">
      <c r="A12" t="s">
        <v>78</v>
      </c>
      <c r="C12" s="2">
        <f>SUM(C9:C11)</f>
        <v>168</v>
      </c>
    </row>
    <row r="14" spans="1:4">
      <c r="A14" t="s">
        <v>80</v>
      </c>
      <c r="D14" s="19" t="s">
        <v>72</v>
      </c>
    </row>
    <row r="15" spans="1:4">
      <c r="A15" t="s">
        <v>73</v>
      </c>
      <c r="B15" t="s">
        <v>74</v>
      </c>
      <c r="C15" s="2">
        <f>COUNTIF('comments and resolutions'!Q$1:Q$65663,B15)</f>
        <v>7</v>
      </c>
      <c r="D15" s="19">
        <f>C15/C18</f>
        <v>0.77777777777777779</v>
      </c>
    </row>
    <row r="16" spans="1:4">
      <c r="A16" t="s">
        <v>75</v>
      </c>
      <c r="B16" t="s">
        <v>27</v>
      </c>
      <c r="C16" s="2">
        <f>COUNTIF('comments and resolutions'!Q$1:Q$65663,B16)</f>
        <v>2</v>
      </c>
      <c r="D16" s="19">
        <f>C16/C18</f>
        <v>0.22222222222222221</v>
      </c>
    </row>
    <row r="17" spans="1:4">
      <c r="A17" t="s">
        <v>76</v>
      </c>
      <c r="B17" t="s">
        <v>77</v>
      </c>
      <c r="C17" s="2">
        <f>COUNTIF('comments and resolutions'!Q$1:Q$65663,B17)</f>
        <v>0</v>
      </c>
      <c r="D17" s="19">
        <f>C17/C18</f>
        <v>0</v>
      </c>
    </row>
    <row r="18" spans="1:4">
      <c r="A18" t="s">
        <v>78</v>
      </c>
      <c r="C18" s="2">
        <f>SUM(C15:C17)</f>
        <v>9</v>
      </c>
    </row>
    <row r="21" spans="1:4">
      <c r="A21" t="s">
        <v>81</v>
      </c>
      <c r="D21" s="19" t="s">
        <v>72</v>
      </c>
    </row>
    <row r="22" spans="1:4">
      <c r="A22" t="s">
        <v>73</v>
      </c>
      <c r="B22" t="s">
        <v>74</v>
      </c>
      <c r="C22" s="2">
        <f>COUNTIF('comments and resolutions'!M$1:M$65663,B22)</f>
        <v>78</v>
      </c>
      <c r="D22" s="19">
        <f>C22/C$25</f>
        <v>0.39593908629441626</v>
      </c>
    </row>
    <row r="23" spans="1:4">
      <c r="A23" t="s">
        <v>75</v>
      </c>
      <c r="B23" t="s">
        <v>27</v>
      </c>
      <c r="C23" s="2">
        <f>COUNTIF('comments and resolutions'!M$1:M$65663,B23)</f>
        <v>28</v>
      </c>
      <c r="D23" s="19">
        <f>C23/C$25</f>
        <v>0.14213197969543148</v>
      </c>
    </row>
    <row r="24" spans="1:4">
      <c r="A24" t="s">
        <v>76</v>
      </c>
      <c r="B24" t="s">
        <v>77</v>
      </c>
      <c r="C24" s="2">
        <f>COUNTIF('comments and resolutions'!M$1:M$65663,B24)</f>
        <v>91</v>
      </c>
      <c r="D24" s="19">
        <f>C24/C$25</f>
        <v>0.46192893401015228</v>
      </c>
    </row>
    <row r="25" spans="1:4">
      <c r="A25" t="s">
        <v>78</v>
      </c>
      <c r="C25" s="2">
        <f>SUM(C22:C24)</f>
        <v>197</v>
      </c>
    </row>
    <row r="27" spans="1:4">
      <c r="A27" t="s">
        <v>82</v>
      </c>
    </row>
    <row r="28" spans="1:4">
      <c r="A28" t="s">
        <v>13</v>
      </c>
      <c r="B28" t="s">
        <v>29</v>
      </c>
      <c r="C28" s="2">
        <v>85</v>
      </c>
    </row>
    <row r="29" spans="1:4">
      <c r="A29" t="s">
        <v>9</v>
      </c>
      <c r="B29" t="s">
        <v>30</v>
      </c>
      <c r="C29" s="2">
        <v>183</v>
      </c>
    </row>
    <row r="30" spans="1:4">
      <c r="A30" t="s">
        <v>16</v>
      </c>
      <c r="B30" t="s">
        <v>39</v>
      </c>
      <c r="C30">
        <v>5</v>
      </c>
    </row>
    <row r="31" spans="1:4">
      <c r="A31" t="s">
        <v>78</v>
      </c>
      <c r="C31" s="2">
        <f>SUM(C28:C30)</f>
        <v>273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 Page</vt:lpstr>
      <vt:lpstr>comments and resolutions</vt:lpstr>
      <vt:lpstr>Status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Mika Kasslin</cp:lastModifiedBy>
  <dcterms:modified xsi:type="dcterms:W3CDTF">2013-01-16T19:56:43Z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0f26c40a-00d7-496d-bc31-246c6a3c045d</vt:lpwstr>
  </property>
  <property fmtid="{D5CDD505-2E9C-101B-9397-08002B2CF9AE}" pid="3" name="NokiaConfidentiality">
    <vt:lpwstr>Public</vt:lpwstr>
  </property>
</Properties>
</file>