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Title" sheetId="1" r:id="rId1"/>
    <sheet name="Graphic" sheetId="2" r:id="rId2"/>
    <sheet name="Agenda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<sst xmlns="http://schemas.openxmlformats.org/spreadsheetml/2006/main" count="177" uniqueCount="97">
  <si>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</si>
  <si>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</si>
  <si>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</si>
  <si>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</si>
  <si>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</si>
  <si>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</si>
  <si>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</si>
  <si>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</si>
  <si>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</si>
  <si>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</si>
  <si>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</si>
  <si>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</si>
  <si>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</si>
  <si>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</si>
  <si>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</si>
  <si>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</si>
  <si>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</si>
  <si>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</si>
  <si>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</si>
  <si>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</si>
  <si>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</si>
  <si>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</si>
  <si>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</si>
  <si>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</si>
  <si>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</si>
  <si>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</si>
  <si>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</si>
  <si>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</si>
  <si>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</si>
  <si>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</si>
  <si>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</si>
  <si>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</si>
  <si>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</si>
  <si>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</si>
  <si>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</si>
  <si>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</si>
  <si>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</si>
  <si>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</si>
  <si>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</si>
  <si>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</si>
  <si>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</si>
  <si>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</si>
  <si>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</si>
  <si>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RECESS</t>
  </si>
  <si>
    <t>IEEE 802.19 Wireless Coexistence</t>
  </si>
  <si>
    <t>TASK GROUP OPENING</t>
  </si>
  <si>
    <t>APPROVE TG AGENDA</t>
  </si>
  <si>
    <t>Baykas</t>
  </si>
  <si>
    <t>TG Opening Report</t>
  </si>
  <si>
    <t>MONDAY PM1</t>
  </si>
  <si>
    <t>MONDAY AM2</t>
  </si>
  <si>
    <t>MONDAY PM2</t>
  </si>
  <si>
    <t>TUESDAY PM2</t>
  </si>
  <si>
    <t>TUESDAY AM2</t>
  </si>
  <si>
    <t>WEDNESDAY AM2</t>
  </si>
  <si>
    <t>THURSDAY AM1</t>
  </si>
  <si>
    <t>THURSDAY AM2</t>
  </si>
  <si>
    <t>All</t>
  </si>
  <si>
    <t>Adjourn</t>
  </si>
  <si>
    <t>THURSDAY PM1</t>
  </si>
  <si>
    <t>Closing Report and Plan for next meeting</t>
  </si>
  <si>
    <t>Submission</t>
  </si>
  <si>
    <t>Subject:</t>
  </si>
  <si>
    <t>Full Date:</t>
  </si>
  <si>
    <t>Author(s):</t>
  </si>
  <si>
    <t>Address</t>
  </si>
  <si>
    <t>Abstract:</t>
  </si>
  <si>
    <t>IEEE P802.19 Wireless Coexistence</t>
  </si>
  <si>
    <t>2010-09</t>
  </si>
  <si>
    <t>Tuncer Baykas- NICT</t>
  </si>
  <si>
    <t>email:tbaykas@ieee.org</t>
  </si>
  <si>
    <t>Hikarino-oka Yokosuka Japan</t>
  </si>
  <si>
    <t xml:space="preserve">Wang </t>
  </si>
  <si>
    <t>ALL</t>
  </si>
  <si>
    <t>Dallas, TX</t>
  </si>
  <si>
    <t>November 7-12, 2010</t>
  </si>
  <si>
    <t>Executive Committee</t>
  </si>
  <si>
    <t>TG1</t>
  </si>
  <si>
    <t>WG/TG1</t>
  </si>
  <si>
    <t>TG1/WG</t>
  </si>
  <si>
    <t>Tutorials</t>
  </si>
  <si>
    <t>802.19 TG 1 November Meeting Agenda</t>
  </si>
  <si>
    <t>Chair, 802.19 TG 1</t>
  </si>
  <si>
    <t>doc.: IEEE 802.19-10/0159r0</t>
  </si>
  <si>
    <t>APPROVE MINUTES FROM SEPTEMBER SESSION</t>
  </si>
  <si>
    <t>Proposal Presentation</t>
  </si>
  <si>
    <t>-</t>
  </si>
  <si>
    <t>Device Security Standards Overview</t>
  </si>
  <si>
    <t xml:space="preserve"> 152r0</t>
  </si>
  <si>
    <t>A. Reznik</t>
  </si>
  <si>
    <t>TUESDAY PM1</t>
  </si>
  <si>
    <t>WEDNESDAY AM1</t>
  </si>
  <si>
    <t>WEDNESDAY PM1</t>
  </si>
  <si>
    <t>TBD</t>
  </si>
  <si>
    <t>Joint meeting with 802.22</t>
  </si>
  <si>
    <t xml:space="preserve">Perspectives on Architecture for IEEE 802.19.1 </t>
  </si>
  <si>
    <t>M. Cummings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</si>
</sst>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81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58" fillId="42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Alignment="1" quotePrefix="1">
      <alignment/>
    </xf>
    <xf numFmtId="49" fontId="58" fillId="0" borderId="0" xfId="0" applyNumberFormat="1" applyFont="1" applyAlignment="1">
      <alignment/>
    </xf>
    <xf numFmtId="0" fontId="58" fillId="0" borderId="22" xfId="0" applyFont="1" applyBorder="1" applyAlignment="1">
      <alignment/>
    </xf>
    <xf numFmtId="0" fontId="58" fillId="42" borderId="0" xfId="0" applyFont="1" applyFill="1" applyBorder="1" applyAlignment="1">
      <alignment/>
    </xf>
    <xf numFmtId="49" fontId="59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73" fontId="58" fillId="0" borderId="0" xfId="0" applyNumberFormat="1" applyFont="1" applyAlignment="1" quotePrefix="1">
      <alignment/>
    </xf>
    <xf numFmtId="0" fontId="81" fillId="40" borderId="13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81" fillId="44" borderId="19" xfId="0" applyFont="1" applyFill="1" applyBorder="1" applyAlignment="1">
      <alignment horizontal="center" vertical="center" wrapText="1"/>
    </xf>
    <xf numFmtId="0" fontId="81" fillId="44" borderId="22" xfId="0" applyFont="1" applyFill="1" applyBorder="1" applyAlignment="1">
      <alignment horizontal="center" vertical="center" wrapText="1"/>
    </xf>
    <xf numFmtId="0" fontId="81" fillId="44" borderId="23" xfId="0" applyFont="1" applyFill="1" applyBorder="1" applyAlignment="1">
      <alignment horizontal="center" vertical="center" wrapText="1"/>
    </xf>
    <xf numFmtId="0" fontId="81" fillId="45" borderId="13" xfId="0" applyFont="1" applyFill="1" applyBorder="1" applyAlignment="1">
      <alignment horizontal="center" vertical="center" wrapText="1"/>
    </xf>
    <xf numFmtId="0" fontId="81" fillId="46" borderId="13" xfId="0" applyFont="1" applyFill="1" applyBorder="1" applyAlignment="1">
      <alignment horizontal="center" vertical="center" wrapText="1"/>
    </xf>
    <xf numFmtId="0" fontId="81" fillId="46" borderId="11" xfId="0" applyFont="1" applyFill="1" applyBorder="1" applyAlignment="1">
      <alignment horizontal="center" vertical="center" wrapText="1"/>
    </xf>
    <xf numFmtId="0" fontId="81" fillId="46" borderId="25" xfId="0" applyFont="1" applyFill="1" applyBorder="1" applyAlignment="1">
      <alignment horizontal="center" vertical="center" wrapText="1"/>
    </xf>
    <xf numFmtId="0" fontId="81" fillId="46" borderId="16" xfId="0" applyFont="1" applyFill="1" applyBorder="1" applyAlignment="1">
      <alignment horizontal="center" vertical="center" wrapText="1"/>
    </xf>
    <xf numFmtId="0" fontId="81" fillId="46" borderId="0" xfId="0" applyFont="1" applyFill="1" applyBorder="1" applyAlignment="1">
      <alignment horizontal="center" vertical="center" wrapText="1"/>
    </xf>
    <xf numFmtId="0" fontId="81" fillId="46" borderId="17" xfId="0" applyFont="1" applyFill="1" applyBorder="1" applyAlignment="1">
      <alignment horizontal="center" vertical="center" wrapText="1"/>
    </xf>
    <xf numFmtId="0" fontId="81" fillId="46" borderId="19" xfId="0" applyFont="1" applyFill="1" applyBorder="1" applyAlignment="1">
      <alignment horizontal="center" vertical="center" wrapText="1"/>
    </xf>
    <xf numFmtId="0" fontId="81" fillId="46" borderId="22" xfId="0" applyFont="1" applyFill="1" applyBorder="1" applyAlignment="1">
      <alignment horizontal="center" vertical="center" wrapText="1"/>
    </xf>
    <xf numFmtId="0" fontId="81" fillId="46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1" fillId="4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81" fillId="44" borderId="13" xfId="0" applyFont="1" applyFill="1" applyBorder="1" applyAlignment="1">
      <alignment horizontal="center" vertical="center" wrapText="1"/>
    </xf>
    <xf numFmtId="0" fontId="81" fillId="44" borderId="11" xfId="0" applyFont="1" applyFill="1" applyBorder="1" applyAlignment="1">
      <alignment horizontal="center" vertical="center" wrapText="1"/>
    </xf>
    <xf numFmtId="0" fontId="81" fillId="44" borderId="25" xfId="0" applyFont="1" applyFill="1" applyBorder="1" applyAlignment="1">
      <alignment horizontal="center" vertical="center" wrapText="1"/>
    </xf>
    <xf numFmtId="0" fontId="81" fillId="44" borderId="16" xfId="0" applyFont="1" applyFill="1" applyBorder="1" applyAlignment="1">
      <alignment horizontal="center" vertical="center" wrapText="1"/>
    </xf>
    <xf numFmtId="0" fontId="81" fillId="44" borderId="0" xfId="0" applyFont="1" applyFill="1" applyBorder="1" applyAlignment="1">
      <alignment horizontal="center" vertical="center" wrapText="1"/>
    </xf>
    <xf numFmtId="0" fontId="81" fillId="44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81" fillId="40" borderId="11" xfId="0" applyFont="1" applyFill="1" applyBorder="1" applyAlignment="1">
      <alignment horizontal="center" vertical="center" wrapText="1"/>
    </xf>
    <xf numFmtId="0" fontId="81" fillId="40" borderId="25" xfId="0" applyFont="1" applyFill="1" applyBorder="1" applyAlignment="1">
      <alignment horizontal="center" vertical="center" wrapText="1"/>
    </xf>
    <xf numFmtId="0" fontId="81" fillId="40" borderId="16" xfId="0" applyFont="1" applyFill="1" applyBorder="1" applyAlignment="1">
      <alignment horizontal="center" vertical="center" wrapText="1"/>
    </xf>
    <xf numFmtId="0" fontId="81" fillId="40" borderId="0" xfId="0" applyFont="1" applyFill="1" applyBorder="1" applyAlignment="1">
      <alignment horizontal="center" vertical="center" wrapText="1"/>
    </xf>
    <xf numFmtId="0" fontId="81" fillId="40" borderId="17" xfId="0" applyFont="1" applyFill="1" applyBorder="1" applyAlignment="1">
      <alignment horizontal="center" vertical="center" wrapText="1"/>
    </xf>
    <xf numFmtId="0" fontId="81" fillId="40" borderId="19" xfId="0" applyFont="1" applyFill="1" applyBorder="1" applyAlignment="1">
      <alignment horizontal="center" vertical="center" wrapText="1"/>
    </xf>
    <xf numFmtId="0" fontId="81" fillId="40" borderId="22" xfId="0" applyFont="1" applyFill="1" applyBorder="1" applyAlignment="1">
      <alignment horizontal="center" vertical="center" wrapText="1"/>
    </xf>
    <xf numFmtId="0" fontId="81" fillId="40" borderId="23" xfId="0" applyFont="1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94" fillId="45" borderId="13" xfId="0" applyFont="1" applyFill="1" applyBorder="1" applyAlignment="1">
      <alignment horizontal="center" vertical="center" wrapText="1"/>
    </xf>
    <xf numFmtId="0" fontId="95" fillId="45" borderId="11" xfId="0" applyFont="1" applyFill="1" applyBorder="1" applyAlignment="1">
      <alignment horizontal="center" vertical="center" wrapText="1"/>
    </xf>
    <xf numFmtId="0" fontId="95" fillId="45" borderId="25" xfId="0" applyFont="1" applyFill="1" applyBorder="1" applyAlignment="1">
      <alignment horizontal="center" vertical="center" wrapText="1"/>
    </xf>
    <xf numFmtId="0" fontId="95" fillId="45" borderId="16" xfId="0" applyFont="1" applyFill="1" applyBorder="1" applyAlignment="1">
      <alignment horizontal="center" vertical="center" wrapText="1"/>
    </xf>
    <xf numFmtId="0" fontId="95" fillId="45" borderId="0" xfId="0" applyFont="1" applyFill="1" applyBorder="1" applyAlignment="1">
      <alignment horizontal="center" vertical="center" wrapText="1"/>
    </xf>
    <xf numFmtId="0" fontId="95" fillId="45" borderId="17" xfId="0" applyFont="1" applyFill="1" applyBorder="1" applyAlignment="1">
      <alignment horizontal="center" vertical="center" wrapText="1"/>
    </xf>
    <xf numFmtId="0" fontId="95" fillId="45" borderId="19" xfId="0" applyFont="1" applyFill="1" applyBorder="1" applyAlignment="1">
      <alignment horizontal="center" vertical="center" wrapText="1"/>
    </xf>
    <xf numFmtId="0" fontId="95" fillId="45" borderId="22" xfId="0" applyFont="1" applyFill="1" applyBorder="1" applyAlignment="1">
      <alignment horizontal="center" vertical="center" wrapText="1"/>
    </xf>
    <xf numFmtId="0" fontId="95" fillId="45" borderId="23" xfId="0" applyFont="1" applyFill="1" applyBorder="1" applyAlignment="1">
      <alignment horizontal="center" vertical="center" wrapText="1"/>
    </xf>
    <xf numFmtId="0" fontId="81" fillId="45" borderId="11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96" fillId="40" borderId="16" xfId="0" applyFont="1" applyFill="1" applyBorder="1" applyAlignment="1">
      <alignment horizontal="center" vertical="center" wrapText="1"/>
    </xf>
    <xf numFmtId="0" fontId="97" fillId="40" borderId="0" xfId="0" applyFont="1" applyFill="1" applyAlignment="1">
      <alignment horizontal="center" vertical="center" wrapText="1"/>
    </xf>
    <xf numFmtId="0" fontId="97" fillId="40" borderId="17" xfId="0" applyFont="1" applyFill="1" applyBorder="1" applyAlignment="1">
      <alignment horizontal="center" vertical="center" wrapText="1"/>
    </xf>
    <xf numFmtId="0" fontId="78" fillId="40" borderId="0" xfId="0" applyFont="1" applyFill="1" applyAlignment="1">
      <alignment horizontal="center" vertical="center" wrapText="1"/>
    </xf>
    <xf numFmtId="0" fontId="97" fillId="40" borderId="16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97" fillId="40" borderId="19" xfId="0" applyFont="1" applyFill="1" applyBorder="1" applyAlignment="1">
      <alignment horizontal="center" vertical="center" wrapText="1"/>
    </xf>
    <xf numFmtId="0" fontId="97" fillId="40" borderId="22" xfId="0" applyFont="1" applyFill="1" applyBorder="1" applyAlignment="1">
      <alignment horizontal="center" vertical="center" wrapText="1"/>
    </xf>
    <xf numFmtId="0" fontId="97" fillId="4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November 2010  Interim 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6.421875" style="0" customWidth="1"/>
  </cols>
  <sheetData>
    <row r="1" spans="1:12" ht="18.75">
      <c r="A1" s="161" t="s">
        <v>67</v>
      </c>
      <c r="B1" s="162"/>
      <c r="D1" s="162"/>
      <c r="E1" s="162"/>
      <c r="F1" s="161" t="s">
        <v>83</v>
      </c>
      <c r="G1" s="162"/>
      <c r="H1" s="162"/>
      <c r="I1" s="162"/>
      <c r="J1" s="162"/>
      <c r="K1" s="162"/>
      <c r="L1" s="162"/>
    </row>
    <row r="2" spans="1:12" ht="18.75">
      <c r="A2" s="161" t="s">
        <v>61</v>
      </c>
      <c r="B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2:12" ht="15.75">
      <c r="B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161"/>
      <c r="B4" s="163"/>
      <c r="C4" s="162"/>
      <c r="D4" s="162"/>
      <c r="E4" s="162"/>
      <c r="F4" s="163"/>
      <c r="G4" s="162"/>
      <c r="H4" s="162"/>
      <c r="I4" s="162"/>
      <c r="J4" s="162"/>
      <c r="K4" s="162"/>
      <c r="L4" s="162"/>
    </row>
    <row r="5" spans="1:12" ht="18.75">
      <c r="A5" s="161"/>
      <c r="B5" s="164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6.5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8.75">
      <c r="A7" s="166" t="s">
        <v>62</v>
      </c>
      <c r="B7" s="167" t="s">
        <v>81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5.75">
      <c r="A8" s="160" t="s">
        <v>63</v>
      </c>
      <c r="B8" s="169" t="s">
        <v>68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5.75">
      <c r="A9" s="160" t="s">
        <v>64</v>
      </c>
      <c r="B9" s="164" t="s">
        <v>69</v>
      </c>
      <c r="C9" s="164"/>
      <c r="D9" s="164"/>
      <c r="E9" s="164"/>
      <c r="F9" s="164"/>
      <c r="G9" s="164"/>
      <c r="H9" s="164"/>
      <c r="I9" s="164"/>
      <c r="J9" s="162"/>
      <c r="K9" s="162"/>
      <c r="L9" s="162"/>
    </row>
    <row r="10" spans="1:12" ht="15.75">
      <c r="A10" s="160"/>
      <c r="B10" s="164" t="s">
        <v>82</v>
      </c>
      <c r="C10" s="164"/>
      <c r="D10" s="164"/>
      <c r="E10" s="164"/>
      <c r="F10" s="164"/>
      <c r="G10" s="164"/>
      <c r="H10" s="164"/>
      <c r="I10" s="164"/>
      <c r="J10" s="162"/>
      <c r="K10" s="162"/>
      <c r="L10" s="162"/>
    </row>
    <row r="11" spans="1:12" ht="15.75">
      <c r="A11" s="160"/>
      <c r="B11" s="164" t="s">
        <v>65</v>
      </c>
      <c r="C11" s="164" t="s">
        <v>71</v>
      </c>
      <c r="D11" s="164"/>
      <c r="E11" s="164"/>
      <c r="F11" s="164"/>
      <c r="G11" s="164"/>
      <c r="H11" s="164"/>
      <c r="I11" s="164"/>
      <c r="J11" s="162"/>
      <c r="K11" s="162"/>
      <c r="L11" s="162"/>
    </row>
    <row r="12" spans="1:12" ht="15.75">
      <c r="A12" s="160"/>
      <c r="B12" s="164" t="s">
        <v>70</v>
      </c>
      <c r="C12" s="164"/>
      <c r="D12" s="164"/>
      <c r="E12" s="164"/>
      <c r="F12" s="164"/>
      <c r="G12" s="164"/>
      <c r="H12" s="164"/>
      <c r="I12" s="164"/>
      <c r="J12" s="162"/>
      <c r="K12" s="162"/>
      <c r="L12" s="162"/>
    </row>
    <row r="13" spans="1:12" ht="15.75">
      <c r="A13" s="160"/>
      <c r="B13" s="164"/>
      <c r="C13" s="164"/>
      <c r="D13" s="164"/>
      <c r="E13" s="164"/>
      <c r="F13" s="164"/>
      <c r="G13" s="164"/>
      <c r="H13" s="164"/>
      <c r="I13" s="164"/>
      <c r="J13" s="162"/>
      <c r="K13" s="162"/>
      <c r="L13" s="162"/>
    </row>
    <row r="14" spans="1:12" ht="15.75">
      <c r="A14" s="160"/>
      <c r="C14" s="164"/>
      <c r="D14" s="164"/>
      <c r="E14" s="164"/>
      <c r="F14" s="164"/>
      <c r="G14" s="164"/>
      <c r="H14" s="164"/>
      <c r="I14" s="164"/>
      <c r="J14" s="162"/>
      <c r="K14" s="162"/>
      <c r="L14" s="162"/>
    </row>
    <row r="15" spans="1:12" ht="15.75">
      <c r="A15" s="160" t="s">
        <v>66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ht="15.75">
      <c r="A16" s="160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15.75">
      <c r="A17" s="160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0"/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1"/>
      <c r="C3" s="11"/>
      <c r="D3" s="54" t="s">
        <v>74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11"/>
      <c r="C4" s="16"/>
      <c r="D4" s="55" t="s">
        <v>75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2" t="s">
        <v>2</v>
      </c>
      <c r="G6" s="213"/>
      <c r="H6" s="213"/>
      <c r="I6" s="214"/>
      <c r="J6" s="18"/>
      <c r="K6" s="199" t="s">
        <v>3</v>
      </c>
      <c r="L6" s="199"/>
      <c r="M6" s="199"/>
      <c r="N6" s="200"/>
      <c r="O6" s="18"/>
      <c r="P6" s="198" t="s">
        <v>4</v>
      </c>
      <c r="Q6" s="199"/>
      <c r="R6" s="199"/>
      <c r="S6" s="200"/>
      <c r="T6" s="18"/>
      <c r="U6" s="198" t="s">
        <v>5</v>
      </c>
      <c r="V6" s="199"/>
      <c r="W6" s="199"/>
      <c r="X6" s="200"/>
      <c r="Y6" s="18"/>
      <c r="Z6" s="198" t="s">
        <v>6</v>
      </c>
      <c r="AA6" s="199"/>
      <c r="AB6" s="199"/>
      <c r="AC6" s="20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79" t="s">
        <v>76</v>
      </c>
      <c r="G8" s="189"/>
      <c r="H8" s="189"/>
      <c r="I8" s="190"/>
      <c r="J8" s="154"/>
      <c r="K8" s="194"/>
      <c r="L8" s="242"/>
      <c r="M8" s="242"/>
      <c r="N8" s="243"/>
      <c r="O8" s="26"/>
      <c r="P8" s="180" t="s">
        <v>77</v>
      </c>
      <c r="Q8" s="181"/>
      <c r="R8" s="181"/>
      <c r="S8" s="182"/>
      <c r="T8" s="26"/>
      <c r="U8" s="180" t="s">
        <v>77</v>
      </c>
      <c r="V8" s="181"/>
      <c r="W8" s="181"/>
      <c r="X8" s="182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91"/>
      <c r="G9" s="192"/>
      <c r="H9" s="192"/>
      <c r="I9" s="193"/>
      <c r="J9" s="154"/>
      <c r="K9" s="244"/>
      <c r="L9" s="245"/>
      <c r="M9" s="245"/>
      <c r="N9" s="246"/>
      <c r="O9" s="26"/>
      <c r="P9" s="183"/>
      <c r="Q9" s="184"/>
      <c r="R9" s="184"/>
      <c r="S9" s="185"/>
      <c r="T9" s="26"/>
      <c r="U9" s="183"/>
      <c r="V9" s="184"/>
      <c r="W9" s="184"/>
      <c r="X9" s="185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91"/>
      <c r="G10" s="192"/>
      <c r="H10" s="192"/>
      <c r="I10" s="193"/>
      <c r="J10" s="26"/>
      <c r="K10" s="244"/>
      <c r="L10" s="245"/>
      <c r="M10" s="245"/>
      <c r="N10" s="246"/>
      <c r="O10" s="26"/>
      <c r="P10" s="183"/>
      <c r="Q10" s="184"/>
      <c r="R10" s="184"/>
      <c r="S10" s="185"/>
      <c r="T10" s="26"/>
      <c r="U10" s="183"/>
      <c r="V10" s="184"/>
      <c r="W10" s="184"/>
      <c r="X10" s="18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1"/>
      <c r="G11" s="192"/>
      <c r="H11" s="192"/>
      <c r="I11" s="193"/>
      <c r="J11" s="26"/>
      <c r="K11" s="247"/>
      <c r="L11" s="248"/>
      <c r="M11" s="248"/>
      <c r="N11" s="249"/>
      <c r="O11" s="26"/>
      <c r="P11" s="186"/>
      <c r="Q11" s="187"/>
      <c r="R11" s="187"/>
      <c r="S11" s="188"/>
      <c r="T11" s="26"/>
      <c r="U11" s="186"/>
      <c r="V11" s="187"/>
      <c r="W11" s="187"/>
      <c r="X11" s="188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95"/>
      <c r="G12" s="196"/>
      <c r="H12" s="196"/>
      <c r="I12" s="197"/>
      <c r="J12" s="26"/>
      <c r="K12" s="173" t="s">
        <v>12</v>
      </c>
      <c r="L12" s="174"/>
      <c r="M12" s="174"/>
      <c r="N12" s="175"/>
      <c r="O12" s="26"/>
      <c r="P12" s="173" t="s">
        <v>12</v>
      </c>
      <c r="Q12" s="174"/>
      <c r="R12" s="174"/>
      <c r="S12" s="175"/>
      <c r="T12" s="26"/>
      <c r="U12" s="173" t="s">
        <v>12</v>
      </c>
      <c r="V12" s="174"/>
      <c r="W12" s="174"/>
      <c r="X12" s="175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2"/>
      <c r="E13" s="26"/>
      <c r="F13" s="173" t="s">
        <v>12</v>
      </c>
      <c r="G13" s="174"/>
      <c r="H13" s="174"/>
      <c r="I13" s="175"/>
      <c r="J13" s="26"/>
      <c r="K13" s="180" t="s">
        <v>77</v>
      </c>
      <c r="L13" s="181"/>
      <c r="M13" s="181"/>
      <c r="N13" s="182"/>
      <c r="O13" s="26"/>
      <c r="P13" s="180" t="s">
        <v>77</v>
      </c>
      <c r="Q13" s="181"/>
      <c r="R13" s="181"/>
      <c r="S13" s="182"/>
      <c r="T13" s="26"/>
      <c r="U13" s="180" t="s">
        <v>77</v>
      </c>
      <c r="V13" s="181"/>
      <c r="W13" s="181"/>
      <c r="X13" s="18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22" t="s">
        <v>78</v>
      </c>
      <c r="G14" s="250"/>
      <c r="H14" s="250"/>
      <c r="I14" s="251"/>
      <c r="J14" s="26"/>
      <c r="K14" s="183"/>
      <c r="L14" s="184"/>
      <c r="M14" s="184"/>
      <c r="N14" s="185"/>
      <c r="O14" s="26"/>
      <c r="P14" s="183"/>
      <c r="Q14" s="184"/>
      <c r="R14" s="184"/>
      <c r="S14" s="185"/>
      <c r="T14" s="26"/>
      <c r="U14" s="183"/>
      <c r="V14" s="184"/>
      <c r="W14" s="184"/>
      <c r="X14" s="18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52"/>
      <c r="G15" s="253"/>
      <c r="H15" s="253"/>
      <c r="I15" s="254"/>
      <c r="J15" s="26"/>
      <c r="K15" s="183"/>
      <c r="L15" s="184"/>
      <c r="M15" s="184"/>
      <c r="N15" s="185"/>
      <c r="O15" s="26"/>
      <c r="P15" s="183"/>
      <c r="Q15" s="184"/>
      <c r="R15" s="184"/>
      <c r="S15" s="185"/>
      <c r="T15" s="26"/>
      <c r="U15" s="183"/>
      <c r="V15" s="184"/>
      <c r="W15" s="184"/>
      <c r="X15" s="18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55"/>
      <c r="G16" s="256"/>
      <c r="H16" s="256"/>
      <c r="I16" s="257"/>
      <c r="J16" s="26"/>
      <c r="K16" s="186"/>
      <c r="L16" s="187"/>
      <c r="M16" s="187"/>
      <c r="N16" s="188"/>
      <c r="O16" s="26"/>
      <c r="P16" s="186"/>
      <c r="Q16" s="187"/>
      <c r="R16" s="187"/>
      <c r="S16" s="188"/>
      <c r="T16" s="26"/>
      <c r="U16" s="186"/>
      <c r="V16" s="187"/>
      <c r="W16" s="187"/>
      <c r="X16" s="188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01" t="s">
        <v>38</v>
      </c>
      <c r="G17" s="202"/>
      <c r="H17" s="202"/>
      <c r="I17" s="203"/>
      <c r="J17" s="22"/>
      <c r="K17" s="201" t="s">
        <v>38</v>
      </c>
      <c r="L17" s="202"/>
      <c r="M17" s="202"/>
      <c r="N17" s="203"/>
      <c r="O17" s="22"/>
      <c r="P17" s="201" t="s">
        <v>38</v>
      </c>
      <c r="Q17" s="202"/>
      <c r="R17" s="202"/>
      <c r="S17" s="203"/>
      <c r="T17" s="22"/>
      <c r="U17" s="201" t="s">
        <v>38</v>
      </c>
      <c r="V17" s="202"/>
      <c r="W17" s="202"/>
      <c r="X17" s="203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07"/>
      <c r="G18" s="208"/>
      <c r="H18" s="208"/>
      <c r="I18" s="209"/>
      <c r="J18" s="22"/>
      <c r="K18" s="207"/>
      <c r="L18" s="208"/>
      <c r="M18" s="208"/>
      <c r="N18" s="209"/>
      <c r="O18" s="22"/>
      <c r="P18" s="207"/>
      <c r="Q18" s="208"/>
      <c r="R18" s="208"/>
      <c r="S18" s="209"/>
      <c r="T18" s="22"/>
      <c r="U18" s="207"/>
      <c r="V18" s="208"/>
      <c r="W18" s="208"/>
      <c r="X18" s="209"/>
      <c r="Y18" s="22"/>
      <c r="Z18" s="258" t="s">
        <v>76</v>
      </c>
      <c r="AA18" s="259"/>
      <c r="AB18" s="259"/>
      <c r="AC18" s="2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80" t="s">
        <v>77</v>
      </c>
      <c r="G19" s="181"/>
      <c r="H19" s="181"/>
      <c r="I19" s="182"/>
      <c r="J19" s="26"/>
      <c r="K19" s="222" t="s">
        <v>78</v>
      </c>
      <c r="L19" s="223"/>
      <c r="M19" s="223"/>
      <c r="N19" s="224"/>
      <c r="O19" s="26"/>
      <c r="P19" s="180" t="s">
        <v>77</v>
      </c>
      <c r="Q19" s="181"/>
      <c r="R19" s="181"/>
      <c r="S19" s="182"/>
      <c r="T19" s="26"/>
      <c r="U19" s="180" t="s">
        <v>77</v>
      </c>
      <c r="V19" s="181"/>
      <c r="W19" s="181"/>
      <c r="X19" s="182"/>
      <c r="Y19" s="26"/>
      <c r="Z19" s="261"/>
      <c r="AA19" s="262"/>
      <c r="AB19" s="262"/>
      <c r="AC19" s="263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83"/>
      <c r="G20" s="184"/>
      <c r="H20" s="184"/>
      <c r="I20" s="185"/>
      <c r="J20" s="26"/>
      <c r="K20" s="225"/>
      <c r="L20" s="226"/>
      <c r="M20" s="226"/>
      <c r="N20" s="227"/>
      <c r="O20" s="26"/>
      <c r="P20" s="183"/>
      <c r="Q20" s="184"/>
      <c r="R20" s="184"/>
      <c r="S20" s="185"/>
      <c r="T20" s="26"/>
      <c r="U20" s="183"/>
      <c r="V20" s="184"/>
      <c r="W20" s="184"/>
      <c r="X20" s="185"/>
      <c r="Y20" s="26"/>
      <c r="Z20" s="261"/>
      <c r="AA20" s="262"/>
      <c r="AB20" s="262"/>
      <c r="AC20" s="263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83"/>
      <c r="G21" s="184"/>
      <c r="H21" s="184"/>
      <c r="I21" s="185"/>
      <c r="J21" s="26"/>
      <c r="K21" s="225"/>
      <c r="L21" s="226"/>
      <c r="M21" s="226"/>
      <c r="N21" s="227"/>
      <c r="O21" s="26"/>
      <c r="P21" s="183"/>
      <c r="Q21" s="184"/>
      <c r="R21" s="184"/>
      <c r="S21" s="185"/>
      <c r="T21" s="26"/>
      <c r="U21" s="183"/>
      <c r="V21" s="184"/>
      <c r="W21" s="184"/>
      <c r="X21" s="185"/>
      <c r="Y21" s="26"/>
      <c r="Z21" s="261"/>
      <c r="AA21" s="262"/>
      <c r="AB21" s="262"/>
      <c r="AC21" s="263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86"/>
      <c r="G22" s="187"/>
      <c r="H22" s="187"/>
      <c r="I22" s="188"/>
      <c r="J22" s="31"/>
      <c r="K22" s="176"/>
      <c r="L22" s="177"/>
      <c r="M22" s="177"/>
      <c r="N22" s="178"/>
      <c r="O22" s="31"/>
      <c r="P22" s="186"/>
      <c r="Q22" s="187"/>
      <c r="R22" s="187"/>
      <c r="S22" s="188"/>
      <c r="T22" s="31"/>
      <c r="U22" s="186"/>
      <c r="V22" s="187"/>
      <c r="W22" s="187"/>
      <c r="X22" s="188"/>
      <c r="Y22" s="31"/>
      <c r="Z22" s="261"/>
      <c r="AA22" s="262"/>
      <c r="AB22" s="262"/>
      <c r="AC22" s="263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3" t="s">
        <v>12</v>
      </c>
      <c r="G23" s="174"/>
      <c r="H23" s="174"/>
      <c r="I23" s="175"/>
      <c r="J23" s="31"/>
      <c r="K23" s="173" t="s">
        <v>12</v>
      </c>
      <c r="L23" s="174"/>
      <c r="M23" s="174"/>
      <c r="N23" s="175"/>
      <c r="O23" s="31"/>
      <c r="P23" s="173" t="s">
        <v>12</v>
      </c>
      <c r="Q23" s="174"/>
      <c r="R23" s="174"/>
      <c r="S23" s="175"/>
      <c r="T23" s="31"/>
      <c r="U23" s="173" t="s">
        <v>12</v>
      </c>
      <c r="V23" s="174"/>
      <c r="W23" s="174"/>
      <c r="X23" s="175"/>
      <c r="Y23" s="31"/>
      <c r="Z23" s="261"/>
      <c r="AA23" s="262"/>
      <c r="AB23" s="262"/>
      <c r="AC23" s="263"/>
      <c r="AD23" s="31"/>
    </row>
    <row r="24" spans="1:30" ht="12.75" customHeight="1">
      <c r="A24" s="33"/>
      <c r="B24" s="27" t="s">
        <v>24</v>
      </c>
      <c r="C24" s="33"/>
      <c r="D24" s="219" t="s">
        <v>27</v>
      </c>
      <c r="E24" s="33"/>
      <c r="F24" s="180" t="s">
        <v>77</v>
      </c>
      <c r="G24" s="181"/>
      <c r="H24" s="181"/>
      <c r="I24" s="182"/>
      <c r="J24" s="33"/>
      <c r="K24" s="180" t="s">
        <v>77</v>
      </c>
      <c r="L24" s="181"/>
      <c r="M24" s="181"/>
      <c r="N24" s="182"/>
      <c r="O24" s="33"/>
      <c r="P24" s="180" t="s">
        <v>77</v>
      </c>
      <c r="Q24" s="181"/>
      <c r="R24" s="181"/>
      <c r="S24" s="182"/>
      <c r="T24" s="33"/>
      <c r="U24" s="222" t="s">
        <v>79</v>
      </c>
      <c r="V24" s="223"/>
      <c r="W24" s="223"/>
      <c r="X24" s="224"/>
      <c r="Y24" s="33"/>
      <c r="Z24" s="261"/>
      <c r="AA24" s="262"/>
      <c r="AB24" s="262"/>
      <c r="AC24" s="263"/>
      <c r="AD24" s="33"/>
    </row>
    <row r="25" spans="1:30" ht="12.75" customHeight="1">
      <c r="A25" s="33"/>
      <c r="B25" s="29" t="s">
        <v>25</v>
      </c>
      <c r="C25" s="33"/>
      <c r="D25" s="220"/>
      <c r="E25" s="33"/>
      <c r="F25" s="183"/>
      <c r="G25" s="184"/>
      <c r="H25" s="184"/>
      <c r="I25" s="185"/>
      <c r="J25" s="33"/>
      <c r="K25" s="183"/>
      <c r="L25" s="184"/>
      <c r="M25" s="184"/>
      <c r="N25" s="185"/>
      <c r="O25" s="33"/>
      <c r="P25" s="183"/>
      <c r="Q25" s="184"/>
      <c r="R25" s="184"/>
      <c r="S25" s="185"/>
      <c r="T25" s="33"/>
      <c r="U25" s="225"/>
      <c r="V25" s="226"/>
      <c r="W25" s="226"/>
      <c r="X25" s="227"/>
      <c r="Y25" s="33"/>
      <c r="Z25" s="261"/>
      <c r="AA25" s="262"/>
      <c r="AB25" s="262"/>
      <c r="AC25" s="263"/>
      <c r="AD25" s="33"/>
    </row>
    <row r="26" spans="1:30" ht="12.75" customHeight="1" thickBot="1">
      <c r="A26" s="33"/>
      <c r="B26" s="29" t="s">
        <v>26</v>
      </c>
      <c r="C26" s="33"/>
      <c r="D26" s="221"/>
      <c r="E26" s="33"/>
      <c r="F26" s="183"/>
      <c r="G26" s="184"/>
      <c r="H26" s="184"/>
      <c r="I26" s="185"/>
      <c r="J26" s="33"/>
      <c r="K26" s="183"/>
      <c r="L26" s="184"/>
      <c r="M26" s="184"/>
      <c r="N26" s="185"/>
      <c r="O26" s="33"/>
      <c r="P26" s="183"/>
      <c r="Q26" s="184"/>
      <c r="R26" s="184"/>
      <c r="S26" s="185"/>
      <c r="T26" s="33"/>
      <c r="U26" s="225"/>
      <c r="V26" s="226"/>
      <c r="W26" s="226"/>
      <c r="X26" s="227"/>
      <c r="Y26" s="33"/>
      <c r="Z26" s="261"/>
      <c r="AA26" s="262"/>
      <c r="AB26" s="262"/>
      <c r="AC26" s="263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86"/>
      <c r="G27" s="187"/>
      <c r="H27" s="187"/>
      <c r="I27" s="188"/>
      <c r="J27" s="33"/>
      <c r="K27" s="186"/>
      <c r="L27" s="187"/>
      <c r="M27" s="187"/>
      <c r="N27" s="188"/>
      <c r="O27" s="33"/>
      <c r="P27" s="186"/>
      <c r="Q27" s="187"/>
      <c r="R27" s="187"/>
      <c r="S27" s="188"/>
      <c r="T27" s="33"/>
      <c r="U27" s="176"/>
      <c r="V27" s="177"/>
      <c r="W27" s="177"/>
      <c r="X27" s="178"/>
      <c r="Y27" s="33"/>
      <c r="Z27" s="264"/>
      <c r="AA27" s="265"/>
      <c r="AB27" s="265"/>
      <c r="AC27" s="266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67" t="s">
        <v>80</v>
      </c>
      <c r="G28" s="268"/>
      <c r="H28" s="268"/>
      <c r="I28" s="269"/>
      <c r="J28" s="33"/>
      <c r="K28" s="201" t="s">
        <v>39</v>
      </c>
      <c r="L28" s="202"/>
      <c r="M28" s="202"/>
      <c r="N28" s="203"/>
      <c r="O28" s="33"/>
      <c r="P28" s="201" t="s">
        <v>39</v>
      </c>
      <c r="Q28" s="202"/>
      <c r="R28" s="202"/>
      <c r="S28" s="203"/>
      <c r="T28" s="33"/>
      <c r="U28" s="201" t="s">
        <v>39</v>
      </c>
      <c r="V28" s="202"/>
      <c r="W28" s="202"/>
      <c r="X28" s="203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70"/>
      <c r="G29" s="270"/>
      <c r="H29" s="270"/>
      <c r="I29" s="271"/>
      <c r="J29" s="33"/>
      <c r="K29" s="204"/>
      <c r="L29" s="205"/>
      <c r="M29" s="205"/>
      <c r="N29" s="206"/>
      <c r="O29" s="33"/>
      <c r="P29" s="204"/>
      <c r="Q29" s="205"/>
      <c r="R29" s="205"/>
      <c r="S29" s="206"/>
      <c r="T29" s="33"/>
      <c r="U29" s="204"/>
      <c r="V29" s="205"/>
      <c r="W29" s="205"/>
      <c r="X29" s="206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70"/>
      <c r="G30" s="270"/>
      <c r="H30" s="270"/>
      <c r="I30" s="271"/>
      <c r="J30" s="34"/>
      <c r="K30" s="207"/>
      <c r="L30" s="208"/>
      <c r="M30" s="208"/>
      <c r="N30" s="209"/>
      <c r="O30" s="34"/>
      <c r="P30" s="207"/>
      <c r="Q30" s="208"/>
      <c r="R30" s="208"/>
      <c r="S30" s="209"/>
      <c r="T30" s="34"/>
      <c r="U30" s="207"/>
      <c r="V30" s="208"/>
      <c r="W30" s="208"/>
      <c r="X30" s="209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70"/>
      <c r="G31" s="270"/>
      <c r="H31" s="270"/>
      <c r="I31" s="271"/>
      <c r="J31" s="35"/>
      <c r="K31" s="170"/>
      <c r="L31" s="155"/>
      <c r="M31" s="155"/>
      <c r="N31" s="156"/>
      <c r="O31" s="35"/>
      <c r="P31" s="272"/>
      <c r="Q31" s="273"/>
      <c r="R31" s="273"/>
      <c r="S31" s="274"/>
      <c r="T31" s="56"/>
      <c r="U31" s="194"/>
      <c r="V31" s="242"/>
      <c r="W31" s="242"/>
      <c r="X31" s="243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70"/>
      <c r="G32" s="270"/>
      <c r="H32" s="270"/>
      <c r="I32" s="271"/>
      <c r="J32" s="36"/>
      <c r="K32" s="153"/>
      <c r="L32" s="275"/>
      <c r="M32" s="275"/>
      <c r="N32" s="158"/>
      <c r="O32" s="36"/>
      <c r="P32" s="276"/>
      <c r="Q32" s="273"/>
      <c r="R32" s="273"/>
      <c r="S32" s="274"/>
      <c r="T32" s="57"/>
      <c r="U32" s="244"/>
      <c r="V32" s="245"/>
      <c r="W32" s="245"/>
      <c r="X32" s="246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70"/>
      <c r="G33" s="270"/>
      <c r="H33" s="270"/>
      <c r="I33" s="271"/>
      <c r="J33" s="36"/>
      <c r="K33" s="153"/>
      <c r="L33" s="275"/>
      <c r="M33" s="275"/>
      <c r="N33" s="158"/>
      <c r="O33" s="36"/>
      <c r="P33" s="276"/>
      <c r="Q33" s="273"/>
      <c r="R33" s="273"/>
      <c r="S33" s="274"/>
      <c r="T33" s="36"/>
      <c r="U33" s="244"/>
      <c r="V33" s="245"/>
      <c r="W33" s="245"/>
      <c r="X33" s="24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70"/>
      <c r="G34" s="270"/>
      <c r="H34" s="270"/>
      <c r="I34" s="271"/>
      <c r="J34" s="36"/>
      <c r="K34" s="153"/>
      <c r="L34" s="157"/>
      <c r="M34" s="157"/>
      <c r="N34" s="158"/>
      <c r="O34" s="36"/>
      <c r="P34" s="276"/>
      <c r="Q34" s="273"/>
      <c r="R34" s="273"/>
      <c r="S34" s="274"/>
      <c r="T34" s="36"/>
      <c r="U34" s="244"/>
      <c r="V34" s="245"/>
      <c r="W34" s="245"/>
      <c r="X34" s="24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70"/>
      <c r="G35" s="270"/>
      <c r="H35" s="270"/>
      <c r="I35" s="271"/>
      <c r="J35" s="40"/>
      <c r="K35" s="277"/>
      <c r="L35" s="278"/>
      <c r="M35" s="278"/>
      <c r="N35" s="279"/>
      <c r="O35" s="40"/>
      <c r="P35" s="276"/>
      <c r="Q35" s="273"/>
      <c r="R35" s="273"/>
      <c r="S35" s="27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80"/>
      <c r="G36" s="280"/>
      <c r="H36" s="280"/>
      <c r="I36" s="281"/>
      <c r="J36" s="42"/>
      <c r="K36" s="44"/>
      <c r="L36" s="45"/>
      <c r="M36" s="45"/>
      <c r="N36" s="46"/>
      <c r="O36" s="42"/>
      <c r="P36" s="282"/>
      <c r="Q36" s="283"/>
      <c r="R36" s="283"/>
      <c r="S36" s="284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6"/>
      <c r="G40" s="216"/>
      <c r="H40" s="216"/>
      <c r="I40" s="216"/>
      <c r="J40" s="216"/>
      <c r="K40" s="216"/>
      <c r="L40" s="216"/>
      <c r="M40" s="216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7"/>
      <c r="G41" s="217"/>
      <c r="H41" s="217"/>
      <c r="I41" s="217"/>
      <c r="J41" s="217"/>
      <c r="K41" s="217"/>
      <c r="L41" s="217"/>
      <c r="M41" s="217"/>
      <c r="N41" s="69"/>
      <c r="O41" s="69"/>
      <c r="P41" s="70"/>
      <c r="Q41" s="71"/>
      <c r="R41" s="218"/>
      <c r="S41" s="218"/>
      <c r="T41" s="218"/>
      <c r="U41" s="218"/>
      <c r="V41" s="218"/>
      <c r="W41" s="218"/>
      <c r="X41" s="218"/>
      <c r="Y41" s="218"/>
      <c r="Z41" s="218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37"/>
      <c r="G42" s="237"/>
      <c r="H42" s="237"/>
      <c r="I42" s="237"/>
      <c r="J42" s="237"/>
      <c r="K42" s="237"/>
      <c r="L42" s="237"/>
      <c r="M42" s="237"/>
      <c r="N42" s="74"/>
      <c r="O42" s="74"/>
      <c r="P42" s="68"/>
      <c r="Q42" s="75"/>
      <c r="R42" s="217"/>
      <c r="S42" s="217"/>
      <c r="T42" s="217"/>
      <c r="U42" s="217"/>
      <c r="V42" s="217"/>
      <c r="W42" s="217"/>
      <c r="X42" s="217"/>
      <c r="Y42" s="217"/>
      <c r="Z42" s="217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38"/>
      <c r="G43" s="238"/>
      <c r="H43" s="238"/>
      <c r="I43" s="238"/>
      <c r="J43" s="238"/>
      <c r="K43" s="238"/>
      <c r="L43" s="238"/>
      <c r="M43" s="238"/>
      <c r="N43" s="77"/>
      <c r="O43" s="77"/>
      <c r="P43" s="78"/>
      <c r="Q43" s="79"/>
      <c r="R43" s="239"/>
      <c r="S43" s="239"/>
      <c r="T43" s="239"/>
      <c r="U43" s="239"/>
      <c r="V43" s="239"/>
      <c r="W43" s="239"/>
      <c r="X43" s="239"/>
      <c r="Y43" s="239"/>
      <c r="Z43" s="239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40"/>
      <c r="G44" s="240"/>
      <c r="H44" s="240"/>
      <c r="I44" s="240"/>
      <c r="J44" s="240"/>
      <c r="K44" s="240"/>
      <c r="L44" s="240"/>
      <c r="M44" s="240"/>
      <c r="N44" s="74"/>
      <c r="O44" s="74"/>
      <c r="P44" s="81"/>
      <c r="Q44" s="82"/>
      <c r="R44" s="241"/>
      <c r="S44" s="241"/>
      <c r="T44" s="241"/>
      <c r="U44" s="241"/>
      <c r="V44" s="241"/>
      <c r="W44" s="241"/>
      <c r="X44" s="241"/>
      <c r="Y44" s="241"/>
      <c r="Z44" s="241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29"/>
      <c r="G45" s="229"/>
      <c r="H45" s="229"/>
      <c r="I45" s="229"/>
      <c r="J45" s="229"/>
      <c r="K45" s="229"/>
      <c r="L45" s="229"/>
      <c r="M45" s="229"/>
      <c r="N45" s="80"/>
      <c r="O45" s="80"/>
      <c r="P45" s="63"/>
      <c r="Q45" s="82"/>
      <c r="R45" s="230"/>
      <c r="S45" s="230"/>
      <c r="T45" s="230"/>
      <c r="U45" s="230"/>
      <c r="V45" s="230"/>
      <c r="W45" s="230"/>
      <c r="X45" s="230"/>
      <c r="Y45" s="230"/>
      <c r="Z45" s="230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1"/>
      <c r="G46" s="231"/>
      <c r="H46" s="231"/>
      <c r="I46" s="231"/>
      <c r="J46" s="231"/>
      <c r="K46" s="231"/>
      <c r="L46" s="231"/>
      <c r="M46" s="231"/>
      <c r="N46" s="80"/>
      <c r="O46" s="80"/>
      <c r="P46" s="85"/>
      <c r="Q46" s="82"/>
      <c r="R46" s="232"/>
      <c r="S46" s="232"/>
      <c r="T46" s="232"/>
      <c r="U46" s="232"/>
      <c r="V46" s="232"/>
      <c r="W46" s="232"/>
      <c r="X46" s="232"/>
      <c r="Y46" s="232"/>
      <c r="Z46" s="232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3"/>
      <c r="G47" s="233"/>
      <c r="H47" s="233"/>
      <c r="I47" s="233"/>
      <c r="J47" s="233"/>
      <c r="K47" s="233"/>
      <c r="L47" s="233"/>
      <c r="M47" s="233"/>
      <c r="N47" s="234"/>
      <c r="O47" s="234"/>
      <c r="P47" s="234"/>
      <c r="Q47" s="234"/>
      <c r="R47" s="235"/>
      <c r="S47" s="235"/>
      <c r="T47" s="235"/>
      <c r="U47" s="235"/>
      <c r="V47" s="235"/>
      <c r="W47" s="235"/>
      <c r="X47" s="235"/>
      <c r="Y47" s="235"/>
      <c r="Z47" s="235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88"/>
      <c r="M52" s="91"/>
      <c r="N52" s="91"/>
      <c r="O52" s="91"/>
      <c r="P52" s="91"/>
      <c r="Q52" s="91"/>
      <c r="R52" s="228"/>
      <c r="S52" s="228"/>
      <c r="T52" s="228"/>
      <c r="U52" s="228"/>
      <c r="V52" s="228"/>
      <c r="W52" s="228"/>
      <c r="X52" s="228"/>
      <c r="Y52" s="228"/>
      <c r="Z52" s="228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36"/>
      <c r="C70" s="236"/>
      <c r="D70" s="236"/>
      <c r="E70" s="236"/>
      <c r="F70" s="236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36"/>
      <c r="C72" s="236"/>
      <c r="D72" s="236"/>
      <c r="E72" s="236"/>
      <c r="F72" s="236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F13:I13"/>
    <mergeCell ref="F14:I16"/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P8:S11"/>
    <mergeCell ref="U8:X11"/>
    <mergeCell ref="K8:N11"/>
    <mergeCell ref="F8:I12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2010&amp;RIEEE P802.19-10/0109r0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="125" zoomScaleNormal="125" workbookViewId="0" topLeftCell="A1">
      <selection activeCell="B54" sqref="B54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16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45</v>
      </c>
    </row>
    <row r="3" spans="1:2" s="143" customFormat="1" ht="27.75" customHeight="1">
      <c r="A3" s="142"/>
      <c r="B3" s="140" t="s">
        <v>50</v>
      </c>
    </row>
    <row r="4" spans="1:6" ht="27.75" customHeight="1">
      <c r="A4" s="144">
        <v>1</v>
      </c>
      <c r="B4" s="145" t="s">
        <v>46</v>
      </c>
      <c r="C4" s="146" t="s">
        <v>41</v>
      </c>
      <c r="D4" s="147" t="s">
        <v>47</v>
      </c>
      <c r="E4" s="148">
        <v>5</v>
      </c>
      <c r="F4" s="149">
        <f>TIME(12,0,0)</f>
        <v>0.5</v>
      </c>
    </row>
    <row r="5" spans="1:6" ht="27.75" customHeight="1">
      <c r="A5" s="144">
        <f>A4+1</f>
        <v>2</v>
      </c>
      <c r="B5" s="145" t="s">
        <v>84</v>
      </c>
      <c r="C5" s="146" t="s">
        <v>41</v>
      </c>
      <c r="D5" s="147" t="s">
        <v>72</v>
      </c>
      <c r="E5" s="148">
        <v>5</v>
      </c>
      <c r="F5" s="149">
        <f>F4+TIME(0,E4,0)</f>
        <v>0.5034722222222222</v>
      </c>
    </row>
    <row r="6" spans="1:6" ht="27.75" customHeight="1">
      <c r="A6" s="144">
        <f>A5+1</f>
        <v>3</v>
      </c>
      <c r="B6" s="145" t="s">
        <v>42</v>
      </c>
      <c r="C6" s="146" t="s">
        <v>41</v>
      </c>
      <c r="D6" s="147" t="s">
        <v>47</v>
      </c>
      <c r="E6" s="148">
        <v>5</v>
      </c>
      <c r="F6" s="149">
        <f>F5+TIME(0,E5,0)</f>
        <v>0.5069444444444444</v>
      </c>
    </row>
    <row r="7" spans="1:6" ht="28.5" customHeight="1">
      <c r="A7" s="144">
        <f>A6+1</f>
        <v>4</v>
      </c>
      <c r="B7" s="145" t="s">
        <v>48</v>
      </c>
      <c r="C7" s="146" t="s">
        <v>41</v>
      </c>
      <c r="D7" s="147" t="s">
        <v>47</v>
      </c>
      <c r="E7" s="148">
        <v>15</v>
      </c>
      <c r="F7" s="149">
        <f>F6+TIME(0,E6,0)</f>
        <v>0.5104166666666666</v>
      </c>
    </row>
    <row r="8" spans="1:6" ht="27.75" customHeight="1">
      <c r="A8" s="144">
        <f>A7+1</f>
        <v>5</v>
      </c>
      <c r="B8" s="145" t="s">
        <v>43</v>
      </c>
      <c r="C8" s="146" t="s">
        <v>41</v>
      </c>
      <c r="D8" s="147" t="s">
        <v>57</v>
      </c>
      <c r="E8" s="148">
        <v>0</v>
      </c>
      <c r="F8" s="149">
        <f>F7+TIME(0,E7,0)</f>
        <v>0.5208333333333333</v>
      </c>
    </row>
    <row r="9" spans="1:6" ht="27.75" customHeight="1">
      <c r="A9" s="144"/>
      <c r="B9" s="145"/>
      <c r="C9" s="146"/>
      <c r="D9" s="147"/>
      <c r="E9" s="148"/>
      <c r="F9" s="149"/>
    </row>
    <row r="10" spans="1:2" s="143" customFormat="1" ht="27.75" customHeight="1">
      <c r="A10" s="142"/>
      <c r="B10" s="140" t="s">
        <v>49</v>
      </c>
    </row>
    <row r="11" spans="1:6" s="143" customFormat="1" ht="27.75" customHeight="1">
      <c r="A11" s="144">
        <v>1</v>
      </c>
      <c r="B11" s="145" t="s">
        <v>85</v>
      </c>
      <c r="C11" s="146" t="s">
        <v>86</v>
      </c>
      <c r="D11" s="147" t="s">
        <v>86</v>
      </c>
      <c r="E11" s="148">
        <v>120</v>
      </c>
      <c r="F11" s="149">
        <f>TIME(13,30,0)</f>
        <v>0.5625</v>
      </c>
    </row>
    <row r="12" spans="1:6" ht="27.75" customHeight="1">
      <c r="A12" s="144">
        <f>A11+1</f>
        <v>2</v>
      </c>
      <c r="B12" s="145" t="s">
        <v>43</v>
      </c>
      <c r="C12" s="146" t="s">
        <v>41</v>
      </c>
      <c r="D12" s="147" t="s">
        <v>57</v>
      </c>
      <c r="E12" s="148">
        <v>5</v>
      </c>
      <c r="F12" s="149">
        <f>F11+TIME(0,E11,0)</f>
        <v>0.6458333333333334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51</v>
      </c>
      <c r="C14" s="143"/>
      <c r="D14" s="143"/>
      <c r="E14" s="143"/>
      <c r="F14" s="143"/>
    </row>
    <row r="15" spans="1:6" ht="27.75" customHeight="1">
      <c r="A15" s="144">
        <v>1</v>
      </c>
      <c r="B15" s="145" t="s">
        <v>85</v>
      </c>
      <c r="C15" s="146" t="s">
        <v>86</v>
      </c>
      <c r="D15" s="147" t="s">
        <v>86</v>
      </c>
      <c r="E15" s="148">
        <v>120</v>
      </c>
      <c r="F15" s="149">
        <f>TIME(16,0,0)</f>
        <v>0.6666666666666666</v>
      </c>
    </row>
    <row r="16" spans="1:6" ht="27.75" customHeight="1">
      <c r="A16" s="144">
        <f>A15+1</f>
        <v>2</v>
      </c>
      <c r="B16" s="145" t="s">
        <v>43</v>
      </c>
      <c r="C16" s="146" t="s">
        <v>41</v>
      </c>
      <c r="D16" s="147" t="s">
        <v>57</v>
      </c>
      <c r="E16" s="148">
        <v>5</v>
      </c>
      <c r="F16" s="149">
        <f>F15+TIME(0,E15,0)</f>
        <v>0.75</v>
      </c>
    </row>
    <row r="18" spans="1:6" ht="27.75" customHeight="1">
      <c r="A18" s="142"/>
      <c r="B18" s="140" t="s">
        <v>53</v>
      </c>
      <c r="C18" s="143"/>
      <c r="D18" s="143"/>
      <c r="E18" s="143"/>
      <c r="F18" s="143"/>
    </row>
    <row r="19" spans="1:6" ht="27.75" customHeight="1">
      <c r="A19" s="144">
        <v>1</v>
      </c>
      <c r="B19" s="145" t="s">
        <v>85</v>
      </c>
      <c r="C19" s="146" t="s">
        <v>86</v>
      </c>
      <c r="D19" s="147"/>
      <c r="E19" s="148">
        <v>120</v>
      </c>
      <c r="F19" s="149">
        <f>TIME(10,30,0)</f>
        <v>0.4375</v>
      </c>
    </row>
    <row r="20" spans="1:6" ht="27.75" customHeight="1">
      <c r="A20" s="144">
        <f>A19+1</f>
        <v>2</v>
      </c>
      <c r="B20" s="145" t="s">
        <v>43</v>
      </c>
      <c r="C20" s="146" t="s">
        <v>41</v>
      </c>
      <c r="D20" s="147" t="s">
        <v>57</v>
      </c>
      <c r="E20" s="148">
        <v>0</v>
      </c>
      <c r="F20" s="149">
        <f>F19+TIME(0,E19,0)</f>
        <v>0.5208333333333334</v>
      </c>
    </row>
    <row r="22" spans="1:6" ht="27.75" customHeight="1">
      <c r="A22" s="142"/>
      <c r="B22" s="140" t="s">
        <v>90</v>
      </c>
      <c r="C22" s="143"/>
      <c r="D22" s="143"/>
      <c r="E22" s="143"/>
      <c r="F22" s="143"/>
    </row>
    <row r="23" spans="1:6" ht="27.75" customHeight="1">
      <c r="A23" s="144">
        <v>1</v>
      </c>
      <c r="B23" s="145" t="s">
        <v>87</v>
      </c>
      <c r="C23" s="146" t="s">
        <v>88</v>
      </c>
      <c r="D23" s="147" t="s">
        <v>89</v>
      </c>
      <c r="E23" s="148">
        <v>90</v>
      </c>
      <c r="F23" s="149">
        <f>TIME(14,0,0)</f>
        <v>0.5833333333333334</v>
      </c>
    </row>
    <row r="24" spans="1:6" ht="27.75" customHeight="1">
      <c r="A24" s="144">
        <f>A23+1</f>
        <v>2</v>
      </c>
      <c r="B24" s="145" t="s">
        <v>43</v>
      </c>
      <c r="C24" s="146" t="s">
        <v>41</v>
      </c>
      <c r="D24" s="147" t="s">
        <v>57</v>
      </c>
      <c r="E24" s="148">
        <v>0</v>
      </c>
      <c r="F24" s="149">
        <f>F23+TIME(0,E23,0)</f>
        <v>0.6458333333333334</v>
      </c>
    </row>
    <row r="26" spans="1:6" ht="27.75" customHeight="1">
      <c r="A26" s="142"/>
      <c r="B26" s="140" t="s">
        <v>52</v>
      </c>
      <c r="C26" s="143"/>
      <c r="D26" s="143"/>
      <c r="E26" s="143"/>
      <c r="F26" s="143"/>
    </row>
    <row r="27" spans="1:6" ht="27.75" customHeight="1">
      <c r="A27" s="144">
        <v>1</v>
      </c>
      <c r="B27" s="145" t="s">
        <v>85</v>
      </c>
      <c r="C27" s="146" t="s">
        <v>86</v>
      </c>
      <c r="D27" s="147" t="s">
        <v>86</v>
      </c>
      <c r="E27" s="148">
        <v>120</v>
      </c>
      <c r="F27" s="149">
        <f>TIME(16,0,0)</f>
        <v>0.6666666666666666</v>
      </c>
    </row>
    <row r="28" spans="1:6" ht="27.75" customHeight="1">
      <c r="A28" s="144">
        <f>A27+1</f>
        <v>2</v>
      </c>
      <c r="B28" s="145" t="s">
        <v>43</v>
      </c>
      <c r="C28" s="146" t="s">
        <v>41</v>
      </c>
      <c r="D28" s="147" t="s">
        <v>57</v>
      </c>
      <c r="E28" s="148">
        <v>0</v>
      </c>
      <c r="F28" s="149">
        <f>F27+TIME(0,E27,0)</f>
        <v>0.75</v>
      </c>
    </row>
    <row r="30" spans="1:6" ht="27.75" customHeight="1">
      <c r="A30" s="142"/>
      <c r="B30" s="140" t="s">
        <v>91</v>
      </c>
      <c r="C30" s="143"/>
      <c r="D30" s="143"/>
      <c r="E30" s="143"/>
      <c r="F30" s="143"/>
    </row>
    <row r="31" spans="1:6" ht="27.75" customHeight="1">
      <c r="A31" s="144">
        <v>1</v>
      </c>
      <c r="B31" s="145" t="s">
        <v>85</v>
      </c>
      <c r="C31" s="146" t="s">
        <v>86</v>
      </c>
      <c r="D31" s="147"/>
      <c r="E31" s="148">
        <v>120</v>
      </c>
      <c r="F31" s="149">
        <f>TIME(8,0,0)</f>
        <v>0.3333333333333333</v>
      </c>
    </row>
    <row r="32" spans="1:6" ht="27.75" customHeight="1">
      <c r="A32" s="144">
        <f>A31+1</f>
        <v>2</v>
      </c>
      <c r="B32" s="145" t="s">
        <v>43</v>
      </c>
      <c r="C32" s="146" t="s">
        <v>41</v>
      </c>
      <c r="D32" s="147" t="s">
        <v>57</v>
      </c>
      <c r="E32" s="148">
        <v>0</v>
      </c>
      <c r="F32" s="149">
        <f>F31+TIME(0,E31,0)</f>
        <v>0.41666666666666663</v>
      </c>
    </row>
    <row r="34" spans="1:6" ht="27.75" customHeight="1">
      <c r="A34" s="142"/>
      <c r="B34" s="140" t="s">
        <v>54</v>
      </c>
      <c r="C34" s="143"/>
      <c r="D34" s="143"/>
      <c r="E34" s="143"/>
      <c r="F34" s="143"/>
    </row>
    <row r="35" spans="1:6" ht="27.75" customHeight="1">
      <c r="A35" s="144">
        <v>1</v>
      </c>
      <c r="B35" s="145" t="s">
        <v>85</v>
      </c>
      <c r="C35" s="146"/>
      <c r="D35" s="147"/>
      <c r="E35" s="148">
        <v>120</v>
      </c>
      <c r="F35" s="149">
        <f>TIME(10,30,0)</f>
        <v>0.4375</v>
      </c>
    </row>
    <row r="36" spans="1:6" ht="27.75" customHeight="1">
      <c r="A36" s="144">
        <f>A35+1</f>
        <v>2</v>
      </c>
      <c r="B36" s="145" t="s">
        <v>43</v>
      </c>
      <c r="C36" s="146" t="s">
        <v>41</v>
      </c>
      <c r="D36" s="147" t="s">
        <v>57</v>
      </c>
      <c r="E36" s="148">
        <v>0</v>
      </c>
      <c r="F36" s="149">
        <f>F35+TIME(0,E35,0)</f>
        <v>0.5208333333333334</v>
      </c>
    </row>
    <row r="38" spans="1:6" ht="27.75" customHeight="1">
      <c r="A38" s="142"/>
      <c r="B38" s="140" t="s">
        <v>92</v>
      </c>
      <c r="C38" s="143"/>
      <c r="D38" s="143"/>
      <c r="E38" s="143"/>
      <c r="F38" s="143"/>
    </row>
    <row r="39" spans="1:6" ht="27.75" customHeight="1">
      <c r="A39" s="144">
        <v>1</v>
      </c>
      <c r="B39" s="145" t="s">
        <v>85</v>
      </c>
      <c r="C39" s="146"/>
      <c r="D39" s="147"/>
      <c r="E39" s="148">
        <v>120</v>
      </c>
      <c r="F39" s="149">
        <f>TIME(13,30,0)</f>
        <v>0.5625</v>
      </c>
    </row>
    <row r="40" spans="1:6" ht="27.75" customHeight="1">
      <c r="A40" s="144">
        <f>A39+1</f>
        <v>2</v>
      </c>
      <c r="B40" s="145" t="s">
        <v>43</v>
      </c>
      <c r="C40" s="146" t="s">
        <v>41</v>
      </c>
      <c r="D40" s="147" t="s">
        <v>57</v>
      </c>
      <c r="E40" s="148">
        <v>0</v>
      </c>
      <c r="F40" s="149">
        <f>F39+TIME(0,E39,0)</f>
        <v>0.6458333333333334</v>
      </c>
    </row>
    <row r="42" spans="1:6" ht="27.75" customHeight="1">
      <c r="A42" s="142"/>
      <c r="B42" s="140" t="s">
        <v>92</v>
      </c>
      <c r="C42" s="143"/>
      <c r="D42" s="143"/>
      <c r="E42" s="143"/>
      <c r="F42" s="143"/>
    </row>
    <row r="43" spans="1:6" ht="27.75" customHeight="1">
      <c r="A43" s="144">
        <v>1</v>
      </c>
      <c r="B43" s="145" t="s">
        <v>93</v>
      </c>
      <c r="C43" s="146"/>
      <c r="D43" s="147"/>
      <c r="E43" s="148">
        <v>120</v>
      </c>
      <c r="F43" s="149">
        <f>TIME(13,30,0)</f>
        <v>0.5625</v>
      </c>
    </row>
    <row r="44" spans="1:6" ht="27.75" customHeight="1">
      <c r="A44" s="144">
        <f>A43+1</f>
        <v>2</v>
      </c>
      <c r="B44" s="145" t="s">
        <v>43</v>
      </c>
      <c r="C44" s="146" t="s">
        <v>41</v>
      </c>
      <c r="D44" s="147" t="s">
        <v>57</v>
      </c>
      <c r="E44" s="148">
        <v>0</v>
      </c>
      <c r="F44" s="149">
        <f>F43+TIME(0,E43,0)</f>
        <v>0.6458333333333334</v>
      </c>
    </row>
    <row r="46" spans="1:6" ht="27.75" customHeight="1">
      <c r="A46" s="142"/>
      <c r="B46" s="140" t="s">
        <v>55</v>
      </c>
      <c r="C46" s="143"/>
      <c r="D46" s="143"/>
      <c r="E46" s="143"/>
      <c r="F46" s="143"/>
    </row>
    <row r="47" spans="1:6" ht="27.75" customHeight="1">
      <c r="A47" s="144">
        <v>1</v>
      </c>
      <c r="B47" s="145" t="s">
        <v>94</v>
      </c>
      <c r="C47" s="146"/>
      <c r="D47" s="147"/>
      <c r="E47" s="148">
        <v>120</v>
      </c>
      <c r="F47" s="149">
        <f>TIME(8,0,0)</f>
        <v>0.3333333333333333</v>
      </c>
    </row>
    <row r="48" spans="1:6" ht="27.75" customHeight="1">
      <c r="A48" s="139">
        <v>2</v>
      </c>
      <c r="B48" s="145" t="s">
        <v>43</v>
      </c>
      <c r="C48" s="146" t="s">
        <v>41</v>
      </c>
      <c r="D48" s="147" t="s">
        <v>57</v>
      </c>
      <c r="E48" s="148">
        <v>0</v>
      </c>
      <c r="F48" s="149">
        <v>0.9166666666666666</v>
      </c>
    </row>
    <row r="49" spans="1:6" ht="27.75" customHeight="1">
      <c r="A49" s="142"/>
      <c r="B49" s="140" t="s">
        <v>56</v>
      </c>
      <c r="C49" s="143"/>
      <c r="D49" s="143"/>
      <c r="E49" s="143"/>
      <c r="F49" s="143"/>
    </row>
    <row r="50" spans="1:6" ht="27.75" customHeight="1">
      <c r="A50" s="144">
        <v>1</v>
      </c>
      <c r="B50" s="171" t="s">
        <v>95</v>
      </c>
      <c r="C50" s="146" t="s">
        <v>41</v>
      </c>
      <c r="D50" s="147" t="s">
        <v>96</v>
      </c>
      <c r="E50" s="148">
        <v>120</v>
      </c>
      <c r="F50" s="149">
        <f>TIME(10,30,0)</f>
        <v>0.4375</v>
      </c>
    </row>
    <row r="51" spans="1:6" ht="27.75" customHeight="1">
      <c r="A51" s="144">
        <v>2</v>
      </c>
      <c r="B51" s="145" t="s">
        <v>43</v>
      </c>
      <c r="C51" s="146" t="s">
        <v>41</v>
      </c>
      <c r="D51" s="147" t="s">
        <v>57</v>
      </c>
      <c r="E51" s="148">
        <v>0</v>
      </c>
      <c r="F51" s="149">
        <v>0.5208333333333334</v>
      </c>
    </row>
    <row r="53" ht="27.75" customHeight="1">
      <c r="B53" s="140" t="s">
        <v>59</v>
      </c>
    </row>
    <row r="54" spans="1:6" ht="27.75" customHeight="1">
      <c r="A54" s="139">
        <v>1</v>
      </c>
      <c r="B54" s="145" t="s">
        <v>60</v>
      </c>
      <c r="C54" s="146" t="s">
        <v>41</v>
      </c>
      <c r="D54" s="147" t="s">
        <v>47</v>
      </c>
      <c r="E54" s="148">
        <v>120</v>
      </c>
      <c r="F54" s="149">
        <v>0.5625</v>
      </c>
    </row>
    <row r="55" spans="1:6" ht="27.75" customHeight="1">
      <c r="A55" s="139">
        <v>2</v>
      </c>
      <c r="B55" s="171" t="s">
        <v>58</v>
      </c>
      <c r="C55" s="172"/>
      <c r="D55" s="172" t="s">
        <v>73</v>
      </c>
      <c r="E55" s="172">
        <v>0</v>
      </c>
      <c r="F55" s="149"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2010&amp;RIEEE P802.19-10/0109r0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2010-11-08T12:48:58Z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