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4"/>
  </bookViews>
  <sheets>
    <sheet name="Graphic" sheetId="1" r:id="rId1"/>
    <sheet name="Objectives" sheetId="2" r:id="rId2"/>
    <sheet name="07Tue slot1-4" sheetId="3" r:id="rId3"/>
    <sheet name="08Wed slot5-6" sheetId="4" r:id="rId4"/>
    <sheet name="09Thu slot7-8" sheetId="5" r:id="rId5"/>
    <sheet name="List_Contribution" sheetId="6" r:id="rId6"/>
    <sheet name="Sheet1" sheetId="7" r:id="rId7"/>
  </sheets>
  <definedNames>
    <definedName name="_Parse_In" localSheetId="2" hidden="1">'07Tue slot1-4'!$C$31:$C$45</definedName>
    <definedName name="_Parse_In" localSheetId="3" hidden="1">'08Wed slot5-6'!$C$7:$C$22</definedName>
    <definedName name="_Parse_In" localSheetId="4" hidden="1">'09Thu slot7-8'!$C$29:$C$42</definedName>
    <definedName name="_Parse_In" localSheetId="5" hidden="1">'List_Contribution'!$C$35:$C$43</definedName>
    <definedName name="_Parse_In" localSheetId="1" hidden="1">'Objectives'!$C$17:$C$25</definedName>
    <definedName name="_Parse_Out" localSheetId="2" hidden="1">'07Tue slot1-4'!$C$47</definedName>
    <definedName name="_Parse_Out" localSheetId="3" hidden="1">'08Wed slot5-6'!$C$24</definedName>
    <definedName name="_Parse_Out" localSheetId="4" hidden="1">'09Thu slot7-8'!$C$44</definedName>
    <definedName name="_Parse_Out" localSheetId="5" hidden="1">'List_Contribution'!$C$45</definedName>
    <definedName name="_Parse_Out" localSheetId="1" hidden="1">'Objectives'!$C$27</definedName>
    <definedName name="all">#REF!</definedName>
    <definedName name="circular">#REF!</definedName>
    <definedName name="_xlnm.Print_Area" localSheetId="2">'07Tue slot1-4'!$A$1:$J$38</definedName>
    <definedName name="_xlnm.Print_Area" localSheetId="3">'08Wed slot5-6'!$A$1:$K$22</definedName>
    <definedName name="_xlnm.Print_Area" localSheetId="4">'09Thu slot7-8'!$A$1:$J$31</definedName>
    <definedName name="_xlnm.Print_Area" localSheetId="0">'Graphic'!$B$2:$W$47</definedName>
    <definedName name="_xlnm.Print_Area" localSheetId="5">'List_Contribution'!$A$1:$I$32</definedName>
    <definedName name="_xlnm.Print_Area" localSheetId="1">'Objectives'!$A$1:$H$14</definedName>
    <definedName name="Print_Area_MI" localSheetId="2">'07Tue slot1-4'!$C$3:$H$19</definedName>
    <definedName name="PRINT_AREA_MI" localSheetId="2">'07Tue slot1-4'!$C$3:$H$19</definedName>
    <definedName name="Print_Area_MI" localSheetId="3">'08Wed slot5-6'!$C$3:$H$6</definedName>
    <definedName name="PRINT_AREA_MI" localSheetId="3">'08Wed slot5-6'!$C$3:$H$6</definedName>
    <definedName name="Print_Area_MI" localSheetId="4">'09Thu slot7-8'!$C$3:$H$5</definedName>
    <definedName name="PRINT_AREA_MI" localSheetId="4">'09Thu slot7-8'!$C$3:$H$5</definedName>
    <definedName name="Print_Area_MI" localSheetId="5">'List_Contribution'!$C$2:$H$32</definedName>
    <definedName name="PRINT_AREA_MI" localSheetId="5">'List_Contribution'!$C$2:$H$32</definedName>
    <definedName name="Print_Area_MI" localSheetId="1">'Objectives'!$C$3:$G$14</definedName>
    <definedName name="PRINT_AREA_MI" localSheetId="1">'Objectives'!$C$3:$G$14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<sst xmlns="http://schemas.openxmlformats.org/spreadsheetml/2006/main" count="648" uniqueCount="304">
  <si>
    <t xml:space="preserve"> -</t>
  </si>
  <si>
    <t>-</t>
  </si>
  <si>
    <t>R.Fisher</t>
  </si>
  <si>
    <t>II</t>
  </si>
  <si>
    <t>MEETING CALLED TO ORDER</t>
  </si>
  <si>
    <t>DT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</si>
  <si>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</si>
  <si>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</si>
  <si>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</si>
  <si>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</si>
  <si>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</si>
  <si>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</si>
  <si>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set font to bold for agenda items for minutes printout</t>
  </si>
  <si>
    <t>set left margin to 0 for draft text, 4 for final print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</si>
  <si>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</si>
  <si>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</si>
  <si>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</si>
  <si>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</si>
  <si>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</si>
  <si>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</si>
  <si>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</si>
  <si>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</si>
  <si>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</si>
  <si>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</si>
  <si>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</si>
  <si>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</si>
  <si>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</si>
  <si>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</si>
  <si>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</si>
  <si>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</si>
  <si>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</si>
  <si>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</si>
  <si>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</si>
  <si>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</si>
  <si>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</si>
  <si>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</si>
  <si>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</si>
  <si>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</si>
  <si>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</si>
  <si>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</si>
  <si>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</si>
  <si>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</si>
  <si>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</si>
  <si>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</si>
  <si>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</si>
  <si>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</si>
  <si>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</si>
  <si>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</si>
  <si>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</si>
  <si>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</si>
  <si>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</si>
  <si>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</si>
  <si>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</si>
  <si>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</si>
  <si>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</si>
  <si>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</si>
  <si>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</si>
  <si>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</si>
  <si>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</si>
  <si>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</si>
  <si>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</si>
  <si>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</si>
  <si>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</si>
  <si>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</si>
  <si>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</si>
  <si>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</si>
  <si>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</si>
  <si>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</si>
  <si>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</si>
  <si>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</si>
  <si>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</si>
  <si>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</si>
  <si>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</si>
  <si>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</si>
  <si>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</si>
  <si>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</si>
  <si>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</si>
  <si>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</si>
  <si>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</si>
  <si>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</si>
  <si>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</si>
  <si>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</si>
  <si>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</si>
  <si>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</si>
  <si>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</si>
  <si>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</si>
  <si>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</si>
  <si>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</si>
  <si>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</si>
  <si>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TG 3b -HIGH RATE MAC enhancemets</t>
  </si>
  <si>
    <t>Task Group 4a - Low Rate Alternative PHY</t>
  </si>
  <si>
    <t>Task Group 4b - 15.4 enhancements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</si>
  <si>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</si>
  <si>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</si>
  <si>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</si>
  <si>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</si>
  <si>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</si>
  <si>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</si>
  <si>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</si>
  <si>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</si>
  <si>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</si>
  <si>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</si>
  <si>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</si>
  <si>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</si>
  <si>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</si>
  <si>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</si>
  <si>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</si>
  <si>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</si>
  <si>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</si>
  <si>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</si>
  <si>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</si>
  <si>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</si>
  <si>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TG3c</t>
  </si>
  <si>
    <t>WIRELESS LEADERSHIP MEETING</t>
  </si>
  <si>
    <t>TG3c- Millimeter Wave</t>
  </si>
  <si>
    <t>DISCUSSION ON MEETING OBJECTIVES</t>
  </si>
  <si>
    <t>3.1</t>
  </si>
  <si>
    <t>New contributions</t>
  </si>
  <si>
    <t>2.3</t>
  </si>
  <si>
    <t>DT</t>
  </si>
  <si>
    <t>MI</t>
  </si>
  <si>
    <t>RECESS</t>
  </si>
  <si>
    <t>DT</t>
  </si>
  <si>
    <t>MI</t>
  </si>
  <si>
    <t>DT</t>
  </si>
  <si>
    <t>Discussion on Next Meeting Objectives</t>
  </si>
  <si>
    <t>A. Seyedi</t>
  </si>
  <si>
    <t>R. Fisher</t>
  </si>
  <si>
    <t>WNG</t>
  </si>
  <si>
    <t>802.15Wireless Next Generation Standing Committee</t>
  </si>
  <si>
    <t>Update of Channel Modeling Works</t>
  </si>
  <si>
    <t>CALL FOR CONTRIBUTIONS</t>
  </si>
  <si>
    <t>DT</t>
  </si>
  <si>
    <t>MI</t>
  </si>
  <si>
    <t>II</t>
  </si>
  <si>
    <t>A. Mathew</t>
  </si>
  <si>
    <t>R. Fisher</t>
  </si>
  <si>
    <t>Social</t>
  </si>
  <si>
    <t>Wireless Leadership</t>
  </si>
  <si>
    <t>II</t>
  </si>
  <si>
    <t>MEETING CALLED TO ORDER</t>
  </si>
  <si>
    <t>R.Fisher</t>
  </si>
  <si>
    <t>DT</t>
  </si>
  <si>
    <t>MI</t>
  </si>
  <si>
    <t>RECESS</t>
  </si>
  <si>
    <t>2.1</t>
  </si>
  <si>
    <t>2.2</t>
  </si>
  <si>
    <t>DT</t>
  </si>
  <si>
    <t>4.1</t>
  </si>
  <si>
    <t>5.1</t>
  </si>
  <si>
    <t>Time</t>
  </si>
  <si>
    <t>File name</t>
  </si>
  <si>
    <t>Doc. #</t>
  </si>
  <si>
    <t>#</t>
  </si>
  <si>
    <t xml:space="preserve">GENERATING TG3c CLOSING REPORT </t>
  </si>
  <si>
    <t>4.4</t>
  </si>
  <si>
    <t>CHANNEL MODEL STATUS REPORT</t>
  </si>
  <si>
    <t>APPROVAL OF AGENDA</t>
  </si>
  <si>
    <t>DISCUSSION ON PROJECT TIMELINE/ OBJECTIVES</t>
  </si>
  <si>
    <t>ANNOUNCEMENT and INTRODUCTION</t>
  </si>
  <si>
    <t>A. Sadri</t>
  </si>
  <si>
    <t>RECESS</t>
  </si>
  <si>
    <t>2.4</t>
  </si>
  <si>
    <t>Presented by</t>
  </si>
  <si>
    <t xml:space="preserve">MEETING CALLED TO ORDER </t>
  </si>
  <si>
    <t>5.3</t>
  </si>
  <si>
    <t>41st IEEE 802.15 WPAN MEETING</t>
  </si>
  <si>
    <t>March 5-10, 2006</t>
  </si>
  <si>
    <t>802 EC MEETING</t>
  </si>
  <si>
    <t>Wireless Architecture Sub Group</t>
  </si>
  <si>
    <t>802.15 WG Midweek</t>
  </si>
  <si>
    <t>802 PLENARY</t>
  </si>
  <si>
    <t>Lunch on Your Own</t>
  </si>
  <si>
    <t>802.15 WG Opening</t>
  </si>
  <si>
    <t>SG-B</t>
  </si>
  <si>
    <t>Tut 1</t>
  </si>
  <si>
    <t>Tut 3</t>
  </si>
  <si>
    <t>Tut 2</t>
  </si>
  <si>
    <t>Tut 4</t>
  </si>
  <si>
    <t>Study Group Body Area Networks</t>
  </si>
  <si>
    <t>Task Group 3c- millimeter wave alt PHY for 15.3</t>
  </si>
  <si>
    <t>802,15 WNG</t>
  </si>
  <si>
    <t>Study Group - Body Area Networks</t>
  </si>
  <si>
    <t>802.15 WNG</t>
  </si>
  <si>
    <t>AGENDA IEEE 802.15.TG3c 6th MEETING</t>
  </si>
  <si>
    <t>41st IEEE802.15 WPAN MEETING</t>
  </si>
  <si>
    <t>Hyatt Regency Denver At Colorado Convention Center, 650 15th Street, Denver, Colorado, USA</t>
  </si>
  <si>
    <t>March 5-10, 2006</t>
  </si>
  <si>
    <t>Approval of Big Island Meeting Minutes</t>
  </si>
  <si>
    <t>Update of Usage Model Document Works</t>
  </si>
  <si>
    <t xml:space="preserve"> Tuesday, March 07, 2006</t>
  </si>
  <si>
    <t xml:space="preserve"> Wednesday, March 08, 2006</t>
  </si>
  <si>
    <t>Thursday, March 09, 2006</t>
  </si>
  <si>
    <t xml:space="preserve">APPROVAL OF Big Island MEETING MINUTES </t>
  </si>
  <si>
    <t>3.2</t>
  </si>
  <si>
    <t>UMD STATUS REPORT</t>
  </si>
  <si>
    <t>Discussion of UMD</t>
  </si>
  <si>
    <t>DT</t>
  </si>
  <si>
    <t>Discussion of UMD (continued)</t>
  </si>
  <si>
    <t>3.4</t>
  </si>
  <si>
    <t>6.1</t>
  </si>
  <si>
    <t>6.2</t>
  </si>
  <si>
    <t>6.3</t>
  </si>
  <si>
    <t>DISCUSSION of draft CFP</t>
  </si>
  <si>
    <t>A. Fisher</t>
  </si>
  <si>
    <t>Review of System Requirements/Selection Criteria Document</t>
  </si>
  <si>
    <t>II</t>
  </si>
  <si>
    <t>CFI UPDATE</t>
  </si>
  <si>
    <t>Review of System Requirements/Selection Criteria document</t>
  </si>
  <si>
    <t>G. Moddel</t>
  </si>
  <si>
    <t>Japanese Regulation Update</t>
  </si>
  <si>
    <t>H. Ikeda</t>
  </si>
  <si>
    <t>DT</t>
  </si>
  <si>
    <t>R1</t>
  </si>
  <si>
    <t>Hyatt Regency Denver At Colorado Convention Center, 650 15th Street, Denver, Colorado, USA</t>
  </si>
  <si>
    <t>06/105r0</t>
  </si>
  <si>
    <t>05/525r2</t>
  </si>
  <si>
    <t>W. Li</t>
  </si>
  <si>
    <t>T. Pollock</t>
  </si>
  <si>
    <t>K. Sayrafian</t>
  </si>
  <si>
    <t>A. Mathew</t>
  </si>
  <si>
    <t>06/100r0</t>
  </si>
  <si>
    <t>Two-path channel model for wireless desktop appplications</t>
  </si>
  <si>
    <t>C. Choi</t>
  </si>
  <si>
    <t>05/439r7</t>
  </si>
  <si>
    <t>4.5</t>
  </si>
  <si>
    <t>DT</t>
  </si>
  <si>
    <t>T. Huang</t>
  </si>
  <si>
    <t>3.5</t>
  </si>
  <si>
    <t>3.6</t>
  </si>
  <si>
    <t>4.3</t>
  </si>
  <si>
    <t>4.7</t>
  </si>
  <si>
    <t xml:space="preserve">Part 15.2555 RF safety </t>
  </si>
  <si>
    <t>06/109r0</t>
  </si>
  <si>
    <t>1.10</t>
  </si>
  <si>
    <t>1.11</t>
  </si>
  <si>
    <t>1.12</t>
  </si>
  <si>
    <t>06/136r0</t>
  </si>
  <si>
    <t>06/055r5</t>
  </si>
  <si>
    <t>06/137r0</t>
  </si>
  <si>
    <t>06/138r0</t>
  </si>
  <si>
    <t>E. Grass</t>
  </si>
  <si>
    <t>06/037r1</t>
  </si>
  <si>
    <t>06/061r1</t>
  </si>
  <si>
    <t>06/112r0</t>
  </si>
  <si>
    <t>06/103r0</t>
  </si>
  <si>
    <t>06/113r1</t>
  </si>
  <si>
    <t>indoor 60GHz channel model with AoA</t>
  </si>
  <si>
    <t>NICTA data measurements and model parameters</t>
  </si>
  <si>
    <t>NICT (Japan) data measurements and model parameters</t>
  </si>
  <si>
    <t>06/089r2</t>
  </si>
  <si>
    <t>Impact Antenna Diagram on  60GHz Radio Channel</t>
  </si>
  <si>
    <t>06/141r1</t>
  </si>
  <si>
    <t>Propagation Model and Channel Measurement for 60GHz Indoor</t>
  </si>
  <si>
    <t>3.3</t>
  </si>
  <si>
    <t>06/147r0</t>
  </si>
  <si>
    <t xml:space="preserve">Observations UMass measurements  </t>
  </si>
  <si>
    <t>06/146r1</t>
  </si>
  <si>
    <t>IMST time angular characteristics analysis</t>
  </si>
  <si>
    <t>06/136r0</t>
  </si>
  <si>
    <t>Concern time line to review MAC</t>
  </si>
  <si>
    <t>06/152r0</t>
  </si>
  <si>
    <t xml:space="preserve">Metal Insulator Electronics for 60 GHz and Beyond </t>
  </si>
  <si>
    <t>4.2</t>
  </si>
  <si>
    <t>06/145r1</t>
  </si>
  <si>
    <t>5.2</t>
  </si>
  <si>
    <t>5.4</t>
  </si>
  <si>
    <t>06/055r6</t>
  </si>
  <si>
    <t>06/055r6</t>
  </si>
  <si>
    <t>6.4</t>
  </si>
  <si>
    <t>* It is agreed by meeting members during meeting UMD discussion can be extended into PM2(Slot 6)</t>
  </si>
  <si>
    <t>06/145r1</t>
  </si>
  <si>
    <t>Regulatory Requirements</t>
  </si>
  <si>
    <t xml:space="preserve">Review of Regulatory Requirements document </t>
  </si>
  <si>
    <t>CFI response</t>
  </si>
  <si>
    <t>* Slot 9 is newly allocated in the meeting</t>
  </si>
  <si>
    <t>Executed result of working Agenda in the the meeting March 8 (Wed)</t>
  </si>
  <si>
    <t>Executed result of working Agenda in the the meeting March 7 (Tue)</t>
  </si>
  <si>
    <t>Executed result of working Agenda in the the meeting March 9 (Thu)</t>
  </si>
  <si>
    <t>06/172r0</t>
  </si>
  <si>
    <t>World time meeting planning</t>
  </si>
  <si>
    <t>06/172r0</t>
  </si>
  <si>
    <t>Discussion of Channel modeling working plan</t>
  </si>
  <si>
    <t>05/596rx</t>
  </si>
  <si>
    <t>06/173r0</t>
  </si>
  <si>
    <t>R. Roberts</t>
  </si>
  <si>
    <t>mmwave 802.15.3c Usage Model Document</t>
  </si>
  <si>
    <t>Indoor 60GHz channel model with AoA</t>
  </si>
  <si>
    <t>Simplified test doppler and angular velocity</t>
  </si>
  <si>
    <t>RF exposure rule under part 15-255</t>
  </si>
  <si>
    <t>05/525r3</t>
  </si>
  <si>
    <t>TG3c Project Plan</t>
  </si>
  <si>
    <t>05/311r6</t>
  </si>
  <si>
    <t xml:space="preserve">Protocol Integration of 60Ghz PHY  </t>
  </si>
  <si>
    <t>60GHz Japanese Regulation</t>
  </si>
  <si>
    <t>H. Ikeda/R. Fisher</t>
  </si>
  <si>
    <t>TG3c Closing Report March 06</t>
  </si>
  <si>
    <t>06/177r0</t>
  </si>
  <si>
    <t>Two path channel model for wireless desktop appplications</t>
  </si>
  <si>
    <t>TG3c Call for Proposals</t>
  </si>
  <si>
    <t>06/048r3</t>
  </si>
  <si>
    <t>06/177r0</t>
  </si>
  <si>
    <t>Discussion of MAC handling</t>
  </si>
  <si>
    <t>Contributions List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</si>
</sst>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70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411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49" fontId="0" fillId="0" borderId="0" xfId="0" applyNumberFormat="1" applyAlignment="1">
      <alignment horizontal="left"/>
    </xf>
    <xf numFmtId="49" fontId="6" fillId="2" borderId="0" xfId="0" applyNumberFormat="1" applyFont="1" applyFill="1" applyAlignment="1" quotePrefix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180" fontId="0" fillId="0" borderId="0" xfId="0" applyFill="1" applyAlignment="1">
      <alignment/>
    </xf>
    <xf numFmtId="180" fontId="12" fillId="0" borderId="0" xfId="0" applyFont="1" applyFill="1" applyAlignment="1">
      <alignment/>
    </xf>
    <xf numFmtId="180" fontId="0" fillId="0" borderId="0" xfId="0" applyFont="1" applyFill="1" applyAlignment="1">
      <alignment/>
    </xf>
    <xf numFmtId="180" fontId="0" fillId="0" borderId="0" xfId="0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180" fontId="0" fillId="0" borderId="0" xfId="0" applyFill="1" applyAlignment="1">
      <alignment horizontal="right"/>
    </xf>
    <xf numFmtId="180" fontId="14" fillId="0" borderId="0" xfId="0" applyFont="1" applyFill="1" applyAlignment="1">
      <alignment/>
    </xf>
    <xf numFmtId="180" fontId="7" fillId="0" borderId="0" xfId="0" applyNumberFormat="1" applyFont="1" applyFill="1" applyAlignment="1" applyProtection="1">
      <alignment horizontal="center"/>
      <protection/>
    </xf>
    <xf numFmtId="49" fontId="6" fillId="3" borderId="0" xfId="0" applyNumberFormat="1" applyFont="1" applyFill="1" applyAlignment="1" quotePrefix="1">
      <alignment horizontal="left"/>
    </xf>
    <xf numFmtId="49" fontId="6" fillId="3" borderId="0" xfId="0" applyNumberFormat="1" applyFont="1" applyFill="1" applyAlignment="1">
      <alignment horizontal="left"/>
    </xf>
    <xf numFmtId="180" fontId="12" fillId="2" borderId="0" xfId="0" applyFont="1" applyFill="1" applyAlignment="1">
      <alignment/>
    </xf>
    <xf numFmtId="180" fontId="63" fillId="0" borderId="0" xfId="0" applyFont="1" applyAlignment="1">
      <alignment/>
    </xf>
    <xf numFmtId="180" fontId="64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65" fillId="0" borderId="0" xfId="0" applyNumberFormat="1" applyFont="1" applyAlignment="1">
      <alignment horizontal="left"/>
    </xf>
    <xf numFmtId="0" fontId="16" fillId="0" borderId="0" xfId="22" applyFont="1" applyFill="1" applyBorder="1">
      <alignment/>
      <protection/>
    </xf>
    <xf numFmtId="0" fontId="18" fillId="4" borderId="1" xfId="22" applyFont="1" applyFill="1" applyBorder="1" applyAlignment="1">
      <alignment horizontal="left" vertical="center"/>
      <protection/>
    </xf>
    <xf numFmtId="0" fontId="16" fillId="4" borderId="2" xfId="22" applyFont="1" applyFill="1" applyBorder="1" applyAlignment="1">
      <alignment vertical="center"/>
      <protection/>
    </xf>
    <xf numFmtId="0" fontId="17" fillId="4" borderId="2" xfId="22" applyFont="1" applyFill="1" applyBorder="1" applyAlignment="1">
      <alignment horizontal="center" vertical="center"/>
      <protection/>
    </xf>
    <xf numFmtId="0" fontId="17" fillId="4" borderId="3" xfId="22" applyFont="1" applyFill="1" applyBorder="1" applyAlignment="1">
      <alignment horizontal="center" vertical="center"/>
      <protection/>
    </xf>
    <xf numFmtId="0" fontId="66" fillId="4" borderId="4" xfId="22" applyFont="1" applyFill="1" applyBorder="1" applyAlignment="1">
      <alignment horizontal="left" vertical="center" indent="2"/>
      <protection/>
    </xf>
    <xf numFmtId="0" fontId="4" fillId="4" borderId="0" xfId="22" applyFill="1" applyAlignment="1">
      <alignment/>
      <protection/>
    </xf>
    <xf numFmtId="0" fontId="4" fillId="4" borderId="5" xfId="22" applyFill="1" applyBorder="1" applyAlignment="1">
      <alignment/>
      <protection/>
    </xf>
    <xf numFmtId="0" fontId="4" fillId="0" borderId="0" xfId="22" applyAlignment="1">
      <alignment/>
      <protection/>
    </xf>
    <xf numFmtId="0" fontId="4" fillId="0" borderId="6" xfId="22" applyBorder="1" applyAlignment="1">
      <alignment/>
      <protection/>
    </xf>
    <xf numFmtId="0" fontId="67" fillId="4" borderId="4" xfId="22" applyFont="1" applyFill="1" applyBorder="1" applyAlignment="1">
      <alignment horizontal="left" vertical="center" indent="2"/>
      <protection/>
    </xf>
    <xf numFmtId="0" fontId="68" fillId="4" borderId="0" xfId="22" applyFont="1" applyFill="1" applyAlignment="1">
      <alignment horizontal="left" indent="2"/>
      <protection/>
    </xf>
    <xf numFmtId="0" fontId="68" fillId="4" borderId="5" xfId="22" applyFont="1" applyFill="1" applyBorder="1" applyAlignment="1">
      <alignment horizontal="left" indent="2"/>
      <protection/>
    </xf>
    <xf numFmtId="0" fontId="68" fillId="0" borderId="0" xfId="22" applyFont="1" applyAlignment="1">
      <alignment horizontal="left" indent="2"/>
      <protection/>
    </xf>
    <xf numFmtId="0" fontId="68" fillId="0" borderId="6" xfId="22" applyFont="1" applyBorder="1" applyAlignment="1">
      <alignment horizontal="left" indent="2"/>
      <protection/>
    </xf>
    <xf numFmtId="0" fontId="16" fillId="4" borderId="7" xfId="22" applyFont="1" applyFill="1" applyBorder="1" applyAlignment="1">
      <alignment horizontal="left" vertical="center" indent="2"/>
      <protection/>
    </xf>
    <xf numFmtId="0" fontId="16" fillId="4" borderId="8" xfId="22" applyFont="1" applyFill="1" applyBorder="1" applyAlignment="1">
      <alignment vertical="center"/>
      <protection/>
    </xf>
    <xf numFmtId="0" fontId="17" fillId="4" borderId="8" xfId="22" applyFont="1" applyFill="1" applyBorder="1" applyAlignment="1">
      <alignment horizontal="center" vertical="center"/>
      <protection/>
    </xf>
    <xf numFmtId="0" fontId="17" fillId="4" borderId="9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6" fillId="5" borderId="10" xfId="22" applyFont="1" applyFill="1" applyBorder="1" applyAlignment="1">
      <alignment horizontal="center" vertical="center"/>
      <protection/>
    </xf>
    <xf numFmtId="0" fontId="16" fillId="5" borderId="11" xfId="22" applyFont="1" applyFill="1" applyBorder="1" applyAlignment="1">
      <alignment horizontal="center" vertical="center"/>
      <protection/>
    </xf>
    <xf numFmtId="0" fontId="19" fillId="6" borderId="12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 wrapText="1"/>
      <protection/>
    </xf>
    <xf numFmtId="0" fontId="20" fillId="7" borderId="13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 wrapText="1"/>
      <protection/>
    </xf>
    <xf numFmtId="0" fontId="20" fillId="7" borderId="1" xfId="22" applyFont="1" applyFill="1" applyBorder="1" applyAlignment="1">
      <alignment horizontal="center" vertical="center"/>
      <protection/>
    </xf>
    <xf numFmtId="0" fontId="20" fillId="7" borderId="2" xfId="22" applyFont="1" applyFill="1" applyBorder="1" applyAlignment="1">
      <alignment horizontal="center" vertical="center"/>
      <protection/>
    </xf>
    <xf numFmtId="0" fontId="20" fillId="7" borderId="13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 wrapText="1"/>
      <protection/>
    </xf>
    <xf numFmtId="0" fontId="20" fillId="7" borderId="15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 wrapText="1"/>
      <protection/>
    </xf>
    <xf numFmtId="0" fontId="20" fillId="7" borderId="12" xfId="22" applyFont="1" applyFill="1" applyBorder="1" applyAlignment="1">
      <alignment horizontal="center" vertical="center"/>
      <protection/>
    </xf>
    <xf numFmtId="0" fontId="20" fillId="7" borderId="14" xfId="22" applyFont="1" applyFill="1" applyBorder="1" applyAlignment="1">
      <alignment horizontal="center" vertical="center"/>
      <protection/>
    </xf>
    <xf numFmtId="0" fontId="20" fillId="7" borderId="15" xfId="22" applyFont="1" applyFill="1" applyBorder="1" applyAlignment="1">
      <alignment horizontal="center" vertical="center"/>
      <protection/>
    </xf>
    <xf numFmtId="0" fontId="21" fillId="8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1" fillId="8" borderId="12" xfId="22" applyFont="1" applyFill="1" applyBorder="1" applyAlignment="1">
      <alignment horizontal="center" vertical="center" wrapText="1"/>
      <protection/>
    </xf>
    <xf numFmtId="0" fontId="19" fillId="5" borderId="12" xfId="22" applyFont="1" applyFill="1" applyBorder="1" applyAlignment="1">
      <alignment horizontal="center" vertical="center" wrapText="1"/>
      <protection/>
    </xf>
    <xf numFmtId="0" fontId="28" fillId="7" borderId="4" xfId="22" applyFont="1" applyFill="1" applyBorder="1" applyAlignment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69" fillId="4" borderId="10" xfId="22" applyFont="1" applyFill="1" applyBorder="1" applyAlignment="1">
      <alignment horizontal="center" vertical="center"/>
      <protection/>
    </xf>
    <xf numFmtId="0" fontId="28" fillId="7" borderId="0" xfId="22" applyFont="1" applyFill="1" applyBorder="1" applyAlignment="1">
      <alignment horizontal="center" vertical="center" wrapText="1"/>
      <protection/>
    </xf>
    <xf numFmtId="0" fontId="28" fillId="7" borderId="6" xfId="22" applyFont="1" applyFill="1" applyBorder="1" applyAlignment="1">
      <alignment horizontal="center" vertical="center" wrapText="1"/>
      <protection/>
    </xf>
    <xf numFmtId="0" fontId="21" fillId="8" borderId="4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21" fillId="9" borderId="16" xfId="22" applyFont="1" applyFill="1" applyBorder="1" applyAlignment="1">
      <alignment horizontal="center" vertical="center" wrapText="1"/>
      <protection/>
    </xf>
    <xf numFmtId="0" fontId="19" fillId="7" borderId="2" xfId="22" applyFont="1" applyFill="1" applyBorder="1" applyAlignment="1">
      <alignment horizontal="center" vertical="center" wrapText="1"/>
      <protection/>
    </xf>
    <xf numFmtId="0" fontId="19" fillId="7" borderId="1" xfId="22" applyFont="1" applyFill="1" applyBorder="1" applyAlignment="1">
      <alignment horizontal="center" vertical="center" wrapText="1"/>
      <protection/>
    </xf>
    <xf numFmtId="0" fontId="19" fillId="7" borderId="13" xfId="22" applyFont="1" applyFill="1" applyBorder="1" applyAlignment="1">
      <alignment horizontal="center" vertical="center" wrapText="1"/>
      <protection/>
    </xf>
    <xf numFmtId="0" fontId="21" fillId="9" borderId="7" xfId="22" applyFont="1" applyFill="1" applyBorder="1" applyAlignment="1">
      <alignment horizontal="center" vertical="center" wrapText="1"/>
      <protection/>
    </xf>
    <xf numFmtId="0" fontId="19" fillId="7" borderId="17" xfId="22" applyFont="1" applyFill="1" applyBorder="1" applyAlignment="1">
      <alignment horizontal="center" vertical="center" wrapText="1"/>
      <protection/>
    </xf>
    <xf numFmtId="0" fontId="19" fillId="7" borderId="7" xfId="22" applyFont="1" applyFill="1" applyBorder="1" applyAlignment="1">
      <alignment horizontal="center" vertical="center" wrapText="1"/>
      <protection/>
    </xf>
    <xf numFmtId="0" fontId="19" fillId="7" borderId="8" xfId="22" applyFont="1" applyFill="1" applyBorder="1" applyAlignment="1">
      <alignment horizontal="center" vertical="center" wrapText="1"/>
      <protection/>
    </xf>
    <xf numFmtId="0" fontId="19" fillId="7" borderId="18" xfId="22" applyFont="1" applyFill="1" applyBorder="1" applyAlignment="1">
      <alignment horizontal="center" vertical="center" wrapText="1"/>
      <protection/>
    </xf>
    <xf numFmtId="0" fontId="28" fillId="7" borderId="7" xfId="22" applyFont="1" applyFill="1" applyBorder="1" applyAlignment="1">
      <alignment horizontal="center" vertical="center" wrapText="1"/>
      <protection/>
    </xf>
    <xf numFmtId="0" fontId="28" fillId="7" borderId="8" xfId="22" applyFont="1" applyFill="1" applyBorder="1" applyAlignment="1">
      <alignment horizontal="center" vertical="center" wrapText="1"/>
      <protection/>
    </xf>
    <xf numFmtId="0" fontId="28" fillId="7" borderId="18" xfId="22" applyFont="1" applyFill="1" applyBorder="1" applyAlignment="1">
      <alignment horizontal="center" vertical="center" wrapText="1"/>
      <protection/>
    </xf>
    <xf numFmtId="0" fontId="29" fillId="0" borderId="0" xfId="22" applyFont="1">
      <alignment/>
      <protection/>
    </xf>
    <xf numFmtId="0" fontId="29" fillId="5" borderId="4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vertical="center"/>
      <protection/>
    </xf>
    <xf numFmtId="0" fontId="29" fillId="5" borderId="6" xfId="22" applyFont="1" applyFill="1" applyBorder="1" applyAlignment="1">
      <alignment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center"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34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left" vertical="center"/>
      <protection/>
    </xf>
    <xf numFmtId="0" fontId="35" fillId="5" borderId="0" xfId="22" applyFont="1" applyFill="1" applyBorder="1" applyAlignment="1">
      <alignment horizontal="center" vertical="center"/>
      <protection/>
    </xf>
    <xf numFmtId="0" fontId="35" fillId="5" borderId="0" xfId="22" applyFont="1" applyFill="1" applyBorder="1" applyAlignment="1">
      <alignment horizontal="left" vertical="center"/>
      <protection/>
    </xf>
    <xf numFmtId="0" fontId="36" fillId="5" borderId="0" xfId="22" applyFont="1" applyFill="1" applyBorder="1" applyAlignment="1">
      <alignment horizontal="center" vertical="center"/>
      <protection/>
    </xf>
    <xf numFmtId="0" fontId="37" fillId="5" borderId="0" xfId="22" applyFont="1" applyFill="1" applyBorder="1" applyAlignment="1">
      <alignment horizontal="center" vertical="center"/>
      <protection/>
    </xf>
    <xf numFmtId="0" fontId="38" fillId="5" borderId="0" xfId="22" applyFont="1" applyFill="1" applyBorder="1" applyAlignment="1">
      <alignment horizontal="center" vertical="center"/>
      <protection/>
    </xf>
    <xf numFmtId="0" fontId="39" fillId="5" borderId="0" xfId="22" applyFont="1" applyFill="1" applyBorder="1" applyAlignment="1">
      <alignment horizontal="center" vertical="center"/>
      <protection/>
    </xf>
    <xf numFmtId="0" fontId="29" fillId="10" borderId="1" xfId="22" applyFont="1" applyFill="1" applyBorder="1" applyAlignment="1">
      <alignment vertical="center"/>
      <protection/>
    </xf>
    <xf numFmtId="0" fontId="29" fillId="10" borderId="2" xfId="22" applyFont="1" applyFill="1" applyBorder="1" applyAlignment="1">
      <alignment vertical="center"/>
      <protection/>
    </xf>
    <xf numFmtId="0" fontId="29" fillId="10" borderId="13" xfId="22" applyFont="1" applyFill="1" applyBorder="1" applyAlignment="1">
      <alignment vertical="center"/>
      <protection/>
    </xf>
    <xf numFmtId="0" fontId="29" fillId="11" borderId="2" xfId="22" applyFont="1" applyFill="1" applyBorder="1" applyAlignment="1">
      <alignment vertical="center"/>
      <protection/>
    </xf>
    <xf numFmtId="0" fontId="40" fillId="11" borderId="2" xfId="22" applyFont="1" applyFill="1" applyBorder="1" applyAlignment="1">
      <alignment horizontal="left" vertical="center"/>
      <protection/>
    </xf>
    <xf numFmtId="0" fontId="40" fillId="11" borderId="2" xfId="22" applyFont="1" applyFill="1" applyBorder="1" applyAlignment="1">
      <alignment horizontal="center" vertical="center"/>
      <protection/>
    </xf>
    <xf numFmtId="0" fontId="40" fillId="11" borderId="13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horizontal="center" vertical="center"/>
      <protection/>
    </xf>
    <xf numFmtId="0" fontId="40" fillId="10" borderId="4" xfId="22" applyFont="1" applyFill="1" applyBorder="1" applyAlignment="1">
      <alignment horizontal="left" vertical="center"/>
      <protection/>
    </xf>
    <xf numFmtId="0" fontId="40" fillId="10" borderId="0" xfId="22" applyFont="1" applyFill="1" applyBorder="1" applyAlignment="1">
      <alignment horizontal="left" vertical="center"/>
      <protection/>
    </xf>
    <xf numFmtId="0" fontId="29" fillId="10" borderId="0" xfId="22" applyFont="1" applyFill="1" applyBorder="1" applyAlignment="1">
      <alignment vertical="center"/>
      <protection/>
    </xf>
    <xf numFmtId="0" fontId="29" fillId="10" borderId="6" xfId="22" applyFont="1" applyFill="1" applyBorder="1" applyAlignment="1">
      <alignment vertical="center"/>
      <protection/>
    </xf>
    <xf numFmtId="0" fontId="40" fillId="11" borderId="0" xfId="22" applyFont="1" applyFill="1" applyBorder="1" applyAlignment="1">
      <alignment horizontal="left" vertical="center"/>
      <protection/>
    </xf>
    <xf numFmtId="0" fontId="40" fillId="11" borderId="0" xfId="22" applyFont="1" applyFill="1" applyBorder="1" applyAlignment="1">
      <alignment horizontal="center" vertical="center"/>
      <protection/>
    </xf>
    <xf numFmtId="0" fontId="41" fillId="11" borderId="0" xfId="22" applyFont="1" applyFill="1" applyBorder="1" applyAlignment="1">
      <alignment horizontal="center" vertical="center"/>
      <protection/>
    </xf>
    <xf numFmtId="0" fontId="29" fillId="11" borderId="6" xfId="22" applyFont="1" applyFill="1" applyBorder="1" applyAlignment="1">
      <alignment vertical="center"/>
      <protection/>
    </xf>
    <xf numFmtId="0" fontId="29" fillId="10" borderId="4" xfId="22" applyFont="1" applyFill="1" applyBorder="1" applyAlignment="1">
      <alignment vertical="center"/>
      <protection/>
    </xf>
    <xf numFmtId="0" fontId="42" fillId="10" borderId="0" xfId="22" applyFont="1" applyFill="1" applyBorder="1" applyAlignment="1">
      <alignment vertical="center"/>
      <protection/>
    </xf>
    <xf numFmtId="0" fontId="29" fillId="10" borderId="0" xfId="22" applyFont="1" applyFill="1" applyBorder="1">
      <alignment/>
      <protection/>
    </xf>
    <xf numFmtId="0" fontId="16" fillId="11" borderId="19" xfId="22" applyFont="1" applyFill="1" applyBorder="1" applyAlignment="1">
      <alignment horizontal="center" vertical="center"/>
      <protection/>
    </xf>
    <xf numFmtId="0" fontId="16" fillId="11" borderId="20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right" vertical="center"/>
      <protection/>
    </xf>
    <xf numFmtId="0" fontId="43" fillId="10" borderId="20" xfId="22" applyFont="1" applyFill="1" applyBorder="1" applyAlignment="1">
      <alignment vertical="center"/>
      <protection/>
    </xf>
    <xf numFmtId="0" fontId="43" fillId="10" borderId="20" xfId="22" applyFont="1" applyFill="1" applyBorder="1" applyAlignment="1">
      <alignment horizontal="center" vertical="center"/>
      <protection/>
    </xf>
    <xf numFmtId="0" fontId="43" fillId="10" borderId="21" xfId="22" applyFont="1" applyFill="1" applyBorder="1" applyAlignment="1">
      <alignment horizontal="center" vertical="center"/>
      <protection/>
    </xf>
    <xf numFmtId="0" fontId="29" fillId="10" borderId="0" xfId="22" applyFont="1" applyFill="1">
      <alignment/>
      <protection/>
    </xf>
    <xf numFmtId="0" fontId="35" fillId="10" borderId="0" xfId="22" applyFont="1" applyFill="1" applyBorder="1" applyAlignment="1">
      <alignment horizontal="right" vertical="center"/>
      <protection/>
    </xf>
    <xf numFmtId="190" fontId="44" fillId="3" borderId="20" xfId="22" applyNumberFormat="1" applyFont="1" applyFill="1" applyBorder="1" applyAlignment="1">
      <alignment horizontal="center" vertical="center"/>
      <protection/>
    </xf>
    <xf numFmtId="191" fontId="44" fillId="3" borderId="22" xfId="22" applyNumberFormat="1" applyFont="1" applyFill="1" applyBorder="1" applyAlignment="1" applyProtection="1">
      <alignment horizontal="center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10" fontId="35" fillId="10" borderId="6" xfId="22" applyNumberFormat="1" applyFont="1" applyFill="1" applyBorder="1" applyAlignment="1" applyProtection="1">
      <alignment horizontal="right" vertical="center"/>
      <protection/>
    </xf>
    <xf numFmtId="10" fontId="35" fillId="11" borderId="0" xfId="22" applyNumberFormat="1" applyFont="1" applyFill="1" applyBorder="1" applyAlignment="1" applyProtection="1">
      <alignment horizontal="right" vertical="center"/>
      <protection/>
    </xf>
    <xf numFmtId="0" fontId="35" fillId="11" borderId="0" xfId="22" applyFont="1" applyFill="1" applyBorder="1" applyAlignment="1">
      <alignment horizontal="right" vertical="center"/>
      <protection/>
    </xf>
    <xf numFmtId="0" fontId="29" fillId="3" borderId="20" xfId="22" applyFont="1" applyFill="1" applyBorder="1" applyAlignment="1">
      <alignment horizontal="center" vertical="center"/>
      <protection/>
    </xf>
    <xf numFmtId="0" fontId="29" fillId="3" borderId="21" xfId="22" applyFont="1" applyFill="1" applyBorder="1" applyAlignment="1">
      <alignment horizontal="center" vertical="center"/>
      <protection/>
    </xf>
    <xf numFmtId="190" fontId="44" fillId="3" borderId="23" xfId="22" applyNumberFormat="1" applyFont="1" applyFill="1" applyBorder="1" applyAlignment="1">
      <alignment horizontal="center" vertical="center"/>
      <protection/>
    </xf>
    <xf numFmtId="191" fontId="44" fillId="3" borderId="5" xfId="22" applyNumberFormat="1" applyFont="1" applyFill="1" applyBorder="1" applyAlignment="1" applyProtection="1">
      <alignment horizontal="center" vertical="center"/>
      <protection/>
    </xf>
    <xf numFmtId="0" fontId="29" fillId="3" borderId="23" xfId="22" applyFont="1" applyFill="1" applyBorder="1" applyAlignment="1">
      <alignment horizontal="center" vertical="center"/>
      <protection/>
    </xf>
    <xf numFmtId="0" fontId="29" fillId="3" borderId="0" xfId="22" applyFont="1" applyFill="1" applyBorder="1" applyAlignment="1">
      <alignment horizontal="center" vertical="center"/>
      <protection/>
    </xf>
    <xf numFmtId="0" fontId="45" fillId="10" borderId="0" xfId="22" applyFont="1" applyFill="1" applyBorder="1" applyAlignment="1">
      <alignment horizontal="right" vertical="center"/>
      <protection/>
    </xf>
    <xf numFmtId="190" fontId="46" fillId="3" borderId="23" xfId="22" applyNumberFormat="1" applyFont="1" applyFill="1" applyBorder="1" applyAlignment="1">
      <alignment horizontal="center" vertical="center"/>
      <protection/>
    </xf>
    <xf numFmtId="10" fontId="32" fillId="10" borderId="0" xfId="22" applyNumberFormat="1" applyFont="1" applyFill="1" applyBorder="1" applyAlignment="1" applyProtection="1">
      <alignment horizontal="right" vertical="center"/>
      <protection/>
    </xf>
    <xf numFmtId="10" fontId="32" fillId="10" borderId="6" xfId="22" applyNumberFormat="1" applyFont="1" applyFill="1" applyBorder="1" applyAlignment="1" applyProtection="1">
      <alignment horizontal="right" vertical="center"/>
      <protection/>
    </xf>
    <xf numFmtId="10" fontId="32" fillId="11" borderId="0" xfId="22" applyNumberFormat="1" applyFont="1" applyFill="1" applyBorder="1" applyAlignment="1" applyProtection="1">
      <alignment horizontal="right" vertical="center"/>
      <protection/>
    </xf>
    <xf numFmtId="0" fontId="45" fillId="11" borderId="0" xfId="22" applyFont="1" applyFill="1" applyBorder="1" applyAlignment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190" fontId="47" fillId="3" borderId="23" xfId="22" applyNumberFormat="1" applyFont="1" applyFill="1" applyBorder="1" applyAlignment="1">
      <alignment horizontal="center" vertical="center"/>
      <protection/>
    </xf>
    <xf numFmtId="191" fontId="47" fillId="3" borderId="5" xfId="22" applyNumberFormat="1" applyFont="1" applyFill="1" applyBorder="1" applyAlignment="1" applyProtection="1">
      <alignment horizontal="center" vertical="center"/>
      <protection/>
    </xf>
    <xf numFmtId="10" fontId="33" fillId="10" borderId="0" xfId="22" applyNumberFormat="1" applyFont="1" applyFill="1" applyBorder="1" applyAlignment="1" applyProtection="1">
      <alignment horizontal="right" vertical="center"/>
      <protection/>
    </xf>
    <xf numFmtId="10" fontId="33" fillId="10" borderId="6" xfId="22" applyNumberFormat="1" applyFont="1" applyFill="1" applyBorder="1" applyAlignment="1" applyProtection="1">
      <alignment horizontal="right" vertical="center"/>
      <protection/>
    </xf>
    <xf numFmtId="10" fontId="33" fillId="11" borderId="0" xfId="22" applyNumberFormat="1" applyFont="1" applyFill="1" applyBorder="1" applyAlignment="1" applyProtection="1">
      <alignment horizontal="right" vertical="center"/>
      <protection/>
    </xf>
    <xf numFmtId="0" fontId="38" fillId="11" borderId="0" xfId="22" applyFont="1" applyFill="1" applyBorder="1" applyAlignment="1">
      <alignment horizontal="right" vertical="center"/>
      <protection/>
    </xf>
    <xf numFmtId="0" fontId="30" fillId="10" borderId="0" xfId="22" applyFont="1" applyFill="1" applyBorder="1" applyAlignment="1">
      <alignment horizontal="right" vertical="center"/>
      <protection/>
    </xf>
    <xf numFmtId="190" fontId="48" fillId="3" borderId="23" xfId="22" applyNumberFormat="1" applyFont="1" applyFill="1" applyBorder="1" applyAlignment="1">
      <alignment horizontal="center" vertical="center"/>
      <protection/>
    </xf>
    <xf numFmtId="191" fontId="48" fillId="3" borderId="5" xfId="22" applyNumberFormat="1" applyFont="1" applyFill="1" applyBorder="1" applyAlignment="1" applyProtection="1">
      <alignment horizontal="center" vertical="center"/>
      <protection/>
    </xf>
    <xf numFmtId="10" fontId="36" fillId="10" borderId="0" xfId="22" applyNumberFormat="1" applyFont="1" applyFill="1" applyBorder="1" applyAlignment="1" applyProtection="1">
      <alignment horizontal="right" vertical="center"/>
      <protection/>
    </xf>
    <xf numFmtId="10" fontId="36" fillId="10" borderId="6" xfId="22" applyNumberFormat="1" applyFont="1" applyFill="1" applyBorder="1" applyAlignment="1" applyProtection="1">
      <alignment horizontal="right" vertical="center"/>
      <protection/>
    </xf>
    <xf numFmtId="10" fontId="36" fillId="11" borderId="0" xfId="22" applyNumberFormat="1" applyFont="1" applyFill="1" applyBorder="1" applyAlignment="1" applyProtection="1">
      <alignment horizontal="right" vertical="center"/>
      <protection/>
    </xf>
    <xf numFmtId="0" fontId="30" fillId="11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190" fontId="49" fillId="3" borderId="23" xfId="22" applyNumberFormat="1" applyFont="1" applyFill="1" applyBorder="1" applyAlignment="1">
      <alignment horizontal="center" vertical="center"/>
      <protection/>
    </xf>
    <xf numFmtId="191" fontId="49" fillId="3" borderId="5" xfId="22" applyNumberFormat="1" applyFont="1" applyFill="1" applyBorder="1" applyAlignment="1" applyProtection="1">
      <alignment horizontal="center" vertical="center"/>
      <protection/>
    </xf>
    <xf numFmtId="10" fontId="45" fillId="10" borderId="0" xfId="22" applyNumberFormat="1" applyFont="1" applyFill="1" applyBorder="1" applyAlignment="1" applyProtection="1">
      <alignment horizontal="right" vertical="center"/>
      <protection/>
    </xf>
    <xf numFmtId="10" fontId="45" fillId="10" borderId="6" xfId="22" applyNumberFormat="1" applyFont="1" applyFill="1" applyBorder="1" applyAlignment="1" applyProtection="1">
      <alignment horizontal="right" vertical="center"/>
      <protection/>
    </xf>
    <xf numFmtId="10" fontId="45" fillId="11" borderId="0" xfId="22" applyNumberFormat="1" applyFont="1" applyFill="1" applyBorder="1" applyAlignment="1" applyProtection="1">
      <alignment horizontal="right" vertical="center"/>
      <protection/>
    </xf>
    <xf numFmtId="0" fontId="29" fillId="3" borderId="23" xfId="22" applyFont="1" applyFill="1" applyBorder="1" applyAlignment="1" quotePrefix="1">
      <alignment horizontal="center" vertical="center"/>
      <protection/>
    </xf>
    <xf numFmtId="190" fontId="50" fillId="3" borderId="23" xfId="22" applyNumberFormat="1" applyFont="1" applyFill="1" applyBorder="1" applyAlignment="1">
      <alignment horizontal="center" vertical="center"/>
      <protection/>
    </xf>
    <xf numFmtId="191" fontId="50" fillId="3" borderId="5" xfId="22" applyNumberFormat="1" applyFont="1" applyFill="1" applyBorder="1" applyAlignment="1" applyProtection="1">
      <alignment horizontal="center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10" fontId="38" fillId="10" borderId="6" xfId="22" applyNumberFormat="1" applyFont="1" applyFill="1" applyBorder="1" applyAlignment="1" applyProtection="1">
      <alignment horizontal="right" vertical="center"/>
      <protection/>
    </xf>
    <xf numFmtId="10" fontId="38" fillId="11" borderId="0" xfId="22" applyNumberFormat="1" applyFont="1" applyFill="1" applyBorder="1" applyAlignment="1" applyProtection="1">
      <alignment horizontal="right" vertical="center"/>
      <protection/>
    </xf>
    <xf numFmtId="0" fontId="33" fillId="11" borderId="0" xfId="22" applyFont="1" applyFill="1" applyBorder="1" applyAlignment="1">
      <alignment horizontal="right" vertical="center"/>
      <protection/>
    </xf>
    <xf numFmtId="0" fontId="36" fillId="10" borderId="0" xfId="22" applyFont="1" applyFill="1" applyBorder="1" applyAlignment="1">
      <alignment horizontal="right" vertical="center"/>
      <protection/>
    </xf>
    <xf numFmtId="190" fontId="51" fillId="3" borderId="23" xfId="22" applyNumberFormat="1" applyFont="1" applyFill="1" applyBorder="1" applyAlignment="1">
      <alignment horizontal="center" vertical="center"/>
      <protection/>
    </xf>
    <xf numFmtId="191" fontId="52" fillId="3" borderId="5" xfId="22" applyNumberFormat="1" applyFont="1" applyFill="1" applyBorder="1" applyAlignment="1" applyProtection="1">
      <alignment horizontal="center" vertical="center"/>
      <protection/>
    </xf>
    <xf numFmtId="10" fontId="53" fillId="10" borderId="0" xfId="22" applyNumberFormat="1" applyFont="1" applyFill="1" applyBorder="1" applyAlignment="1" applyProtection="1">
      <alignment horizontal="right" vertical="center"/>
      <protection/>
    </xf>
    <xf numFmtId="10" fontId="53" fillId="10" borderId="6" xfId="22" applyNumberFormat="1" applyFont="1" applyFill="1" applyBorder="1" applyAlignment="1" applyProtection="1">
      <alignment horizontal="right" vertical="center"/>
      <protection/>
    </xf>
    <xf numFmtId="10" fontId="53" fillId="11" borderId="0" xfId="22" applyNumberFormat="1" applyFont="1" applyFill="1" applyBorder="1" applyAlignment="1" applyProtection="1">
      <alignment horizontal="right" vertical="center"/>
      <protection/>
    </xf>
    <xf numFmtId="0" fontId="36" fillId="11" borderId="0" xfId="22" applyFont="1" applyFill="1" applyBorder="1" applyAlignment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190" fontId="54" fillId="3" borderId="23" xfId="22" applyNumberFormat="1" applyFont="1" applyFill="1" applyBorder="1" applyAlignment="1">
      <alignment horizontal="center" vertical="center"/>
      <protection/>
    </xf>
    <xf numFmtId="191" fontId="54" fillId="3" borderId="5" xfId="22" applyNumberFormat="1" applyFont="1" applyFill="1" applyBorder="1" applyAlignment="1" applyProtection="1">
      <alignment horizontal="center" vertical="center"/>
      <protection/>
    </xf>
    <xf numFmtId="0" fontId="37" fillId="11" borderId="0" xfId="22" applyFont="1" applyFill="1" applyBorder="1" applyAlignment="1">
      <alignment horizontal="right" vertical="center"/>
      <protection/>
    </xf>
    <xf numFmtId="190" fontId="55" fillId="3" borderId="23" xfId="22" applyNumberFormat="1" applyFont="1" applyFill="1" applyBorder="1" applyAlignment="1">
      <alignment horizontal="center" vertical="center"/>
      <protection/>
    </xf>
    <xf numFmtId="191" fontId="55" fillId="3" borderId="5" xfId="22" applyNumberFormat="1" applyFont="1" applyFill="1" applyBorder="1" applyAlignment="1" applyProtection="1">
      <alignment horizontal="center" vertical="center"/>
      <protection/>
    </xf>
    <xf numFmtId="10" fontId="56" fillId="10" borderId="0" xfId="22" applyNumberFormat="1" applyFont="1" applyFill="1" applyBorder="1" applyAlignment="1" applyProtection="1">
      <alignment horizontal="right" vertical="center"/>
      <protection/>
    </xf>
    <xf numFmtId="10" fontId="56" fillId="10" borderId="6" xfId="22" applyNumberFormat="1" applyFont="1" applyFill="1" applyBorder="1" applyAlignment="1" applyProtection="1">
      <alignment horizontal="right" vertical="center"/>
      <protection/>
    </xf>
    <xf numFmtId="10" fontId="56" fillId="11" borderId="0" xfId="22" applyNumberFormat="1" applyFont="1" applyFill="1" applyBorder="1" applyAlignment="1" applyProtection="1">
      <alignment horizontal="right" vertical="center"/>
      <protection/>
    </xf>
    <xf numFmtId="0" fontId="31" fillId="11" borderId="0" xfId="22" applyFont="1" applyFill="1" applyBorder="1" applyAlignment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10" fontId="42" fillId="10" borderId="0" xfId="22" applyNumberFormat="1" applyFont="1" applyFill="1" applyBorder="1" applyAlignment="1">
      <alignment vertical="center"/>
      <protection/>
    </xf>
    <xf numFmtId="10" fontId="42" fillId="10" borderId="6" xfId="22" applyNumberFormat="1" applyFont="1" applyFill="1" applyBorder="1" applyAlignment="1">
      <alignment vertical="center"/>
      <protection/>
    </xf>
    <xf numFmtId="10" fontId="42" fillId="11" borderId="0" xfId="22" applyNumberFormat="1" applyFont="1" applyFill="1" applyBorder="1" applyAlignment="1">
      <alignment vertical="center"/>
      <protection/>
    </xf>
    <xf numFmtId="0" fontId="33" fillId="10" borderId="0" xfId="22" applyFont="1" applyFill="1" applyBorder="1" applyAlignment="1">
      <alignment horizontal="center" vertical="center"/>
      <protection/>
    </xf>
    <xf numFmtId="190" fontId="50" fillId="3" borderId="24" xfId="22" applyNumberFormat="1" applyFont="1" applyFill="1" applyBorder="1" applyAlignment="1">
      <alignment horizontal="center" vertical="center"/>
      <protection/>
    </xf>
    <xf numFmtId="191" fontId="50" fillId="3" borderId="25" xfId="22" applyNumberFormat="1" applyFont="1" applyFill="1" applyBorder="1" applyAlignment="1" applyProtection="1">
      <alignment horizontal="center" vertical="center"/>
      <protection/>
    </xf>
    <xf numFmtId="0" fontId="29" fillId="3" borderId="24" xfId="22" applyFont="1" applyFill="1" applyBorder="1" applyAlignment="1">
      <alignment horizontal="center" vertical="center"/>
      <protection/>
    </xf>
    <xf numFmtId="0" fontId="29" fillId="3" borderId="24" xfId="22" applyFont="1" applyFill="1" applyBorder="1" applyAlignment="1" quotePrefix="1">
      <alignment horizontal="center" vertical="center"/>
      <protection/>
    </xf>
    <xf numFmtId="0" fontId="29" fillId="3" borderId="14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left" vertical="center"/>
      <protection/>
    </xf>
    <xf numFmtId="0" fontId="37" fillId="10" borderId="0" xfId="22" applyFont="1" applyFill="1" applyBorder="1" applyAlignment="1">
      <alignment horizontal="center" vertical="center"/>
      <protection/>
    </xf>
    <xf numFmtId="190" fontId="57" fillId="10" borderId="0" xfId="22" applyNumberFormat="1" applyFont="1" applyFill="1" applyBorder="1" applyAlignment="1">
      <alignment horizontal="center" vertical="center"/>
      <protection/>
    </xf>
    <xf numFmtId="191" fontId="57" fillId="10" borderId="0" xfId="22" applyNumberFormat="1" applyFont="1" applyFill="1" applyBorder="1" applyAlignment="1" applyProtection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58" fillId="11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190" fontId="16" fillId="3" borderId="26" xfId="22" applyNumberFormat="1" applyFont="1" applyFill="1" applyBorder="1" applyAlignment="1">
      <alignment horizontal="center" vertical="center"/>
      <protection/>
    </xf>
    <xf numFmtId="191" fontId="50" fillId="3" borderId="26" xfId="22" applyNumberFormat="1" applyFont="1" applyFill="1" applyBorder="1" applyAlignment="1" applyProtection="1">
      <alignment horizontal="center" vertical="center"/>
      <protection/>
    </xf>
    <xf numFmtId="0" fontId="8" fillId="11" borderId="6" xfId="22" applyFont="1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190" fontId="29" fillId="10" borderId="0" xfId="22" applyNumberFormat="1" applyFont="1" applyFill="1" applyBorder="1" applyAlignment="1">
      <alignment vertical="center"/>
      <protection/>
    </xf>
    <xf numFmtId="191" fontId="42" fillId="10" borderId="0" xfId="22" applyNumberFormat="1" applyFont="1" applyFill="1" applyBorder="1" applyAlignment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43" fillId="11" borderId="26" xfId="22" applyFont="1" applyFill="1" applyBorder="1" applyAlignment="1">
      <alignment horizontal="center" vertical="center"/>
      <protection/>
    </xf>
    <xf numFmtId="190" fontId="29" fillId="3" borderId="26" xfId="22" applyNumberFormat="1" applyFont="1" applyFill="1" applyBorder="1" applyAlignment="1">
      <alignment horizontal="center" vertical="center"/>
      <protection/>
    </xf>
    <xf numFmtId="0" fontId="29" fillId="10" borderId="27" xfId="22" applyFont="1" applyFill="1" applyBorder="1" applyAlignment="1">
      <alignment horizontal="left" vertical="center"/>
      <protection/>
    </xf>
    <xf numFmtId="0" fontId="29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59" fillId="10" borderId="0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left" vertical="center"/>
      <protection/>
    </xf>
    <xf numFmtId="0" fontId="43" fillId="11" borderId="0" xfId="22" applyFont="1" applyFill="1" applyBorder="1" applyAlignment="1">
      <alignment horizontal="center" vertical="center"/>
      <protection/>
    </xf>
    <xf numFmtId="190" fontId="29" fillId="10" borderId="0" xfId="22" applyNumberFormat="1" applyFont="1" applyFill="1" applyBorder="1" applyAlignment="1">
      <alignment horizontal="center" vertical="center"/>
      <protection/>
    </xf>
    <xf numFmtId="0" fontId="4" fillId="10" borderId="0" xfId="22" applyFill="1" applyBorder="1" applyAlignment="1">
      <alignment vertical="center"/>
      <protection/>
    </xf>
    <xf numFmtId="0" fontId="8" fillId="11" borderId="0" xfId="22" applyFont="1" applyFill="1" applyBorder="1" applyAlignment="1">
      <alignment vertical="center"/>
      <protection/>
    </xf>
    <xf numFmtId="0" fontId="29" fillId="10" borderId="7" xfId="22" applyFont="1" applyFill="1" applyBorder="1" applyAlignment="1">
      <alignment vertical="center"/>
      <protection/>
    </xf>
    <xf numFmtId="0" fontId="29" fillId="10" borderId="8" xfId="22" applyFont="1" applyFill="1" applyBorder="1" applyAlignment="1">
      <alignment vertical="center"/>
      <protection/>
    </xf>
    <xf numFmtId="0" fontId="29" fillId="10" borderId="18" xfId="22" applyFont="1" applyFill="1" applyBorder="1" applyAlignment="1">
      <alignment vertical="center"/>
      <protection/>
    </xf>
    <xf numFmtId="0" fontId="29" fillId="11" borderId="8" xfId="22" applyFont="1" applyFill="1" applyBorder="1" applyAlignment="1">
      <alignment vertical="center"/>
      <protection/>
    </xf>
    <xf numFmtId="0" fontId="29" fillId="11" borderId="18" xfId="22" applyFont="1" applyFill="1" applyBorder="1" applyAlignment="1">
      <alignment vertical="center"/>
      <protection/>
    </xf>
    <xf numFmtId="0" fontId="29" fillId="0" borderId="0" xfId="22" applyFont="1" applyBorder="1">
      <alignment/>
      <protection/>
    </xf>
    <xf numFmtId="0" fontId="29" fillId="0" borderId="0" xfId="22" applyFont="1" applyAlignment="1">
      <alignment horizontal="center"/>
      <protection/>
    </xf>
    <xf numFmtId="0" fontId="21" fillId="12" borderId="6" xfId="22" applyFont="1" applyFill="1" applyBorder="1" applyAlignment="1">
      <alignment horizontal="center" vertical="center" wrapText="1"/>
      <protection/>
    </xf>
    <xf numFmtId="0" fontId="21" fillId="12" borderId="7" xfId="22" applyFont="1" applyFill="1" applyBorder="1" applyAlignment="1">
      <alignment horizontal="center" vertical="center" wrapText="1"/>
      <protection/>
    </xf>
    <xf numFmtId="0" fontId="21" fillId="12" borderId="18" xfId="22" applyFont="1" applyFill="1" applyBorder="1" applyAlignment="1">
      <alignment horizontal="center" vertical="center" wrapText="1"/>
      <protection/>
    </xf>
    <xf numFmtId="0" fontId="20" fillId="4" borderId="28" xfId="22" applyFont="1" applyFill="1" applyBorder="1" applyAlignment="1">
      <alignment horizontal="center" vertical="center" wrapText="1"/>
      <protection/>
    </xf>
    <xf numFmtId="0" fontId="20" fillId="4" borderId="21" xfId="22" applyFont="1" applyFill="1" applyBorder="1" applyAlignment="1">
      <alignment horizontal="center" vertical="center" wrapText="1"/>
      <protection/>
    </xf>
    <xf numFmtId="0" fontId="20" fillId="4" borderId="29" xfId="22" applyFont="1" applyFill="1" applyBorder="1" applyAlignment="1">
      <alignment horizontal="center" vertical="center" wrapText="1"/>
      <protection/>
    </xf>
    <xf numFmtId="0" fontId="20" fillId="4" borderId="12" xfId="22" applyFont="1" applyFill="1" applyBorder="1" applyAlignment="1">
      <alignment horizontal="center" vertical="center" wrapText="1"/>
      <protection/>
    </xf>
    <xf numFmtId="0" fontId="20" fillId="4" borderId="14" xfId="22" applyFont="1" applyFill="1" applyBorder="1" applyAlignment="1">
      <alignment horizontal="center" vertical="center" wrapText="1"/>
      <protection/>
    </xf>
    <xf numFmtId="0" fontId="19" fillId="0" borderId="30" xfId="22" applyFont="1" applyBorder="1" applyAlignment="1">
      <alignment horizontal="center" vertical="center" wrapText="1"/>
      <protection/>
    </xf>
    <xf numFmtId="0" fontId="19" fillId="0" borderId="31" xfId="22" applyFont="1" applyBorder="1" applyAlignment="1">
      <alignment horizontal="center" vertical="center" wrapText="1"/>
      <protection/>
    </xf>
    <xf numFmtId="0" fontId="26" fillId="0" borderId="32" xfId="22" applyFont="1" applyBorder="1" applyAlignment="1">
      <alignment horizontal="center" vertical="center" wrapText="1"/>
      <protection/>
    </xf>
    <xf numFmtId="0" fontId="26" fillId="0" borderId="30" xfId="22" applyFont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/>
      <protection/>
    </xf>
    <xf numFmtId="0" fontId="20" fillId="2" borderId="34" xfId="22" applyFont="1" applyFill="1" applyBorder="1" applyAlignment="1">
      <alignment horizontal="center" vertical="center"/>
      <protection/>
    </xf>
    <xf numFmtId="0" fontId="19" fillId="13" borderId="1" xfId="22" applyFont="1" applyFill="1" applyBorder="1" applyAlignment="1">
      <alignment horizontal="center" vertical="center" wrapText="1"/>
      <protection/>
    </xf>
    <xf numFmtId="0" fontId="19" fillId="13" borderId="2" xfId="22" applyFont="1" applyFill="1" applyBorder="1" applyAlignment="1">
      <alignment horizontal="center" vertical="center" wrapText="1"/>
      <protection/>
    </xf>
    <xf numFmtId="0" fontId="19" fillId="13" borderId="4" xfId="22" applyFont="1" applyFill="1" applyBorder="1" applyAlignment="1">
      <alignment horizontal="center" vertical="center" wrapText="1"/>
      <protection/>
    </xf>
    <xf numFmtId="0" fontId="19" fillId="13" borderId="0" xfId="22" applyFont="1" applyFill="1" applyBorder="1" applyAlignment="1">
      <alignment horizontal="center" vertical="center" wrapText="1"/>
      <protection/>
    </xf>
    <xf numFmtId="0" fontId="19" fillId="13" borderId="7" xfId="22" applyFont="1" applyFill="1" applyBorder="1" applyAlignment="1">
      <alignment horizontal="center" vertical="center" wrapText="1"/>
      <protection/>
    </xf>
    <xf numFmtId="0" fontId="19" fillId="13" borderId="8" xfId="22" applyFont="1" applyFill="1" applyBorder="1" applyAlignment="1">
      <alignment horizontal="center" vertical="center" wrapText="1"/>
      <protection/>
    </xf>
    <xf numFmtId="0" fontId="21" fillId="12" borderId="1" xfId="22" applyFont="1" applyFill="1" applyBorder="1" applyAlignment="1">
      <alignment horizontal="center" vertical="center" wrapText="1"/>
      <protection/>
    </xf>
    <xf numFmtId="0" fontId="21" fillId="12" borderId="13" xfId="22" applyFont="1" applyFill="1" applyBorder="1" applyAlignment="1">
      <alignment horizontal="center" vertical="center" wrapText="1"/>
      <protection/>
    </xf>
    <xf numFmtId="0" fontId="21" fillId="12" borderId="4" xfId="22" applyFont="1" applyFill="1" applyBorder="1" applyAlignment="1">
      <alignment horizontal="center" vertical="center" wrapText="1"/>
      <protection/>
    </xf>
    <xf numFmtId="0" fontId="20" fillId="4" borderId="15" xfId="22" applyFont="1" applyFill="1" applyBorder="1" applyAlignment="1">
      <alignment horizontal="center" vertical="center" wrapText="1"/>
      <protection/>
    </xf>
    <xf numFmtId="0" fontId="19" fillId="14" borderId="1" xfId="22" applyFont="1" applyFill="1" applyBorder="1" applyAlignment="1">
      <alignment horizontal="center" vertical="center" wrapText="1"/>
      <protection/>
    </xf>
    <xf numFmtId="0" fontId="19" fillId="14" borderId="2" xfId="22" applyFont="1" applyFill="1" applyBorder="1" applyAlignment="1">
      <alignment horizontal="center" vertical="center" wrapText="1"/>
      <protection/>
    </xf>
    <xf numFmtId="0" fontId="19" fillId="14" borderId="13" xfId="22" applyFont="1" applyFill="1" applyBorder="1" applyAlignment="1">
      <alignment horizontal="center" vertical="center" wrapText="1"/>
      <protection/>
    </xf>
    <xf numFmtId="0" fontId="19" fillId="14" borderId="4" xfId="22" applyFont="1" applyFill="1" applyBorder="1" applyAlignment="1">
      <alignment horizontal="center" vertical="center" wrapText="1"/>
      <protection/>
    </xf>
    <xf numFmtId="0" fontId="19" fillId="14" borderId="0" xfId="22" applyFont="1" applyFill="1" applyBorder="1" applyAlignment="1">
      <alignment horizontal="center" vertical="center" wrapText="1"/>
      <protection/>
    </xf>
    <xf numFmtId="0" fontId="19" fillId="14" borderId="6" xfId="22" applyFont="1" applyFill="1" applyBorder="1" applyAlignment="1">
      <alignment horizontal="center" vertical="center" wrapText="1"/>
      <protection/>
    </xf>
    <xf numFmtId="0" fontId="21" fillId="15" borderId="28" xfId="22" applyFont="1" applyFill="1" applyBorder="1" applyAlignment="1">
      <alignment horizontal="center" vertical="center" wrapText="1"/>
      <protection/>
    </xf>
    <xf numFmtId="0" fontId="21" fillId="15" borderId="21" xfId="22" applyFont="1" applyFill="1" applyBorder="1" applyAlignment="1">
      <alignment horizontal="center" vertical="center" wrapText="1"/>
      <protection/>
    </xf>
    <xf numFmtId="0" fontId="21" fillId="15" borderId="29" xfId="22" applyFont="1" applyFill="1" applyBorder="1" applyAlignment="1">
      <alignment horizontal="center" vertical="center" wrapText="1"/>
      <protection/>
    </xf>
    <xf numFmtId="0" fontId="21" fillId="15" borderId="7" xfId="22" applyFont="1" applyFill="1" applyBorder="1" applyAlignment="1">
      <alignment horizontal="center" vertical="center" wrapText="1"/>
      <protection/>
    </xf>
    <xf numFmtId="0" fontId="21" fillId="15" borderId="8" xfId="22" applyFont="1" applyFill="1" applyBorder="1" applyAlignment="1">
      <alignment horizontal="center" vertical="center" wrapText="1"/>
      <protection/>
    </xf>
    <xf numFmtId="0" fontId="21" fillId="15" borderId="18" xfId="22" applyFont="1" applyFill="1" applyBorder="1" applyAlignment="1">
      <alignment horizontal="center" vertical="center" wrapText="1"/>
      <protection/>
    </xf>
    <xf numFmtId="0" fontId="27" fillId="15" borderId="35" xfId="22" applyFont="1" applyFill="1" applyBorder="1" applyAlignment="1">
      <alignment horizontal="center" vertical="center" wrapText="1"/>
      <protection/>
    </xf>
    <xf numFmtId="0" fontId="27" fillId="15" borderId="36" xfId="22" applyFont="1" applyFill="1" applyBorder="1" applyAlignment="1">
      <alignment horizontal="center" vertical="center" wrapText="1"/>
      <protection/>
    </xf>
    <xf numFmtId="0" fontId="15" fillId="16" borderId="36" xfId="22" applyFont="1" applyFill="1" applyBorder="1" applyAlignment="1">
      <alignment horizontal="center" vertical="center" wrapText="1"/>
      <protection/>
    </xf>
    <xf numFmtId="0" fontId="15" fillId="16" borderId="37" xfId="22" applyFont="1" applyFill="1" applyBorder="1" applyAlignment="1">
      <alignment horizontal="center" vertical="center" wrapText="1"/>
      <protection/>
    </xf>
    <xf numFmtId="0" fontId="23" fillId="0" borderId="38" xfId="22" applyFont="1" applyBorder="1" applyAlignment="1">
      <alignment horizontal="center" vertical="center" wrapText="1"/>
      <protection/>
    </xf>
    <xf numFmtId="0" fontId="20" fillId="4" borderId="1" xfId="22" applyFont="1" applyFill="1" applyBorder="1" applyAlignment="1">
      <alignment horizontal="center" vertical="center" wrapText="1"/>
      <protection/>
    </xf>
    <xf numFmtId="0" fontId="20" fillId="4" borderId="2" xfId="22" applyFont="1" applyFill="1" applyBorder="1" applyAlignment="1">
      <alignment horizontal="center" vertical="center" wrapText="1"/>
      <protection/>
    </xf>
    <xf numFmtId="0" fontId="20" fillId="4" borderId="13" xfId="22" applyFont="1" applyFill="1" applyBorder="1" applyAlignment="1">
      <alignment horizontal="center" vertical="center" wrapText="1"/>
      <protection/>
    </xf>
    <xf numFmtId="0" fontId="20" fillId="4" borderId="4" xfId="22" applyFont="1" applyFill="1" applyBorder="1" applyAlignment="1">
      <alignment horizontal="center" vertical="center" wrapText="1"/>
      <protection/>
    </xf>
    <xf numFmtId="0" fontId="20" fillId="4" borderId="0" xfId="22" applyFont="1" applyFill="1" applyBorder="1" applyAlignment="1">
      <alignment horizontal="center" vertical="center" wrapText="1"/>
      <protection/>
    </xf>
    <xf numFmtId="0" fontId="20" fillId="4" borderId="6" xfId="22" applyFont="1" applyFill="1" applyBorder="1" applyAlignment="1">
      <alignment horizontal="center" vertical="center" wrapText="1"/>
      <protection/>
    </xf>
    <xf numFmtId="0" fontId="20" fillId="4" borderId="7" xfId="22" applyFont="1" applyFill="1" applyBorder="1" applyAlignment="1">
      <alignment horizontal="center" vertical="center" wrapText="1"/>
      <protection/>
    </xf>
    <xf numFmtId="0" fontId="20" fillId="4" borderId="8" xfId="22" applyFont="1" applyFill="1" applyBorder="1" applyAlignment="1">
      <alignment horizontal="center" vertical="center" wrapText="1"/>
      <protection/>
    </xf>
    <xf numFmtId="0" fontId="20" fillId="4" borderId="18" xfId="22" applyFont="1" applyFill="1" applyBorder="1" applyAlignment="1">
      <alignment horizontal="center" vertical="center" wrapText="1"/>
      <protection/>
    </xf>
    <xf numFmtId="0" fontId="25" fillId="0" borderId="36" xfId="22" applyFont="1" applyFill="1" applyBorder="1" applyAlignment="1">
      <alignment horizontal="center" vertical="center" wrapText="1"/>
      <protection/>
    </xf>
    <xf numFmtId="0" fontId="19" fillId="0" borderId="32" xfId="22" applyFont="1" applyBorder="1" applyAlignment="1">
      <alignment horizontal="center" vertical="center" wrapText="1"/>
      <protection/>
    </xf>
    <xf numFmtId="0" fontId="21" fillId="15" borderId="11" xfId="22" applyFont="1" applyFill="1" applyBorder="1" applyAlignment="1">
      <alignment horizontal="center" vertical="center" wrapText="1"/>
      <protection/>
    </xf>
    <xf numFmtId="0" fontId="21" fillId="15" borderId="17" xfId="22" applyFont="1" applyFill="1" applyBorder="1" applyAlignment="1">
      <alignment horizontal="center" vertical="center" wrapText="1"/>
      <protection/>
    </xf>
    <xf numFmtId="0" fontId="23" fillId="0" borderId="39" xfId="22" applyFont="1" applyBorder="1" applyAlignment="1">
      <alignment horizontal="center" vertical="center" wrapText="1"/>
      <protection/>
    </xf>
    <xf numFmtId="0" fontId="22" fillId="0" borderId="35" xfId="22" applyFont="1" applyBorder="1" applyAlignment="1">
      <alignment horizontal="center" vertical="center" wrapText="1"/>
      <protection/>
    </xf>
    <xf numFmtId="0" fontId="22" fillId="0" borderId="36" xfId="22" applyFont="1" applyBorder="1" applyAlignment="1">
      <alignment horizontal="center" vertical="center" wrapText="1"/>
      <protection/>
    </xf>
    <xf numFmtId="0" fontId="22" fillId="0" borderId="37" xfId="22" applyFont="1" applyBorder="1" applyAlignment="1">
      <alignment horizontal="center" vertical="center" wrapText="1"/>
      <protection/>
    </xf>
    <xf numFmtId="0" fontId="25" fillId="0" borderId="11" xfId="22" applyFont="1" applyFill="1" applyBorder="1" applyAlignment="1">
      <alignment horizontal="center" vertical="center" wrapText="1"/>
      <protection/>
    </xf>
    <xf numFmtId="0" fontId="19" fillId="13" borderId="13" xfId="22" applyFont="1" applyFill="1" applyBorder="1" applyAlignment="1">
      <alignment horizontal="center" vertical="center" wrapText="1"/>
      <protection/>
    </xf>
    <xf numFmtId="0" fontId="19" fillId="13" borderId="6" xfId="22" applyFont="1" applyFill="1" applyBorder="1" applyAlignment="1">
      <alignment horizontal="center" vertical="center" wrapText="1"/>
      <protection/>
    </xf>
    <xf numFmtId="0" fontId="19" fillId="13" borderId="18" xfId="22" applyFont="1" applyFill="1" applyBorder="1" applyAlignment="1">
      <alignment horizontal="center" vertical="center" wrapText="1"/>
      <protection/>
    </xf>
    <xf numFmtId="0" fontId="24" fillId="0" borderId="1" xfId="22" applyFont="1" applyBorder="1" applyAlignment="1">
      <alignment horizontal="center" vertical="center" wrapText="1"/>
      <protection/>
    </xf>
    <xf numFmtId="0" fontId="24" fillId="0" borderId="4" xfId="22" applyFont="1" applyBorder="1" applyAlignment="1">
      <alignment horizontal="center" vertical="center" wrapText="1"/>
      <protection/>
    </xf>
    <xf numFmtId="0" fontId="20" fillId="2" borderId="33" xfId="22" applyFont="1" applyFill="1" applyBorder="1" applyAlignment="1">
      <alignment horizontal="center" vertical="center" wrapText="1"/>
      <protection/>
    </xf>
    <xf numFmtId="0" fontId="20" fillId="2" borderId="34" xfId="22" applyFont="1" applyFill="1" applyBorder="1" applyAlignment="1">
      <alignment horizontal="center" vertical="center" wrapText="1"/>
      <protection/>
    </xf>
    <xf numFmtId="0" fontId="20" fillId="2" borderId="40" xfId="22" applyFont="1" applyFill="1" applyBorder="1" applyAlignment="1">
      <alignment horizontal="center" vertical="center" wrapText="1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20" fillId="2" borderId="42" xfId="22" applyFont="1" applyFill="1" applyBorder="1" applyAlignment="1">
      <alignment horizontal="center" vertical="center" wrapText="1"/>
      <protection/>
    </xf>
    <xf numFmtId="0" fontId="21" fillId="15" borderId="4" xfId="22" applyFont="1" applyFill="1" applyBorder="1" applyAlignment="1">
      <alignment horizontal="center" vertical="center" wrapText="1"/>
      <protection/>
    </xf>
    <xf numFmtId="0" fontId="21" fillId="15" borderId="0" xfId="22" applyFont="1" applyFill="1" applyBorder="1" applyAlignment="1">
      <alignment horizontal="center" vertical="center" wrapText="1"/>
      <protection/>
    </xf>
    <xf numFmtId="0" fontId="21" fillId="15" borderId="6" xfId="22" applyFont="1" applyFill="1" applyBorder="1" applyAlignment="1">
      <alignment horizontal="center" vertical="center" wrapText="1"/>
      <protection/>
    </xf>
    <xf numFmtId="0" fontId="21" fillId="15" borderId="12" xfId="22" applyFont="1" applyFill="1" applyBorder="1" applyAlignment="1">
      <alignment horizontal="center" vertical="center" wrapText="1"/>
      <protection/>
    </xf>
    <xf numFmtId="0" fontId="21" fillId="15" borderId="14" xfId="22" applyFont="1" applyFill="1" applyBorder="1" applyAlignment="1">
      <alignment horizontal="center" vertical="center" wrapText="1"/>
      <protection/>
    </xf>
    <xf numFmtId="0" fontId="21" fillId="15" borderId="15" xfId="22" applyFont="1" applyFill="1" applyBorder="1" applyAlignment="1">
      <alignment horizontal="center" vertical="center" wrapText="1"/>
      <protection/>
    </xf>
    <xf numFmtId="0" fontId="61" fillId="0" borderId="1" xfId="22" applyFont="1" applyBorder="1" applyAlignment="1">
      <alignment horizontal="center" vertical="center" wrapText="1"/>
      <protection/>
    </xf>
    <xf numFmtId="0" fontId="61" fillId="0" borderId="4" xfId="22" applyFont="1" applyBorder="1" applyAlignment="1">
      <alignment horizontal="center" vertical="center" wrapText="1"/>
      <protection/>
    </xf>
    <xf numFmtId="0" fontId="61" fillId="0" borderId="7" xfId="22" applyFont="1" applyBorder="1" applyAlignment="1">
      <alignment horizontal="center" vertical="center" wrapText="1"/>
      <protection/>
    </xf>
    <xf numFmtId="0" fontId="38" fillId="3" borderId="7" xfId="22" applyFont="1" applyFill="1" applyBorder="1" applyAlignment="1">
      <alignment horizontal="center" vertical="center"/>
      <protection/>
    </xf>
    <xf numFmtId="0" fontId="38" fillId="3" borderId="8" xfId="22" applyFont="1" applyFill="1" applyBorder="1" applyAlignment="1">
      <alignment horizontal="center" vertical="center"/>
      <protection/>
    </xf>
    <xf numFmtId="0" fontId="38" fillId="3" borderId="18" xfId="22" applyFont="1" applyFill="1" applyBorder="1" applyAlignment="1">
      <alignment horizontal="center" vertical="center"/>
      <protection/>
    </xf>
    <xf numFmtId="0" fontId="36" fillId="3" borderId="4" xfId="22" applyFont="1" applyFill="1" applyBorder="1" applyAlignment="1">
      <alignment horizontal="center" vertical="center"/>
      <protection/>
    </xf>
    <xf numFmtId="0" fontId="36" fillId="3" borderId="0" xfId="22" applyFont="1" applyFill="1" applyBorder="1" applyAlignment="1">
      <alignment horizontal="center" vertical="center"/>
      <protection/>
    </xf>
    <xf numFmtId="0" fontId="36" fillId="3" borderId="6" xfId="22" applyFont="1" applyFill="1" applyBorder="1" applyAlignment="1">
      <alignment horizontal="center" vertical="center"/>
      <protection/>
    </xf>
    <xf numFmtId="0" fontId="60" fillId="5" borderId="0" xfId="22" applyFont="1" applyFill="1" applyBorder="1" applyAlignment="1">
      <alignment horizontal="center" vertical="center"/>
      <protection/>
    </xf>
    <xf numFmtId="0" fontId="60" fillId="3" borderId="7" xfId="22" applyFont="1" applyFill="1" applyBorder="1" applyAlignment="1">
      <alignment horizontal="center" vertical="center"/>
      <protection/>
    </xf>
    <xf numFmtId="0" fontId="60" fillId="3" borderId="8" xfId="22" applyFont="1" applyFill="1" applyBorder="1" applyAlignment="1">
      <alignment horizontal="center" vertical="center"/>
      <protection/>
    </xf>
    <xf numFmtId="0" fontId="60" fillId="3" borderId="18" xfId="22" applyFont="1" applyFill="1" applyBorder="1" applyAlignment="1">
      <alignment horizontal="center" vertical="center"/>
      <protection/>
    </xf>
    <xf numFmtId="0" fontId="37" fillId="3" borderId="4" xfId="22" applyFont="1" applyFill="1" applyBorder="1" applyAlignment="1">
      <alignment horizontal="center" vertical="center"/>
      <protection/>
    </xf>
    <xf numFmtId="0" fontId="37" fillId="3" borderId="0" xfId="22" applyFont="1" applyFill="1" applyBorder="1" applyAlignment="1">
      <alignment horizontal="center" vertical="center"/>
      <protection/>
    </xf>
    <xf numFmtId="0" fontId="37" fillId="3" borderId="6" xfId="22" applyFont="1" applyFill="1" applyBorder="1" applyAlignment="1">
      <alignment horizontal="center" vertical="center"/>
      <protection/>
    </xf>
    <xf numFmtId="0" fontId="29" fillId="11" borderId="0" xfId="22" applyFont="1" applyFill="1" applyBorder="1" applyAlignment="1">
      <alignment horizontal="center" vertical="center"/>
      <protection/>
    </xf>
    <xf numFmtId="0" fontId="39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center" vertical="center"/>
      <protection/>
    </xf>
    <xf numFmtId="0" fontId="29" fillId="10" borderId="0" xfId="22" applyFont="1" applyFill="1" applyBorder="1" applyAlignment="1">
      <alignment horizontal="center" vertical="center"/>
      <protection/>
    </xf>
    <xf numFmtId="0" fontId="29" fillId="10" borderId="6" xfId="22" applyFont="1" applyFill="1" applyBorder="1" applyAlignment="1">
      <alignment horizontal="center" vertical="center"/>
      <protection/>
    </xf>
    <xf numFmtId="0" fontId="29" fillId="10" borderId="4" xfId="22" applyFont="1" applyFill="1" applyBorder="1" applyAlignment="1">
      <alignment horizontal="right" vertical="center"/>
      <protection/>
    </xf>
    <xf numFmtId="0" fontId="29" fillId="10" borderId="0" xfId="22" applyFont="1" applyFill="1" applyBorder="1" applyAlignment="1">
      <alignment horizontal="right" vertical="center"/>
      <protection/>
    </xf>
    <xf numFmtId="0" fontId="29" fillId="10" borderId="5" xfId="22" applyFont="1" applyFill="1" applyBorder="1" applyAlignment="1">
      <alignment horizontal="right" vertical="center"/>
      <protection/>
    </xf>
    <xf numFmtId="0" fontId="29" fillId="5" borderId="0" xfId="22" applyFont="1" applyFill="1" applyBorder="1" applyAlignment="1">
      <alignment horizontal="center" vertical="center"/>
      <protection/>
    </xf>
    <xf numFmtId="0" fontId="30" fillId="5" borderId="0" xfId="22" applyFont="1" applyFill="1" applyBorder="1" applyAlignment="1">
      <alignment horizontal="center" vertical="center"/>
      <protection/>
    </xf>
    <xf numFmtId="0" fontId="34" fillId="3" borderId="4" xfId="22" applyFont="1" applyFill="1" applyBorder="1" applyAlignment="1">
      <alignment horizontal="center" vertical="center"/>
      <protection/>
    </xf>
    <xf numFmtId="0" fontId="34" fillId="3" borderId="0" xfId="22" applyFont="1" applyFill="1" applyBorder="1" applyAlignment="1">
      <alignment horizontal="center" vertical="center"/>
      <protection/>
    </xf>
    <xf numFmtId="0" fontId="34" fillId="3" borderId="6" xfId="22" applyFont="1" applyFill="1" applyBorder="1" applyAlignment="1">
      <alignment horizontal="center" vertical="center"/>
      <protection/>
    </xf>
    <xf numFmtId="0" fontId="33" fillId="3" borderId="4" xfId="22" applyFont="1" applyFill="1" applyBorder="1" applyAlignment="1">
      <alignment horizontal="center" vertical="center"/>
      <protection/>
    </xf>
    <xf numFmtId="0" fontId="33" fillId="3" borderId="0" xfId="22" applyFont="1" applyFill="1" applyBorder="1" applyAlignment="1">
      <alignment horizontal="center" vertical="center"/>
      <protection/>
    </xf>
    <xf numFmtId="0" fontId="33" fillId="3" borderId="6" xfId="22" applyFont="1" applyFill="1" applyBorder="1" applyAlignment="1">
      <alignment horizontal="center" vertical="center"/>
      <protection/>
    </xf>
    <xf numFmtId="0" fontId="35" fillId="3" borderId="4" xfId="22" applyFont="1" applyFill="1" applyBorder="1" applyAlignment="1">
      <alignment horizontal="center" vertical="center"/>
      <protection/>
    </xf>
    <xf numFmtId="0" fontId="35" fillId="3" borderId="0" xfId="22" applyFont="1" applyFill="1" applyBorder="1" applyAlignment="1">
      <alignment horizontal="center" vertical="center"/>
      <protection/>
    </xf>
    <xf numFmtId="0" fontId="35" fillId="3" borderId="6" xfId="22" applyFont="1" applyFill="1" applyBorder="1" applyAlignment="1">
      <alignment horizontal="center" vertical="center"/>
      <protection/>
    </xf>
    <xf numFmtId="0" fontId="31" fillId="3" borderId="1" xfId="22" applyFont="1" applyFill="1" applyBorder="1" applyAlignment="1">
      <alignment horizontal="center" vertical="center"/>
      <protection/>
    </xf>
    <xf numFmtId="0" fontId="31" fillId="3" borderId="2" xfId="22" applyFont="1" applyFill="1" applyBorder="1" applyAlignment="1">
      <alignment horizontal="center" vertical="center"/>
      <protection/>
    </xf>
    <xf numFmtId="0" fontId="31" fillId="3" borderId="13" xfId="22" applyFont="1" applyFill="1" applyBorder="1" applyAlignment="1">
      <alignment horizontal="center" vertical="center"/>
      <protection/>
    </xf>
    <xf numFmtId="0" fontId="30" fillId="3" borderId="1" xfId="22" applyFont="1" applyFill="1" applyBorder="1" applyAlignment="1">
      <alignment horizontal="center" vertical="center"/>
      <protection/>
    </xf>
    <xf numFmtId="0" fontId="30" fillId="3" borderId="2" xfId="22" applyFont="1" applyFill="1" applyBorder="1" applyAlignment="1">
      <alignment horizontal="center" vertical="center"/>
      <protection/>
    </xf>
    <xf numFmtId="0" fontId="30" fillId="3" borderId="13" xfId="22" applyFont="1" applyFill="1" applyBorder="1" applyAlignment="1">
      <alignment horizontal="center" vertical="center"/>
      <protection/>
    </xf>
    <xf numFmtId="0" fontId="16" fillId="5" borderId="33" xfId="22" applyFont="1" applyFill="1" applyBorder="1" applyAlignment="1">
      <alignment horizontal="center" vertical="center" wrapText="1"/>
      <protection/>
    </xf>
    <xf numFmtId="0" fontId="16" fillId="5" borderId="34" xfId="22" applyFont="1" applyFill="1" applyBorder="1" applyAlignment="1">
      <alignment horizontal="center" vertical="center" wrapText="1"/>
      <protection/>
    </xf>
    <xf numFmtId="0" fontId="16" fillId="5" borderId="40" xfId="22" applyFont="1" applyFill="1" applyBorder="1" applyAlignment="1">
      <alignment horizontal="center" vertical="center" wrapText="1"/>
      <protection/>
    </xf>
    <xf numFmtId="0" fontId="17" fillId="10" borderId="11" xfId="22" applyFont="1" applyFill="1" applyBorder="1" applyAlignment="1">
      <alignment horizontal="center" vertical="center"/>
      <protection/>
    </xf>
    <xf numFmtId="0" fontId="17" fillId="10" borderId="36" xfId="22" applyFont="1" applyFill="1" applyBorder="1" applyAlignment="1">
      <alignment horizontal="center" vertical="center"/>
      <protection/>
    </xf>
    <xf numFmtId="0" fontId="16" fillId="5" borderId="1" xfId="22" applyFont="1" applyFill="1" applyBorder="1" applyAlignment="1">
      <alignment horizontal="center" vertical="center" wrapText="1"/>
      <protection/>
    </xf>
    <xf numFmtId="0" fontId="16" fillId="5" borderId="2" xfId="22" applyFont="1" applyFill="1" applyBorder="1" applyAlignment="1">
      <alignment horizontal="center" vertical="center" wrapText="1"/>
      <protection/>
    </xf>
    <xf numFmtId="0" fontId="16" fillId="5" borderId="13" xfId="22" applyFont="1" applyFill="1" applyBorder="1" applyAlignment="1">
      <alignment horizontal="center" vertical="center" wrapText="1"/>
      <protection/>
    </xf>
    <xf numFmtId="0" fontId="23" fillId="0" borderId="43" xfId="22" applyFont="1" applyBorder="1" applyAlignment="1">
      <alignment horizontal="center" vertical="center" wrapText="1"/>
      <protection/>
    </xf>
    <xf numFmtId="0" fontId="69" fillId="0" borderId="11" xfId="22" applyFont="1" applyFill="1" applyBorder="1" applyAlignment="1">
      <alignment horizontal="center" vertical="center"/>
      <protection/>
    </xf>
    <xf numFmtId="0" fontId="69" fillId="0" borderId="36" xfId="22" applyFont="1" applyFill="1" applyBorder="1" applyAlignment="1">
      <alignment horizontal="center" vertical="center"/>
      <protection/>
    </xf>
    <xf numFmtId="0" fontId="69" fillId="0" borderId="17" xfId="22" applyFont="1" applyFill="1" applyBorder="1" applyAlignment="1">
      <alignment horizontal="center" vertical="center"/>
      <protection/>
    </xf>
    <xf numFmtId="0" fontId="25" fillId="0" borderId="17" xfId="22" applyFont="1" applyFill="1" applyBorder="1" applyAlignment="1">
      <alignment horizontal="center" vertical="center" wrapText="1"/>
      <protection/>
    </xf>
    <xf numFmtId="0" fontId="19" fillId="6" borderId="11" xfId="22" applyFont="1" applyFill="1" applyBorder="1" applyAlignment="1">
      <alignment horizontal="center" vertical="center" wrapText="1"/>
      <protection/>
    </xf>
    <xf numFmtId="0" fontId="19" fillId="6" borderId="36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20" fillId="7" borderId="11" xfId="22" applyFont="1" applyFill="1" applyBorder="1" applyAlignment="1">
      <alignment horizontal="center" vertical="center"/>
      <protection/>
    </xf>
    <xf numFmtId="0" fontId="20" fillId="7" borderId="36" xfId="22" applyFont="1" applyFill="1" applyBorder="1" applyAlignment="1">
      <alignment horizontal="center" vertical="center"/>
      <protection/>
    </xf>
    <xf numFmtId="0" fontId="19" fillId="4" borderId="35" xfId="22" applyFont="1" applyFill="1" applyBorder="1" applyAlignment="1">
      <alignment horizontal="center" vertical="center" wrapText="1"/>
      <protection/>
    </xf>
    <xf numFmtId="0" fontId="19" fillId="4" borderId="17" xfId="22" applyFont="1" applyFill="1" applyBorder="1" applyAlignment="1">
      <alignment horizontal="center" vertical="center" wrapText="1"/>
      <protection/>
    </xf>
    <xf numFmtId="0" fontId="21" fillId="15" borderId="1" xfId="22" applyFont="1" applyFill="1" applyBorder="1" applyAlignment="1">
      <alignment horizontal="center" vertical="center" wrapText="1"/>
      <protection/>
    </xf>
    <xf numFmtId="0" fontId="21" fillId="15" borderId="2" xfId="22" applyFont="1" applyFill="1" applyBorder="1" applyAlignment="1">
      <alignment horizontal="center" vertical="center" wrapText="1"/>
      <protection/>
    </xf>
    <xf numFmtId="0" fontId="21" fillId="15" borderId="13" xfId="22" applyFont="1" applyFill="1" applyBorder="1" applyAlignment="1">
      <alignment horizontal="center" vertical="center" wrapText="1"/>
      <protection/>
    </xf>
    <xf numFmtId="0" fontId="23" fillId="0" borderId="35" xfId="22" applyFont="1" applyBorder="1" applyAlignment="1">
      <alignment horizontal="center" vertical="center" wrapText="1"/>
      <protection/>
    </xf>
    <xf numFmtId="0" fontId="23" fillId="0" borderId="36" xfId="22" applyFont="1" applyBorder="1" applyAlignment="1">
      <alignment horizontal="center" vertical="center" wrapText="1"/>
      <protection/>
    </xf>
    <xf numFmtId="0" fontId="23" fillId="0" borderId="17" xfId="22" applyFont="1" applyBorder="1" applyAlignment="1">
      <alignment horizontal="center" vertical="center" wrapText="1"/>
      <protection/>
    </xf>
    <xf numFmtId="0" fontId="61" fillId="0" borderId="2" xfId="22" applyFont="1" applyBorder="1" applyAlignment="1">
      <alignment horizontal="center" vertical="center" wrapText="1"/>
      <protection/>
    </xf>
    <xf numFmtId="0" fontId="61" fillId="0" borderId="13" xfId="22" applyFont="1" applyBorder="1" applyAlignment="1">
      <alignment horizontal="center" vertical="center" wrapText="1"/>
      <protection/>
    </xf>
    <xf numFmtId="0" fontId="61" fillId="0" borderId="8" xfId="22" applyFont="1" applyBorder="1" applyAlignment="1">
      <alignment horizontal="center" vertical="center" wrapText="1"/>
      <protection/>
    </xf>
    <xf numFmtId="0" fontId="61" fillId="0" borderId="18" xfId="22" applyFont="1" applyBorder="1" applyAlignment="1">
      <alignment horizontal="center" vertical="center" wrapText="1"/>
      <protection/>
    </xf>
    <xf numFmtId="0" fontId="23" fillId="0" borderId="11" xfId="22" applyFont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6-0081-02-0000-denver-mar06-802-15-wg-agenda-graphic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2">
      <selection activeCell="C7" sqref="C7:C22"/>
    </sheetView>
  </sheetViews>
  <sheetFormatPr defaultColWidth="8.796875" defaultRowHeight="15"/>
  <cols>
    <col min="1" max="1" width="0.40625" style="68" customWidth="1"/>
    <col min="2" max="2" width="19.296875" style="68" customWidth="1"/>
    <col min="3" max="3" width="20.796875" style="68" customWidth="1"/>
    <col min="4" max="4" width="10.19921875" style="68" customWidth="1"/>
    <col min="5" max="23" width="9.09765625" style="68" customWidth="1"/>
    <col min="24" max="16384" width="7.09765625" style="68" customWidth="1"/>
  </cols>
  <sheetData>
    <row r="1" s="49" customFormat="1" ht="5.25" customHeight="1" thickBot="1"/>
    <row r="2" spans="2:23" s="49" customFormat="1" ht="29.25" customHeight="1">
      <c r="B2" s="381" t="s">
        <v>213</v>
      </c>
      <c r="C2" s="50" t="s">
        <v>166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W2" s="53"/>
    </row>
    <row r="3" spans="2:30" s="49" customFormat="1" ht="42" customHeight="1">
      <c r="B3" s="382"/>
      <c r="C3" s="54" t="s">
        <v>214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7"/>
      <c r="Y3" s="57"/>
      <c r="Z3" s="57"/>
      <c r="AA3" s="57"/>
      <c r="AB3" s="57"/>
      <c r="AC3" s="57"/>
      <c r="AD3" s="58"/>
    </row>
    <row r="4" spans="2:30" s="49" customFormat="1" ht="31.5" customHeight="1">
      <c r="B4" s="382"/>
      <c r="C4" s="59" t="s">
        <v>167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1"/>
      <c r="X4" s="62"/>
      <c r="Y4" s="62"/>
      <c r="Z4" s="62"/>
      <c r="AA4" s="62"/>
      <c r="AB4" s="62"/>
      <c r="AC4" s="62"/>
      <c r="AD4" s="63"/>
    </row>
    <row r="5" spans="2:23" s="49" customFormat="1" ht="20.25" customHeight="1" thickBot="1">
      <c r="B5" s="382"/>
      <c r="C5" s="64" t="s">
        <v>14</v>
      </c>
      <c r="D5" s="65"/>
      <c r="E5" s="65"/>
      <c r="F5" s="65"/>
      <c r="G5" s="65"/>
      <c r="H5" s="65"/>
      <c r="I5" s="65"/>
      <c r="J5" s="65"/>
      <c r="K5" s="65"/>
      <c r="L5" s="65"/>
      <c r="M5" s="65" t="s">
        <v>8</v>
      </c>
      <c r="N5" s="65"/>
      <c r="O5" s="65"/>
      <c r="P5" s="65"/>
      <c r="Q5" s="65"/>
      <c r="R5" s="65"/>
      <c r="S5" s="65"/>
      <c r="T5" s="65" t="s">
        <v>15</v>
      </c>
      <c r="U5" s="65"/>
      <c r="V5" s="66"/>
      <c r="W5" s="67"/>
    </row>
    <row r="6" spans="2:23" ht="21.75" customHeight="1" thickBot="1">
      <c r="B6" s="69" t="s">
        <v>8</v>
      </c>
      <c r="C6" s="70" t="s">
        <v>16</v>
      </c>
      <c r="D6" s="383" t="s">
        <v>17</v>
      </c>
      <c r="E6" s="384"/>
      <c r="F6" s="384"/>
      <c r="G6" s="385"/>
      <c r="H6" s="379" t="s">
        <v>18</v>
      </c>
      <c r="I6" s="379"/>
      <c r="J6" s="379"/>
      <c r="K6" s="379"/>
      <c r="L6" s="378" t="s">
        <v>19</v>
      </c>
      <c r="M6" s="379"/>
      <c r="N6" s="379"/>
      <c r="O6" s="380"/>
      <c r="P6" s="378" t="s">
        <v>20</v>
      </c>
      <c r="Q6" s="379"/>
      <c r="R6" s="379"/>
      <c r="S6" s="380"/>
      <c r="T6" s="378" t="s">
        <v>21</v>
      </c>
      <c r="U6" s="379"/>
      <c r="V6" s="379"/>
      <c r="W6" s="380"/>
    </row>
    <row r="7" spans="2:23" ht="21.75" customHeight="1">
      <c r="B7" s="71" t="s">
        <v>22</v>
      </c>
      <c r="C7" s="394"/>
      <c r="D7" s="72"/>
      <c r="E7" s="72"/>
      <c r="F7" s="72"/>
      <c r="G7" s="73"/>
      <c r="H7" s="74"/>
      <c r="I7" s="72"/>
      <c r="J7" s="72"/>
      <c r="K7" s="73"/>
      <c r="L7" s="398" t="s">
        <v>23</v>
      </c>
      <c r="M7" s="399"/>
      <c r="N7" s="399"/>
      <c r="O7" s="400"/>
      <c r="P7" s="75" t="s">
        <v>15</v>
      </c>
      <c r="Q7" s="76"/>
      <c r="R7" s="76"/>
      <c r="S7" s="77"/>
      <c r="T7" s="75" t="s">
        <v>15</v>
      </c>
      <c r="U7" s="76"/>
      <c r="V7" s="76"/>
      <c r="W7" s="77"/>
    </row>
    <row r="8" spans="2:23" ht="21.75" customHeight="1" thickBot="1">
      <c r="B8" s="71" t="s">
        <v>24</v>
      </c>
      <c r="C8" s="395"/>
      <c r="D8" s="78"/>
      <c r="E8" s="78"/>
      <c r="F8" s="78"/>
      <c r="G8" s="79"/>
      <c r="H8" s="80"/>
      <c r="I8" s="78"/>
      <c r="J8" s="78"/>
      <c r="K8" s="79"/>
      <c r="L8" s="333"/>
      <c r="M8" s="334"/>
      <c r="N8" s="334"/>
      <c r="O8" s="335"/>
      <c r="P8" s="81"/>
      <c r="Q8" s="82"/>
      <c r="R8" s="82"/>
      <c r="S8" s="83"/>
      <c r="T8" s="81"/>
      <c r="U8" s="82"/>
      <c r="V8" s="82"/>
      <c r="W8" s="83"/>
    </row>
    <row r="9" spans="2:23" ht="21.75" customHeight="1">
      <c r="B9" s="84" t="s">
        <v>25</v>
      </c>
      <c r="C9" s="395"/>
      <c r="D9" s="274" t="s">
        <v>168</v>
      </c>
      <c r="E9" s="275"/>
      <c r="F9" s="280" t="s">
        <v>169</v>
      </c>
      <c r="G9" s="281"/>
      <c r="H9" s="318" t="s">
        <v>112</v>
      </c>
      <c r="I9" s="314" t="s">
        <v>28</v>
      </c>
      <c r="J9" s="311" t="s">
        <v>26</v>
      </c>
      <c r="K9" s="270" t="s">
        <v>29</v>
      </c>
      <c r="L9" s="336" t="s">
        <v>128</v>
      </c>
      <c r="M9" s="311" t="s">
        <v>26</v>
      </c>
      <c r="N9" s="401" t="s">
        <v>28</v>
      </c>
      <c r="O9" s="311"/>
      <c r="P9" s="318" t="s">
        <v>112</v>
      </c>
      <c r="Q9" s="336"/>
      <c r="R9" s="314" t="s">
        <v>28</v>
      </c>
      <c r="S9" s="270" t="s">
        <v>29</v>
      </c>
      <c r="T9" s="290" t="s">
        <v>30</v>
      </c>
      <c r="U9" s="291"/>
      <c r="V9" s="291"/>
      <c r="W9" s="292"/>
    </row>
    <row r="10" spans="2:23" ht="21.75" customHeight="1">
      <c r="B10" s="84" t="s">
        <v>31</v>
      </c>
      <c r="C10" s="395"/>
      <c r="D10" s="276"/>
      <c r="E10" s="277"/>
      <c r="F10" s="282"/>
      <c r="G10" s="260"/>
      <c r="H10" s="310"/>
      <c r="I10" s="300"/>
      <c r="J10" s="268"/>
      <c r="K10" s="271"/>
      <c r="L10" s="337"/>
      <c r="M10" s="268"/>
      <c r="N10" s="402"/>
      <c r="O10" s="268"/>
      <c r="P10" s="310"/>
      <c r="Q10" s="337"/>
      <c r="R10" s="300"/>
      <c r="S10" s="271"/>
      <c r="T10" s="330"/>
      <c r="U10" s="331"/>
      <c r="V10" s="331"/>
      <c r="W10" s="332"/>
    </row>
    <row r="11" spans="2:23" ht="21.75" customHeight="1">
      <c r="B11" s="84" t="s">
        <v>32</v>
      </c>
      <c r="C11" s="395"/>
      <c r="D11" s="276"/>
      <c r="E11" s="277"/>
      <c r="F11" s="282"/>
      <c r="G11" s="260"/>
      <c r="H11" s="310"/>
      <c r="I11" s="300"/>
      <c r="J11" s="268"/>
      <c r="K11" s="271"/>
      <c r="L11" s="337"/>
      <c r="M11" s="268"/>
      <c r="N11" s="402"/>
      <c r="O11" s="268"/>
      <c r="P11" s="310"/>
      <c r="Q11" s="337"/>
      <c r="R11" s="300"/>
      <c r="S11" s="271"/>
      <c r="T11" s="330"/>
      <c r="U11" s="331"/>
      <c r="V11" s="331"/>
      <c r="W11" s="332"/>
    </row>
    <row r="12" spans="2:23" ht="21.75" customHeight="1" thickBot="1">
      <c r="B12" s="84" t="s">
        <v>33</v>
      </c>
      <c r="C12" s="395"/>
      <c r="D12" s="276"/>
      <c r="E12" s="277"/>
      <c r="F12" s="282"/>
      <c r="G12" s="260"/>
      <c r="H12" s="310"/>
      <c r="I12" s="300"/>
      <c r="J12" s="268"/>
      <c r="K12" s="271"/>
      <c r="L12" s="338"/>
      <c r="M12" s="268"/>
      <c r="N12" s="403"/>
      <c r="O12" s="268"/>
      <c r="P12" s="310"/>
      <c r="Q12" s="338"/>
      <c r="R12" s="300"/>
      <c r="S12" s="271"/>
      <c r="T12" s="333"/>
      <c r="U12" s="334"/>
      <c r="V12" s="334"/>
      <c r="W12" s="335"/>
    </row>
    <row r="13" spans="2:23" ht="21.75" customHeight="1" thickBot="1">
      <c r="B13" s="85" t="s">
        <v>34</v>
      </c>
      <c r="C13" s="395"/>
      <c r="D13" s="278"/>
      <c r="E13" s="279"/>
      <c r="F13" s="282"/>
      <c r="G13" s="260"/>
      <c r="H13" s="324" t="s">
        <v>35</v>
      </c>
      <c r="I13" s="325"/>
      <c r="J13" s="325"/>
      <c r="K13" s="326"/>
      <c r="L13" s="324" t="s">
        <v>35</v>
      </c>
      <c r="M13" s="325"/>
      <c r="N13" s="325"/>
      <c r="O13" s="326"/>
      <c r="P13" s="324" t="s">
        <v>35</v>
      </c>
      <c r="Q13" s="325"/>
      <c r="R13" s="325"/>
      <c r="S13" s="326"/>
      <c r="T13" s="327" t="s">
        <v>35</v>
      </c>
      <c r="U13" s="328"/>
      <c r="V13" s="328"/>
      <c r="W13" s="329"/>
    </row>
    <row r="14" spans="2:23" ht="21.75" customHeight="1" thickBot="1">
      <c r="B14" s="86" t="s">
        <v>36</v>
      </c>
      <c r="C14" s="395"/>
      <c r="D14" s="272" t="s">
        <v>35</v>
      </c>
      <c r="E14" s="273"/>
      <c r="F14" s="261"/>
      <c r="G14" s="262"/>
      <c r="H14" s="318" t="s">
        <v>112</v>
      </c>
      <c r="I14" s="300" t="s">
        <v>28</v>
      </c>
      <c r="J14" s="268" t="s">
        <v>26</v>
      </c>
      <c r="K14" s="270" t="s">
        <v>29</v>
      </c>
      <c r="L14" s="290" t="s">
        <v>170</v>
      </c>
      <c r="M14" s="291"/>
      <c r="N14" s="291"/>
      <c r="O14" s="292"/>
      <c r="P14" s="318" t="s">
        <v>112</v>
      </c>
      <c r="Q14" s="316"/>
      <c r="R14" s="300" t="s">
        <v>28</v>
      </c>
      <c r="S14" s="270" t="s">
        <v>29</v>
      </c>
      <c r="T14" s="290" t="s">
        <v>30</v>
      </c>
      <c r="U14" s="291"/>
      <c r="V14" s="291"/>
      <c r="W14" s="292"/>
    </row>
    <row r="15" spans="2:23" ht="21.75" customHeight="1">
      <c r="B15" s="86" t="s">
        <v>37</v>
      </c>
      <c r="C15" s="395"/>
      <c r="D15" s="284" t="s">
        <v>171</v>
      </c>
      <c r="E15" s="285"/>
      <c r="F15" s="285"/>
      <c r="G15" s="286"/>
      <c r="H15" s="310"/>
      <c r="I15" s="300"/>
      <c r="J15" s="268"/>
      <c r="K15" s="271"/>
      <c r="L15" s="330"/>
      <c r="M15" s="331"/>
      <c r="N15" s="331"/>
      <c r="O15" s="332"/>
      <c r="P15" s="310"/>
      <c r="Q15" s="316"/>
      <c r="R15" s="300"/>
      <c r="S15" s="271"/>
      <c r="T15" s="330"/>
      <c r="U15" s="331"/>
      <c r="V15" s="331"/>
      <c r="W15" s="332"/>
    </row>
    <row r="16" spans="2:23" ht="21.75" customHeight="1">
      <c r="B16" s="86" t="s">
        <v>38</v>
      </c>
      <c r="C16" s="395"/>
      <c r="D16" s="287"/>
      <c r="E16" s="288"/>
      <c r="F16" s="288"/>
      <c r="G16" s="289"/>
      <c r="H16" s="310"/>
      <c r="I16" s="300"/>
      <c r="J16" s="268"/>
      <c r="K16" s="271"/>
      <c r="L16" s="330"/>
      <c r="M16" s="331"/>
      <c r="N16" s="331"/>
      <c r="O16" s="332"/>
      <c r="P16" s="310"/>
      <c r="Q16" s="316"/>
      <c r="R16" s="300"/>
      <c r="S16" s="271"/>
      <c r="T16" s="330"/>
      <c r="U16" s="331"/>
      <c r="V16" s="331"/>
      <c r="W16" s="332"/>
    </row>
    <row r="17" spans="2:23" ht="21.75" customHeight="1">
      <c r="B17" s="86" t="s">
        <v>39</v>
      </c>
      <c r="C17" s="395"/>
      <c r="D17" s="287"/>
      <c r="E17" s="288"/>
      <c r="F17" s="288"/>
      <c r="G17" s="289"/>
      <c r="H17" s="310"/>
      <c r="I17" s="386"/>
      <c r="J17" s="269"/>
      <c r="K17" s="271"/>
      <c r="L17" s="333"/>
      <c r="M17" s="334"/>
      <c r="N17" s="334"/>
      <c r="O17" s="335"/>
      <c r="P17" s="310"/>
      <c r="Q17" s="317"/>
      <c r="R17" s="386"/>
      <c r="S17" s="271"/>
      <c r="T17" s="333"/>
      <c r="U17" s="334"/>
      <c r="V17" s="334"/>
      <c r="W17" s="335"/>
    </row>
    <row r="18" spans="2:23" ht="21.75" customHeight="1" thickBot="1">
      <c r="B18" s="87" t="s">
        <v>40</v>
      </c>
      <c r="C18" s="395"/>
      <c r="D18" s="263" t="s">
        <v>172</v>
      </c>
      <c r="E18" s="264"/>
      <c r="F18" s="264"/>
      <c r="G18" s="265"/>
      <c r="H18" s="263" t="s">
        <v>172</v>
      </c>
      <c r="I18" s="264"/>
      <c r="J18" s="264"/>
      <c r="K18" s="265"/>
      <c r="L18" s="263" t="s">
        <v>172</v>
      </c>
      <c r="M18" s="264"/>
      <c r="N18" s="264"/>
      <c r="O18" s="265"/>
      <c r="P18" s="263" t="s">
        <v>172</v>
      </c>
      <c r="Q18" s="264"/>
      <c r="R18" s="264"/>
      <c r="S18" s="265"/>
      <c r="T18" s="307" t="s">
        <v>172</v>
      </c>
      <c r="U18" s="308"/>
      <c r="V18" s="308"/>
      <c r="W18" s="309"/>
    </row>
    <row r="19" spans="2:23" ht="21.75" customHeight="1" thickBot="1">
      <c r="B19" s="87" t="s">
        <v>41</v>
      </c>
      <c r="C19" s="395"/>
      <c r="D19" s="266"/>
      <c r="E19" s="267"/>
      <c r="F19" s="267"/>
      <c r="G19" s="283"/>
      <c r="H19" s="266"/>
      <c r="I19" s="267"/>
      <c r="J19" s="267"/>
      <c r="K19" s="283"/>
      <c r="L19" s="266"/>
      <c r="M19" s="267"/>
      <c r="N19" s="267"/>
      <c r="O19" s="283"/>
      <c r="P19" s="266"/>
      <c r="Q19" s="267"/>
      <c r="R19" s="267"/>
      <c r="S19" s="283"/>
      <c r="T19" s="274" t="s">
        <v>168</v>
      </c>
      <c r="U19" s="275"/>
      <c r="V19" s="275"/>
      <c r="W19" s="319"/>
    </row>
    <row r="20" spans="2:23" ht="21.75" customHeight="1">
      <c r="B20" s="86" t="s">
        <v>42</v>
      </c>
      <c r="C20" s="395"/>
      <c r="D20" s="290" t="s">
        <v>173</v>
      </c>
      <c r="E20" s="291"/>
      <c r="F20" s="291"/>
      <c r="G20" s="292"/>
      <c r="H20" s="318" t="s">
        <v>112</v>
      </c>
      <c r="I20" s="314" t="s">
        <v>28</v>
      </c>
      <c r="J20" s="311" t="s">
        <v>26</v>
      </c>
      <c r="K20" s="270" t="s">
        <v>29</v>
      </c>
      <c r="L20" s="318" t="s">
        <v>112</v>
      </c>
      <c r="M20" s="311" t="s">
        <v>26</v>
      </c>
      <c r="N20" s="314" t="s">
        <v>28</v>
      </c>
      <c r="O20" s="270" t="s">
        <v>29</v>
      </c>
      <c r="P20" s="322" t="s">
        <v>174</v>
      </c>
      <c r="Q20" s="322"/>
      <c r="R20" s="314" t="s">
        <v>28</v>
      </c>
      <c r="S20" s="311" t="s">
        <v>26</v>
      </c>
      <c r="T20" s="276"/>
      <c r="U20" s="277"/>
      <c r="V20" s="277"/>
      <c r="W20" s="320"/>
    </row>
    <row r="21" spans="2:23" ht="21.75" customHeight="1" thickBot="1">
      <c r="B21" s="86" t="s">
        <v>43</v>
      </c>
      <c r="C21" s="395"/>
      <c r="D21" s="293"/>
      <c r="E21" s="294"/>
      <c r="F21" s="294"/>
      <c r="G21" s="295"/>
      <c r="H21" s="310"/>
      <c r="I21" s="300"/>
      <c r="J21" s="268"/>
      <c r="K21" s="271"/>
      <c r="L21" s="310"/>
      <c r="M21" s="268"/>
      <c r="N21" s="300"/>
      <c r="O21" s="271"/>
      <c r="P21" s="323"/>
      <c r="Q21" s="323"/>
      <c r="R21" s="300"/>
      <c r="S21" s="268"/>
      <c r="T21" s="276"/>
      <c r="U21" s="277"/>
      <c r="V21" s="277"/>
      <c r="W21" s="320"/>
    </row>
    <row r="22" spans="2:23" ht="21.75" customHeight="1">
      <c r="B22" s="86" t="s">
        <v>44</v>
      </c>
      <c r="C22" s="395"/>
      <c r="D22" s="336" t="s">
        <v>128</v>
      </c>
      <c r="E22" s="404"/>
      <c r="F22" s="404"/>
      <c r="G22" s="405"/>
      <c r="H22" s="310"/>
      <c r="I22" s="300"/>
      <c r="J22" s="268"/>
      <c r="K22" s="271"/>
      <c r="L22" s="310"/>
      <c r="M22" s="268"/>
      <c r="N22" s="300"/>
      <c r="O22" s="271"/>
      <c r="P22" s="323"/>
      <c r="Q22" s="323"/>
      <c r="R22" s="300"/>
      <c r="S22" s="268"/>
      <c r="T22" s="276"/>
      <c r="U22" s="277"/>
      <c r="V22" s="277"/>
      <c r="W22" s="320"/>
    </row>
    <row r="23" spans="2:23" ht="21.75" customHeight="1" thickBot="1">
      <c r="B23" s="86" t="s">
        <v>45</v>
      </c>
      <c r="C23" s="88"/>
      <c r="D23" s="338"/>
      <c r="E23" s="406"/>
      <c r="F23" s="406"/>
      <c r="G23" s="407"/>
      <c r="H23" s="310"/>
      <c r="I23" s="300"/>
      <c r="J23" s="268"/>
      <c r="K23" s="271"/>
      <c r="L23" s="310"/>
      <c r="M23" s="268"/>
      <c r="N23" s="300"/>
      <c r="O23" s="271"/>
      <c r="P23" s="323"/>
      <c r="Q23" s="323"/>
      <c r="R23" s="300"/>
      <c r="S23" s="268"/>
      <c r="T23" s="276"/>
      <c r="U23" s="277"/>
      <c r="V23" s="277"/>
      <c r="W23" s="320"/>
    </row>
    <row r="24" spans="2:23" ht="21.75" customHeight="1" thickBot="1">
      <c r="B24" s="89" t="s">
        <v>46</v>
      </c>
      <c r="C24" s="88"/>
      <c r="D24" s="324" t="s">
        <v>35</v>
      </c>
      <c r="E24" s="325"/>
      <c r="F24" s="325"/>
      <c r="G24" s="326"/>
      <c r="H24" s="324" t="s">
        <v>35</v>
      </c>
      <c r="I24" s="325"/>
      <c r="J24" s="325"/>
      <c r="K24" s="326"/>
      <c r="L24" s="324" t="s">
        <v>35</v>
      </c>
      <c r="M24" s="325"/>
      <c r="N24" s="325"/>
      <c r="O24" s="326"/>
      <c r="P24" s="324" t="s">
        <v>35</v>
      </c>
      <c r="Q24" s="325"/>
      <c r="R24" s="325"/>
      <c r="S24" s="326"/>
      <c r="T24" s="276"/>
      <c r="U24" s="277"/>
      <c r="V24" s="277"/>
      <c r="W24" s="320"/>
    </row>
    <row r="25" spans="2:23" ht="21.75" customHeight="1">
      <c r="B25" s="84" t="s">
        <v>47</v>
      </c>
      <c r="C25" s="296" t="s">
        <v>50</v>
      </c>
      <c r="D25" s="322" t="s">
        <v>174</v>
      </c>
      <c r="E25" s="316" t="s">
        <v>27</v>
      </c>
      <c r="F25" s="408" t="s">
        <v>28</v>
      </c>
      <c r="G25" s="268" t="s">
        <v>26</v>
      </c>
      <c r="H25" s="318" t="s">
        <v>112</v>
      </c>
      <c r="I25" s="300" t="s">
        <v>28</v>
      </c>
      <c r="J25" s="268" t="s">
        <v>26</v>
      </c>
      <c r="K25" s="270" t="s">
        <v>29</v>
      </c>
      <c r="L25" s="310" t="s">
        <v>112</v>
      </c>
      <c r="M25" s="311" t="s">
        <v>26</v>
      </c>
      <c r="N25" s="300" t="s">
        <v>28</v>
      </c>
      <c r="O25" s="270" t="s">
        <v>29</v>
      </c>
      <c r="P25" s="316" t="s">
        <v>27</v>
      </c>
      <c r="Q25" s="322"/>
      <c r="R25" s="300" t="s">
        <v>28</v>
      </c>
      <c r="S25" s="311" t="s">
        <v>26</v>
      </c>
      <c r="T25" s="276"/>
      <c r="U25" s="277"/>
      <c r="V25" s="277"/>
      <c r="W25" s="320"/>
    </row>
    <row r="26" spans="2:23" ht="21.75" customHeight="1">
      <c r="B26" s="86" t="s">
        <v>48</v>
      </c>
      <c r="C26" s="297"/>
      <c r="D26" s="323"/>
      <c r="E26" s="316"/>
      <c r="F26" s="402"/>
      <c r="G26" s="268"/>
      <c r="H26" s="310"/>
      <c r="I26" s="300"/>
      <c r="J26" s="268"/>
      <c r="K26" s="271"/>
      <c r="L26" s="310"/>
      <c r="M26" s="268"/>
      <c r="N26" s="300"/>
      <c r="O26" s="271"/>
      <c r="P26" s="316"/>
      <c r="Q26" s="323"/>
      <c r="R26" s="300"/>
      <c r="S26" s="268"/>
      <c r="T26" s="276"/>
      <c r="U26" s="277"/>
      <c r="V26" s="277"/>
      <c r="W26" s="320"/>
    </row>
    <row r="27" spans="2:23" ht="21.75" customHeight="1">
      <c r="B27" s="86" t="s">
        <v>49</v>
      </c>
      <c r="C27" s="298" t="s">
        <v>113</v>
      </c>
      <c r="D27" s="323"/>
      <c r="E27" s="316"/>
      <c r="F27" s="402"/>
      <c r="G27" s="268"/>
      <c r="H27" s="310"/>
      <c r="I27" s="300"/>
      <c r="J27" s="268"/>
      <c r="K27" s="271"/>
      <c r="L27" s="310"/>
      <c r="M27" s="268"/>
      <c r="N27" s="300"/>
      <c r="O27" s="271"/>
      <c r="P27" s="316"/>
      <c r="Q27" s="323"/>
      <c r="R27" s="300"/>
      <c r="S27" s="268"/>
      <c r="T27" s="276"/>
      <c r="U27" s="277"/>
      <c r="V27" s="277"/>
      <c r="W27" s="320"/>
    </row>
    <row r="28" spans="2:23" ht="21.75" customHeight="1" thickBot="1">
      <c r="B28" s="86" t="s">
        <v>51</v>
      </c>
      <c r="C28" s="298"/>
      <c r="D28" s="323"/>
      <c r="E28" s="317"/>
      <c r="F28" s="403"/>
      <c r="G28" s="269"/>
      <c r="H28" s="310"/>
      <c r="I28" s="386"/>
      <c r="J28" s="269"/>
      <c r="K28" s="271"/>
      <c r="L28" s="310"/>
      <c r="M28" s="268"/>
      <c r="N28" s="300"/>
      <c r="O28" s="271"/>
      <c r="P28" s="317"/>
      <c r="Q28" s="323"/>
      <c r="R28" s="386"/>
      <c r="S28" s="268"/>
      <c r="T28" s="278"/>
      <c r="U28" s="279"/>
      <c r="V28" s="279"/>
      <c r="W28" s="321"/>
    </row>
    <row r="29" spans="2:23" ht="21.75" customHeight="1" thickBot="1">
      <c r="B29" s="87" t="s">
        <v>52</v>
      </c>
      <c r="C29" s="299"/>
      <c r="D29" s="301" t="s">
        <v>53</v>
      </c>
      <c r="E29" s="302"/>
      <c r="F29" s="303"/>
      <c r="G29" s="90"/>
      <c r="H29" s="301" t="s">
        <v>53</v>
      </c>
      <c r="I29" s="302"/>
      <c r="J29" s="303"/>
      <c r="K29" s="90"/>
      <c r="L29" s="324" t="s">
        <v>35</v>
      </c>
      <c r="M29" s="325"/>
      <c r="N29" s="325"/>
      <c r="O29" s="326"/>
      <c r="P29" s="301" t="s">
        <v>53</v>
      </c>
      <c r="Q29" s="302"/>
      <c r="R29" s="302"/>
      <c r="S29" s="303"/>
      <c r="T29" s="88"/>
      <c r="U29" s="91"/>
      <c r="V29" s="91"/>
      <c r="W29" s="92"/>
    </row>
    <row r="30" spans="2:23" ht="21.75" customHeight="1">
      <c r="B30" s="87" t="s">
        <v>54</v>
      </c>
      <c r="C30" s="396" t="s">
        <v>53</v>
      </c>
      <c r="D30" s="304"/>
      <c r="E30" s="305"/>
      <c r="F30" s="306"/>
      <c r="G30" s="387" t="s">
        <v>175</v>
      </c>
      <c r="H30" s="304"/>
      <c r="I30" s="305"/>
      <c r="J30" s="306"/>
      <c r="K30" s="387" t="s">
        <v>176</v>
      </c>
      <c r="L30" s="301" t="s">
        <v>137</v>
      </c>
      <c r="M30" s="302"/>
      <c r="N30" s="302"/>
      <c r="O30" s="303"/>
      <c r="P30" s="304"/>
      <c r="Q30" s="305"/>
      <c r="R30" s="305"/>
      <c r="S30" s="306"/>
      <c r="T30" s="88"/>
      <c r="U30" s="91"/>
      <c r="V30" s="91"/>
      <c r="W30" s="92"/>
    </row>
    <row r="31" spans="2:23" ht="21.75" customHeight="1" thickBot="1">
      <c r="B31" s="87" t="s">
        <v>55</v>
      </c>
      <c r="C31" s="397"/>
      <c r="D31" s="307"/>
      <c r="E31" s="308"/>
      <c r="F31" s="309"/>
      <c r="G31" s="388"/>
      <c r="H31" s="307"/>
      <c r="I31" s="308"/>
      <c r="J31" s="309"/>
      <c r="K31" s="388"/>
      <c r="L31" s="304"/>
      <c r="M31" s="305"/>
      <c r="N31" s="305"/>
      <c r="O31" s="306"/>
      <c r="P31" s="307"/>
      <c r="Q31" s="308"/>
      <c r="R31" s="308"/>
      <c r="S31" s="309"/>
      <c r="T31" s="88"/>
      <c r="U31" s="91"/>
      <c r="V31" s="91"/>
      <c r="W31" s="92"/>
    </row>
    <row r="32" spans="2:23" ht="21.75" customHeight="1" thickBot="1">
      <c r="B32" s="86" t="s">
        <v>56</v>
      </c>
      <c r="C32" s="391" t="s">
        <v>57</v>
      </c>
      <c r="D32" s="318"/>
      <c r="E32" s="318"/>
      <c r="F32" s="314"/>
      <c r="G32" s="389"/>
      <c r="H32" s="318"/>
      <c r="I32" s="314"/>
      <c r="J32" s="315"/>
      <c r="K32" s="389"/>
      <c r="L32" s="304"/>
      <c r="M32" s="305"/>
      <c r="N32" s="305"/>
      <c r="O32" s="306"/>
      <c r="P32" s="311"/>
      <c r="Q32" s="318"/>
      <c r="R32" s="311"/>
      <c r="S32" s="318"/>
      <c r="T32" s="88"/>
      <c r="U32" s="91"/>
      <c r="V32" s="91"/>
      <c r="W32" s="92"/>
    </row>
    <row r="33" spans="2:23" ht="21.75" customHeight="1">
      <c r="B33" s="93" t="s">
        <v>58</v>
      </c>
      <c r="C33" s="392"/>
      <c r="D33" s="310"/>
      <c r="E33" s="310"/>
      <c r="F33" s="300"/>
      <c r="G33" s="387" t="s">
        <v>177</v>
      </c>
      <c r="H33" s="310"/>
      <c r="I33" s="300"/>
      <c r="J33" s="316"/>
      <c r="K33" s="387" t="s">
        <v>178</v>
      </c>
      <c r="L33" s="304"/>
      <c r="M33" s="305"/>
      <c r="N33" s="305"/>
      <c r="O33" s="306"/>
      <c r="P33" s="268"/>
      <c r="Q33" s="310"/>
      <c r="R33" s="268"/>
      <c r="S33" s="310"/>
      <c r="T33" s="88"/>
      <c r="U33" s="91"/>
      <c r="V33" s="91"/>
      <c r="W33" s="92"/>
    </row>
    <row r="34" spans="2:23" ht="21.75" customHeight="1" thickBot="1">
      <c r="B34" s="94" t="s">
        <v>59</v>
      </c>
      <c r="C34" s="393"/>
      <c r="D34" s="310"/>
      <c r="E34" s="310"/>
      <c r="F34" s="300"/>
      <c r="G34" s="388"/>
      <c r="H34" s="310"/>
      <c r="I34" s="300"/>
      <c r="J34" s="316"/>
      <c r="K34" s="388"/>
      <c r="L34" s="304"/>
      <c r="M34" s="305"/>
      <c r="N34" s="305"/>
      <c r="O34" s="306"/>
      <c r="P34" s="268"/>
      <c r="Q34" s="310"/>
      <c r="R34" s="268"/>
      <c r="S34" s="310"/>
      <c r="T34" s="88"/>
      <c r="U34" s="91"/>
      <c r="V34" s="91"/>
      <c r="W34" s="92"/>
    </row>
    <row r="35" spans="2:23" ht="21.75" customHeight="1" thickBot="1">
      <c r="B35" s="95" t="s">
        <v>60</v>
      </c>
      <c r="C35" s="312" t="s">
        <v>23</v>
      </c>
      <c r="D35" s="390"/>
      <c r="E35" s="390"/>
      <c r="F35" s="300"/>
      <c r="G35" s="389"/>
      <c r="H35" s="390"/>
      <c r="I35" s="300"/>
      <c r="J35" s="317"/>
      <c r="K35" s="389"/>
      <c r="L35" s="304"/>
      <c r="M35" s="305"/>
      <c r="N35" s="305"/>
      <c r="O35" s="306"/>
      <c r="P35" s="269"/>
      <c r="Q35" s="390"/>
      <c r="R35" s="269"/>
      <c r="S35" s="390"/>
      <c r="T35" s="88"/>
      <c r="U35" s="91"/>
      <c r="V35" s="91"/>
      <c r="W35" s="92"/>
    </row>
    <row r="36" spans="2:23" ht="21.75" customHeight="1" thickBot="1">
      <c r="B36" s="96" t="s">
        <v>61</v>
      </c>
      <c r="C36" s="313"/>
      <c r="D36" s="97"/>
      <c r="E36" s="97"/>
      <c r="F36" s="97"/>
      <c r="G36" s="97"/>
      <c r="H36" s="98"/>
      <c r="I36" s="97"/>
      <c r="J36" s="97"/>
      <c r="K36" s="97"/>
      <c r="L36" s="304"/>
      <c r="M36" s="305"/>
      <c r="N36" s="305"/>
      <c r="O36" s="306"/>
      <c r="P36" s="98"/>
      <c r="Q36" s="97"/>
      <c r="R36" s="97"/>
      <c r="S36" s="99"/>
      <c r="T36" s="88"/>
      <c r="U36" s="91"/>
      <c r="V36" s="91"/>
      <c r="W36" s="92"/>
    </row>
    <row r="37" spans="2:23" ht="21.75" customHeight="1" thickBot="1">
      <c r="B37" s="100" t="s">
        <v>62</v>
      </c>
      <c r="C37" s="101"/>
      <c r="D37" s="102"/>
      <c r="E37" s="103"/>
      <c r="F37" s="103"/>
      <c r="G37" s="103"/>
      <c r="H37" s="102"/>
      <c r="I37" s="103"/>
      <c r="J37" s="103"/>
      <c r="K37" s="103"/>
      <c r="L37" s="307"/>
      <c r="M37" s="308"/>
      <c r="N37" s="308"/>
      <c r="O37" s="309"/>
      <c r="P37" s="102"/>
      <c r="Q37" s="103"/>
      <c r="R37" s="103"/>
      <c r="S37" s="104"/>
      <c r="T37" s="105"/>
      <c r="U37" s="106"/>
      <c r="V37" s="106"/>
      <c r="W37" s="107"/>
    </row>
    <row r="38" spans="2:23" s="108" customFormat="1" ht="18"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1"/>
    </row>
    <row r="39" spans="2:23" s="108" customFormat="1" ht="18">
      <c r="B39" s="109"/>
      <c r="C39" s="361" t="s">
        <v>63</v>
      </c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110"/>
      <c r="V39" s="110"/>
      <c r="W39" s="111"/>
    </row>
    <row r="40" spans="2:23" s="108" customFormat="1" ht="18.75" thickBot="1">
      <c r="B40" s="109"/>
      <c r="C40" s="113"/>
      <c r="D40" s="362"/>
      <c r="E40" s="362"/>
      <c r="F40" s="362"/>
      <c r="G40" s="362"/>
      <c r="H40" s="362"/>
      <c r="I40" s="362"/>
      <c r="J40" s="36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0"/>
      <c r="V40" s="110"/>
      <c r="W40" s="111"/>
    </row>
    <row r="41" spans="2:23" s="108" customFormat="1" ht="18">
      <c r="B41" s="109"/>
      <c r="C41" s="113" t="s">
        <v>174</v>
      </c>
      <c r="D41" s="375" t="s">
        <v>179</v>
      </c>
      <c r="E41" s="376"/>
      <c r="F41" s="376"/>
      <c r="G41" s="376"/>
      <c r="H41" s="376"/>
      <c r="I41" s="376"/>
      <c r="J41" s="377"/>
      <c r="K41" s="114"/>
      <c r="L41" s="114" t="s">
        <v>128</v>
      </c>
      <c r="M41" s="115"/>
      <c r="N41" s="372" t="s">
        <v>129</v>
      </c>
      <c r="O41" s="373"/>
      <c r="P41" s="373"/>
      <c r="Q41" s="373"/>
      <c r="R41" s="373"/>
      <c r="S41" s="373"/>
      <c r="T41" s="374"/>
      <c r="U41" s="110"/>
      <c r="V41" s="110"/>
      <c r="W41" s="111"/>
    </row>
    <row r="42" spans="2:23" s="108" customFormat="1" ht="18">
      <c r="B42" s="109"/>
      <c r="C42" s="116" t="s">
        <v>27</v>
      </c>
      <c r="D42" s="363" t="s">
        <v>109</v>
      </c>
      <c r="E42" s="364"/>
      <c r="F42" s="364"/>
      <c r="G42" s="364"/>
      <c r="H42" s="364"/>
      <c r="I42" s="364"/>
      <c r="J42" s="365"/>
      <c r="K42" s="117"/>
      <c r="L42" s="117" t="s">
        <v>64</v>
      </c>
      <c r="M42" s="118"/>
      <c r="N42" s="366" t="s">
        <v>65</v>
      </c>
      <c r="O42" s="367"/>
      <c r="P42" s="367"/>
      <c r="Q42" s="367"/>
      <c r="R42" s="367"/>
      <c r="S42" s="367"/>
      <c r="T42" s="368"/>
      <c r="U42" s="110"/>
      <c r="V42" s="110"/>
      <c r="W42" s="111"/>
    </row>
    <row r="43" spans="2:23" s="108" customFormat="1" ht="18">
      <c r="B43" s="109"/>
      <c r="C43" s="117" t="s">
        <v>112</v>
      </c>
      <c r="D43" s="366" t="s">
        <v>180</v>
      </c>
      <c r="E43" s="367"/>
      <c r="F43" s="367"/>
      <c r="G43" s="367"/>
      <c r="H43" s="367"/>
      <c r="I43" s="367"/>
      <c r="J43" s="368"/>
      <c r="K43" s="119"/>
      <c r="L43" s="119" t="s">
        <v>66</v>
      </c>
      <c r="M43" s="120"/>
      <c r="N43" s="369" t="s">
        <v>67</v>
      </c>
      <c r="O43" s="370"/>
      <c r="P43" s="370"/>
      <c r="Q43" s="370"/>
      <c r="R43" s="370"/>
      <c r="S43" s="370"/>
      <c r="T43" s="371"/>
      <c r="U43" s="110"/>
      <c r="V43" s="110"/>
      <c r="W43" s="111"/>
    </row>
    <row r="44" spans="2:23" s="108" customFormat="1" ht="18">
      <c r="B44" s="109"/>
      <c r="C44" s="121" t="s">
        <v>28</v>
      </c>
      <c r="D44" s="342" t="s">
        <v>90</v>
      </c>
      <c r="E44" s="343"/>
      <c r="F44" s="343"/>
      <c r="G44" s="343"/>
      <c r="H44" s="343"/>
      <c r="I44" s="343"/>
      <c r="J44" s="344"/>
      <c r="K44" s="117"/>
      <c r="L44" s="122" t="s">
        <v>68</v>
      </c>
      <c r="M44" s="122"/>
      <c r="N44" s="349" t="s">
        <v>69</v>
      </c>
      <c r="O44" s="350"/>
      <c r="P44" s="350"/>
      <c r="Q44" s="350"/>
      <c r="R44" s="350"/>
      <c r="S44" s="350"/>
      <c r="T44" s="351"/>
      <c r="U44" s="110"/>
      <c r="V44" s="110"/>
      <c r="W44" s="111"/>
    </row>
    <row r="45" spans="2:23" s="108" customFormat="1" ht="18">
      <c r="B45" s="109"/>
      <c r="C45" s="117" t="s">
        <v>26</v>
      </c>
      <c r="D45" s="366" t="s">
        <v>91</v>
      </c>
      <c r="E45" s="367"/>
      <c r="F45" s="367"/>
      <c r="G45" s="367"/>
      <c r="H45" s="367"/>
      <c r="I45" s="367"/>
      <c r="J45" s="368"/>
      <c r="K45" s="121"/>
      <c r="L45" s="122"/>
      <c r="M45" s="122"/>
      <c r="N45" s="349"/>
      <c r="O45" s="350"/>
      <c r="P45" s="350"/>
      <c r="Q45" s="350"/>
      <c r="R45" s="350"/>
      <c r="S45" s="350"/>
      <c r="T45" s="351"/>
      <c r="U45" s="110"/>
      <c r="V45" s="110"/>
      <c r="W45" s="111"/>
    </row>
    <row r="46" spans="2:23" s="108" customFormat="1" ht="18.75" thickBot="1">
      <c r="B46" s="109"/>
      <c r="C46" s="123" t="s">
        <v>29</v>
      </c>
      <c r="D46" s="339" t="s">
        <v>92</v>
      </c>
      <c r="E46" s="340"/>
      <c r="F46" s="340"/>
      <c r="G46" s="340"/>
      <c r="H46" s="340"/>
      <c r="I46" s="340"/>
      <c r="J46" s="341"/>
      <c r="K46" s="345"/>
      <c r="L46" s="345"/>
      <c r="M46" s="345"/>
      <c r="N46" s="346"/>
      <c r="O46" s="347"/>
      <c r="P46" s="347"/>
      <c r="Q46" s="347"/>
      <c r="R46" s="347"/>
      <c r="S46" s="347"/>
      <c r="T46" s="348"/>
      <c r="U46" s="110"/>
      <c r="V46" s="110"/>
      <c r="W46" s="111"/>
    </row>
    <row r="47" spans="2:23" s="108" customFormat="1" ht="19.5" customHeight="1" thickBot="1">
      <c r="B47" s="109"/>
      <c r="C47" s="124"/>
      <c r="D47" s="353"/>
      <c r="E47" s="353"/>
      <c r="F47" s="353"/>
      <c r="G47" s="353"/>
      <c r="H47" s="353"/>
      <c r="I47" s="353"/>
      <c r="J47" s="353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110"/>
      <c r="V47" s="110"/>
      <c r="W47" s="111"/>
    </row>
    <row r="48" spans="2:23" s="108" customFormat="1" ht="15.75" customHeight="1">
      <c r="B48" s="125"/>
      <c r="C48" s="126"/>
      <c r="D48" s="126"/>
      <c r="E48" s="126"/>
      <c r="F48" s="126"/>
      <c r="G48" s="126"/>
      <c r="H48" s="127"/>
      <c r="I48" s="128"/>
      <c r="J48" s="129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1"/>
    </row>
    <row r="49" spans="2:23" s="108" customFormat="1" ht="15.75" customHeight="1">
      <c r="B49" s="355" t="s">
        <v>70</v>
      </c>
      <c r="C49" s="356"/>
      <c r="D49" s="356"/>
      <c r="E49" s="356"/>
      <c r="F49" s="356"/>
      <c r="G49" s="356"/>
      <c r="H49" s="357"/>
      <c r="I49" s="134"/>
      <c r="J49" s="135"/>
      <c r="K49" s="135"/>
      <c r="L49" s="135"/>
      <c r="M49" s="135"/>
      <c r="N49" s="352" t="s">
        <v>71</v>
      </c>
      <c r="O49" s="352"/>
      <c r="P49" s="352"/>
      <c r="Q49" s="352"/>
      <c r="R49" s="352"/>
      <c r="S49" s="352"/>
      <c r="T49" s="352"/>
      <c r="U49" s="135"/>
      <c r="V49" s="135"/>
      <c r="W49" s="136"/>
    </row>
    <row r="50" spans="2:23" s="108" customFormat="1" ht="15.75" customHeight="1">
      <c r="B50" s="137"/>
      <c r="C50" s="138"/>
      <c r="D50" s="132"/>
      <c r="E50" s="132"/>
      <c r="F50" s="139"/>
      <c r="G50" s="139"/>
      <c r="H50" s="140"/>
      <c r="I50" s="134"/>
      <c r="J50" s="141"/>
      <c r="K50" s="142"/>
      <c r="L50" s="142"/>
      <c r="M50" s="143"/>
      <c r="N50" s="142"/>
      <c r="O50" s="142"/>
      <c r="P50" s="142"/>
      <c r="Q50" s="142"/>
      <c r="R50" s="142"/>
      <c r="S50" s="142"/>
      <c r="T50" s="142"/>
      <c r="U50" s="142"/>
      <c r="V50" s="142"/>
      <c r="W50" s="144"/>
    </row>
    <row r="51" spans="2:23" s="108" customFormat="1" ht="15.75" customHeight="1">
      <c r="B51" s="145"/>
      <c r="C51" s="146">
        <f>E69/E67</f>
        <v>1</v>
      </c>
      <c r="D51" s="147"/>
      <c r="E51" s="148" t="s">
        <v>72</v>
      </c>
      <c r="F51" s="149" t="s">
        <v>73</v>
      </c>
      <c r="G51" s="132"/>
      <c r="H51" s="133"/>
      <c r="I51" s="135"/>
      <c r="J51" s="134"/>
      <c r="K51" s="150"/>
      <c r="L51" s="150"/>
      <c r="M51" s="135"/>
      <c r="N51" s="151" t="s">
        <v>74</v>
      </c>
      <c r="O51" s="152" t="s">
        <v>75</v>
      </c>
      <c r="P51" s="152" t="s">
        <v>76</v>
      </c>
      <c r="Q51" s="153" t="s">
        <v>77</v>
      </c>
      <c r="R51" s="152" t="s">
        <v>78</v>
      </c>
      <c r="S51" s="152" t="s">
        <v>79</v>
      </c>
      <c r="T51" s="152" t="s">
        <v>80</v>
      </c>
      <c r="U51" s="153" t="s">
        <v>81</v>
      </c>
      <c r="V51" s="152" t="s">
        <v>82</v>
      </c>
      <c r="W51" s="144"/>
    </row>
    <row r="52" spans="2:23" s="108" customFormat="1" ht="15.75" customHeight="1">
      <c r="B52" s="145"/>
      <c r="C52" s="154"/>
      <c r="D52" s="155" t="s">
        <v>83</v>
      </c>
      <c r="E52" s="156">
        <v>2</v>
      </c>
      <c r="F52" s="157">
        <f>(E52)/(E67)/C51</f>
        <v>0.06666666666666667</v>
      </c>
      <c r="G52" s="158"/>
      <c r="H52" s="159"/>
      <c r="I52" s="160"/>
      <c r="J52" s="135"/>
      <c r="K52" s="161"/>
      <c r="L52" s="161"/>
      <c r="M52" s="161" t="s">
        <v>83</v>
      </c>
      <c r="N52" s="162">
        <v>18</v>
      </c>
      <c r="O52" s="162" t="s">
        <v>84</v>
      </c>
      <c r="P52" s="162" t="s">
        <v>1</v>
      </c>
      <c r="Q52" s="163" t="s">
        <v>1</v>
      </c>
      <c r="R52" s="162" t="s">
        <v>1</v>
      </c>
      <c r="S52" s="162" t="s">
        <v>1</v>
      </c>
      <c r="T52" s="162" t="s">
        <v>1</v>
      </c>
      <c r="U52" s="163">
        <v>1</v>
      </c>
      <c r="V52" s="162">
        <v>1</v>
      </c>
      <c r="W52" s="144"/>
    </row>
    <row r="53" spans="2:23" s="108" customFormat="1" ht="15.75" customHeight="1">
      <c r="B53" s="145"/>
      <c r="C53" s="154"/>
      <c r="D53" s="155" t="s">
        <v>85</v>
      </c>
      <c r="E53" s="164">
        <v>6.5</v>
      </c>
      <c r="F53" s="165">
        <f>(E53)/(E67)/C51</f>
        <v>0.21666666666666667</v>
      </c>
      <c r="G53" s="158"/>
      <c r="H53" s="159"/>
      <c r="I53" s="160"/>
      <c r="J53" s="160"/>
      <c r="K53" s="161"/>
      <c r="L53" s="161"/>
      <c r="M53" s="161" t="s">
        <v>85</v>
      </c>
      <c r="N53" s="166">
        <v>100</v>
      </c>
      <c r="O53" s="166" t="s">
        <v>86</v>
      </c>
      <c r="P53" s="166" t="s">
        <v>87</v>
      </c>
      <c r="Q53" s="167" t="s">
        <v>1</v>
      </c>
      <c r="R53" s="166">
        <v>4</v>
      </c>
      <c r="S53" s="166">
        <v>1</v>
      </c>
      <c r="T53" s="166">
        <v>1</v>
      </c>
      <c r="U53" s="167">
        <v>1</v>
      </c>
      <c r="V53" s="166">
        <v>1</v>
      </c>
      <c r="W53" s="144"/>
    </row>
    <row r="54" spans="2:23" s="108" customFormat="1" ht="15.75" customHeight="1">
      <c r="B54" s="145"/>
      <c r="C54" s="154"/>
      <c r="D54" s="168" t="s">
        <v>88</v>
      </c>
      <c r="E54" s="169">
        <v>1.5</v>
      </c>
      <c r="F54" s="165">
        <f>(E54)/(E67)/C51</f>
        <v>0.05</v>
      </c>
      <c r="G54" s="170"/>
      <c r="H54" s="171"/>
      <c r="I54" s="172"/>
      <c r="J54" s="160"/>
      <c r="K54" s="173"/>
      <c r="L54" s="173"/>
      <c r="M54" s="173" t="s">
        <v>138</v>
      </c>
      <c r="N54" s="166">
        <v>20</v>
      </c>
      <c r="O54" s="166" t="s">
        <v>84</v>
      </c>
      <c r="P54" s="166" t="s">
        <v>1</v>
      </c>
      <c r="Q54" s="167" t="s">
        <v>1</v>
      </c>
      <c r="R54" s="166" t="s">
        <v>1</v>
      </c>
      <c r="S54" s="166" t="s">
        <v>1</v>
      </c>
      <c r="T54" s="166" t="s">
        <v>1</v>
      </c>
      <c r="U54" s="167">
        <v>1</v>
      </c>
      <c r="V54" s="166">
        <v>1</v>
      </c>
      <c r="W54" s="144"/>
    </row>
    <row r="55" spans="2:23" s="108" customFormat="1" ht="15.75" customHeight="1">
      <c r="B55" s="145"/>
      <c r="C55" s="154"/>
      <c r="D55" s="174" t="s">
        <v>181</v>
      </c>
      <c r="E55" s="175">
        <v>3</v>
      </c>
      <c r="F55" s="176">
        <f>(E55)/(E67)/C51</f>
        <v>0.1</v>
      </c>
      <c r="G55" s="177"/>
      <c r="H55" s="178"/>
      <c r="I55" s="179"/>
      <c r="J55" s="172"/>
      <c r="K55" s="180"/>
      <c r="L55" s="180"/>
      <c r="M55" s="180"/>
      <c r="N55" s="167" t="s">
        <v>1</v>
      </c>
      <c r="O55" s="167" t="s">
        <v>1</v>
      </c>
      <c r="P55" s="166" t="s">
        <v>1</v>
      </c>
      <c r="Q55" s="167" t="s">
        <v>1</v>
      </c>
      <c r="R55" s="166" t="s">
        <v>1</v>
      </c>
      <c r="S55" s="166" t="s">
        <v>1</v>
      </c>
      <c r="T55" s="166" t="s">
        <v>1</v>
      </c>
      <c r="U55" s="166" t="s">
        <v>1</v>
      </c>
      <c r="V55" s="166" t="s">
        <v>1</v>
      </c>
      <c r="W55" s="144"/>
    </row>
    <row r="56" spans="2:23" s="108" customFormat="1" ht="15.75" customHeight="1">
      <c r="B56" s="145"/>
      <c r="C56" s="154"/>
      <c r="D56" s="181" t="s">
        <v>182</v>
      </c>
      <c r="E56" s="182">
        <v>4</v>
      </c>
      <c r="F56" s="183">
        <f>(E56)/(E67)/C51</f>
        <v>0.13333333333333333</v>
      </c>
      <c r="G56" s="184"/>
      <c r="H56" s="185"/>
      <c r="I56" s="186"/>
      <c r="J56" s="186"/>
      <c r="K56" s="150"/>
      <c r="L56" s="150"/>
      <c r="M56" s="187" t="s">
        <v>179</v>
      </c>
      <c r="N56" s="166">
        <v>30</v>
      </c>
      <c r="O56" s="166" t="s">
        <v>86</v>
      </c>
      <c r="P56" s="166" t="s">
        <v>87</v>
      </c>
      <c r="Q56" s="167" t="s">
        <v>1</v>
      </c>
      <c r="R56" s="166">
        <v>4</v>
      </c>
      <c r="S56" s="166">
        <v>1</v>
      </c>
      <c r="T56" s="166">
        <v>1</v>
      </c>
      <c r="U56" s="167">
        <v>1</v>
      </c>
      <c r="V56" s="166">
        <v>1</v>
      </c>
      <c r="W56" s="144"/>
    </row>
    <row r="57" spans="2:23" s="108" customFormat="1" ht="15.75" customHeight="1">
      <c r="B57" s="145"/>
      <c r="C57" s="154"/>
      <c r="D57" s="188" t="s">
        <v>89</v>
      </c>
      <c r="E57" s="189">
        <v>6</v>
      </c>
      <c r="F57" s="190">
        <f>(E57)/(E67)/C51</f>
        <v>0.2</v>
      </c>
      <c r="G57" s="191"/>
      <c r="H57" s="192"/>
      <c r="I57" s="193"/>
      <c r="J57" s="193"/>
      <c r="K57" s="187"/>
      <c r="L57" s="187"/>
      <c r="M57" s="150" t="s">
        <v>89</v>
      </c>
      <c r="N57" s="166">
        <v>10</v>
      </c>
      <c r="O57" s="166" t="s">
        <v>86</v>
      </c>
      <c r="P57" s="166" t="s">
        <v>87</v>
      </c>
      <c r="Q57" s="167" t="s">
        <v>1</v>
      </c>
      <c r="R57" s="166">
        <v>4</v>
      </c>
      <c r="S57" s="166">
        <v>1</v>
      </c>
      <c r="T57" s="194" t="s">
        <v>1</v>
      </c>
      <c r="U57" s="167">
        <v>1</v>
      </c>
      <c r="V57" s="166">
        <v>1</v>
      </c>
      <c r="W57" s="144"/>
    </row>
    <row r="58" spans="2:23" s="108" customFormat="1" ht="15.75" customHeight="1">
      <c r="B58" s="145"/>
      <c r="C58" s="154"/>
      <c r="D58" s="181" t="s">
        <v>90</v>
      </c>
      <c r="E58" s="195">
        <v>24</v>
      </c>
      <c r="F58" s="196">
        <f>(E58)/(E67)/C51</f>
        <v>0.8</v>
      </c>
      <c r="G58" s="197"/>
      <c r="H58" s="198"/>
      <c r="I58" s="199"/>
      <c r="J58" s="193"/>
      <c r="K58" s="150"/>
      <c r="L58" s="150"/>
      <c r="M58" s="200" t="s">
        <v>114</v>
      </c>
      <c r="N58" s="166">
        <v>50</v>
      </c>
      <c r="O58" s="166" t="s">
        <v>86</v>
      </c>
      <c r="P58" s="166" t="s">
        <v>87</v>
      </c>
      <c r="Q58" s="167" t="s">
        <v>1</v>
      </c>
      <c r="R58" s="166">
        <v>4</v>
      </c>
      <c r="S58" s="166">
        <v>1</v>
      </c>
      <c r="T58" s="194">
        <v>1</v>
      </c>
      <c r="U58" s="167">
        <v>1</v>
      </c>
      <c r="V58" s="166">
        <v>1</v>
      </c>
      <c r="W58" s="144"/>
    </row>
    <row r="59" spans="2:23" s="108" customFormat="1" ht="15.75" customHeight="1">
      <c r="B59" s="145"/>
      <c r="C59" s="154"/>
      <c r="D59" s="201" t="s">
        <v>91</v>
      </c>
      <c r="E59" s="202">
        <v>22</v>
      </c>
      <c r="F59" s="203">
        <f>(E59)/(E67)/C51</f>
        <v>0.7333333333333333</v>
      </c>
      <c r="G59" s="204"/>
      <c r="H59" s="205"/>
      <c r="I59" s="206"/>
      <c r="J59" s="199"/>
      <c r="K59" s="207"/>
      <c r="L59" s="207"/>
      <c r="M59" s="187" t="s">
        <v>90</v>
      </c>
      <c r="N59" s="166">
        <v>50</v>
      </c>
      <c r="O59" s="166" t="s">
        <v>86</v>
      </c>
      <c r="P59" s="166" t="s">
        <v>87</v>
      </c>
      <c r="Q59" s="167" t="s">
        <v>1</v>
      </c>
      <c r="R59" s="166">
        <v>4</v>
      </c>
      <c r="S59" s="194">
        <v>1</v>
      </c>
      <c r="T59" s="166">
        <v>1</v>
      </c>
      <c r="U59" s="167">
        <v>1</v>
      </c>
      <c r="V59" s="166">
        <v>1</v>
      </c>
      <c r="W59" s="144"/>
    </row>
    <row r="60" spans="2:23" s="108" customFormat="1" ht="15.75" customHeight="1">
      <c r="B60" s="145"/>
      <c r="C60" s="154"/>
      <c r="D60" s="208"/>
      <c r="E60" s="209">
        <v>2</v>
      </c>
      <c r="F60" s="210">
        <f>(E60)/(E67)/C51</f>
        <v>0.06666666666666667</v>
      </c>
      <c r="G60" s="177"/>
      <c r="H60" s="178"/>
      <c r="I60" s="179"/>
      <c r="J60" s="206"/>
      <c r="K60" s="211"/>
      <c r="L60" s="211"/>
      <c r="M60" s="207" t="s">
        <v>91</v>
      </c>
      <c r="N60" s="166">
        <v>20</v>
      </c>
      <c r="O60" s="166" t="s">
        <v>86</v>
      </c>
      <c r="P60" s="166" t="s">
        <v>87</v>
      </c>
      <c r="Q60" s="167" t="s">
        <v>1</v>
      </c>
      <c r="R60" s="166">
        <v>4</v>
      </c>
      <c r="S60" s="166">
        <v>1</v>
      </c>
      <c r="T60" s="166" t="s">
        <v>1</v>
      </c>
      <c r="U60" s="167">
        <v>1</v>
      </c>
      <c r="V60" s="166">
        <v>1</v>
      </c>
      <c r="W60" s="144"/>
    </row>
    <row r="61" spans="2:23" s="108" customFormat="1" ht="15.75" customHeight="1">
      <c r="B61" s="145"/>
      <c r="C61" s="154"/>
      <c r="D61" s="201" t="s">
        <v>92</v>
      </c>
      <c r="E61" s="212">
        <v>16</v>
      </c>
      <c r="F61" s="213">
        <f>(E61)/(E67)/C51</f>
        <v>0.5333333333333333</v>
      </c>
      <c r="G61" s="214"/>
      <c r="H61" s="215"/>
      <c r="I61" s="216"/>
      <c r="J61" s="179"/>
      <c r="K61" s="217"/>
      <c r="L61" s="217"/>
      <c r="M61" s="211" t="s">
        <v>183</v>
      </c>
      <c r="N61" s="166">
        <v>50</v>
      </c>
      <c r="O61" s="166" t="s">
        <v>86</v>
      </c>
      <c r="P61" s="166" t="s">
        <v>87</v>
      </c>
      <c r="Q61" s="167" t="s">
        <v>1</v>
      </c>
      <c r="R61" s="166">
        <v>4</v>
      </c>
      <c r="S61" s="194" t="s">
        <v>1</v>
      </c>
      <c r="T61" s="166">
        <v>1</v>
      </c>
      <c r="U61" s="167">
        <v>1</v>
      </c>
      <c r="V61" s="194">
        <v>1</v>
      </c>
      <c r="W61" s="144"/>
    </row>
    <row r="62" spans="2:23" s="108" customFormat="1" ht="15.75" customHeight="1">
      <c r="B62" s="145"/>
      <c r="C62" s="154"/>
      <c r="D62" s="218" t="s">
        <v>114</v>
      </c>
      <c r="E62" s="195">
        <v>16</v>
      </c>
      <c r="F62" s="196">
        <f>(E62)/(E67)/C51</f>
        <v>0.5333333333333333</v>
      </c>
      <c r="G62" s="219"/>
      <c r="H62" s="220"/>
      <c r="I62" s="221"/>
      <c r="J62" s="160"/>
      <c r="K62" s="200"/>
      <c r="L62" s="200"/>
      <c r="M62" s="207" t="s">
        <v>92</v>
      </c>
      <c r="N62" s="166">
        <v>50</v>
      </c>
      <c r="O62" s="166" t="s">
        <v>86</v>
      </c>
      <c r="P62" s="166" t="s">
        <v>87</v>
      </c>
      <c r="Q62" s="167" t="s">
        <v>1</v>
      </c>
      <c r="R62" s="166">
        <v>4</v>
      </c>
      <c r="S62" s="194">
        <v>1</v>
      </c>
      <c r="T62" s="166">
        <v>1</v>
      </c>
      <c r="U62" s="167">
        <v>1</v>
      </c>
      <c r="V62" s="194">
        <v>1</v>
      </c>
      <c r="W62" s="144"/>
    </row>
    <row r="63" spans="2:23" s="108" customFormat="1" ht="15.75" customHeight="1">
      <c r="B63" s="145"/>
      <c r="C63" s="154"/>
      <c r="D63" s="222"/>
      <c r="E63" s="223"/>
      <c r="F63" s="224">
        <f>(E63)/(E67)/C51</f>
        <v>0</v>
      </c>
      <c r="G63" s="219"/>
      <c r="H63" s="220"/>
      <c r="I63" s="221"/>
      <c r="J63" s="160"/>
      <c r="K63" s="150"/>
      <c r="L63" s="150"/>
      <c r="M63" s="200"/>
      <c r="N63" s="225"/>
      <c r="O63" s="226" t="s">
        <v>1</v>
      </c>
      <c r="P63" s="226" t="s">
        <v>1</v>
      </c>
      <c r="Q63" s="227" t="s">
        <v>1</v>
      </c>
      <c r="R63" s="226" t="s">
        <v>1</v>
      </c>
      <c r="S63" s="226" t="s">
        <v>1</v>
      </c>
      <c r="T63" s="226" t="s">
        <v>1</v>
      </c>
      <c r="U63" s="226" t="s">
        <v>1</v>
      </c>
      <c r="V63" s="226" t="s">
        <v>1</v>
      </c>
      <c r="W63" s="144"/>
    </row>
    <row r="64" spans="2:23" s="108" customFormat="1" ht="15.75" customHeight="1">
      <c r="B64" s="228"/>
      <c r="C64" s="229"/>
      <c r="D64" s="139"/>
      <c r="E64" s="230"/>
      <c r="F64" s="231"/>
      <c r="G64" s="139"/>
      <c r="H64" s="140"/>
      <c r="I64" s="221"/>
      <c r="J64" s="134"/>
      <c r="K64" s="211"/>
      <c r="L64" s="211"/>
      <c r="M64" s="232"/>
      <c r="N64" s="233"/>
      <c r="O64" s="233"/>
      <c r="P64" s="233"/>
      <c r="Q64" s="233"/>
      <c r="R64" s="233"/>
      <c r="S64" s="233"/>
      <c r="T64" s="233"/>
      <c r="U64" s="233"/>
      <c r="V64" s="233"/>
      <c r="W64" s="144"/>
    </row>
    <row r="65" spans="2:23" ht="15.75" customHeight="1">
      <c r="B65" s="358" t="s">
        <v>93</v>
      </c>
      <c r="C65" s="359"/>
      <c r="D65" s="360"/>
      <c r="E65" s="235">
        <v>9</v>
      </c>
      <c r="F65" s="236">
        <f>(E65)/(E67)/C51</f>
        <v>0.3</v>
      </c>
      <c r="G65" s="139"/>
      <c r="H65" s="140"/>
      <c r="I65" s="221"/>
      <c r="J65" s="134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237"/>
    </row>
    <row r="66" spans="2:23" ht="15.75" customHeight="1">
      <c r="B66" s="145"/>
      <c r="C66" s="139"/>
      <c r="D66" s="238"/>
      <c r="E66" s="239"/>
      <c r="F66" s="240">
        <f>SUM(F52:F65)</f>
        <v>3.733333333333333</v>
      </c>
      <c r="G66" s="238"/>
      <c r="H66" s="241"/>
      <c r="I66" s="134"/>
      <c r="J66" s="135"/>
      <c r="K66" s="135"/>
      <c r="L66" s="134"/>
      <c r="M66" s="134"/>
      <c r="N66" s="242" t="s">
        <v>74</v>
      </c>
      <c r="O66" s="134" t="s">
        <v>94</v>
      </c>
      <c r="P66" s="134"/>
      <c r="Q66" s="242" t="s">
        <v>77</v>
      </c>
      <c r="R66" s="134" t="s">
        <v>95</v>
      </c>
      <c r="S66" s="134"/>
      <c r="T66" s="242" t="s">
        <v>80</v>
      </c>
      <c r="U66" s="134" t="s">
        <v>96</v>
      </c>
      <c r="V66" s="134"/>
      <c r="W66" s="144"/>
    </row>
    <row r="67" spans="2:25" s="108" customFormat="1" ht="15.75" customHeight="1">
      <c r="B67" s="358" t="s">
        <v>97</v>
      </c>
      <c r="C67" s="359"/>
      <c r="D67" s="360"/>
      <c r="E67" s="243">
        <v>30</v>
      </c>
      <c r="F67" s="244" t="s">
        <v>98</v>
      </c>
      <c r="G67" s="139"/>
      <c r="H67" s="140"/>
      <c r="I67" s="134"/>
      <c r="J67" s="134"/>
      <c r="K67" s="134"/>
      <c r="L67" s="134"/>
      <c r="M67" s="134"/>
      <c r="N67" s="242" t="s">
        <v>75</v>
      </c>
      <c r="O67" s="134" t="s">
        <v>99</v>
      </c>
      <c r="P67" s="134"/>
      <c r="Q67" s="242" t="s">
        <v>78</v>
      </c>
      <c r="R67" s="134" t="s">
        <v>100</v>
      </c>
      <c r="S67" s="134"/>
      <c r="T67" s="242" t="s">
        <v>81</v>
      </c>
      <c r="U67" s="134" t="s">
        <v>101</v>
      </c>
      <c r="V67" s="134"/>
      <c r="W67" s="144"/>
      <c r="X67" s="245"/>
      <c r="Y67" s="246"/>
    </row>
    <row r="68" spans="2:25" s="108" customFormat="1" ht="15.75" customHeight="1">
      <c r="B68" s="234"/>
      <c r="C68" s="247"/>
      <c r="D68" s="139"/>
      <c r="E68" s="132"/>
      <c r="F68" s="248"/>
      <c r="G68" s="139"/>
      <c r="H68" s="140"/>
      <c r="I68" s="134"/>
      <c r="J68" s="134"/>
      <c r="K68" s="134"/>
      <c r="L68" s="134"/>
      <c r="M68" s="134"/>
      <c r="N68" s="242" t="s">
        <v>76</v>
      </c>
      <c r="O68" s="134" t="s">
        <v>102</v>
      </c>
      <c r="P68" s="134"/>
      <c r="Q68" s="242" t="s">
        <v>79</v>
      </c>
      <c r="R68" s="134" t="s">
        <v>103</v>
      </c>
      <c r="S68" s="134"/>
      <c r="T68" s="242" t="s">
        <v>82</v>
      </c>
      <c r="U68" s="134" t="s">
        <v>104</v>
      </c>
      <c r="V68" s="134"/>
      <c r="W68" s="144"/>
      <c r="X68" s="245"/>
      <c r="Y68" s="245"/>
    </row>
    <row r="69" spans="2:25" s="108" customFormat="1" ht="15.75" customHeight="1">
      <c r="B69" s="358" t="s">
        <v>105</v>
      </c>
      <c r="C69" s="359"/>
      <c r="D69" s="360"/>
      <c r="E69" s="243">
        <v>30</v>
      </c>
      <c r="F69" s="244" t="s">
        <v>98</v>
      </c>
      <c r="G69" s="139"/>
      <c r="H69" s="140"/>
      <c r="I69" s="134"/>
      <c r="J69" s="134"/>
      <c r="K69" s="134"/>
      <c r="L69" s="134"/>
      <c r="M69" s="134"/>
      <c r="N69" s="249"/>
      <c r="O69" s="134"/>
      <c r="P69" s="134"/>
      <c r="Q69" s="249"/>
      <c r="R69" s="134"/>
      <c r="S69" s="134"/>
      <c r="T69" s="249"/>
      <c r="U69" s="134"/>
      <c r="V69" s="134"/>
      <c r="W69" s="144"/>
      <c r="X69" s="245"/>
      <c r="Y69" s="245"/>
    </row>
    <row r="70" spans="2:25" s="108" customFormat="1" ht="15.75" customHeight="1">
      <c r="B70" s="234"/>
      <c r="C70" s="188"/>
      <c r="D70" s="188"/>
      <c r="E70" s="250"/>
      <c r="F70" s="248"/>
      <c r="G70" s="139"/>
      <c r="H70" s="140"/>
      <c r="I70" s="134"/>
      <c r="J70" s="134"/>
      <c r="K70" s="134"/>
      <c r="L70" s="134"/>
      <c r="M70" s="134"/>
      <c r="N70" s="352" t="s">
        <v>106</v>
      </c>
      <c r="O70" s="352"/>
      <c r="P70" s="352"/>
      <c r="Q70" s="352"/>
      <c r="R70" s="352"/>
      <c r="S70" s="352"/>
      <c r="T70" s="352"/>
      <c r="U70" s="352"/>
      <c r="V70" s="352"/>
      <c r="W70" s="237"/>
      <c r="X70" s="245"/>
      <c r="Y70" s="245"/>
    </row>
    <row r="71" spans="2:23" s="108" customFormat="1" ht="15.75" customHeight="1">
      <c r="B71" s="234"/>
      <c r="C71" s="188"/>
      <c r="D71" s="250"/>
      <c r="E71" s="248"/>
      <c r="F71" s="251"/>
      <c r="G71" s="139"/>
      <c r="H71" s="140"/>
      <c r="I71" s="252"/>
      <c r="J71" s="252"/>
      <c r="K71" s="134"/>
      <c r="L71" s="134"/>
      <c r="M71" s="134"/>
      <c r="N71" s="135"/>
      <c r="O71" s="135"/>
      <c r="P71" s="135"/>
      <c r="Q71" s="135"/>
      <c r="R71" s="135"/>
      <c r="S71" s="135"/>
      <c r="T71" s="135"/>
      <c r="U71" s="135"/>
      <c r="V71" s="135"/>
      <c r="W71" s="237"/>
    </row>
    <row r="72" spans="2:23" s="108" customFormat="1" ht="18.75" thickBot="1">
      <c r="B72" s="253"/>
      <c r="C72" s="254"/>
      <c r="D72" s="254"/>
      <c r="E72" s="254"/>
      <c r="F72" s="254"/>
      <c r="G72" s="254"/>
      <c r="H72" s="255"/>
      <c r="I72" s="256"/>
      <c r="J72" s="256"/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7"/>
    </row>
    <row r="73" spans="3:5" s="108" customFormat="1" ht="18">
      <c r="C73" s="258"/>
      <c r="D73" s="258"/>
      <c r="E73" s="258"/>
    </row>
    <row r="74" spans="3:5" s="108" customFormat="1" ht="18">
      <c r="C74" s="258"/>
      <c r="D74" s="258"/>
      <c r="E74" s="258"/>
    </row>
    <row r="75" spans="12:19" s="108" customFormat="1" ht="18">
      <c r="L75" s="259"/>
      <c r="M75" s="259"/>
      <c r="N75" s="259"/>
      <c r="O75" s="259"/>
      <c r="P75" s="259"/>
      <c r="Q75" s="259"/>
      <c r="R75" s="259"/>
      <c r="S75" s="259"/>
    </row>
    <row r="76" spans="12:19" s="108" customFormat="1" ht="18">
      <c r="L76" s="259"/>
      <c r="M76" s="259"/>
      <c r="N76" s="259"/>
      <c r="O76" s="259"/>
      <c r="P76" s="259"/>
      <c r="Q76" s="259"/>
      <c r="R76" s="259"/>
      <c r="S76" s="259"/>
    </row>
    <row r="77" spans="12:19" s="108" customFormat="1" ht="18">
      <c r="L77" s="259"/>
      <c r="M77" s="259"/>
      <c r="N77" s="259"/>
      <c r="O77" s="259"/>
      <c r="P77" s="259"/>
      <c r="Q77" s="259"/>
      <c r="R77" s="259"/>
      <c r="S77" s="259"/>
    </row>
    <row r="78" spans="12:19" s="108" customFormat="1" ht="18">
      <c r="L78" s="259"/>
      <c r="M78" s="259"/>
      <c r="N78" s="259"/>
      <c r="O78" s="259"/>
      <c r="P78" s="259"/>
      <c r="Q78" s="259"/>
      <c r="R78" s="259"/>
      <c r="S78" s="259"/>
    </row>
    <row r="79" spans="12:19" s="108" customFormat="1" ht="18">
      <c r="L79" s="259"/>
      <c r="M79" s="259"/>
      <c r="N79" s="259"/>
      <c r="O79" s="259"/>
      <c r="P79" s="259"/>
      <c r="Q79" s="259"/>
      <c r="R79" s="259"/>
      <c r="S79" s="259"/>
    </row>
    <row r="80" spans="12:19" s="108" customFormat="1" ht="18">
      <c r="L80" s="259"/>
      <c r="M80" s="259"/>
      <c r="N80" s="259"/>
      <c r="O80" s="259"/>
      <c r="P80" s="259"/>
      <c r="Q80" s="259"/>
      <c r="R80" s="259"/>
      <c r="S80" s="259"/>
    </row>
    <row r="81" spans="12:19" s="108" customFormat="1" ht="18">
      <c r="L81" s="259"/>
      <c r="M81" s="259"/>
      <c r="N81" s="259"/>
      <c r="O81" s="259"/>
      <c r="P81" s="259"/>
      <c r="Q81" s="259"/>
      <c r="R81" s="259"/>
      <c r="S81" s="259"/>
    </row>
    <row r="82" s="108" customFormat="1" ht="18"/>
    <row r="83" s="108" customFormat="1" ht="18"/>
    <row r="84" s="108" customFormat="1" ht="18"/>
    <row r="85" s="108" customFormat="1" ht="18"/>
    <row r="86" s="108" customFormat="1" ht="18"/>
    <row r="87" spans="2:23" ht="18"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</row>
    <row r="88" spans="2:23" ht="18"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</row>
    <row r="89" spans="3:23" ht="18"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</row>
    <row r="90" spans="3:20" ht="18"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</row>
    <row r="91" spans="3:5" ht="18">
      <c r="C91" s="108"/>
      <c r="D91" s="108"/>
      <c r="E91" s="108"/>
    </row>
    <row r="92" spans="3:5" ht="18">
      <c r="C92" s="108"/>
      <c r="D92" s="108"/>
      <c r="E92" s="108"/>
    </row>
  </sheetData>
  <mergeCells count="127">
    <mergeCell ref="D22:G23"/>
    <mergeCell ref="H20:H23"/>
    <mergeCell ref="I20:I23"/>
    <mergeCell ref="F25:F28"/>
    <mergeCell ref="S32:S35"/>
    <mergeCell ref="N20:N23"/>
    <mergeCell ref="M20:M23"/>
    <mergeCell ref="L29:O29"/>
    <mergeCell ref="O20:O23"/>
    <mergeCell ref="O25:O28"/>
    <mergeCell ref="P32:P35"/>
    <mergeCell ref="Q32:Q35"/>
    <mergeCell ref="R32:R35"/>
    <mergeCell ref="L7:O8"/>
    <mergeCell ref="L13:O13"/>
    <mergeCell ref="J14:J17"/>
    <mergeCell ref="K14:K17"/>
    <mergeCell ref="N9:N12"/>
    <mergeCell ref="O9:O12"/>
    <mergeCell ref="H13:K13"/>
    <mergeCell ref="H14:H17"/>
    <mergeCell ref="M9:M12"/>
    <mergeCell ref="L14:O17"/>
    <mergeCell ref="C32:C34"/>
    <mergeCell ref="C7:C22"/>
    <mergeCell ref="G33:G35"/>
    <mergeCell ref="C30:C31"/>
    <mergeCell ref="D24:G24"/>
    <mergeCell ref="D32:D35"/>
    <mergeCell ref="E32:E35"/>
    <mergeCell ref="D29:F31"/>
    <mergeCell ref="D25:D28"/>
    <mergeCell ref="E25:E28"/>
    <mergeCell ref="G30:G32"/>
    <mergeCell ref="J20:J23"/>
    <mergeCell ref="K30:K32"/>
    <mergeCell ref="H24:K24"/>
    <mergeCell ref="I25:I28"/>
    <mergeCell ref="K25:K28"/>
    <mergeCell ref="H32:H35"/>
    <mergeCell ref="I32:I35"/>
    <mergeCell ref="H29:J31"/>
    <mergeCell ref="K33:K35"/>
    <mergeCell ref="B2:B5"/>
    <mergeCell ref="D6:G6"/>
    <mergeCell ref="R14:R17"/>
    <mergeCell ref="R25:R28"/>
    <mergeCell ref="I14:I17"/>
    <mergeCell ref="H6:K6"/>
    <mergeCell ref="L6:O6"/>
    <mergeCell ref="L18:O19"/>
    <mergeCell ref="Q20:Q23"/>
    <mergeCell ref="P25:P28"/>
    <mergeCell ref="T9:W12"/>
    <mergeCell ref="T6:W6"/>
    <mergeCell ref="P6:S6"/>
    <mergeCell ref="H9:H12"/>
    <mergeCell ref="K9:K12"/>
    <mergeCell ref="I9:I12"/>
    <mergeCell ref="J9:J12"/>
    <mergeCell ref="S9:S12"/>
    <mergeCell ref="R9:R12"/>
    <mergeCell ref="L9:L12"/>
    <mergeCell ref="N43:T43"/>
    <mergeCell ref="N41:T41"/>
    <mergeCell ref="D45:J45"/>
    <mergeCell ref="D43:J43"/>
    <mergeCell ref="D41:J41"/>
    <mergeCell ref="C39:T39"/>
    <mergeCell ref="D40:J40"/>
    <mergeCell ref="D42:J42"/>
    <mergeCell ref="N42:T42"/>
    <mergeCell ref="N70:V70"/>
    <mergeCell ref="D47:J47"/>
    <mergeCell ref="K47:M47"/>
    <mergeCell ref="N47:T47"/>
    <mergeCell ref="B49:H49"/>
    <mergeCell ref="N49:T49"/>
    <mergeCell ref="B65:D65"/>
    <mergeCell ref="B67:D67"/>
    <mergeCell ref="B69:D69"/>
    <mergeCell ref="D46:J46"/>
    <mergeCell ref="D44:J44"/>
    <mergeCell ref="K46:M46"/>
    <mergeCell ref="N46:T46"/>
    <mergeCell ref="N45:T45"/>
    <mergeCell ref="N44:T44"/>
    <mergeCell ref="P9:P12"/>
    <mergeCell ref="Q9:Q12"/>
    <mergeCell ref="P29:S31"/>
    <mergeCell ref="S25:S28"/>
    <mergeCell ref="S20:S23"/>
    <mergeCell ref="R20:R23"/>
    <mergeCell ref="P24:S24"/>
    <mergeCell ref="P18:S19"/>
    <mergeCell ref="P20:P23"/>
    <mergeCell ref="T13:W13"/>
    <mergeCell ref="P13:S13"/>
    <mergeCell ref="P14:P17"/>
    <mergeCell ref="Q14:Q17"/>
    <mergeCell ref="T14:W17"/>
    <mergeCell ref="S14:S17"/>
    <mergeCell ref="T18:W18"/>
    <mergeCell ref="T19:W28"/>
    <mergeCell ref="Q25:Q28"/>
    <mergeCell ref="L20:L23"/>
    <mergeCell ref="L24:O24"/>
    <mergeCell ref="C25:C26"/>
    <mergeCell ref="C27:C29"/>
    <mergeCell ref="N25:N28"/>
    <mergeCell ref="L30:O37"/>
    <mergeCell ref="L25:L28"/>
    <mergeCell ref="M25:M28"/>
    <mergeCell ref="C35:C36"/>
    <mergeCell ref="F32:F35"/>
    <mergeCell ref="J32:J35"/>
    <mergeCell ref="H25:H28"/>
    <mergeCell ref="J25:J28"/>
    <mergeCell ref="K20:K23"/>
    <mergeCell ref="D14:E14"/>
    <mergeCell ref="D9:E13"/>
    <mergeCell ref="F9:G14"/>
    <mergeCell ref="H18:K19"/>
    <mergeCell ref="G25:G28"/>
    <mergeCell ref="D15:G17"/>
    <mergeCell ref="D18:G19"/>
    <mergeCell ref="D20:G21"/>
  </mergeCells>
  <printOptions/>
  <pageMargins left="0.75" right="0.75" top="1" bottom="1" header="0.5" footer="0.5"/>
  <pageSetup fitToHeight="1" fitToWidth="1" horizontalDpi="300" verticalDpi="3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2"/>
  <sheetViews>
    <sheetView showGridLines="0" workbookViewId="0" topLeftCell="A1">
      <selection activeCell="K10" sqref="K10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409" t="s">
        <v>184</v>
      </c>
      <c r="D1" s="409"/>
      <c r="E1" s="409"/>
      <c r="F1" s="409"/>
      <c r="G1" s="409"/>
      <c r="H1" s="409"/>
    </row>
    <row r="2" spans="3:8" ht="15.75">
      <c r="C2" s="409" t="s">
        <v>187</v>
      </c>
      <c r="D2" s="409"/>
      <c r="E2" s="409"/>
      <c r="F2" s="409"/>
      <c r="G2" s="409"/>
      <c r="H2" s="409"/>
    </row>
    <row r="3" spans="3:10" ht="15.75">
      <c r="C3" s="410" t="s">
        <v>185</v>
      </c>
      <c r="D3" s="410"/>
      <c r="E3" s="410"/>
      <c r="F3" s="410"/>
      <c r="G3" s="410"/>
      <c r="H3" s="410"/>
      <c r="I3" s="8"/>
      <c r="J3" s="8"/>
    </row>
    <row r="4" spans="3:10" ht="15.75">
      <c r="C4" s="409" t="s">
        <v>186</v>
      </c>
      <c r="D4" s="409"/>
      <c r="E4" s="409"/>
      <c r="F4" s="409"/>
      <c r="G4" s="409"/>
      <c r="H4" s="409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8">
        <v>1</v>
      </c>
      <c r="D6" s="1" t="s">
        <v>188</v>
      </c>
      <c r="E6" s="11"/>
      <c r="F6" s="1"/>
      <c r="G6" s="6"/>
      <c r="I6" s="8"/>
      <c r="J6" s="8"/>
    </row>
    <row r="7" spans="3:10" ht="15.75">
      <c r="C7" s="18">
        <v>2</v>
      </c>
      <c r="D7" s="33" t="s">
        <v>130</v>
      </c>
      <c r="E7" s="11"/>
      <c r="F7" s="1"/>
      <c r="G7" s="6"/>
      <c r="I7" s="8"/>
      <c r="J7" s="8"/>
    </row>
    <row r="8" spans="3:10" ht="15.75">
      <c r="C8" s="18">
        <v>3</v>
      </c>
      <c r="D8" s="14" t="s">
        <v>189</v>
      </c>
      <c r="E8" s="11"/>
      <c r="F8" s="1"/>
      <c r="G8" s="6"/>
      <c r="I8" s="8"/>
      <c r="J8" s="8"/>
    </row>
    <row r="9" spans="3:10" ht="15.75">
      <c r="C9" s="18">
        <v>4</v>
      </c>
      <c r="D9" s="14" t="s">
        <v>205</v>
      </c>
      <c r="E9" s="11"/>
      <c r="F9" s="1"/>
      <c r="G9" s="6"/>
      <c r="I9" s="8"/>
      <c r="J9" s="8"/>
    </row>
    <row r="10" spans="2:8" ht="15" customHeight="1">
      <c r="B10" s="26"/>
      <c r="C10" s="18">
        <v>5</v>
      </c>
      <c r="D10" s="14" t="s">
        <v>117</v>
      </c>
      <c r="E10" s="15"/>
      <c r="G10" s="14"/>
      <c r="H10" s="27"/>
    </row>
    <row r="11" spans="2:8" ht="15" customHeight="1">
      <c r="B11" s="26"/>
      <c r="C11" s="18">
        <v>6</v>
      </c>
      <c r="D11" s="14" t="s">
        <v>125</v>
      </c>
      <c r="E11" s="15"/>
      <c r="F11" s="14"/>
      <c r="G11" s="14"/>
      <c r="H11" s="27"/>
    </row>
    <row r="12" spans="2:8" ht="15" customHeight="1">
      <c r="B12" s="26"/>
      <c r="C12" s="18"/>
      <c r="E12" s="15"/>
      <c r="F12" s="14"/>
      <c r="G12" s="14"/>
      <c r="H12" s="27"/>
    </row>
    <row r="13" spans="2:8" ht="15" customHeight="1">
      <c r="B13" s="26"/>
      <c r="E13" s="15"/>
      <c r="F13" s="14"/>
      <c r="G13" s="14"/>
      <c r="H13" s="27"/>
    </row>
    <row r="14" ht="15">
      <c r="C14" s="18"/>
    </row>
    <row r="15" ht="15">
      <c r="C15" s="18"/>
    </row>
    <row r="16" spans="3:4" ht="15">
      <c r="C16" s="18"/>
      <c r="D16" s="14"/>
    </row>
    <row r="17" spans="3:6" ht="15">
      <c r="C17" s="1" t="s">
        <v>9</v>
      </c>
      <c r="D17" s="1"/>
      <c r="E17" s="7"/>
      <c r="F17" s="7"/>
    </row>
    <row r="18" spans="3:6" ht="15">
      <c r="C18" s="1" t="s">
        <v>10</v>
      </c>
      <c r="E18" s="7"/>
      <c r="F18" s="7"/>
    </row>
    <row r="19" spans="3:6" ht="15">
      <c r="C19" s="2"/>
      <c r="D19" s="1"/>
      <c r="E19" s="1"/>
      <c r="F19" s="3"/>
    </row>
    <row r="20" spans="3:5" ht="15">
      <c r="C20" s="2"/>
      <c r="D20" s="1"/>
      <c r="E20" s="1"/>
    </row>
    <row r="21" spans="3:5" ht="15">
      <c r="C21" s="2"/>
      <c r="D21" s="1"/>
      <c r="E21" s="1"/>
    </row>
    <row r="22" spans="3:5" ht="15">
      <c r="C22" s="2"/>
      <c r="D22" s="3"/>
      <c r="E22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11" scale="8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K43"/>
  <sheetViews>
    <sheetView showGridLines="0" workbookViewId="0" topLeftCell="A4">
      <selection activeCell="D34" sqref="D34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59765625" style="0" customWidth="1"/>
    <col min="5" max="5" width="7.0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9" t="str">
        <f>Objectives!C1</f>
        <v>AGENDA IEEE 802.15.TG3c 6th MEETING</v>
      </c>
      <c r="D1" s="409"/>
      <c r="E1" s="409"/>
      <c r="F1" s="409"/>
      <c r="G1" s="409"/>
      <c r="H1" s="409"/>
      <c r="I1" s="409"/>
    </row>
    <row r="2" spans="3:9" ht="15.75">
      <c r="C2" s="409" t="s">
        <v>190</v>
      </c>
      <c r="D2" s="409"/>
      <c r="E2" s="409"/>
      <c r="F2" s="409"/>
      <c r="G2" s="409"/>
      <c r="H2" s="409"/>
      <c r="I2" s="409"/>
    </row>
    <row r="3" spans="3:11" ht="15.75">
      <c r="C3" s="410" t="str">
        <f>Objectives!C3</f>
        <v>41st IEEE802.15 WPAN MEETING</v>
      </c>
      <c r="D3" s="410"/>
      <c r="E3" s="410"/>
      <c r="F3" s="410"/>
      <c r="G3" s="410"/>
      <c r="H3" s="410"/>
      <c r="I3" s="410"/>
      <c r="J3" s="8"/>
      <c r="K3" s="8"/>
    </row>
    <row r="4" spans="3:11" ht="15.75">
      <c r="C4" s="409" t="str">
        <f>Objectives!C4</f>
        <v>Hyatt Regency Denver At Colorado Convention Center, 650 15th Street, Denver, Colorado, USA</v>
      </c>
      <c r="D4" s="409"/>
      <c r="E4" s="409"/>
      <c r="F4" s="409"/>
      <c r="G4" s="409"/>
      <c r="H4" s="409"/>
      <c r="I4" s="409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2:11" ht="15.75">
      <c r="B6" s="48" t="s">
        <v>277</v>
      </c>
      <c r="D6" s="45"/>
      <c r="E6" s="45"/>
      <c r="F6" s="11"/>
      <c r="G6" s="1"/>
      <c r="H6" s="6"/>
      <c r="J6" s="8"/>
      <c r="K6" s="8"/>
    </row>
    <row r="7" spans="2:9" ht="15" customHeight="1">
      <c r="B7" s="29">
        <v>1.1</v>
      </c>
      <c r="C7" s="20" t="s">
        <v>3</v>
      </c>
      <c r="D7" s="21" t="s">
        <v>4</v>
      </c>
      <c r="E7" s="21"/>
      <c r="F7" s="22" t="s">
        <v>0</v>
      </c>
      <c r="G7" s="21" t="s">
        <v>127</v>
      </c>
      <c r="H7" s="23">
        <v>1</v>
      </c>
      <c r="I7" s="24">
        <f>TIME(8,0,0)</f>
        <v>0.3333333333333333</v>
      </c>
    </row>
    <row r="8" spans="2:9" ht="15" customHeight="1">
      <c r="B8" s="29">
        <v>1.2</v>
      </c>
      <c r="C8" s="20" t="s">
        <v>134</v>
      </c>
      <c r="D8" s="21" t="s">
        <v>159</v>
      </c>
      <c r="E8" s="21" t="s">
        <v>221</v>
      </c>
      <c r="F8" s="22" t="s">
        <v>0</v>
      </c>
      <c r="G8" s="21" t="s">
        <v>127</v>
      </c>
      <c r="H8" s="23">
        <v>5</v>
      </c>
      <c r="I8" s="24">
        <f>I7+TIME(0,H7,0)</f>
        <v>0.33402777777777776</v>
      </c>
    </row>
    <row r="9" spans="2:9" ht="15" customHeight="1">
      <c r="B9" s="29">
        <v>1.3</v>
      </c>
      <c r="C9" s="20" t="s">
        <v>206</v>
      </c>
      <c r="D9" s="21" t="s">
        <v>207</v>
      </c>
      <c r="E9" s="21" t="s">
        <v>224</v>
      </c>
      <c r="F9" s="22" t="s">
        <v>0</v>
      </c>
      <c r="G9" s="21" t="s">
        <v>127</v>
      </c>
      <c r="H9" s="23">
        <v>3</v>
      </c>
      <c r="I9" s="24">
        <f aca="true" t="shared" si="0" ref="I9:I18">I8+TIME(0,H8,0)</f>
        <v>0.33749999999999997</v>
      </c>
    </row>
    <row r="10" spans="2:9" ht="15" customHeight="1">
      <c r="B10" s="29">
        <v>1.4</v>
      </c>
      <c r="C10" s="20" t="s">
        <v>133</v>
      </c>
      <c r="D10" s="21" t="s">
        <v>193</v>
      </c>
      <c r="E10" s="21" t="s">
        <v>243</v>
      </c>
      <c r="F10" s="22" t="s">
        <v>0</v>
      </c>
      <c r="G10" s="21" t="s">
        <v>127</v>
      </c>
      <c r="H10" s="23">
        <v>6</v>
      </c>
      <c r="I10" s="24">
        <f t="shared" si="0"/>
        <v>0.3395833333333333</v>
      </c>
    </row>
    <row r="11" spans="2:9" ht="15" customHeight="1">
      <c r="B11" s="29">
        <v>1.5</v>
      </c>
      <c r="C11" s="20" t="s">
        <v>5</v>
      </c>
      <c r="D11" s="21" t="s">
        <v>115</v>
      </c>
      <c r="E11" s="21"/>
      <c r="F11" s="22" t="s">
        <v>0</v>
      </c>
      <c r="G11" s="21" t="s">
        <v>127</v>
      </c>
      <c r="H11" s="23">
        <v>10</v>
      </c>
      <c r="I11" s="24">
        <f t="shared" si="0"/>
        <v>0.34374999999999994</v>
      </c>
    </row>
    <row r="12" spans="2:9" ht="15" customHeight="1">
      <c r="B12" s="29">
        <v>1.6</v>
      </c>
      <c r="C12" s="20" t="s">
        <v>5</v>
      </c>
      <c r="D12" s="21" t="s">
        <v>131</v>
      </c>
      <c r="E12" s="21"/>
      <c r="F12" s="22" t="s">
        <v>0</v>
      </c>
      <c r="G12" s="21" t="s">
        <v>127</v>
      </c>
      <c r="H12" s="23">
        <v>10</v>
      </c>
      <c r="I12" s="24">
        <f t="shared" si="0"/>
        <v>0.35069444444444436</v>
      </c>
    </row>
    <row r="13" spans="2:9" ht="15" customHeight="1">
      <c r="B13" s="29">
        <v>1.7</v>
      </c>
      <c r="C13" s="20" t="s">
        <v>6</v>
      </c>
      <c r="D13" s="21" t="s">
        <v>157</v>
      </c>
      <c r="E13" s="21" t="s">
        <v>250</v>
      </c>
      <c r="F13" s="22" t="s">
        <v>0</v>
      </c>
      <c r="G13" s="21" t="s">
        <v>127</v>
      </c>
      <c r="H13" s="23">
        <v>15</v>
      </c>
      <c r="I13" s="24">
        <f t="shared" si="0"/>
        <v>0.3576388888888888</v>
      </c>
    </row>
    <row r="14" spans="2:9" ht="15" customHeight="1">
      <c r="B14" s="29">
        <v>1.8</v>
      </c>
      <c r="C14" s="20" t="s">
        <v>132</v>
      </c>
      <c r="D14" s="21" t="s">
        <v>156</v>
      </c>
      <c r="E14" s="21" t="s">
        <v>242</v>
      </c>
      <c r="F14" s="22" t="s">
        <v>0</v>
      </c>
      <c r="G14" s="21" t="s">
        <v>135</v>
      </c>
      <c r="H14" s="23">
        <v>20</v>
      </c>
      <c r="I14" s="24">
        <f t="shared" si="0"/>
        <v>0.36805555555555547</v>
      </c>
    </row>
    <row r="15" spans="2:10" ht="15" customHeight="1">
      <c r="B15" s="29">
        <v>1.9</v>
      </c>
      <c r="C15" s="20" t="s">
        <v>124</v>
      </c>
      <c r="D15" s="21" t="s">
        <v>247</v>
      </c>
      <c r="E15" s="21" t="s">
        <v>245</v>
      </c>
      <c r="F15" s="22" t="s">
        <v>0</v>
      </c>
      <c r="G15" s="21" t="s">
        <v>218</v>
      </c>
      <c r="H15" s="23">
        <v>10</v>
      </c>
      <c r="I15" s="24">
        <f>I13+TIME(0,H13,0)</f>
        <v>0.36805555555555547</v>
      </c>
      <c r="J15" s="10"/>
    </row>
    <row r="16" spans="2:10" ht="15" customHeight="1">
      <c r="B16" s="32" t="s">
        <v>234</v>
      </c>
      <c r="C16" s="20" t="s">
        <v>124</v>
      </c>
      <c r="D16" s="21" t="s">
        <v>248</v>
      </c>
      <c r="E16" s="21" t="s">
        <v>244</v>
      </c>
      <c r="F16" s="22" t="s">
        <v>0</v>
      </c>
      <c r="G16" s="21" t="s">
        <v>218</v>
      </c>
      <c r="H16" s="23">
        <v>25</v>
      </c>
      <c r="I16" s="24">
        <f>I14+TIME(0,H14,0)</f>
        <v>0.38194444444444436</v>
      </c>
      <c r="J16" s="10"/>
    </row>
    <row r="17" spans="2:10" ht="15" customHeight="1">
      <c r="B17" s="32" t="s">
        <v>235</v>
      </c>
      <c r="C17" s="20" t="s">
        <v>5</v>
      </c>
      <c r="D17" s="21" t="s">
        <v>249</v>
      </c>
      <c r="E17" s="21" t="s">
        <v>246</v>
      </c>
      <c r="F17" s="22" t="s">
        <v>0</v>
      </c>
      <c r="G17" s="21" t="s">
        <v>218</v>
      </c>
      <c r="H17" s="23">
        <v>15</v>
      </c>
      <c r="I17" s="24">
        <f t="shared" si="0"/>
        <v>0.39930555555555547</v>
      </c>
      <c r="J17" s="10"/>
    </row>
    <row r="18" spans="2:9" ht="15" customHeight="1">
      <c r="B18" s="32" t="s">
        <v>236</v>
      </c>
      <c r="C18" s="20" t="s">
        <v>6</v>
      </c>
      <c r="D18" s="21" t="s">
        <v>7</v>
      </c>
      <c r="E18" s="21"/>
      <c r="F18" s="22" t="s">
        <v>0</v>
      </c>
      <c r="G18" s="21" t="s">
        <v>127</v>
      </c>
      <c r="H18" s="23">
        <v>1</v>
      </c>
      <c r="I18" s="24">
        <f t="shared" si="0"/>
        <v>0.40972222222222215</v>
      </c>
    </row>
    <row r="19" spans="2:10" ht="15" customHeight="1">
      <c r="B19" s="30"/>
      <c r="C19" s="18"/>
      <c r="D19" s="14"/>
      <c r="E19" s="14"/>
      <c r="F19" s="15"/>
      <c r="G19" s="14"/>
      <c r="H19" s="16"/>
      <c r="I19" s="17"/>
      <c r="J19" s="10"/>
    </row>
    <row r="20" spans="2:10" ht="15" customHeight="1">
      <c r="B20" s="32" t="s">
        <v>145</v>
      </c>
      <c r="C20" s="20" t="s">
        <v>139</v>
      </c>
      <c r="D20" s="21" t="s">
        <v>140</v>
      </c>
      <c r="E20" s="21"/>
      <c r="F20" s="22" t="s">
        <v>0</v>
      </c>
      <c r="G20" s="21" t="s">
        <v>141</v>
      </c>
      <c r="H20" s="23">
        <v>1</v>
      </c>
      <c r="I20" s="24">
        <f>TIME(10,38,0)</f>
        <v>0.44305555555555554</v>
      </c>
      <c r="J20" s="10"/>
    </row>
    <row r="21" spans="2:10" ht="15" customHeight="1">
      <c r="B21" s="32" t="s">
        <v>146</v>
      </c>
      <c r="C21" s="20" t="s">
        <v>147</v>
      </c>
      <c r="D21" s="21" t="s">
        <v>251</v>
      </c>
      <c r="E21" s="21" t="s">
        <v>215</v>
      </c>
      <c r="F21" s="22" t="s">
        <v>0</v>
      </c>
      <c r="G21" s="21" t="s">
        <v>217</v>
      </c>
      <c r="H21" s="23">
        <v>29</v>
      </c>
      <c r="I21" s="24">
        <f>I20+TIME(0,H20,0)</f>
        <v>0.44375</v>
      </c>
      <c r="J21" s="10"/>
    </row>
    <row r="22" spans="2:9" ht="15" customHeight="1">
      <c r="B22" s="32" t="s">
        <v>118</v>
      </c>
      <c r="C22" s="20" t="s">
        <v>142</v>
      </c>
      <c r="D22" s="21" t="s">
        <v>258</v>
      </c>
      <c r="E22" s="21" t="s">
        <v>252</v>
      </c>
      <c r="F22" s="22" t="s">
        <v>0</v>
      </c>
      <c r="G22" s="21" t="s">
        <v>160</v>
      </c>
      <c r="H22" s="23">
        <v>60</v>
      </c>
      <c r="I22" s="24">
        <f>I21+TIME(0,H21,0)</f>
        <v>0.46388888888888885</v>
      </c>
    </row>
    <row r="23" spans="2:10" ht="15" customHeight="1">
      <c r="B23" s="32" t="s">
        <v>162</v>
      </c>
      <c r="C23" s="20" t="s">
        <v>143</v>
      </c>
      <c r="D23" s="21" t="s">
        <v>144</v>
      </c>
      <c r="E23" s="21"/>
      <c r="F23" s="22" t="s">
        <v>0</v>
      </c>
      <c r="G23" s="21" t="s">
        <v>127</v>
      </c>
      <c r="H23" s="23">
        <v>1</v>
      </c>
      <c r="I23" s="24">
        <f>I22+TIME(0,H22,0)</f>
        <v>0.5055555555555555</v>
      </c>
      <c r="J23" s="10"/>
    </row>
    <row r="24" spans="2:11" s="34" customFormat="1" ht="15" customHeight="1">
      <c r="B24" s="38"/>
      <c r="C24" s="18"/>
      <c r="D24" s="14"/>
      <c r="E24" s="14"/>
      <c r="F24" s="15"/>
      <c r="G24" s="14"/>
      <c r="H24" s="16"/>
      <c r="I24" s="17"/>
      <c r="J24" s="40"/>
      <c r="K24" s="35"/>
    </row>
    <row r="25" spans="2:11" s="34" customFormat="1" ht="15" customHeight="1">
      <c r="B25" s="47"/>
      <c r="C25" s="18"/>
      <c r="D25" s="14"/>
      <c r="E25" s="14"/>
      <c r="F25" s="15"/>
      <c r="G25" s="14"/>
      <c r="H25" s="16"/>
      <c r="I25" s="17"/>
      <c r="J25" s="40"/>
      <c r="K25" s="35"/>
    </row>
    <row r="26" spans="2:9" ht="15" customHeight="1">
      <c r="B26" s="32" t="s">
        <v>116</v>
      </c>
      <c r="C26" s="20" t="s">
        <v>3</v>
      </c>
      <c r="D26" s="21" t="s">
        <v>164</v>
      </c>
      <c r="E26" s="21"/>
      <c r="F26" s="22" t="s">
        <v>0</v>
      </c>
      <c r="G26" s="21" t="s">
        <v>127</v>
      </c>
      <c r="H26" s="23">
        <v>1</v>
      </c>
      <c r="I26" s="24">
        <f>TIME(13,30,0)</f>
        <v>0.5625</v>
      </c>
    </row>
    <row r="27" spans="2:9" ht="15" customHeight="1">
      <c r="B27" s="32" t="s">
        <v>194</v>
      </c>
      <c r="C27" s="20" t="s">
        <v>142</v>
      </c>
      <c r="D27" s="21" t="s">
        <v>256</v>
      </c>
      <c r="E27" s="21" t="s">
        <v>239</v>
      </c>
      <c r="F27" s="22" t="s">
        <v>0</v>
      </c>
      <c r="G27" s="21" t="s">
        <v>135</v>
      </c>
      <c r="H27" s="23">
        <v>22</v>
      </c>
      <c r="I27" s="24">
        <f>I26+TIME(0,H26,0)</f>
        <v>0.5631944444444444</v>
      </c>
    </row>
    <row r="28" spans="2:9" ht="15" customHeight="1">
      <c r="B28" s="32" t="s">
        <v>254</v>
      </c>
      <c r="C28" s="20" t="s">
        <v>5</v>
      </c>
      <c r="D28" s="21" t="s">
        <v>195</v>
      </c>
      <c r="E28" s="21" t="s">
        <v>257</v>
      </c>
      <c r="F28" s="22"/>
      <c r="G28" s="21" t="s">
        <v>160</v>
      </c>
      <c r="H28" s="23">
        <v>19</v>
      </c>
      <c r="I28" s="24">
        <f>I27+TIME(0,H27,0)</f>
        <v>0.5784722222222222</v>
      </c>
    </row>
    <row r="29" spans="2:9" ht="15" customHeight="1">
      <c r="B29" s="32" t="s">
        <v>199</v>
      </c>
      <c r="C29" s="20" t="s">
        <v>5</v>
      </c>
      <c r="D29" s="21" t="s">
        <v>196</v>
      </c>
      <c r="E29" s="21" t="s">
        <v>238</v>
      </c>
      <c r="F29" s="22"/>
      <c r="G29" s="21" t="s">
        <v>160</v>
      </c>
      <c r="H29" s="23">
        <v>58</v>
      </c>
      <c r="I29" s="24">
        <f>I28+TIME(0,H28,0)</f>
        <v>0.5916666666666666</v>
      </c>
    </row>
    <row r="30" spans="2:9" ht="15" customHeight="1">
      <c r="B30" s="32" t="s">
        <v>228</v>
      </c>
      <c r="C30" s="20" t="s">
        <v>226</v>
      </c>
      <c r="D30" s="21" t="s">
        <v>260</v>
      </c>
      <c r="E30" s="21" t="s">
        <v>237</v>
      </c>
      <c r="F30" s="22" t="s">
        <v>0</v>
      </c>
      <c r="G30" s="21" t="s">
        <v>220</v>
      </c>
      <c r="H30" s="23">
        <v>20</v>
      </c>
      <c r="I30" s="24">
        <f>I29+TIME(0,H29,0)</f>
        <v>0.6319444444444443</v>
      </c>
    </row>
    <row r="31" spans="2:9" ht="15" customHeight="1">
      <c r="B31" s="32" t="s">
        <v>229</v>
      </c>
      <c r="C31" s="20" t="s">
        <v>120</v>
      </c>
      <c r="D31" s="21" t="s">
        <v>161</v>
      </c>
      <c r="E31" s="21"/>
      <c r="F31" s="22" t="s">
        <v>0</v>
      </c>
      <c r="G31" s="21" t="s">
        <v>127</v>
      </c>
      <c r="H31" s="23">
        <v>1</v>
      </c>
      <c r="I31" s="24">
        <f>I30+TIME(0,H30,0)</f>
        <v>0.6458333333333331</v>
      </c>
    </row>
    <row r="32" spans="2:11" s="34" customFormat="1" ht="15" customHeight="1">
      <c r="B32" s="38"/>
      <c r="C32" s="18"/>
      <c r="D32" s="14"/>
      <c r="E32" s="14"/>
      <c r="F32" s="15"/>
      <c r="G32" s="14"/>
      <c r="H32" s="16"/>
      <c r="I32" s="17"/>
      <c r="J32" s="35"/>
      <c r="K32" s="35"/>
    </row>
    <row r="33" spans="2:9" ht="15" customHeight="1">
      <c r="B33" s="32" t="s">
        <v>148</v>
      </c>
      <c r="C33" s="20" t="s">
        <v>3</v>
      </c>
      <c r="D33" s="21" t="s">
        <v>164</v>
      </c>
      <c r="E33" s="21"/>
      <c r="F33" s="22" t="s">
        <v>0</v>
      </c>
      <c r="G33" s="21" t="s">
        <v>127</v>
      </c>
      <c r="H33" s="23">
        <v>1</v>
      </c>
      <c r="I33" s="24">
        <f>TIME(16,G218,0)</f>
        <v>0.6666666666666666</v>
      </c>
    </row>
    <row r="34" spans="2:9" ht="15" customHeight="1">
      <c r="B34" s="32" t="s">
        <v>263</v>
      </c>
      <c r="C34" s="20" t="s">
        <v>197</v>
      </c>
      <c r="D34" s="21" t="s">
        <v>302</v>
      </c>
      <c r="E34" s="21"/>
      <c r="F34" s="22" t="s">
        <v>0</v>
      </c>
      <c r="G34" s="21" t="s">
        <v>160</v>
      </c>
      <c r="H34" s="23">
        <v>15</v>
      </c>
      <c r="I34" s="24">
        <f>I33+TIME(0,H33,0)</f>
        <v>0.6673611111111111</v>
      </c>
    </row>
    <row r="35" spans="2:9" ht="15" customHeight="1">
      <c r="B35" s="32" t="s">
        <v>230</v>
      </c>
      <c r="C35" s="20" t="s">
        <v>5</v>
      </c>
      <c r="D35" s="21" t="s">
        <v>293</v>
      </c>
      <c r="E35" s="21" t="s">
        <v>255</v>
      </c>
      <c r="F35" s="22"/>
      <c r="G35" s="21" t="s">
        <v>241</v>
      </c>
      <c r="H35" s="23">
        <v>29</v>
      </c>
      <c r="I35" s="24">
        <f>I34+TIME(0,H34,0)</f>
        <v>0.6777777777777777</v>
      </c>
    </row>
    <row r="36" spans="2:9" ht="15" customHeight="1">
      <c r="B36" s="32" t="s">
        <v>155</v>
      </c>
      <c r="C36" s="20" t="s">
        <v>5</v>
      </c>
      <c r="D36" s="21" t="s">
        <v>262</v>
      </c>
      <c r="E36" s="21" t="s">
        <v>261</v>
      </c>
      <c r="F36" s="22" t="s">
        <v>0</v>
      </c>
      <c r="G36" s="21" t="s">
        <v>209</v>
      </c>
      <c r="H36" s="23">
        <v>45</v>
      </c>
      <c r="I36" s="24">
        <f>I35+TIME(0,H35,0)</f>
        <v>0.6979166666666666</v>
      </c>
    </row>
    <row r="37" spans="2:9" ht="15" customHeight="1">
      <c r="B37" s="32" t="s">
        <v>225</v>
      </c>
      <c r="C37" s="20" t="s">
        <v>147</v>
      </c>
      <c r="D37" s="21" t="s">
        <v>253</v>
      </c>
      <c r="E37" s="21" t="s">
        <v>264</v>
      </c>
      <c r="F37" s="22" t="s">
        <v>0</v>
      </c>
      <c r="G37" s="21" t="s">
        <v>227</v>
      </c>
      <c r="H37" s="23">
        <v>30</v>
      </c>
      <c r="I37" s="24">
        <f>I36+TIME(0,H36,0)</f>
        <v>0.7291666666666666</v>
      </c>
    </row>
    <row r="38" spans="2:11" s="34" customFormat="1" ht="15" customHeight="1">
      <c r="B38" s="32" t="s">
        <v>231</v>
      </c>
      <c r="C38" s="20" t="s">
        <v>120</v>
      </c>
      <c r="D38" s="21" t="s">
        <v>161</v>
      </c>
      <c r="E38" s="21"/>
      <c r="F38" s="22" t="s">
        <v>0</v>
      </c>
      <c r="G38" s="21" t="s">
        <v>127</v>
      </c>
      <c r="H38" s="23">
        <v>1</v>
      </c>
      <c r="I38" s="24">
        <f>I37+TIME(0,H37,0)</f>
        <v>0.75</v>
      </c>
      <c r="J38" s="35"/>
      <c r="K38" s="35"/>
    </row>
    <row r="39" spans="2:11" s="34" customFormat="1" ht="15" customHeight="1">
      <c r="B39" s="38"/>
      <c r="C39" s="18"/>
      <c r="D39" s="14"/>
      <c r="E39" s="14"/>
      <c r="F39" s="15"/>
      <c r="G39" s="14"/>
      <c r="H39" s="16"/>
      <c r="I39" s="17"/>
      <c r="J39" s="35"/>
      <c r="K39" s="35"/>
    </row>
    <row r="40" spans="2:11" s="34" customFormat="1" ht="15" customHeight="1">
      <c r="B40" s="38"/>
      <c r="C40" s="18"/>
      <c r="D40" s="14"/>
      <c r="E40" s="14"/>
      <c r="F40" s="15"/>
      <c r="G40" s="14"/>
      <c r="H40" s="16"/>
      <c r="I40" s="17"/>
      <c r="J40" s="35"/>
      <c r="K40" s="35"/>
    </row>
    <row r="41" spans="2:6" ht="15">
      <c r="B41" s="25" t="s">
        <v>107</v>
      </c>
      <c r="C41" s="1"/>
      <c r="D41" s="1"/>
      <c r="E41" s="1"/>
      <c r="F41"/>
    </row>
    <row r="42" spans="2:6" ht="15">
      <c r="B42" s="25" t="s">
        <v>12</v>
      </c>
      <c r="C42" s="1"/>
      <c r="D42" s="1"/>
      <c r="E42" s="1"/>
      <c r="F42"/>
    </row>
    <row r="43" spans="2:6" ht="15">
      <c r="B43" s="25" t="s">
        <v>13</v>
      </c>
      <c r="C43" s="3"/>
      <c r="D43" s="3"/>
      <c r="E43" s="3"/>
      <c r="F43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4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18:B19 B15:B1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23"/>
  <sheetViews>
    <sheetView showGridLines="0" workbookViewId="0" topLeftCell="A1">
      <selection activeCell="B6" sqref="B6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3.296875" style="0" customWidth="1"/>
    <col min="5" max="5" width="7.398437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9" t="str">
        <f>Objectives!C1</f>
        <v>AGENDA IEEE 802.15.TG3c 6th MEETING</v>
      </c>
      <c r="D1" s="409"/>
      <c r="E1" s="409"/>
      <c r="F1" s="409"/>
      <c r="G1" s="409"/>
      <c r="H1" s="409"/>
      <c r="I1" s="409"/>
    </row>
    <row r="2" spans="3:9" ht="15.75">
      <c r="C2" s="409" t="s">
        <v>191</v>
      </c>
      <c r="D2" s="409"/>
      <c r="E2" s="409"/>
      <c r="F2" s="409"/>
      <c r="G2" s="409"/>
      <c r="H2" s="409"/>
      <c r="I2" s="409"/>
    </row>
    <row r="3" spans="3:11" ht="15.75">
      <c r="C3" s="410" t="str">
        <f>Objectives!C3</f>
        <v>41st IEEE802.15 WPAN MEETING</v>
      </c>
      <c r="D3" s="410"/>
      <c r="E3" s="410"/>
      <c r="F3" s="410"/>
      <c r="G3" s="410"/>
      <c r="H3" s="410"/>
      <c r="I3" s="410"/>
      <c r="J3" s="8"/>
      <c r="K3" s="8"/>
    </row>
    <row r="4" spans="3:11" ht="15.75">
      <c r="C4" s="409" t="str">
        <f>Objectives!C4</f>
        <v>Hyatt Regency Denver At Colorado Convention Center, 650 15th Street, Denver, Colorado, USA</v>
      </c>
      <c r="D4" s="409"/>
      <c r="E4" s="409"/>
      <c r="F4" s="409"/>
      <c r="G4" s="409"/>
      <c r="H4" s="409"/>
      <c r="I4" s="409"/>
      <c r="J4" s="9"/>
      <c r="K4" s="9"/>
    </row>
    <row r="5" spans="3:11" ht="15.75">
      <c r="C5" s="41"/>
      <c r="D5" s="41"/>
      <c r="E5" s="41"/>
      <c r="F5" s="41"/>
      <c r="G5" s="41"/>
      <c r="H5" s="41"/>
      <c r="I5" s="41"/>
      <c r="J5" s="9"/>
      <c r="K5" s="9"/>
    </row>
    <row r="6" spans="2:11" ht="15.75">
      <c r="B6" s="48" t="s">
        <v>276</v>
      </c>
      <c r="D6" s="45"/>
      <c r="E6" s="45"/>
      <c r="F6" s="11"/>
      <c r="G6" s="1"/>
      <c r="H6" s="6"/>
      <c r="J6" s="8"/>
      <c r="K6" s="8"/>
    </row>
    <row r="7" spans="2:9" ht="15" customHeight="1">
      <c r="B7" s="32" t="s">
        <v>149</v>
      </c>
      <c r="C7" s="20" t="s">
        <v>3</v>
      </c>
      <c r="D7" s="21" t="s">
        <v>4</v>
      </c>
      <c r="E7" s="21"/>
      <c r="F7" s="22" t="s">
        <v>0</v>
      </c>
      <c r="G7" s="21" t="s">
        <v>127</v>
      </c>
      <c r="H7" s="23">
        <v>1</v>
      </c>
      <c r="I7" s="24">
        <f>TIME(13,30,0)</f>
        <v>0.5625</v>
      </c>
    </row>
    <row r="8" spans="2:9" ht="15" customHeight="1">
      <c r="B8" s="32" t="s">
        <v>265</v>
      </c>
      <c r="C8" s="20" t="s">
        <v>5</v>
      </c>
      <c r="D8" s="21" t="s">
        <v>222</v>
      </c>
      <c r="E8" s="21" t="s">
        <v>233</v>
      </c>
      <c r="F8" s="22" t="s">
        <v>0</v>
      </c>
      <c r="G8" s="21" t="s">
        <v>223</v>
      </c>
      <c r="H8" s="23">
        <v>30</v>
      </c>
      <c r="I8" s="24">
        <f>I7+TIME(0,H7,0)</f>
        <v>0.5631944444444444</v>
      </c>
    </row>
    <row r="9" spans="2:9" ht="15" customHeight="1">
      <c r="B9" s="32" t="s">
        <v>165</v>
      </c>
      <c r="C9" s="20" t="s">
        <v>119</v>
      </c>
      <c r="D9" s="21" t="s">
        <v>198</v>
      </c>
      <c r="E9" s="21" t="s">
        <v>268</v>
      </c>
      <c r="F9" s="22" t="s">
        <v>0</v>
      </c>
      <c r="G9" s="21" t="s">
        <v>160</v>
      </c>
      <c r="H9" s="23">
        <v>89</v>
      </c>
      <c r="I9" s="24">
        <f>I8+TIME(0,H8,0)</f>
        <v>0.5840277777777778</v>
      </c>
    </row>
    <row r="10" spans="2:9" ht="15" customHeight="1">
      <c r="B10" s="32" t="s">
        <v>266</v>
      </c>
      <c r="C10" s="20" t="s">
        <v>120</v>
      </c>
      <c r="D10" s="21" t="s">
        <v>7</v>
      </c>
      <c r="E10" s="21"/>
      <c r="F10" s="22" t="s">
        <v>0</v>
      </c>
      <c r="G10" s="21" t="s">
        <v>127</v>
      </c>
      <c r="H10" s="23">
        <v>1</v>
      </c>
      <c r="I10" s="24">
        <f>I9+TIME(0,H9,0)</f>
        <v>0.6458333333333334</v>
      </c>
    </row>
    <row r="11" spans="2:11" s="34" customFormat="1" ht="15" customHeight="1">
      <c r="B11" s="38"/>
      <c r="C11" s="18"/>
      <c r="D11" s="14"/>
      <c r="E11" s="14"/>
      <c r="F11" s="15"/>
      <c r="G11" s="14"/>
      <c r="H11" s="16"/>
      <c r="I11" s="17"/>
      <c r="J11" s="35"/>
      <c r="K11" s="35"/>
    </row>
    <row r="12" spans="2:9" ht="15" customHeight="1">
      <c r="B12" s="32" t="s">
        <v>200</v>
      </c>
      <c r="C12" s="20" t="s">
        <v>3</v>
      </c>
      <c r="D12" s="21" t="s">
        <v>4</v>
      </c>
      <c r="E12" s="21"/>
      <c r="F12" s="22" t="s">
        <v>0</v>
      </c>
      <c r="G12" s="21" t="s">
        <v>127</v>
      </c>
      <c r="H12" s="23">
        <v>1</v>
      </c>
      <c r="I12" s="24">
        <f>TIME(16,0,0)</f>
        <v>0.6666666666666666</v>
      </c>
    </row>
    <row r="13" spans="2:9" ht="15" customHeight="1">
      <c r="B13" s="32" t="s">
        <v>201</v>
      </c>
      <c r="C13" s="20" t="s">
        <v>5</v>
      </c>
      <c r="D13" s="21" t="s">
        <v>208</v>
      </c>
      <c r="E13" s="21"/>
      <c r="F13" s="22" t="s">
        <v>0</v>
      </c>
      <c r="G13" s="21" t="s">
        <v>126</v>
      </c>
      <c r="H13" s="23">
        <v>30</v>
      </c>
      <c r="I13" s="24">
        <f>I12+TIME(0,H12,0)</f>
        <v>0.6673611111111111</v>
      </c>
    </row>
    <row r="14" spans="2:9" ht="15" customHeight="1">
      <c r="B14" s="32" t="s">
        <v>202</v>
      </c>
      <c r="C14" s="20" t="s">
        <v>119</v>
      </c>
      <c r="D14" s="21" t="s">
        <v>198</v>
      </c>
      <c r="E14" s="21" t="s">
        <v>268</v>
      </c>
      <c r="F14" s="22" t="s">
        <v>0</v>
      </c>
      <c r="G14" s="21" t="s">
        <v>160</v>
      </c>
      <c r="H14" s="23">
        <v>89</v>
      </c>
      <c r="I14" s="24">
        <f>I13+TIME(0,H13,0)</f>
        <v>0.6881944444444444</v>
      </c>
    </row>
    <row r="15" spans="2:9" ht="15" customHeight="1">
      <c r="B15" s="32" t="s">
        <v>269</v>
      </c>
      <c r="C15" s="20" t="s">
        <v>120</v>
      </c>
      <c r="D15" s="21" t="s">
        <v>7</v>
      </c>
      <c r="E15" s="21"/>
      <c r="F15" s="22" t="s">
        <v>0</v>
      </c>
      <c r="G15" s="21" t="s">
        <v>127</v>
      </c>
      <c r="H15" s="23">
        <v>1</v>
      </c>
      <c r="I15" s="24">
        <f>I14+TIME(0,H14,0)</f>
        <v>0.75</v>
      </c>
    </row>
    <row r="16" spans="1:3" ht="15">
      <c r="A16" s="4"/>
      <c r="B16" s="31"/>
      <c r="C16" s="1"/>
    </row>
    <row r="17" spans="2:6" ht="15">
      <c r="B17" s="25" t="s">
        <v>11</v>
      </c>
      <c r="C17" s="1"/>
      <c r="D17" s="1"/>
      <c r="E17" s="1"/>
      <c r="F17" s="3"/>
    </row>
    <row r="18" spans="2:7" ht="15">
      <c r="B18" s="25" t="s">
        <v>107</v>
      </c>
      <c r="C18" s="1"/>
      <c r="D18" s="1"/>
      <c r="E18" s="1"/>
      <c r="F18"/>
      <c r="G18" s="46"/>
    </row>
    <row r="19" spans="2:6" ht="15">
      <c r="B19" s="25" t="s">
        <v>12</v>
      </c>
      <c r="C19" s="1"/>
      <c r="D19" s="1"/>
      <c r="E19" s="1"/>
      <c r="F19"/>
    </row>
    <row r="20" spans="2:6" ht="15">
      <c r="B20" s="25" t="s">
        <v>13</v>
      </c>
      <c r="C20" s="3"/>
      <c r="D20" s="3"/>
      <c r="E20" s="3"/>
      <c r="F20"/>
    </row>
    <row r="22" ht="15">
      <c r="B22" s="46" t="s">
        <v>270</v>
      </c>
    </row>
    <row r="23" spans="4:5" ht="15">
      <c r="D23" s="14"/>
      <c r="E23" s="14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scale="96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9"/>
  <sheetViews>
    <sheetView showGridLines="0" tabSelected="1" workbookViewId="0" topLeftCell="A1">
      <selection activeCell="E23" sqref="E23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42.3984375" style="0" customWidth="1"/>
    <col min="5" max="5" width="7.59765625" style="0" customWidth="1"/>
    <col min="6" max="6" width="1.59765625" style="12" customWidth="1"/>
    <col min="7" max="7" width="14.69921875" style="0" customWidth="1"/>
    <col min="8" max="8" width="4.09765625" style="7" customWidth="1"/>
    <col min="9" max="9" width="9.796875" style="7" customWidth="1"/>
    <col min="10" max="10" width="3.796875" style="7" customWidth="1"/>
    <col min="11" max="11" width="9.796875" style="7" customWidth="1"/>
  </cols>
  <sheetData>
    <row r="1" spans="3:9" ht="15.75">
      <c r="C1" s="409" t="str">
        <f>Objectives!C1</f>
        <v>AGENDA IEEE 802.15.TG3c 6th MEETING</v>
      </c>
      <c r="D1" s="409"/>
      <c r="E1" s="409"/>
      <c r="F1" s="409"/>
      <c r="G1" s="409"/>
      <c r="H1" s="409"/>
      <c r="I1" s="409"/>
    </row>
    <row r="2" spans="3:9" ht="15.75">
      <c r="C2" s="409" t="s">
        <v>192</v>
      </c>
      <c r="D2" s="409"/>
      <c r="E2" s="409"/>
      <c r="F2" s="409"/>
      <c r="G2" s="409"/>
      <c r="H2" s="409"/>
      <c r="I2" s="409"/>
    </row>
    <row r="3" spans="3:11" ht="15.75">
      <c r="C3" s="410" t="str">
        <f>Objectives!C3</f>
        <v>41st IEEE802.15 WPAN MEETING</v>
      </c>
      <c r="D3" s="410"/>
      <c r="E3" s="410"/>
      <c r="F3" s="410"/>
      <c r="G3" s="410"/>
      <c r="H3" s="410"/>
      <c r="I3" s="410"/>
      <c r="J3" s="8"/>
      <c r="K3" s="8"/>
    </row>
    <row r="4" spans="3:11" ht="15.75">
      <c r="C4" s="409" t="str">
        <f>Objectives!C4</f>
        <v>Hyatt Regency Denver At Colorado Convention Center, 650 15th Street, Denver, Colorado, USA</v>
      </c>
      <c r="D4" s="409"/>
      <c r="E4" s="409"/>
      <c r="F4" s="409"/>
      <c r="G4" s="409"/>
      <c r="H4" s="409"/>
      <c r="I4" s="409"/>
      <c r="J4" s="9"/>
      <c r="K4" s="9"/>
    </row>
    <row r="5" spans="6:11" ht="15.75">
      <c r="F5" s="11"/>
      <c r="G5" s="1"/>
      <c r="H5" s="6"/>
      <c r="J5" s="8"/>
      <c r="K5" s="8"/>
    </row>
    <row r="6" spans="2:11" s="34" customFormat="1" ht="15" customHeight="1">
      <c r="B6" s="48" t="s">
        <v>278</v>
      </c>
      <c r="C6" s="18"/>
      <c r="D6" s="14"/>
      <c r="E6" s="14"/>
      <c r="F6" s="15"/>
      <c r="G6" s="14"/>
      <c r="H6" s="16"/>
      <c r="I6" s="17"/>
      <c r="J6" s="35"/>
      <c r="K6" s="35"/>
    </row>
    <row r="7" spans="2:9" ht="15" customHeight="1">
      <c r="B7" s="19">
        <v>7.1</v>
      </c>
      <c r="C7" s="20" t="s">
        <v>111</v>
      </c>
      <c r="D7" s="21" t="s">
        <v>4</v>
      </c>
      <c r="E7" s="21"/>
      <c r="F7" s="22" t="s">
        <v>0</v>
      </c>
      <c r="G7" s="21" t="s">
        <v>127</v>
      </c>
      <c r="H7" s="23">
        <v>1</v>
      </c>
      <c r="I7" s="24">
        <f>TIME(8,0,0)</f>
        <v>0.3333333333333333</v>
      </c>
    </row>
    <row r="8" spans="2:9" ht="15" customHeight="1">
      <c r="B8" s="19">
        <v>7.2</v>
      </c>
      <c r="C8" s="20" t="s">
        <v>5</v>
      </c>
      <c r="D8" s="21" t="s">
        <v>203</v>
      </c>
      <c r="E8" s="21"/>
      <c r="F8" s="22" t="s">
        <v>0</v>
      </c>
      <c r="G8" s="21" t="s">
        <v>204</v>
      </c>
      <c r="H8" s="23">
        <v>45</v>
      </c>
      <c r="I8" s="24">
        <f>I7+TIME(0,H7,0)</f>
        <v>0.33402777777777776</v>
      </c>
    </row>
    <row r="9" spans="2:11" s="34" customFormat="1" ht="15" customHeight="1">
      <c r="B9" s="19">
        <v>7.3</v>
      </c>
      <c r="C9" s="20" t="s">
        <v>5</v>
      </c>
      <c r="D9" s="21" t="s">
        <v>210</v>
      </c>
      <c r="E9" s="21" t="s">
        <v>216</v>
      </c>
      <c r="F9" s="22" t="s">
        <v>0</v>
      </c>
      <c r="G9" s="21" t="s">
        <v>211</v>
      </c>
      <c r="H9" s="23">
        <v>30</v>
      </c>
      <c r="I9" s="24">
        <f>I8+TIME(0,H8,0)</f>
        <v>0.36527777777777776</v>
      </c>
      <c r="J9" s="35"/>
      <c r="K9" s="35"/>
    </row>
    <row r="10" spans="2:11" s="34" customFormat="1" ht="15" customHeight="1">
      <c r="B10" s="19">
        <v>7.4</v>
      </c>
      <c r="C10" s="20" t="s">
        <v>212</v>
      </c>
      <c r="D10" s="21" t="s">
        <v>232</v>
      </c>
      <c r="E10" s="21" t="s">
        <v>240</v>
      </c>
      <c r="F10" s="22"/>
      <c r="G10" s="21" t="s">
        <v>219</v>
      </c>
      <c r="H10" s="23">
        <v>44</v>
      </c>
      <c r="I10" s="24">
        <f>I9+TIME(0,H9,0)</f>
        <v>0.38611111111111107</v>
      </c>
      <c r="J10" s="35"/>
      <c r="K10" s="35"/>
    </row>
    <row r="11" spans="2:9" ht="15" customHeight="1">
      <c r="B11" s="19">
        <v>7.6</v>
      </c>
      <c r="C11" s="20" t="s">
        <v>120</v>
      </c>
      <c r="D11" s="21" t="s">
        <v>121</v>
      </c>
      <c r="E11" s="21"/>
      <c r="F11" s="22" t="s">
        <v>0</v>
      </c>
      <c r="G11" s="21" t="s">
        <v>2</v>
      </c>
      <c r="H11" s="23">
        <v>1</v>
      </c>
      <c r="I11" s="24">
        <f>I10+TIME(0,H10,0)</f>
        <v>0.41666666666666663</v>
      </c>
    </row>
    <row r="12" spans="2:11" s="34" customFormat="1" ht="15" customHeight="1">
      <c r="B12" s="26"/>
      <c r="C12" s="18"/>
      <c r="D12" s="14"/>
      <c r="E12" s="14"/>
      <c r="F12" s="15"/>
      <c r="G12" s="14"/>
      <c r="H12" s="16"/>
      <c r="I12" s="17"/>
      <c r="J12" s="35"/>
      <c r="K12" s="35"/>
    </row>
    <row r="13" spans="2:11" s="34" customFormat="1" ht="15" customHeight="1">
      <c r="B13" s="19">
        <v>8.1</v>
      </c>
      <c r="C13" s="20" t="s">
        <v>111</v>
      </c>
      <c r="D13" s="21" t="s">
        <v>110</v>
      </c>
      <c r="E13" s="21"/>
      <c r="F13" s="22" t="s">
        <v>0</v>
      </c>
      <c r="G13" s="21" t="s">
        <v>127</v>
      </c>
      <c r="H13" s="23">
        <v>1</v>
      </c>
      <c r="I13" s="24">
        <f>TIME(10,30,0)</f>
        <v>0.4375</v>
      </c>
      <c r="J13" s="35"/>
      <c r="K13" s="35"/>
    </row>
    <row r="14" spans="2:11" s="34" customFormat="1" ht="15" customHeight="1">
      <c r="B14" s="19">
        <v>8.2</v>
      </c>
      <c r="C14" s="20" t="s">
        <v>226</v>
      </c>
      <c r="D14" s="21" t="s">
        <v>273</v>
      </c>
      <c r="E14" s="21" t="s">
        <v>283</v>
      </c>
      <c r="F14" s="22" t="s">
        <v>0</v>
      </c>
      <c r="G14" s="21" t="s">
        <v>220</v>
      </c>
      <c r="H14" s="23">
        <v>20</v>
      </c>
      <c r="I14" s="24">
        <f>I13+TIME(0,H13,0)</f>
        <v>0.43819444444444444</v>
      </c>
      <c r="J14" s="35"/>
      <c r="K14" s="35"/>
    </row>
    <row r="15" spans="2:11" s="34" customFormat="1" ht="15" customHeight="1">
      <c r="B15" s="19">
        <v>8.3</v>
      </c>
      <c r="C15" s="20" t="s">
        <v>226</v>
      </c>
      <c r="D15" s="21" t="s">
        <v>282</v>
      </c>
      <c r="E15" s="21" t="s">
        <v>279</v>
      </c>
      <c r="F15" s="22" t="s">
        <v>0</v>
      </c>
      <c r="G15" s="21" t="s">
        <v>220</v>
      </c>
      <c r="H15" s="23">
        <v>30</v>
      </c>
      <c r="I15" s="24">
        <f>I14+TIME(0,H14,0)</f>
        <v>0.45208333333333334</v>
      </c>
      <c r="J15" s="35"/>
      <c r="K15" s="35"/>
    </row>
    <row r="16" spans="2:11" s="34" customFormat="1" ht="15" customHeight="1">
      <c r="B16" s="19">
        <v>8.4</v>
      </c>
      <c r="C16" s="20" t="s">
        <v>5</v>
      </c>
      <c r="D16" s="21" t="s">
        <v>288</v>
      </c>
      <c r="E16" s="21" t="s">
        <v>284</v>
      </c>
      <c r="F16" s="22" t="s">
        <v>0</v>
      </c>
      <c r="G16" s="23" t="s">
        <v>285</v>
      </c>
      <c r="H16" s="23">
        <v>19</v>
      </c>
      <c r="I16" s="24">
        <f>I15+TIME(0,H15,0)</f>
        <v>0.47291666666666665</v>
      </c>
      <c r="J16" s="35"/>
      <c r="K16" s="35"/>
    </row>
    <row r="17" spans="2:9" ht="15" customHeight="1">
      <c r="B17" s="19">
        <v>8.5</v>
      </c>
      <c r="C17" s="20" t="s">
        <v>119</v>
      </c>
      <c r="D17" s="21" t="s">
        <v>198</v>
      </c>
      <c r="E17" s="21" t="s">
        <v>268</v>
      </c>
      <c r="F17" s="22" t="s">
        <v>0</v>
      </c>
      <c r="G17" s="21" t="s">
        <v>160</v>
      </c>
      <c r="H17" s="23">
        <v>50</v>
      </c>
      <c r="I17" s="24">
        <f>I16+TIME(0,H16,0)</f>
        <v>0.4861111111111111</v>
      </c>
    </row>
    <row r="18" spans="2:11" s="34" customFormat="1" ht="15" customHeight="1">
      <c r="B18" s="19">
        <v>8.6</v>
      </c>
      <c r="C18" s="20" t="s">
        <v>123</v>
      </c>
      <c r="D18" s="21" t="s">
        <v>121</v>
      </c>
      <c r="E18" s="21"/>
      <c r="F18" s="22" t="s">
        <v>0</v>
      </c>
      <c r="G18" s="21" t="s">
        <v>136</v>
      </c>
      <c r="H18" s="23">
        <v>1</v>
      </c>
      <c r="I18" s="24">
        <f>I17+TIME(0,H17,0)</f>
        <v>0.5208333333333334</v>
      </c>
      <c r="J18" s="35"/>
      <c r="K18" s="35"/>
    </row>
    <row r="19" spans="2:11" s="34" customFormat="1" ht="14.25" customHeight="1">
      <c r="B19" s="26"/>
      <c r="C19" s="18"/>
      <c r="D19" s="14"/>
      <c r="E19" s="14"/>
      <c r="F19" s="15"/>
      <c r="G19" s="14"/>
      <c r="H19" s="16"/>
      <c r="I19" s="17"/>
      <c r="J19" s="35"/>
      <c r="K19" s="35"/>
    </row>
    <row r="20" spans="2:11" s="34" customFormat="1" ht="15" customHeight="1">
      <c r="B20" s="26"/>
      <c r="C20" s="18"/>
      <c r="D20" s="14"/>
      <c r="E20" s="14"/>
      <c r="F20" s="15"/>
      <c r="G20" s="14"/>
      <c r="H20" s="16"/>
      <c r="I20" s="17"/>
      <c r="J20" s="35"/>
      <c r="K20" s="35"/>
    </row>
    <row r="21" spans="2:11" s="34" customFormat="1" ht="15" customHeight="1">
      <c r="B21" s="19">
        <v>9.1</v>
      </c>
      <c r="C21" s="20" t="s">
        <v>111</v>
      </c>
      <c r="D21" s="21" t="s">
        <v>110</v>
      </c>
      <c r="E21" s="21"/>
      <c r="F21" s="22" t="s">
        <v>0</v>
      </c>
      <c r="G21" s="21" t="s">
        <v>127</v>
      </c>
      <c r="H21" s="23">
        <v>1</v>
      </c>
      <c r="I21" s="24">
        <f>TIME(13,30,0)</f>
        <v>0.5625</v>
      </c>
      <c r="J21" s="35"/>
      <c r="K21" s="35"/>
    </row>
    <row r="22" spans="2:11" s="34" customFormat="1" ht="15" customHeight="1">
      <c r="B22" s="19">
        <v>9.2</v>
      </c>
      <c r="C22" s="20" t="s">
        <v>5</v>
      </c>
      <c r="D22" s="21" t="s">
        <v>158</v>
      </c>
      <c r="E22" s="21" t="s">
        <v>292</v>
      </c>
      <c r="F22" s="22" t="s">
        <v>0</v>
      </c>
      <c r="G22" s="21" t="s">
        <v>126</v>
      </c>
      <c r="H22" s="23">
        <v>60</v>
      </c>
      <c r="I22" s="24">
        <f>I21+TIME(0,H21,0)</f>
        <v>0.5631944444444444</v>
      </c>
      <c r="J22" s="35"/>
      <c r="K22" s="35"/>
    </row>
    <row r="23" spans="2:11" s="34" customFormat="1" ht="15" customHeight="1">
      <c r="B23" s="19">
        <v>9.3</v>
      </c>
      <c r="C23" s="20" t="s">
        <v>122</v>
      </c>
      <c r="D23" s="21" t="s">
        <v>154</v>
      </c>
      <c r="E23" s="21" t="s">
        <v>297</v>
      </c>
      <c r="F23" s="22" t="s">
        <v>0</v>
      </c>
      <c r="G23" s="21" t="s">
        <v>127</v>
      </c>
      <c r="H23" s="23">
        <v>59</v>
      </c>
      <c r="I23" s="24">
        <f>I22+TIME(0,H22,0)</f>
        <v>0.6048611111111111</v>
      </c>
      <c r="J23" s="35"/>
      <c r="K23" s="35"/>
    </row>
    <row r="24" spans="2:11" s="34" customFormat="1" ht="15" customHeight="1">
      <c r="B24" s="19">
        <v>9.4</v>
      </c>
      <c r="C24" s="20" t="s">
        <v>123</v>
      </c>
      <c r="D24" s="21" t="s">
        <v>108</v>
      </c>
      <c r="E24" s="21"/>
      <c r="F24" s="22" t="s">
        <v>0</v>
      </c>
      <c r="G24" s="21" t="s">
        <v>136</v>
      </c>
      <c r="H24" s="23">
        <v>1</v>
      </c>
      <c r="I24" s="24">
        <f>I23+TIME(0,H23,0)</f>
        <v>0.6458333333333333</v>
      </c>
      <c r="J24" s="35"/>
      <c r="K24" s="35"/>
    </row>
    <row r="25" spans="2:11" s="34" customFormat="1" ht="15" customHeight="1">
      <c r="B25" s="26"/>
      <c r="C25" s="18"/>
      <c r="D25" s="14"/>
      <c r="E25" s="14"/>
      <c r="F25" s="15"/>
      <c r="G25" s="14"/>
      <c r="H25" s="16"/>
      <c r="I25" s="17"/>
      <c r="J25" s="35"/>
      <c r="K25" s="35"/>
    </row>
    <row r="26" spans="2:11" s="34" customFormat="1" ht="15" customHeight="1">
      <c r="B26" s="46" t="s">
        <v>275</v>
      </c>
      <c r="C26" s="18"/>
      <c r="D26" s="14"/>
      <c r="E26" s="14"/>
      <c r="F26" s="15"/>
      <c r="G26" s="14"/>
      <c r="H26" s="16"/>
      <c r="I26" s="17"/>
      <c r="J26" s="35"/>
      <c r="K26" s="35"/>
    </row>
    <row r="27" spans="2:11" s="34" customFormat="1" ht="15" customHeight="1">
      <c r="B27" s="46"/>
      <c r="C27" s="18"/>
      <c r="D27" s="14"/>
      <c r="E27" s="14"/>
      <c r="F27" s="15"/>
      <c r="G27" s="14"/>
      <c r="H27" s="16"/>
      <c r="I27" s="17"/>
      <c r="J27" s="35"/>
      <c r="K27" s="35"/>
    </row>
    <row r="28" spans="2:11" s="34" customFormat="1" ht="15" customHeight="1">
      <c r="B28" s="46"/>
      <c r="C28" s="18"/>
      <c r="D28" s="14"/>
      <c r="E28" s="14"/>
      <c r="F28" s="15"/>
      <c r="G28" s="14"/>
      <c r="H28" s="16"/>
      <c r="I28" s="17"/>
      <c r="J28" s="35"/>
      <c r="K28" s="35"/>
    </row>
    <row r="29" spans="1:7" ht="15">
      <c r="A29" s="25"/>
      <c r="B29" s="25" t="s">
        <v>8</v>
      </c>
      <c r="C29" s="1" t="s">
        <v>9</v>
      </c>
      <c r="D29" s="1"/>
      <c r="E29" s="1"/>
      <c r="G29" s="1"/>
    </row>
    <row r="30" spans="1:3" ht="15">
      <c r="A30" s="25" t="s">
        <v>8</v>
      </c>
      <c r="B30" s="31"/>
      <c r="C30" s="1" t="s">
        <v>10</v>
      </c>
    </row>
    <row r="31" spans="1:3" ht="15">
      <c r="A31" s="4"/>
      <c r="B31" s="31"/>
      <c r="C31" s="1"/>
    </row>
    <row r="32" spans="2:6" ht="15">
      <c r="B32" s="25" t="s">
        <v>11</v>
      </c>
      <c r="C32" s="1"/>
      <c r="D32" s="1"/>
      <c r="E32" s="1"/>
      <c r="F32" s="3"/>
    </row>
    <row r="33" spans="2:6" ht="15">
      <c r="B33" s="25" t="s">
        <v>107</v>
      </c>
      <c r="C33" s="1"/>
      <c r="D33" s="1"/>
      <c r="E33" s="1"/>
      <c r="F33"/>
    </row>
    <row r="34" spans="2:6" ht="15">
      <c r="B34" s="25" t="s">
        <v>12</v>
      </c>
      <c r="C34" s="1"/>
      <c r="D34" s="1"/>
      <c r="E34" s="1"/>
      <c r="F34"/>
    </row>
    <row r="35" spans="2:6" ht="15">
      <c r="B35" s="25" t="s">
        <v>13</v>
      </c>
      <c r="C35" s="3"/>
      <c r="D35" s="3"/>
      <c r="E35" s="3"/>
      <c r="F35"/>
    </row>
    <row r="37" spans="2:11" s="34" customFormat="1" ht="15" customHeight="1">
      <c r="B37" s="38"/>
      <c r="C37" s="18"/>
      <c r="D37" s="14"/>
      <c r="E37" s="14"/>
      <c r="F37" s="15"/>
      <c r="G37" s="14"/>
      <c r="H37" s="16"/>
      <c r="I37" s="17"/>
      <c r="J37" s="35"/>
      <c r="K37" s="35"/>
    </row>
    <row r="38" spans="3:11" s="36" customFormat="1" ht="15">
      <c r="C38" s="37"/>
      <c r="D38" s="14"/>
      <c r="E38" s="14"/>
      <c r="F38" s="39"/>
      <c r="G38" s="34"/>
      <c r="H38" s="35"/>
      <c r="I38" s="35"/>
      <c r="J38" s="35"/>
      <c r="K38" s="35"/>
    </row>
    <row r="39" spans="3:15" s="3" customFormat="1" ht="15">
      <c r="C39" s="5"/>
      <c r="F39" s="12"/>
      <c r="G39"/>
      <c r="H39" s="7"/>
      <c r="I39" s="7"/>
      <c r="J39" s="7"/>
      <c r="K39" s="7"/>
      <c r="L39"/>
      <c r="M39"/>
      <c r="N39"/>
      <c r="O39"/>
    </row>
  </sheetData>
  <mergeCells count="4">
    <mergeCell ref="C4:I4"/>
    <mergeCell ref="C1:I1"/>
    <mergeCell ref="C2:I2"/>
    <mergeCell ref="C3:I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  <ignoredErrors>
    <ignoredError sqref="B6:B7 B11:B18 B8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41"/>
  <sheetViews>
    <sheetView showGridLines="0" workbookViewId="0" topLeftCell="A1">
      <selection activeCell="C2" sqref="C2:I2"/>
    </sheetView>
  </sheetViews>
  <sheetFormatPr defaultColWidth="9.796875" defaultRowHeight="15"/>
  <cols>
    <col min="1" max="1" width="3" style="0" customWidth="1"/>
    <col min="2" max="2" width="3.69921875" style="28" customWidth="1"/>
    <col min="3" max="3" width="3.296875" style="5" customWidth="1"/>
    <col min="4" max="4" width="39.796875" style="0" customWidth="1"/>
    <col min="5" max="5" width="8.19921875" style="0" customWidth="1"/>
    <col min="6" max="6" width="1.59765625" style="12" customWidth="1"/>
    <col min="7" max="7" width="12.3984375" style="0" customWidth="1"/>
    <col min="8" max="8" width="12.3984375" style="7" customWidth="1"/>
    <col min="9" max="9" width="8.59765625" style="7" customWidth="1"/>
    <col min="10" max="10" width="3.796875" style="7" customWidth="1"/>
    <col min="11" max="11" width="9.796875" style="7" customWidth="1"/>
  </cols>
  <sheetData>
    <row r="1" spans="3:9" ht="15.75">
      <c r="C1" s="409"/>
      <c r="D1" s="409"/>
      <c r="E1" s="409"/>
      <c r="F1" s="409"/>
      <c r="G1" s="409"/>
      <c r="H1" s="409"/>
      <c r="I1" s="409"/>
    </row>
    <row r="2" spans="3:11" ht="15.75">
      <c r="C2" s="410" t="s">
        <v>303</v>
      </c>
      <c r="D2" s="410"/>
      <c r="E2" s="410"/>
      <c r="F2" s="410"/>
      <c r="G2" s="410"/>
      <c r="H2" s="410"/>
      <c r="I2" s="410"/>
      <c r="J2" s="8"/>
      <c r="K2" s="8"/>
    </row>
    <row r="3" spans="3:11" ht="15.75">
      <c r="C3" s="41"/>
      <c r="D3" s="41"/>
      <c r="E3" s="41"/>
      <c r="F3" s="41"/>
      <c r="G3" s="41"/>
      <c r="H3" s="41"/>
      <c r="I3" s="41"/>
      <c r="J3" s="9"/>
      <c r="K3" s="9"/>
    </row>
    <row r="4" spans="3:11" ht="15.75">
      <c r="C4" s="5" t="s">
        <v>153</v>
      </c>
      <c r="D4" s="1" t="s">
        <v>151</v>
      </c>
      <c r="E4" s="1" t="s">
        <v>152</v>
      </c>
      <c r="F4" s="11"/>
      <c r="G4" s="1" t="s">
        <v>163</v>
      </c>
      <c r="I4" s="6" t="s">
        <v>150</v>
      </c>
      <c r="J4" s="8"/>
      <c r="K4" s="8"/>
    </row>
    <row r="5" spans="3:11" ht="15.75">
      <c r="C5" s="20">
        <v>1</v>
      </c>
      <c r="D5" s="21" t="s">
        <v>274</v>
      </c>
      <c r="E5" s="21" t="s">
        <v>224</v>
      </c>
      <c r="F5" s="22" t="s">
        <v>0</v>
      </c>
      <c r="G5" s="21" t="s">
        <v>127</v>
      </c>
      <c r="H5" s="23"/>
      <c r="I5" s="44"/>
      <c r="J5" s="8"/>
      <c r="K5" s="8"/>
    </row>
    <row r="6" spans="3:11" ht="15.75">
      <c r="C6" s="20">
        <v>2</v>
      </c>
      <c r="D6" s="21" t="s">
        <v>287</v>
      </c>
      <c r="E6" s="21" t="s">
        <v>245</v>
      </c>
      <c r="F6" s="22" t="s">
        <v>0</v>
      </c>
      <c r="G6" s="21" t="s">
        <v>218</v>
      </c>
      <c r="H6" s="23"/>
      <c r="I6" s="44"/>
      <c r="J6" s="8"/>
      <c r="K6" s="8"/>
    </row>
    <row r="7" spans="2:9" ht="15" customHeight="1">
      <c r="B7" s="42"/>
      <c r="C7" s="20">
        <v>3</v>
      </c>
      <c r="D7" s="21" t="s">
        <v>248</v>
      </c>
      <c r="E7" s="21" t="s">
        <v>244</v>
      </c>
      <c r="F7" s="22" t="s">
        <v>0</v>
      </c>
      <c r="G7" s="21" t="s">
        <v>218</v>
      </c>
      <c r="H7" s="23"/>
      <c r="I7" s="24"/>
    </row>
    <row r="8" spans="2:9" ht="15">
      <c r="B8" s="42"/>
      <c r="C8" s="20">
        <v>4</v>
      </c>
      <c r="D8" s="21" t="s">
        <v>249</v>
      </c>
      <c r="E8" s="21" t="s">
        <v>246</v>
      </c>
      <c r="F8" s="22" t="s">
        <v>0</v>
      </c>
      <c r="G8" s="21" t="s">
        <v>218</v>
      </c>
      <c r="H8" s="23"/>
      <c r="I8" s="24"/>
    </row>
    <row r="9" spans="3:11" ht="15.75">
      <c r="C9" s="20">
        <v>5</v>
      </c>
      <c r="D9" s="21" t="s">
        <v>251</v>
      </c>
      <c r="E9" s="21" t="s">
        <v>215</v>
      </c>
      <c r="F9" s="22" t="s">
        <v>0</v>
      </c>
      <c r="G9" s="21" t="s">
        <v>217</v>
      </c>
      <c r="H9" s="23"/>
      <c r="I9" s="44"/>
      <c r="J9" s="8"/>
      <c r="K9" s="8"/>
    </row>
    <row r="10" spans="2:9" ht="15" customHeight="1">
      <c r="B10" s="42"/>
      <c r="C10" s="20">
        <v>6</v>
      </c>
      <c r="D10" s="21" t="s">
        <v>258</v>
      </c>
      <c r="E10" s="21" t="s">
        <v>252</v>
      </c>
      <c r="F10" s="22" t="s">
        <v>0</v>
      </c>
      <c r="G10" s="21" t="s">
        <v>160</v>
      </c>
      <c r="H10" s="23"/>
      <c r="I10" s="24"/>
    </row>
    <row r="11" spans="2:9" ht="15" customHeight="1">
      <c r="B11" s="42"/>
      <c r="C11" s="20">
        <v>7</v>
      </c>
      <c r="D11" s="21" t="s">
        <v>256</v>
      </c>
      <c r="E11" s="21" t="s">
        <v>239</v>
      </c>
      <c r="F11" s="22" t="s">
        <v>0</v>
      </c>
      <c r="G11" s="21" t="s">
        <v>135</v>
      </c>
      <c r="H11" s="23"/>
      <c r="I11" s="24"/>
    </row>
    <row r="12" spans="2:9" ht="15" customHeight="1">
      <c r="B12" s="42"/>
      <c r="C12" s="20">
        <v>8</v>
      </c>
      <c r="D12" s="21" t="s">
        <v>195</v>
      </c>
      <c r="E12" s="21" t="s">
        <v>257</v>
      </c>
      <c r="F12" s="22" t="s">
        <v>0</v>
      </c>
      <c r="G12" s="21" t="s">
        <v>160</v>
      </c>
      <c r="H12" s="23"/>
      <c r="I12" s="24"/>
    </row>
    <row r="13" spans="2:9" ht="15" customHeight="1">
      <c r="B13" s="42"/>
      <c r="C13" s="20">
        <v>9</v>
      </c>
      <c r="D13" s="21" t="s">
        <v>286</v>
      </c>
      <c r="E13" s="21" t="s">
        <v>267</v>
      </c>
      <c r="F13" s="22" t="s">
        <v>0</v>
      </c>
      <c r="G13" s="21" t="s">
        <v>160</v>
      </c>
      <c r="H13" s="23"/>
      <c r="I13" s="24"/>
    </row>
    <row r="14" spans="2:9" ht="15" customHeight="1">
      <c r="B14" s="42"/>
      <c r="C14" s="20">
        <v>10</v>
      </c>
      <c r="D14" s="21" t="s">
        <v>260</v>
      </c>
      <c r="E14" s="21" t="s">
        <v>259</v>
      </c>
      <c r="F14" s="22" t="s">
        <v>0</v>
      </c>
      <c r="G14" s="21" t="s">
        <v>135</v>
      </c>
      <c r="H14" s="23"/>
      <c r="I14" s="24"/>
    </row>
    <row r="15" spans="2:9" ht="15" customHeight="1">
      <c r="B15" s="42"/>
      <c r="C15" s="20">
        <v>11</v>
      </c>
      <c r="D15" s="21" t="s">
        <v>293</v>
      </c>
      <c r="E15" s="21" t="s">
        <v>255</v>
      </c>
      <c r="F15" s="22" t="s">
        <v>0</v>
      </c>
      <c r="G15" s="21" t="s">
        <v>241</v>
      </c>
      <c r="H15" s="23"/>
      <c r="I15" s="24"/>
    </row>
    <row r="16" spans="2:9" ht="15" customHeight="1">
      <c r="B16" s="42"/>
      <c r="C16" s="20">
        <v>12</v>
      </c>
      <c r="D16" s="21" t="s">
        <v>262</v>
      </c>
      <c r="E16" s="21" t="s">
        <v>261</v>
      </c>
      <c r="F16" s="22" t="s">
        <v>0</v>
      </c>
      <c r="G16" s="21" t="s">
        <v>209</v>
      </c>
      <c r="H16" s="23"/>
      <c r="I16" s="24"/>
    </row>
    <row r="17" spans="2:9" ht="15" customHeight="1">
      <c r="B17" s="42"/>
      <c r="C17" s="20">
        <v>13</v>
      </c>
      <c r="D17" s="21" t="s">
        <v>253</v>
      </c>
      <c r="E17" s="21" t="s">
        <v>271</v>
      </c>
      <c r="F17" s="22" t="s">
        <v>0</v>
      </c>
      <c r="G17" s="21" t="s">
        <v>227</v>
      </c>
      <c r="H17" s="23"/>
      <c r="I17" s="24"/>
    </row>
    <row r="18" spans="2:9" ht="15" customHeight="1">
      <c r="B18" s="42"/>
      <c r="C18" s="20">
        <v>14</v>
      </c>
      <c r="D18" s="21" t="s">
        <v>298</v>
      </c>
      <c r="E18" s="21" t="s">
        <v>233</v>
      </c>
      <c r="F18" s="22" t="s">
        <v>0</v>
      </c>
      <c r="G18" s="21" t="s">
        <v>223</v>
      </c>
      <c r="H18" s="23"/>
      <c r="I18" s="24"/>
    </row>
    <row r="19" spans="2:10" ht="15" customHeight="1">
      <c r="B19" s="43"/>
      <c r="C19" s="20">
        <v>15</v>
      </c>
      <c r="D19" s="21" t="s">
        <v>294</v>
      </c>
      <c r="E19" s="21" t="s">
        <v>290</v>
      </c>
      <c r="F19" s="22" t="s">
        <v>0</v>
      </c>
      <c r="G19" s="21" t="s">
        <v>211</v>
      </c>
      <c r="H19" s="23"/>
      <c r="I19" s="24"/>
      <c r="J19" s="10"/>
    </row>
    <row r="20" spans="2:10" ht="15" customHeight="1">
      <c r="B20" s="43"/>
      <c r="C20" s="20">
        <v>16</v>
      </c>
      <c r="D20" s="21" t="s">
        <v>289</v>
      </c>
      <c r="E20" s="21" t="s">
        <v>240</v>
      </c>
      <c r="F20" s="22" t="s">
        <v>0</v>
      </c>
      <c r="G20" s="21" t="s">
        <v>219</v>
      </c>
      <c r="H20" s="23"/>
      <c r="I20" s="24"/>
      <c r="J20" s="10"/>
    </row>
    <row r="21" spans="2:10" ht="15" customHeight="1">
      <c r="B21" s="43"/>
      <c r="C21" s="20">
        <v>17</v>
      </c>
      <c r="D21" s="21" t="s">
        <v>272</v>
      </c>
      <c r="E21" s="21" t="s">
        <v>283</v>
      </c>
      <c r="F21" s="22" t="s">
        <v>0</v>
      </c>
      <c r="G21" s="21" t="s">
        <v>220</v>
      </c>
      <c r="H21" s="23"/>
      <c r="I21" s="24"/>
      <c r="J21" s="10"/>
    </row>
    <row r="22" spans="2:10" ht="15" customHeight="1">
      <c r="B22" s="43"/>
      <c r="C22" s="20">
        <v>18</v>
      </c>
      <c r="D22" s="21" t="s">
        <v>280</v>
      </c>
      <c r="E22" s="21" t="s">
        <v>281</v>
      </c>
      <c r="F22" s="22" t="s">
        <v>0</v>
      </c>
      <c r="G22" s="21" t="s">
        <v>220</v>
      </c>
      <c r="H22" s="23"/>
      <c r="I22" s="24"/>
      <c r="J22" s="10"/>
    </row>
    <row r="23" spans="3:11" ht="15.75">
      <c r="C23" s="20">
        <v>19</v>
      </c>
      <c r="D23" s="21" t="s">
        <v>288</v>
      </c>
      <c r="E23" s="21" t="s">
        <v>284</v>
      </c>
      <c r="F23" s="22" t="s">
        <v>0</v>
      </c>
      <c r="G23" s="23" t="s">
        <v>285</v>
      </c>
      <c r="H23" s="23"/>
      <c r="I23" s="44"/>
      <c r="J23" s="8"/>
      <c r="K23" s="8"/>
    </row>
    <row r="24" spans="3:11" ht="15.75">
      <c r="C24" s="20">
        <v>20</v>
      </c>
      <c r="D24" s="21" t="s">
        <v>291</v>
      </c>
      <c r="E24" s="21" t="s">
        <v>292</v>
      </c>
      <c r="F24" s="22" t="s">
        <v>0</v>
      </c>
      <c r="G24" s="23" t="s">
        <v>126</v>
      </c>
      <c r="H24" s="23"/>
      <c r="I24" s="44"/>
      <c r="J24" s="8"/>
      <c r="K24" s="8"/>
    </row>
    <row r="25" spans="3:11" ht="15.75">
      <c r="C25" s="20">
        <v>21</v>
      </c>
      <c r="D25" s="21" t="s">
        <v>296</v>
      </c>
      <c r="E25" s="21" t="s">
        <v>301</v>
      </c>
      <c r="F25" s="22" t="s">
        <v>0</v>
      </c>
      <c r="G25" s="23" t="s">
        <v>136</v>
      </c>
      <c r="H25" s="23"/>
      <c r="I25" s="44"/>
      <c r="J25" s="8"/>
      <c r="K25" s="8"/>
    </row>
    <row r="26" spans="3:11" ht="15.75">
      <c r="C26" s="20">
        <v>22</v>
      </c>
      <c r="D26" s="21" t="s">
        <v>299</v>
      </c>
      <c r="E26" s="21" t="s">
        <v>300</v>
      </c>
      <c r="F26" s="22" t="s">
        <v>0</v>
      </c>
      <c r="G26" s="23" t="s">
        <v>295</v>
      </c>
      <c r="H26" s="23"/>
      <c r="I26" s="44"/>
      <c r="J26" s="8"/>
      <c r="K26" s="8"/>
    </row>
    <row r="27" spans="3:11" ht="15.75">
      <c r="C27" s="18"/>
      <c r="D27" s="14"/>
      <c r="E27" s="14"/>
      <c r="F27" s="15"/>
      <c r="G27" s="14"/>
      <c r="H27" s="16"/>
      <c r="I27" s="35"/>
      <c r="J27" s="8"/>
      <c r="K27" s="8"/>
    </row>
    <row r="28" spans="3:11" ht="15.75">
      <c r="C28" s="18"/>
      <c r="D28" s="14"/>
      <c r="E28" s="14"/>
      <c r="F28" s="15"/>
      <c r="G28" s="14"/>
      <c r="H28" s="16"/>
      <c r="I28" s="35"/>
      <c r="J28" s="8"/>
      <c r="K28" s="8"/>
    </row>
    <row r="29" spans="3:11" ht="15.75">
      <c r="C29" s="18"/>
      <c r="D29" s="14"/>
      <c r="E29" s="14"/>
      <c r="F29" s="15"/>
      <c r="G29" s="14"/>
      <c r="H29" s="16"/>
      <c r="I29" s="35"/>
      <c r="J29" s="8"/>
      <c r="K29" s="8"/>
    </row>
    <row r="30" spans="3:11" ht="15.75">
      <c r="C30" s="18"/>
      <c r="D30" s="14"/>
      <c r="E30" s="14"/>
      <c r="F30" s="15"/>
      <c r="G30" s="14"/>
      <c r="H30" s="16"/>
      <c r="I30" s="35"/>
      <c r="J30" s="8"/>
      <c r="K30" s="8"/>
    </row>
    <row r="31" spans="3:11" ht="15.75">
      <c r="C31" s="18"/>
      <c r="D31" s="14"/>
      <c r="E31" s="14"/>
      <c r="F31" s="15"/>
      <c r="G31" s="14"/>
      <c r="H31" s="16"/>
      <c r="I31" s="35"/>
      <c r="J31" s="8"/>
      <c r="K31" s="8"/>
    </row>
    <row r="32" spans="3:11" ht="15.75">
      <c r="C32" s="18"/>
      <c r="D32" s="14"/>
      <c r="E32" s="14"/>
      <c r="F32" s="15"/>
      <c r="G32" s="14"/>
      <c r="H32" s="16"/>
      <c r="I32" s="35"/>
      <c r="J32" s="8"/>
      <c r="K32" s="8"/>
    </row>
    <row r="34" spans="2:11" s="34" customFormat="1" ht="15" customHeight="1">
      <c r="B34" s="38"/>
      <c r="C34" s="18"/>
      <c r="D34" s="14"/>
      <c r="E34" s="14"/>
      <c r="F34" s="15"/>
      <c r="G34" s="14"/>
      <c r="H34" s="16"/>
      <c r="I34" s="17"/>
      <c r="J34" s="40"/>
      <c r="K34" s="35"/>
    </row>
    <row r="35" spans="1:7" ht="15">
      <c r="A35" s="25"/>
      <c r="B35" s="25" t="s">
        <v>8</v>
      </c>
      <c r="C35" s="1"/>
      <c r="D35" s="1"/>
      <c r="E35" s="1"/>
      <c r="G35" s="1"/>
    </row>
    <row r="36" spans="1:3" ht="15">
      <c r="A36" s="25" t="s">
        <v>8</v>
      </c>
      <c r="B36" s="31"/>
      <c r="C36" s="1"/>
    </row>
    <row r="37" spans="1:3" ht="15">
      <c r="A37" s="4"/>
      <c r="B37" s="31"/>
      <c r="C37" s="1"/>
    </row>
    <row r="38" spans="2:6" ht="15">
      <c r="B38" s="25"/>
      <c r="C38" s="1"/>
      <c r="D38" s="1"/>
      <c r="E38" s="1"/>
      <c r="F38" s="3"/>
    </row>
    <row r="39" spans="2:6" ht="15">
      <c r="B39" s="25"/>
      <c r="C39" s="1"/>
      <c r="D39" s="1"/>
      <c r="E39" s="1"/>
      <c r="F39"/>
    </row>
    <row r="40" spans="2:6" ht="15">
      <c r="B40" s="25"/>
      <c r="C40" s="1"/>
      <c r="D40" s="1"/>
      <c r="E40" s="1"/>
      <c r="F40"/>
    </row>
    <row r="41" spans="2:6" ht="15">
      <c r="B41" s="25"/>
      <c r="C41" s="3"/>
      <c r="D41" s="3"/>
      <c r="E41" s="3"/>
      <c r="F41"/>
    </row>
  </sheetData>
  <mergeCells count="2">
    <mergeCell ref="C1:I1"/>
    <mergeCell ref="C2:I2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Roman,標準"July 2005&amp;R&amp;"Times New Roman,標準"IEEE P802.15 05/345r0</oddHeader>
    <oddFooter>&amp;L&amp;"Times New Roman,標準"Submission&amp;CPage &amp;P&amp;RReed Fisher, Oki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8.796875" defaultRowHeight="15"/>
  <sheetData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Oki electric Industry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P802.15.TG3c Task Group for Wireless Personal Area Networks (WPANs)</dc:title>
  <dc:subject>TG3c Agenda November 2005</dc:subject>
  <dc:creator>Reed Fisher</dc:creator>
  <cp:keywords/>
  <dc:description/>
  <cp:lastModifiedBy>Ikeda</cp:lastModifiedBy>
  <cp:lastPrinted>2006-03-08T16:19:05Z</cp:lastPrinted>
  <dcterms:created xsi:type="dcterms:W3CDTF">1999-06-01T20:16:59Z</dcterms:created>
  <dcterms:modified xsi:type="dcterms:W3CDTF">2006-03-10T00:17:48Z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