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ben-root\ieee\15.4ab\MeetingStuff\"/>
    </mc:Choice>
  </mc:AlternateContent>
  <xr:revisionPtr revIDLastSave="0" documentId="8_{E67884DA-C623-42DB-897A-E4EBA770F5D0}" xr6:coauthVersionLast="47" xr6:coauthVersionMax="47" xr10:uidLastSave="{00000000-0000-0000-0000-000000000000}"/>
  <bookViews>
    <workbookView xWindow="2550" yWindow="765" windowWidth="24120" windowHeight="18690" activeTab="2" xr2:uid="{C7D439AB-A292-4D3C-845D-35F70A465632}"/>
  </bookViews>
  <sheets>
    <sheet name="Opening" sheetId="5" r:id="rId1"/>
    <sheet name="Summary" sheetId="1" r:id="rId2"/>
    <sheet name="Agenda Details" sheetId="2" r:id="rId3"/>
    <sheet name="Time zone helper" sheetId="3" r:id="rId4"/>
    <sheet name="Schedule Work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E34" i="2" s="1"/>
  <c r="E32" i="2"/>
  <c r="E31" i="2"/>
  <c r="B33" i="2"/>
  <c r="B32" i="2"/>
  <c r="E36" i="2"/>
  <c r="E37" i="2" s="1"/>
  <c r="E38" i="2" s="1"/>
  <c r="E39" i="2" s="1"/>
  <c r="E40" i="2" s="1"/>
  <c r="C36" i="2"/>
  <c r="E13" i="2"/>
  <c r="E14" i="2" s="1"/>
  <c r="E15" i="2" s="1"/>
  <c r="E16" i="2" s="1"/>
  <c r="E17" i="2" s="1"/>
  <c r="E18" i="2" s="1"/>
  <c r="E19" i="2" s="1"/>
  <c r="E20" i="2" s="1"/>
  <c r="C13" i="2"/>
  <c r="A36" i="2"/>
  <c r="A13" i="2"/>
  <c r="E41" i="2" l="1"/>
  <c r="F36" i="2"/>
  <c r="F13" i="2"/>
  <c r="B2" i="6" l="1"/>
  <c r="C4" i="5"/>
  <c r="B5" i="6" l="1"/>
  <c r="B3" i="6"/>
  <c r="B4" i="6" s="1"/>
  <c r="E43" i="2" l="1"/>
  <c r="B6" i="2"/>
  <c r="B7" i="2" s="1"/>
  <c r="E53" i="2"/>
  <c r="B8" i="2" l="1"/>
  <c r="B9" i="2" s="1"/>
  <c r="B10" i="2" s="1"/>
  <c r="B11" i="2" s="1"/>
  <c r="B14" i="2" s="1"/>
  <c r="E54" i="2"/>
  <c r="E55" i="2" s="1"/>
  <c r="E56" i="2" s="1"/>
  <c r="E57" i="2" s="1"/>
  <c r="E58" i="2" s="1"/>
  <c r="E59" i="2" s="1"/>
  <c r="E60" i="2" s="1"/>
  <c r="E61" i="2" s="1"/>
  <c r="E62" i="2" s="1"/>
  <c r="B15" i="2" l="1"/>
  <c r="B16" i="2" s="1"/>
  <c r="B17" i="2" s="1"/>
  <c r="B18" i="2" s="1"/>
  <c r="B19" i="2" s="1"/>
  <c r="B20" i="2" s="1"/>
  <c r="B23" i="2" s="1"/>
  <c r="F53" i="2"/>
  <c r="E67" i="2" l="1"/>
  <c r="E68" i="2" s="1"/>
  <c r="E69" i="2" s="1"/>
  <c r="E70" i="2" s="1"/>
  <c r="E71" i="2" s="1"/>
  <c r="E72" i="2" s="1"/>
  <c r="E73" i="2" s="1"/>
  <c r="F67" i="2" l="1"/>
  <c r="E44" i="2" l="1"/>
  <c r="E45" i="2" s="1"/>
  <c r="E22" i="2"/>
  <c r="E46" i="2" l="1"/>
  <c r="C1" i="2"/>
  <c r="E47" i="2" l="1"/>
  <c r="E48" i="2" s="1"/>
  <c r="E49" i="2" s="1"/>
  <c r="E50" i="2" s="1"/>
  <c r="D4" i="5"/>
  <c r="E4" i="5" s="1"/>
  <c r="F4" i="5" s="1"/>
  <c r="G4" i="5" s="1"/>
  <c r="A5" i="5" s="1"/>
  <c r="B5" i="5" s="1"/>
  <c r="C5" i="5" s="1"/>
  <c r="E4" i="2"/>
  <c r="D5" i="5" l="1"/>
  <c r="E5" i="5" s="1"/>
  <c r="F5" i="5" s="1"/>
  <c r="G5" i="5" s="1"/>
  <c r="A6" i="5" s="1"/>
  <c r="B6" i="5" s="1"/>
  <c r="C6" i="5" s="1"/>
  <c r="D6" i="5" s="1"/>
  <c r="E6" i="5" s="1"/>
  <c r="F6" i="5" s="1"/>
  <c r="G6" i="5" s="1"/>
  <c r="A7" i="5" s="1"/>
  <c r="B7" i="5" s="1"/>
  <c r="C7" i="5" s="1"/>
  <c r="D7" i="5" s="1"/>
  <c r="E7" i="5" s="1"/>
  <c r="F7" i="5" s="1"/>
  <c r="G7" i="5" s="1"/>
  <c r="A8" i="5" s="1"/>
  <c r="B8" i="5" s="1"/>
  <c r="C8" i="5" s="1"/>
  <c r="D8" i="5" s="1"/>
  <c r="E8" i="5" s="1"/>
  <c r="F8" i="5" s="1"/>
  <c r="G8" i="5" s="1"/>
  <c r="A9" i="5" s="1"/>
  <c r="B9" i="5" s="1"/>
  <c r="C9" i="5" s="1"/>
  <c r="D9" i="5" s="1"/>
  <c r="E9" i="5" s="1"/>
  <c r="A2" i="1"/>
  <c r="C4" i="2" s="1"/>
  <c r="E5" i="2"/>
  <c r="E6" i="2" s="1"/>
  <c r="E7" i="2" s="1"/>
  <c r="E8" i="2" s="1"/>
  <c r="E9" i="2" s="1"/>
  <c r="E10" i="2" s="1"/>
  <c r="E11" i="2" s="1"/>
  <c r="B24" i="2"/>
  <c r="B25" i="2" s="1"/>
  <c r="B26" i="2" s="1"/>
  <c r="B27" i="2" s="1"/>
  <c r="F4" i="2"/>
  <c r="E23" i="2"/>
  <c r="E24" i="2" s="1"/>
  <c r="F22" i="2"/>
  <c r="F43" i="2"/>
  <c r="B28" i="2" l="1"/>
  <c r="B29" i="2" s="1"/>
  <c r="B30" i="2" s="1"/>
  <c r="B31" i="2" s="1"/>
  <c r="B34" i="2" s="1"/>
  <c r="E25" i="2"/>
  <c r="E26" i="2" s="1"/>
  <c r="E27" i="2" s="1"/>
  <c r="E28" i="2" s="1"/>
  <c r="E29" i="2" s="1"/>
  <c r="E30" i="2" s="1"/>
  <c r="A4" i="2"/>
  <c r="F9" i="5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A4" i="1"/>
  <c r="A6" i="1" s="1"/>
  <c r="B37" i="2" l="1"/>
  <c r="B38" i="2" s="1"/>
  <c r="B39" i="2" s="1"/>
  <c r="B40" i="2" s="1"/>
  <c r="B41" i="2" s="1"/>
  <c r="A43" i="2"/>
  <c r="A22" i="2"/>
  <c r="C22" i="2"/>
  <c r="A7" i="1"/>
  <c r="A8" i="1" s="1"/>
  <c r="C43" i="2"/>
  <c r="C53" i="2" l="1"/>
  <c r="A53" i="2"/>
  <c r="A66" i="2"/>
  <c r="C66" i="2"/>
  <c r="B44" i="2" l="1"/>
  <c r="B45" i="2" l="1"/>
  <c r="B46" i="2" s="1"/>
  <c r="B47" i="2" l="1"/>
  <c r="B48" i="2" s="1"/>
  <c r="B49" i="2" s="1"/>
  <c r="B50" i="2" s="1"/>
  <c r="B54" i="2" s="1"/>
  <c r="B55" i="2" l="1"/>
  <c r="B56" i="2" l="1"/>
  <c r="B57" i="2" s="1"/>
  <c r="B58" i="2" s="1"/>
  <c r="B59" i="2" s="1"/>
  <c r="B60" i="2" s="1"/>
  <c r="B61" i="2" s="1"/>
  <c r="B62" i="2" s="1"/>
  <c r="B67" i="2" s="1"/>
  <c r="B68" i="2" s="1"/>
  <c r="B69" i="2" s="1"/>
  <c r="B70" i="2" s="1"/>
  <c r="B71" i="2" s="1"/>
  <c r="B72" i="2" s="1"/>
  <c r="B73" i="2" s="1"/>
</calcChain>
</file>

<file path=xl/sharedStrings.xml><?xml version="1.0" encoding="utf-8"?>
<sst xmlns="http://schemas.openxmlformats.org/spreadsheetml/2006/main" count="235" uniqueCount="133">
  <si>
    <t>Call Date</t>
  </si>
  <si>
    <t>Item</t>
  </si>
  <si>
    <t>Description</t>
  </si>
  <si>
    <t>Notes</t>
  </si>
  <si>
    <t>UTC</t>
  </si>
  <si>
    <t xml:space="preserve">Hour </t>
  </si>
  <si>
    <t>Duration</t>
  </si>
  <si>
    <t>Opening and policy reminders</t>
  </si>
  <si>
    <t>Recess</t>
  </si>
  <si>
    <t>Opening and reminders</t>
  </si>
  <si>
    <t>Proposed Main Theme(s)</t>
  </si>
  <si>
    <t>Local Time</t>
  </si>
  <si>
    <t>Time Zone</t>
  </si>
  <si>
    <t>UTC Offset</t>
  </si>
  <si>
    <t>CST</t>
  </si>
  <si>
    <t>UTC+8 hours</t>
  </si>
  <si>
    <t>UTC+9 hours</t>
  </si>
  <si>
    <t>Second hour</t>
  </si>
  <si>
    <t>First hour</t>
  </si>
  <si>
    <t>Agenda Details</t>
  </si>
  <si>
    <t>Presenter/Lead</t>
  </si>
  <si>
    <t>Chair</t>
  </si>
  <si>
    <t>TBD</t>
  </si>
  <si>
    <t>Document link</t>
  </si>
  <si>
    <t>Lead</t>
  </si>
  <si>
    <t>Comment Resolution</t>
  </si>
  <si>
    <t>Mon</t>
  </si>
  <si>
    <t>Tue</t>
  </si>
  <si>
    <t>Wed</t>
  </si>
  <si>
    <t>Thr</t>
  </si>
  <si>
    <t>Fri</t>
  </si>
  <si>
    <t>Sun</t>
  </si>
  <si>
    <t>Sat</t>
  </si>
  <si>
    <t>PDT</t>
  </si>
  <si>
    <t>EDT</t>
  </si>
  <si>
    <t>CEST</t>
  </si>
  <si>
    <t>https://standards.ieee.org/content/ieee-standards/en/about/sasb/patcom/index.html</t>
  </si>
  <si>
    <t>IEEE-SA Participation Policy meeting slide set - individual method (.pdf)</t>
  </si>
  <si>
    <t>https://standards.ieee.org/content/dam/ieee-standards/standards/web/documents/other/Participant-Behavior-Individual-Method.pdf</t>
  </si>
  <si>
    <t>Working Group Copyright Materials</t>
  </si>
  <si>
    <t>https://standards.ieee.org/ipr/copyright-materials.html</t>
  </si>
  <si>
    <t>https://standards.ieee.org/content/dam/ieee-standards/standards/web/documents/other/ieee-sa-copyright-policy-2019.pdf</t>
  </si>
  <si>
    <t>IEEE-SA Standards Board Patent Committee (PatCom) home page:</t>
  </si>
  <si>
    <t>https://grouper.ieee.org/groups/802/sapolicies.shtml</t>
  </si>
  <si>
    <t xml:space="preserve">Prior to the opening and each time slot please review the meeting requirements: </t>
  </si>
  <si>
    <t>Calendar:</t>
  </si>
  <si>
    <t>Notices:</t>
  </si>
  <si>
    <t>Start PDT</t>
  </si>
  <si>
    <t>Start (PDT)</t>
  </si>
  <si>
    <t>UTC offset:</t>
  </si>
  <si>
    <t>Virtual (WebEx)</t>
  </si>
  <si>
    <t>Participation is conditioned on acceptance of and commitment to comply with all of the above</t>
  </si>
  <si>
    <t>Char</t>
  </si>
  <si>
    <t>Thursday, April 3, 2025 at 3:00:00 pm</t>
  </si>
  <si>
    <t>UTC-7 hours</t>
  </si>
  <si>
    <t>Thursday, April 3, 2025 at 6:00:00 pm</t>
  </si>
  <si>
    <t>UTC-4 hours</t>
  </si>
  <si>
    <t>Thursday, April 3, 2025 at 11:00:00 pm</t>
  </si>
  <si>
    <t>IST</t>
  </si>
  <si>
    <t>UTC+1 hour</t>
  </si>
  <si>
    <t>Friday, April 4, 2025 at 12:00:00 midnight</t>
  </si>
  <si>
    <t>UTC+2 hours</t>
  </si>
  <si>
    <t>Friday, April 4, 2025 at 6:00:00 am</t>
  </si>
  <si>
    <t>Friday, April 4, 2025 at 7:00:00 am</t>
  </si>
  <si>
    <t>KST</t>
  </si>
  <si>
    <t>JST</t>
  </si>
  <si>
    <t>Tuesday, April 8, 2025 at 6:00:00 am</t>
  </si>
  <si>
    <t>Tuesday, April 8, 2025 at 9:00:00 am</t>
  </si>
  <si>
    <t>Tuesday, April 8, 2025 at 2:00:00 pm</t>
  </si>
  <si>
    <t>Tuesday, April 8, 2025 at 3:00:00 pm</t>
  </si>
  <si>
    <t>Tuesday, April 8, 2025 at 9:00:00 pm</t>
  </si>
  <si>
    <t>Tuesday, April 8, 2025 at 10:00:00 pm</t>
  </si>
  <si>
    <t>CRG Business</t>
  </si>
  <si>
    <t>Standby or Pending:</t>
  </si>
  <si>
    <t>The meeting will commence August 12th and continue until adjourned</t>
  </si>
  <si>
    <t>Interim Session</t>
  </si>
  <si>
    <t>Next steps: Call planning and Schedule</t>
  </si>
  <si>
    <t>To complete 15 day recirculation by opening of the September session, ballot must open by 30 August</t>
  </si>
  <si>
    <t>Commence on August 12th until [done with comments | Sept 9th] 
Weekly Tuesdays 06:00 PT (1.5 hours)
Subsequent meetings will be cancelled if/when recirculation ballot begins</t>
  </si>
  <si>
    <t>Ballot Open?</t>
  </si>
  <si>
    <t>Alex</t>
  </si>
  <si>
    <t>Billy</t>
  </si>
  <si>
    <t>Action</t>
  </si>
  <si>
    <t>Date</t>
  </si>
  <si>
    <t>Approve comment resolutions and RC2</t>
  </si>
  <si>
    <t>Start Nov Plenary</t>
  </si>
  <si>
    <t>Status and CRG Business</t>
  </si>
  <si>
    <t>Comment Resolution / CRG Approval</t>
  </si>
  <si>
    <t>Ballot review and comment first look</t>
  </si>
  <si>
    <t>Triage and volunteers</t>
  </si>
  <si>
    <t>Chair/VC</t>
  </si>
  <si>
    <t>Comment Resolution TBD</t>
  </si>
  <si>
    <t>Next steps</t>
  </si>
  <si>
    <t>November  Interim Planning</t>
  </si>
  <si>
    <t>TGab agenda Sept 2025 through Nov 2025</t>
  </si>
  <si>
    <t>Sitart RC3</t>
  </si>
  <si>
    <t>Close RC3</t>
  </si>
  <si>
    <t>Editors Corner</t>
  </si>
  <si>
    <t>Billly</t>
  </si>
  <si>
    <t>More triage and PoC volunteers</t>
  </si>
  <si>
    <t>Rogue comment discussion</t>
  </si>
  <si>
    <t xml:space="preserve">LB225/D03 comment resolution -- CIDs 23 and 30	</t>
  </si>
  <si>
    <t>15-25-0510</t>
  </si>
  <si>
    <t>15-25-0513</t>
  </si>
  <si>
    <t>General Comments and Editor's report</t>
  </si>
  <si>
    <t>Clint C.</t>
  </si>
  <si>
    <t xml:space="preserve">LB225/D03 comment resolution -- Channel access related comments	</t>
  </si>
  <si>
    <t>https://mentor.ieee.org/802.15/dcn/25/15-25-0510-01-04ab-lb225-d03-comment-resolution-channel-access-related-comments.docx</t>
  </si>
  <si>
    <t>https://mentor.ieee.org/802.15/dcn/25/15-25-0513-00-04ab-lb225-d03-comment-resolution-cids-23-and-30.docx</t>
  </si>
  <si>
    <t>https://mentor.ieee.org/802.15/dcn/25/15-25-0509-01-04ab-consolidated-comments-draft-3-0.xlsm</t>
  </si>
  <si>
    <t>15-25-0509</t>
  </si>
  <si>
    <t>Comment Status</t>
  </si>
  <si>
    <t xml:space="preserve">Rogue comment procedural decision </t>
  </si>
  <si>
    <t>Continue comment triage</t>
  </si>
  <si>
    <t>LB225/D03 comment resolution -- CID 175</t>
  </si>
  <si>
    <t xml:space="preserve">LB225/D03 comment resolution -- CID 27 and 6	</t>
  </si>
  <si>
    <t>https://mentor.ieee.org/802.15/dcn/25/15-25-0522-01-04ab-lb225-d03-comment-resolution-cid-175.docx</t>
  </si>
  <si>
    <t>15-25-0522</t>
  </si>
  <si>
    <t>15-25-0523</t>
  </si>
  <si>
    <t>15-25-0524</t>
  </si>
  <si>
    <t>15-25-0525</t>
  </si>
  <si>
    <t>LB225/D03 comment resolution -- CID 8</t>
  </si>
  <si>
    <t>LB225/D03 comment resolution -- CID 115</t>
  </si>
  <si>
    <t>15-25-0526</t>
  </si>
  <si>
    <t>15-25-0527</t>
  </si>
  <si>
    <t>LB225/D03 comment resolution -- CID 7</t>
  </si>
  <si>
    <t>LB225/D03 comment resolution -- CID 9</t>
  </si>
  <si>
    <t>https://mentor.ieee.org/802.15/dcn/25/15-25-0523-00-04ab-lb225-d03-comment-resolution-cid-27-and-6.docx</t>
  </si>
  <si>
    <t>https://mentor.ieee.org/802.15/dcn/25/15-25-0524-00-04ab-lb225-d03-comment-resolution-cid-8.docx</t>
  </si>
  <si>
    <t>https://mentor.ieee.org/802.15/dcn/25/15-25-0525-01-04ab-lb225-d03-comment-resolution-cid-115.docx</t>
  </si>
  <si>
    <t>https://mentor.ieee.org/802.15/dcn/25/15-25-0526-00-04ab-lb225-d03-comment-resolution-cid-7.docx</t>
  </si>
  <si>
    <t>https://mentor.ieee.org/802.15/dcn/25/15-25-0527-00-04ab-lb225-d03-comment-resolution-cid-9.docx</t>
  </si>
  <si>
    <t>https://mentor.ieee.org/802.15/dcn/25/15-25-0510-02-04ab-lb225-d03-comment-resolution-channel-access-related-comments.docx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</si>
</sst>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yy;@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1"/>
      <color theme="0" tint="-0.14999847407452621"/>
      <name val="Aptos Narrow"/>
      <family val="2"/>
      <scheme val="minor"/>
    </font>
    <font>
      <sz val="10"/>
      <name val="Arial"/>
      <family val="2"/>
    </font>
    <font>
      <sz val="11"/>
      <color theme="9" tint="-0.499984740745262"/>
      <name val="Aptos Narrow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E7F6E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5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5" fillId="0" borderId="0"/>
    <xf numFmtId="0" fontId="19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0" fontId="0" fillId="0" borderId="0" xfId="0" applyNumberFormat="1"/>
    <xf numFmtId="0" fontId="1" fillId="0" borderId="0" xfId="0" applyFont="1"/>
    <xf numFmtId="20" fontId="1" fillId="0" borderId="0" xfId="0" applyNumberFormat="1" applyFont="1"/>
    <xf numFmtId="49" fontId="0" fillId="0" borderId="0" xfId="0" applyNumberForma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left" wrapText="1" readingOrder="1"/>
    </xf>
    <xf numFmtId="0" fontId="2" fillId="3" borderId="0" xfId="0" applyFont="1" applyFill="1" applyAlignment="1">
      <alignment horizontal="left" wrapText="1" readingOrder="1"/>
    </xf>
    <xf numFmtId="0" fontId="0" fillId="3" borderId="0" xfId="0" applyFill="1"/>
    <xf numFmtId="0" fontId="2" fillId="3" borderId="2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1" fillId="0" borderId="0" xfId="0" applyNumberFormat="1" applyFont="1" applyAlignment="1">
      <alignment horizontal="left"/>
    </xf>
    <xf numFmtId="0" fontId="6" fillId="0" borderId="0" xfId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8" fillId="0" borderId="5" xfId="0" applyNumberFormat="1" applyFont="1" applyBorder="1"/>
    <xf numFmtId="164" fontId="8" fillId="0" borderId="0" xfId="0" applyNumberFormat="1" applyFont="1"/>
    <xf numFmtId="0" fontId="11" fillId="3" borderId="2" xfId="0" applyFont="1" applyFill="1" applyBorder="1" applyAlignment="1">
      <alignment horizontal="left" vertical="top" wrapText="1" readingOrder="1"/>
    </xf>
    <xf numFmtId="164" fontId="13" fillId="0" borderId="0" xfId="0" applyNumberFormat="1" applyFont="1"/>
    <xf numFmtId="0" fontId="13" fillId="0" borderId="0" xfId="0" applyFont="1"/>
    <xf numFmtId="20" fontId="2" fillId="3" borderId="2" xfId="0" applyNumberFormat="1" applyFont="1" applyFill="1" applyBorder="1" applyAlignment="1">
      <alignment horizontal="left" vertical="top" wrapText="1" readingOrder="1"/>
    </xf>
    <xf numFmtId="0" fontId="7" fillId="0" borderId="0" xfId="0" applyFont="1"/>
    <xf numFmtId="0" fontId="13" fillId="0" borderId="0" xfId="0" applyFont="1" applyAlignment="1">
      <alignment horizontal="center"/>
    </xf>
    <xf numFmtId="164" fontId="14" fillId="4" borderId="0" xfId="0" applyNumberFormat="1" applyFont="1" applyFill="1"/>
    <xf numFmtId="164" fontId="9" fillId="8" borderId="0" xfId="0" applyNumberFormat="1" applyFont="1" applyFill="1"/>
    <xf numFmtId="0" fontId="0" fillId="0" borderId="0" xfId="0" applyAlignment="1">
      <alignment horizontal="right"/>
    </xf>
    <xf numFmtId="164" fontId="14" fillId="4" borderId="4" xfId="0" applyNumberFormat="1" applyFont="1" applyFill="1" applyBorder="1"/>
    <xf numFmtId="164" fontId="0" fillId="4" borderId="4" xfId="0" applyNumberFormat="1" applyFill="1" applyBorder="1"/>
    <xf numFmtId="164" fontId="16" fillId="4" borderId="0" xfId="0" applyNumberFormat="1" applyFont="1" applyFill="1"/>
    <xf numFmtId="164" fontId="0" fillId="6" borderId="9" xfId="0" applyNumberFormat="1" applyFill="1" applyBorder="1"/>
    <xf numFmtId="164" fontId="0" fillId="6" borderId="3" xfId="0" applyNumberFormat="1" applyFill="1" applyBorder="1"/>
    <xf numFmtId="0" fontId="17" fillId="0" borderId="0" xfId="0" applyFont="1"/>
    <xf numFmtId="0" fontId="0" fillId="0" borderId="0" xfId="0" applyAlignment="1">
      <alignment wrapText="1"/>
    </xf>
    <xf numFmtId="0" fontId="3" fillId="0" borderId="0" xfId="0" applyFont="1"/>
    <xf numFmtId="164" fontId="16" fillId="0" borderId="0" xfId="0" applyNumberFormat="1" applyFont="1"/>
    <xf numFmtId="164" fontId="0" fillId="6" borderId="8" xfId="0" applyNumberFormat="1" applyFill="1" applyBorder="1"/>
    <xf numFmtId="164" fontId="0" fillId="4" borderId="0" xfId="0" applyNumberFormat="1" applyFill="1"/>
    <xf numFmtId="0" fontId="18" fillId="0" borderId="0" xfId="0" applyFont="1"/>
    <xf numFmtId="164" fontId="0" fillId="6" borderId="9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6" fillId="9" borderId="0" xfId="0" applyNumberFormat="1" applyFont="1" applyFill="1"/>
    <xf numFmtId="0" fontId="1" fillId="0" borderId="3" xfId="0" applyFont="1" applyBorder="1"/>
    <xf numFmtId="165" fontId="0" fillId="0" borderId="0" xfId="0" applyNumberFormat="1"/>
    <xf numFmtId="164" fontId="0" fillId="4" borderId="10" xfId="0" applyNumberFormat="1" applyFill="1" applyBorder="1"/>
    <xf numFmtId="164" fontId="10" fillId="7" borderId="0" xfId="0" applyNumberFormat="1" applyFont="1" applyFill="1" applyAlignment="1">
      <alignment wrapText="1"/>
    </xf>
    <xf numFmtId="164" fontId="10" fillId="7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</cellXfs>
  <cellStyles count="4">
    <cellStyle name="Hyperlink" xfId="1" builtinId="8"/>
    <cellStyle name="Normal" xfId="0" builtinId="0"/>
    <cellStyle name="Normal 2" xfId="2" xr:uid="{6FA44D45-3F0D-4325-AB33-7EC5391B4AFC}"/>
    <cellStyle name="Normal 3" xfId="3" xr:uid="{FBF2889E-D85D-4A8D-92E5-DFAF1AD47C83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dards.ieee.org/content/dam/ieee-standards/standards/web/documents/other/Participant-Behavior-Individual-Method.pdf" TargetMode="External"/><Relationship Id="rId2" Type="http://schemas.openxmlformats.org/officeDocument/2006/relationships/hyperlink" Target="https://grouper.ieee.org/groups/802/sapolicies.shtml" TargetMode="External"/><Relationship Id="rId1" Type="http://schemas.openxmlformats.org/officeDocument/2006/relationships/hyperlink" Target="https://standards.ieee.org/content/ieee-standards/en/about/sasb/pat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ndards.ieee.org/content/dam/ieee-standards/standards/web/documents/other/ieee-sa-copyright-policy-2019.pdf" TargetMode="External"/><Relationship Id="rId4" Type="http://schemas.openxmlformats.org/officeDocument/2006/relationships/hyperlink" Target="https://standards.ieee.org/ipr/copyright-material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entor.ieee.org/802.15/dcn/25/15-25-0509-01-04ab-consolidated-comments-draft-3-0.xlsm" TargetMode="External"/><Relationship Id="rId2" Type="http://schemas.openxmlformats.org/officeDocument/2006/relationships/hyperlink" Target="https://mentor.ieee.org/802.15/dcn/25/15-25-0513-00-04ab-lb225-d03-comment-resolution-cids-23-and-30.docx" TargetMode="External"/><Relationship Id="rId1" Type="http://schemas.openxmlformats.org/officeDocument/2006/relationships/hyperlink" Target="https://mentor.ieee.org/802.15/dcn/25/15-25-0510-01-04ab-lb225-d03-comment-resolution-channel-access-related-comments.docx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mentor.ieee.org/802.15/dcn/25/15-25-0510-02-04ab-lb225-d03-comment-resolution-channel-access-related-comments.docx" TargetMode="External"/><Relationship Id="rId4" Type="http://schemas.openxmlformats.org/officeDocument/2006/relationships/hyperlink" Target="https://mentor.ieee.org/802.15/dcn/25/15-25-0522-01-04ab-lb225-d03-comment-resolution-cid-175.doc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anddate.com/time/zones/pdt" TargetMode="External"/><Relationship Id="rId13" Type="http://schemas.openxmlformats.org/officeDocument/2006/relationships/hyperlink" Target="https://www.timeanddate.com/time/zones/kst" TargetMode="External"/><Relationship Id="rId3" Type="http://schemas.openxmlformats.org/officeDocument/2006/relationships/hyperlink" Target="https://www.timeanddate.com/time/zones/ist-ireland" TargetMode="External"/><Relationship Id="rId7" Type="http://schemas.openxmlformats.org/officeDocument/2006/relationships/hyperlink" Target="https://www.timeanddate.com/time/zones/jst" TargetMode="External"/><Relationship Id="rId12" Type="http://schemas.openxmlformats.org/officeDocument/2006/relationships/hyperlink" Target="https://www.timeanddate.com/time/zones/cst-china" TargetMode="External"/><Relationship Id="rId2" Type="http://schemas.openxmlformats.org/officeDocument/2006/relationships/hyperlink" Target="https://www.timeanddate.com/time/zones/edt" TargetMode="External"/><Relationship Id="rId1" Type="http://schemas.openxmlformats.org/officeDocument/2006/relationships/hyperlink" Target="https://www.timeanddate.com/time/zones/pdt" TargetMode="External"/><Relationship Id="rId6" Type="http://schemas.openxmlformats.org/officeDocument/2006/relationships/hyperlink" Target="https://www.timeanddate.com/time/zones/kst" TargetMode="External"/><Relationship Id="rId11" Type="http://schemas.openxmlformats.org/officeDocument/2006/relationships/hyperlink" Target="https://www.timeanddate.com/time/zones/cest" TargetMode="External"/><Relationship Id="rId5" Type="http://schemas.openxmlformats.org/officeDocument/2006/relationships/hyperlink" Target="https://www.timeanddate.com/time/zones/cst-china" TargetMode="External"/><Relationship Id="rId10" Type="http://schemas.openxmlformats.org/officeDocument/2006/relationships/hyperlink" Target="https://www.timeanddate.com/time/zones/ist-ireland" TargetMode="External"/><Relationship Id="rId4" Type="http://schemas.openxmlformats.org/officeDocument/2006/relationships/hyperlink" Target="https://www.timeanddate.com/time/zones/cest" TargetMode="External"/><Relationship Id="rId9" Type="http://schemas.openxmlformats.org/officeDocument/2006/relationships/hyperlink" Target="https://www.timeanddate.com/time/zones/edt" TargetMode="External"/><Relationship Id="rId14" Type="http://schemas.openxmlformats.org/officeDocument/2006/relationships/hyperlink" Target="https://www.timeanddate.com/time/zones/j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8559-2FE6-4329-BC1D-E1921EAF39AD}">
  <dimension ref="A1:I26"/>
  <sheetViews>
    <sheetView workbookViewId="0">
      <selection activeCell="I2" sqref="I2"/>
    </sheetView>
  </sheetViews>
  <sheetFormatPr defaultRowHeight="15" x14ac:dyDescent="0.25"/>
  <cols>
    <col min="1" max="7" width="8.85546875" style="27" customWidth="1"/>
    <col min="8" max="8" width="16.7109375" style="24" customWidth="1"/>
    <col min="9" max="9" width="67.7109375" customWidth="1"/>
  </cols>
  <sheetData>
    <row r="1" spans="1:9" s="36" customFormat="1" ht="18.75" x14ac:dyDescent="0.3">
      <c r="A1" s="35" t="s">
        <v>45</v>
      </c>
      <c r="B1" s="35"/>
      <c r="C1" s="35"/>
      <c r="D1" s="35"/>
      <c r="E1" s="35"/>
      <c r="F1" s="35"/>
      <c r="G1" s="35"/>
      <c r="H1" s="39"/>
      <c r="I1" s="39" t="s">
        <v>94</v>
      </c>
    </row>
    <row r="2" spans="1:9" x14ac:dyDescent="0.25">
      <c r="A2" s="27" t="s">
        <v>31</v>
      </c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32</v>
      </c>
      <c r="I2" s="23" t="s">
        <v>50</v>
      </c>
    </row>
    <row r="3" spans="1:9" x14ac:dyDescent="0.25">
      <c r="A3" s="30"/>
      <c r="B3" s="31"/>
      <c r="C3" s="31"/>
      <c r="D3" s="31"/>
      <c r="E3" s="31"/>
      <c r="F3" s="31"/>
      <c r="G3" s="28"/>
      <c r="I3" s="62" t="s">
        <v>78</v>
      </c>
    </row>
    <row r="4" spans="1:9" x14ac:dyDescent="0.25">
      <c r="A4" s="32"/>
      <c r="B4" s="33"/>
      <c r="C4" s="40">
        <f>DATE(2025,9,30)</f>
        <v>45930</v>
      </c>
      <c r="D4" s="33">
        <f>C4+1</f>
        <v>45931</v>
      </c>
      <c r="E4" s="40">
        <f t="shared" ref="E4:G4" si="0">D4+1</f>
        <v>45932</v>
      </c>
      <c r="F4" s="33">
        <f t="shared" si="0"/>
        <v>45933</v>
      </c>
      <c r="G4" s="43">
        <f t="shared" si="0"/>
        <v>45934</v>
      </c>
      <c r="I4" s="63"/>
    </row>
    <row r="5" spans="1:9" x14ac:dyDescent="0.25">
      <c r="A5" s="32">
        <f t="shared" ref="A5:A12" si="1">G4+1</f>
        <v>45935</v>
      </c>
      <c r="B5" s="33">
        <f t="shared" ref="B5:G8" si="2">A5+1</f>
        <v>45936</v>
      </c>
      <c r="C5" s="41">
        <f>B5+1</f>
        <v>45937</v>
      </c>
      <c r="D5" s="51">
        <f>C5+1</f>
        <v>45938</v>
      </c>
      <c r="E5" s="57">
        <f>D5+1</f>
        <v>45939</v>
      </c>
      <c r="F5" s="27">
        <f>E5+1</f>
        <v>45940</v>
      </c>
      <c r="G5" s="44">
        <f>F5+1</f>
        <v>45941</v>
      </c>
      <c r="I5" s="63"/>
    </row>
    <row r="6" spans="1:9" x14ac:dyDescent="0.25">
      <c r="A6" s="29">
        <f t="shared" si="1"/>
        <v>45942</v>
      </c>
      <c r="B6" s="27">
        <f t="shared" si="2"/>
        <v>45943</v>
      </c>
      <c r="C6" s="41">
        <f t="shared" si="2"/>
        <v>45944</v>
      </c>
      <c r="D6" s="27">
        <f t="shared" si="2"/>
        <v>45945</v>
      </c>
      <c r="E6" s="57">
        <f t="shared" si="2"/>
        <v>45946</v>
      </c>
      <c r="F6" s="27">
        <f t="shared" si="2"/>
        <v>45947</v>
      </c>
      <c r="G6" s="44">
        <f t="shared" si="2"/>
        <v>45948</v>
      </c>
      <c r="I6" s="63"/>
    </row>
    <row r="7" spans="1:9" ht="15.75" customHeight="1" x14ac:dyDescent="0.25">
      <c r="A7" s="29">
        <f t="shared" si="1"/>
        <v>45949</v>
      </c>
      <c r="B7" s="27">
        <f t="shared" si="2"/>
        <v>45950</v>
      </c>
      <c r="C7" s="41">
        <f t="shared" si="2"/>
        <v>45951</v>
      </c>
      <c r="D7" s="27">
        <f t="shared" si="2"/>
        <v>45952</v>
      </c>
      <c r="E7" s="45">
        <f t="shared" si="2"/>
        <v>45953</v>
      </c>
      <c r="F7" s="27">
        <f t="shared" si="2"/>
        <v>45954</v>
      </c>
      <c r="G7" s="44">
        <f t="shared" si="2"/>
        <v>45955</v>
      </c>
      <c r="H7" s="24" t="s">
        <v>79</v>
      </c>
      <c r="I7" s="61" t="s">
        <v>77</v>
      </c>
    </row>
    <row r="8" spans="1:9" x14ac:dyDescent="0.25">
      <c r="A8" s="29">
        <f t="shared" si="1"/>
        <v>45956</v>
      </c>
      <c r="B8" s="29">
        <f t="shared" si="2"/>
        <v>45957</v>
      </c>
      <c r="C8" s="41">
        <f t="shared" si="2"/>
        <v>45958</v>
      </c>
      <c r="D8" s="27">
        <f t="shared" si="2"/>
        <v>45959</v>
      </c>
      <c r="E8" s="45">
        <f t="shared" si="2"/>
        <v>45960</v>
      </c>
      <c r="F8" s="27">
        <f t="shared" si="2"/>
        <v>45961</v>
      </c>
      <c r="G8" s="60">
        <f t="shared" si="2"/>
        <v>45962</v>
      </c>
      <c r="I8" s="61"/>
    </row>
    <row r="9" spans="1:9" x14ac:dyDescent="0.25">
      <c r="A9" s="29">
        <f t="shared" si="1"/>
        <v>45963</v>
      </c>
      <c r="B9" s="27">
        <f t="shared" ref="B9:G11" si="3">A9+1</f>
        <v>45964</v>
      </c>
      <c r="C9" s="41">
        <f t="shared" si="3"/>
        <v>45965</v>
      </c>
      <c r="D9" s="27">
        <f t="shared" si="3"/>
        <v>45966</v>
      </c>
      <c r="E9" s="45">
        <f t="shared" si="3"/>
        <v>45967</v>
      </c>
      <c r="F9" s="27">
        <f t="shared" si="3"/>
        <v>45968</v>
      </c>
      <c r="G9" s="44">
        <f t="shared" si="3"/>
        <v>45969</v>
      </c>
      <c r="I9" s="61"/>
    </row>
    <row r="10" spans="1:9" x14ac:dyDescent="0.25">
      <c r="A10" s="46">
        <f t="shared" si="1"/>
        <v>45970</v>
      </c>
      <c r="B10" s="47">
        <f t="shared" ref="B10:G10" si="4">A10+1</f>
        <v>45971</v>
      </c>
      <c r="C10" s="47">
        <f t="shared" si="4"/>
        <v>45972</v>
      </c>
      <c r="D10" s="47">
        <f t="shared" si="4"/>
        <v>45973</v>
      </c>
      <c r="E10" s="47">
        <f t="shared" si="4"/>
        <v>45974</v>
      </c>
      <c r="F10" s="46">
        <f t="shared" si="4"/>
        <v>45975</v>
      </c>
      <c r="G10" s="52">
        <f t="shared" si="4"/>
        <v>45976</v>
      </c>
      <c r="H10" s="55" t="s">
        <v>75</v>
      </c>
      <c r="I10" s="61"/>
    </row>
    <row r="11" spans="1:9" x14ac:dyDescent="0.25">
      <c r="A11" s="29">
        <f t="shared" si="1"/>
        <v>45977</v>
      </c>
      <c r="B11" s="27">
        <f t="shared" si="3"/>
        <v>45978</v>
      </c>
      <c r="C11" s="45">
        <f t="shared" si="3"/>
        <v>45979</v>
      </c>
      <c r="D11" s="27">
        <f t="shared" si="3"/>
        <v>45980</v>
      </c>
      <c r="E11" s="45">
        <f t="shared" si="3"/>
        <v>45981</v>
      </c>
      <c r="F11" s="27">
        <f t="shared" si="3"/>
        <v>45982</v>
      </c>
      <c r="G11" s="44">
        <f t="shared" si="3"/>
        <v>45983</v>
      </c>
    </row>
    <row r="12" spans="1:9" x14ac:dyDescent="0.25">
      <c r="A12" s="29">
        <f t="shared" si="1"/>
        <v>45984</v>
      </c>
      <c r="B12" s="27">
        <f t="shared" ref="B12" si="5">A12+1</f>
        <v>45985</v>
      </c>
      <c r="C12" s="45">
        <f t="shared" ref="C12" si="6">B12+1</f>
        <v>45986</v>
      </c>
      <c r="E12" s="45"/>
      <c r="G12" s="44"/>
    </row>
    <row r="13" spans="1:9" x14ac:dyDescent="0.25">
      <c r="C13" s="45"/>
      <c r="E13" s="45"/>
      <c r="G13" s="53"/>
    </row>
    <row r="14" spans="1:9" x14ac:dyDescent="0.25">
      <c r="C14" s="45"/>
      <c r="E14" s="45"/>
      <c r="G14" s="53"/>
    </row>
    <row r="15" spans="1:9" ht="15.75" x14ac:dyDescent="0.25">
      <c r="H15" s="56" t="s">
        <v>46</v>
      </c>
      <c r="I15" s="50" t="s">
        <v>74</v>
      </c>
    </row>
    <row r="16" spans="1:9" ht="15.75" x14ac:dyDescent="0.25">
      <c r="I16" s="50" t="s">
        <v>44</v>
      </c>
    </row>
    <row r="17" spans="9:9" x14ac:dyDescent="0.25">
      <c r="I17" s="26" t="s">
        <v>43</v>
      </c>
    </row>
    <row r="18" spans="9:9" x14ac:dyDescent="0.25">
      <c r="I18" t="s">
        <v>42</v>
      </c>
    </row>
    <row r="19" spans="9:9" x14ac:dyDescent="0.25">
      <c r="I19" s="26" t="s">
        <v>36</v>
      </c>
    </row>
    <row r="20" spans="9:9" x14ac:dyDescent="0.25">
      <c r="I20" t="s">
        <v>37</v>
      </c>
    </row>
    <row r="21" spans="9:9" x14ac:dyDescent="0.25">
      <c r="I21" s="26" t="s">
        <v>38</v>
      </c>
    </row>
    <row r="22" spans="9:9" x14ac:dyDescent="0.25">
      <c r="I22" t="s">
        <v>39</v>
      </c>
    </row>
    <row r="23" spans="9:9" x14ac:dyDescent="0.25">
      <c r="I23" s="26" t="s">
        <v>40</v>
      </c>
    </row>
    <row r="24" spans="9:9" x14ac:dyDescent="0.25">
      <c r="I24" s="26" t="s">
        <v>41</v>
      </c>
    </row>
    <row r="26" spans="9:9" x14ac:dyDescent="0.25">
      <c r="I26" t="s">
        <v>51</v>
      </c>
    </row>
  </sheetData>
  <mergeCells count="3">
    <mergeCell ref="I9:I10"/>
    <mergeCell ref="I3:I6"/>
    <mergeCell ref="I7:I8"/>
  </mergeCells>
  <hyperlinks>
    <hyperlink ref="I19" r:id="rId1" xr:uid="{A0055CD4-3E65-4CD3-A618-DD0326A0392A}"/>
    <hyperlink ref="I17" r:id="rId2" xr:uid="{ADF22F03-1785-4D82-ADD9-00A85B98CF00}"/>
    <hyperlink ref="I21" r:id="rId3" xr:uid="{5625F867-1741-4067-B2F8-464B95592BA5}"/>
    <hyperlink ref="I23" r:id="rId4" xr:uid="{6B368A1E-90B8-490B-B78A-AAEAA0595BC1}"/>
    <hyperlink ref="I24" r:id="rId5" xr:uid="{C50F708B-D587-47FE-8532-DE2B067E861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0E0-472F-43CC-9CEA-8944BC72BFC8}">
  <dimension ref="A1:G31"/>
  <sheetViews>
    <sheetView workbookViewId="0">
      <selection activeCell="A3" sqref="A3"/>
    </sheetView>
  </sheetViews>
  <sheetFormatPr defaultRowHeight="15" x14ac:dyDescent="0.25"/>
  <cols>
    <col min="1" max="1" width="15.140625" style="1" customWidth="1"/>
    <col min="2" max="2" width="36" customWidth="1"/>
    <col min="4" max="4" width="14.140625" style="24" customWidth="1"/>
    <col min="5" max="5" width="43.7109375" style="6" customWidth="1"/>
  </cols>
  <sheetData>
    <row r="1" spans="1:7" x14ac:dyDescent="0.25">
      <c r="A1" s="1" t="s">
        <v>0</v>
      </c>
      <c r="B1" t="s">
        <v>10</v>
      </c>
      <c r="C1" t="s">
        <v>5</v>
      </c>
      <c r="D1" s="24" t="s">
        <v>24</v>
      </c>
      <c r="E1" s="6" t="s">
        <v>3</v>
      </c>
      <c r="F1" t="s">
        <v>48</v>
      </c>
    </row>
    <row r="2" spans="1:7" x14ac:dyDescent="0.25">
      <c r="A2" s="2">
        <f>Opening!C5</f>
        <v>45937</v>
      </c>
      <c r="B2" t="s">
        <v>25</v>
      </c>
      <c r="C2">
        <v>1.5</v>
      </c>
      <c r="F2" s="3">
        <v>0.25</v>
      </c>
      <c r="G2" s="3"/>
    </row>
    <row r="3" spans="1:7" x14ac:dyDescent="0.25">
      <c r="A3" s="2">
        <v>45939</v>
      </c>
      <c r="B3" t="s">
        <v>25</v>
      </c>
      <c r="C3">
        <v>1</v>
      </c>
      <c r="F3" s="3">
        <v>0.58333333333333337</v>
      </c>
      <c r="G3" s="3"/>
    </row>
    <row r="4" spans="1:7" x14ac:dyDescent="0.25">
      <c r="A4" s="2">
        <f>A2+7</f>
        <v>45944</v>
      </c>
      <c r="B4" t="s">
        <v>87</v>
      </c>
      <c r="C4">
        <v>1.5</v>
      </c>
      <c r="F4" s="3">
        <v>0.25</v>
      </c>
      <c r="G4" s="3"/>
    </row>
    <row r="5" spans="1:7" x14ac:dyDescent="0.25">
      <c r="A5" s="2">
        <v>45946</v>
      </c>
      <c r="B5" t="s">
        <v>87</v>
      </c>
      <c r="C5">
        <v>1</v>
      </c>
      <c r="F5" s="3">
        <v>0.58333333333333337</v>
      </c>
      <c r="G5" s="3"/>
    </row>
    <row r="6" spans="1:7" x14ac:dyDescent="0.25">
      <c r="A6" s="2">
        <f>A4+7</f>
        <v>45951</v>
      </c>
      <c r="B6" t="s">
        <v>87</v>
      </c>
      <c r="C6">
        <v>1.5</v>
      </c>
      <c r="F6" s="3">
        <v>0.25</v>
      </c>
      <c r="G6" s="3"/>
    </row>
    <row r="7" spans="1:7" x14ac:dyDescent="0.25">
      <c r="A7" s="2">
        <f>A6+7</f>
        <v>45958</v>
      </c>
      <c r="B7" t="s">
        <v>25</v>
      </c>
      <c r="C7">
        <v>1.5</v>
      </c>
      <c r="F7" s="3">
        <v>0.25</v>
      </c>
      <c r="G7" s="3"/>
    </row>
    <row r="8" spans="1:7" x14ac:dyDescent="0.25">
      <c r="A8" s="2">
        <f t="shared" ref="A8" si="0">A7+7</f>
        <v>45965</v>
      </c>
      <c r="B8" t="s">
        <v>25</v>
      </c>
      <c r="C8">
        <v>1.5</v>
      </c>
      <c r="F8" s="3">
        <v>0.25</v>
      </c>
      <c r="G8" s="3"/>
    </row>
    <row r="9" spans="1:7" x14ac:dyDescent="0.25">
      <c r="A9" s="2"/>
      <c r="F9" s="3"/>
      <c r="G9" s="3"/>
    </row>
    <row r="10" spans="1:7" x14ac:dyDescent="0.25">
      <c r="A10" s="2"/>
      <c r="F10" s="3"/>
      <c r="G10" s="3"/>
    </row>
    <row r="11" spans="1:7" x14ac:dyDescent="0.25">
      <c r="A11" s="2"/>
      <c r="F11" s="3"/>
      <c r="G11" s="3"/>
    </row>
    <row r="12" spans="1:7" x14ac:dyDescent="0.25">
      <c r="A12" s="2"/>
      <c r="F12" s="3"/>
      <c r="G12" s="3"/>
    </row>
    <row r="13" spans="1:7" x14ac:dyDescent="0.25">
      <c r="A13" s="2"/>
      <c r="F13" s="3"/>
      <c r="G13" s="3"/>
    </row>
    <row r="14" spans="1:7" x14ac:dyDescent="0.25">
      <c r="A14" s="2"/>
      <c r="F14" s="3"/>
      <c r="G14" s="3"/>
    </row>
    <row r="15" spans="1:7" x14ac:dyDescent="0.25">
      <c r="A15" s="2"/>
      <c r="F15" s="3"/>
      <c r="G15" s="3"/>
    </row>
    <row r="16" spans="1:7" x14ac:dyDescent="0.25">
      <c r="A16" s="2"/>
      <c r="F16" s="3"/>
      <c r="G16" s="3"/>
    </row>
    <row r="17" spans="1:7" x14ac:dyDescent="0.25">
      <c r="A17" s="2"/>
      <c r="F17" s="3"/>
      <c r="G17" s="3"/>
    </row>
    <row r="18" spans="1:7" x14ac:dyDescent="0.25">
      <c r="A18" s="2"/>
      <c r="F18" s="3"/>
    </row>
    <row r="19" spans="1:7" x14ac:dyDescent="0.25">
      <c r="A19" s="2"/>
      <c r="F19" s="3"/>
    </row>
    <row r="20" spans="1:7" x14ac:dyDescent="0.25">
      <c r="A20" s="2"/>
      <c r="F20" s="3"/>
    </row>
    <row r="21" spans="1:7" x14ac:dyDescent="0.25">
      <c r="A21" s="2"/>
      <c r="F21" s="3"/>
    </row>
    <row r="22" spans="1:7" x14ac:dyDescent="0.25">
      <c r="A22" s="2"/>
      <c r="F22" s="3"/>
    </row>
    <row r="23" spans="1:7" x14ac:dyDescent="0.25">
      <c r="A23" s="2"/>
      <c r="F23" s="3"/>
    </row>
    <row r="24" spans="1:7" x14ac:dyDescent="0.25">
      <c r="A24" s="2"/>
      <c r="F24" s="3"/>
    </row>
    <row r="25" spans="1:7" x14ac:dyDescent="0.25">
      <c r="A25" s="2"/>
      <c r="F25" s="3"/>
    </row>
    <row r="26" spans="1:7" x14ac:dyDescent="0.25">
      <c r="A26" s="2"/>
      <c r="F26" s="3"/>
    </row>
    <row r="27" spans="1:7" x14ac:dyDescent="0.25">
      <c r="A27" s="2"/>
      <c r="F27" s="3"/>
    </row>
    <row r="28" spans="1:7" x14ac:dyDescent="0.25">
      <c r="A28" s="2"/>
      <c r="F28" s="3"/>
    </row>
    <row r="29" spans="1:7" x14ac:dyDescent="0.25">
      <c r="A29" s="2"/>
      <c r="F29" s="3"/>
    </row>
    <row r="30" spans="1:7" x14ac:dyDescent="0.25">
      <c r="A30" s="2"/>
      <c r="F30" s="3"/>
    </row>
    <row r="31" spans="1:7" x14ac:dyDescent="0.25">
      <c r="A31" s="2"/>
      <c r="F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AC8C-5479-40D8-9AB0-A7E9CF7E92E4}">
  <dimension ref="A1:T201"/>
  <sheetViews>
    <sheetView tabSelected="1" topLeftCell="A16" zoomScale="130" zoomScaleNormal="130" workbookViewId="0">
      <selection activeCell="G32" sqref="G32"/>
    </sheetView>
  </sheetViews>
  <sheetFormatPr defaultRowHeight="15" x14ac:dyDescent="0.25"/>
  <cols>
    <col min="1" max="1" width="10.7109375" style="1" customWidth="1"/>
    <col min="2" max="2" width="5.85546875" style="24" customWidth="1"/>
    <col min="3" max="3" width="47.5703125" customWidth="1"/>
    <col min="4" max="4" width="8.28515625" customWidth="1"/>
    <col min="5" max="5" width="13.85546875" bestFit="1" customWidth="1"/>
    <col min="7" max="7" width="19.140625" style="24" customWidth="1"/>
    <col min="8" max="8" width="10.85546875" customWidth="1"/>
    <col min="9" max="9" width="18.7109375" customWidth="1"/>
  </cols>
  <sheetData>
    <row r="1" spans="1:20" ht="15.75" x14ac:dyDescent="0.25">
      <c r="A1" s="15"/>
      <c r="B1" s="21"/>
      <c r="C1" s="16" t="str">
        <f>Opening!I1</f>
        <v>TGab agenda Sept 2025 through Nov 2025</v>
      </c>
      <c r="D1" s="14" t="s">
        <v>49</v>
      </c>
      <c r="E1" s="14">
        <v>-7</v>
      </c>
      <c r="F1" s="14"/>
      <c r="G1" s="21"/>
    </row>
    <row r="2" spans="1:20" ht="15.75" x14ac:dyDescent="0.25">
      <c r="A2" s="15"/>
      <c r="B2" s="21"/>
      <c r="C2" s="16" t="s">
        <v>19</v>
      </c>
      <c r="D2" s="14"/>
      <c r="E2" s="14"/>
      <c r="F2" s="14"/>
      <c r="G2" s="21"/>
    </row>
    <row r="3" spans="1:20" s="17" customFormat="1" x14ac:dyDescent="0.25">
      <c r="A3" s="18" t="s">
        <v>0</v>
      </c>
      <c r="B3" s="22" t="s">
        <v>1</v>
      </c>
      <c r="C3" s="19" t="s">
        <v>2</v>
      </c>
      <c r="D3" s="20" t="s">
        <v>6</v>
      </c>
      <c r="E3" s="20" t="s">
        <v>47</v>
      </c>
      <c r="F3" s="20" t="s">
        <v>4</v>
      </c>
      <c r="G3" s="22" t="s">
        <v>20</v>
      </c>
      <c r="I3" s="17" t="s">
        <v>23</v>
      </c>
      <c r="T3" s="17" t="s">
        <v>3</v>
      </c>
    </row>
    <row r="4" spans="1:20" s="4" customFormat="1" x14ac:dyDescent="0.25">
      <c r="A4" s="25">
        <f>Summary!$A$2</f>
        <v>45937</v>
      </c>
      <c r="B4" s="23"/>
      <c r="C4" s="4" t="str">
        <f>CONCATENATE(TEXT(Summary!$A$2,"dd-mmm")," ",Summary!$B$2)</f>
        <v>07-Oct Comment Resolution</v>
      </c>
      <c r="E4" s="5">
        <f>Summary!F2</f>
        <v>0.25</v>
      </c>
      <c r="F4" s="5">
        <f>E4+TIME(-$E$1,0,0)</f>
        <v>0.54166666666666674</v>
      </c>
      <c r="G4" s="23"/>
    </row>
    <row r="5" spans="1:20" x14ac:dyDescent="0.25">
      <c r="A5" s="2"/>
      <c r="B5" s="24">
        <v>1</v>
      </c>
      <c r="C5" t="s">
        <v>7</v>
      </c>
      <c r="D5">
        <v>20</v>
      </c>
      <c r="E5" s="3">
        <f>E4+TIME(0,D4,0)</f>
        <v>0.25</v>
      </c>
      <c r="F5" s="3"/>
      <c r="G5" s="24" t="s">
        <v>21</v>
      </c>
      <c r="I5" s="26"/>
    </row>
    <row r="6" spans="1:20" x14ac:dyDescent="0.25">
      <c r="B6" s="24">
        <f>B5+1</f>
        <v>2</v>
      </c>
      <c r="C6" t="s">
        <v>88</v>
      </c>
      <c r="D6">
        <v>30</v>
      </c>
      <c r="E6" s="3">
        <f t="shared" ref="E6:E11" si="0">E5+TIME(0,D5,0)</f>
        <v>0.2638888888888889</v>
      </c>
      <c r="G6" s="24" t="s">
        <v>90</v>
      </c>
      <c r="H6" s="54"/>
      <c r="I6" s="26"/>
    </row>
    <row r="7" spans="1:20" x14ac:dyDescent="0.25">
      <c r="B7" s="24">
        <f t="shared" ref="B7:B11" si="1">B6+1</f>
        <v>3</v>
      </c>
      <c r="C7" t="s">
        <v>89</v>
      </c>
      <c r="D7">
        <v>30</v>
      </c>
      <c r="E7" s="3">
        <f t="shared" si="0"/>
        <v>0.28472222222222221</v>
      </c>
      <c r="G7" s="24" t="s">
        <v>22</v>
      </c>
      <c r="H7" s="54"/>
      <c r="I7" s="26"/>
    </row>
    <row r="8" spans="1:20" x14ac:dyDescent="0.25">
      <c r="B8" s="24">
        <f t="shared" si="1"/>
        <v>4</v>
      </c>
      <c r="C8" t="s">
        <v>97</v>
      </c>
      <c r="D8">
        <v>20</v>
      </c>
      <c r="E8" s="3">
        <f t="shared" si="0"/>
        <v>0.30555555555555552</v>
      </c>
      <c r="G8" s="24" t="s">
        <v>98</v>
      </c>
      <c r="H8" s="54"/>
      <c r="I8" s="26"/>
    </row>
    <row r="9" spans="1:20" x14ac:dyDescent="0.25">
      <c r="B9" s="24">
        <f t="shared" si="1"/>
        <v>5</v>
      </c>
      <c r="C9" t="s">
        <v>72</v>
      </c>
      <c r="D9">
        <v>10</v>
      </c>
      <c r="E9" s="3">
        <f t="shared" si="0"/>
        <v>0.31944444444444442</v>
      </c>
      <c r="G9" s="24" t="s">
        <v>21</v>
      </c>
      <c r="I9" s="26"/>
    </row>
    <row r="10" spans="1:20" x14ac:dyDescent="0.25">
      <c r="B10" s="24">
        <f t="shared" si="1"/>
        <v>6</v>
      </c>
      <c r="C10" t="s">
        <v>76</v>
      </c>
      <c r="D10" s="42">
        <v>10</v>
      </c>
      <c r="E10" s="3">
        <f t="shared" si="0"/>
        <v>0.32638888888888884</v>
      </c>
      <c r="G10" s="24" t="s">
        <v>21</v>
      </c>
      <c r="I10" s="26"/>
    </row>
    <row r="11" spans="1:20" x14ac:dyDescent="0.25">
      <c r="B11" s="24">
        <f t="shared" si="1"/>
        <v>7</v>
      </c>
      <c r="C11" t="s">
        <v>8</v>
      </c>
      <c r="E11" s="3">
        <f t="shared" si="0"/>
        <v>0.33333333333333326</v>
      </c>
    </row>
    <row r="12" spans="1:20" x14ac:dyDescent="0.25">
      <c r="E12" s="3"/>
    </row>
    <row r="13" spans="1:20" x14ac:dyDescent="0.25">
      <c r="A13" s="25">
        <f>Summary!$A$3</f>
        <v>45939</v>
      </c>
      <c r="C13" t="str">
        <f>CONCATENATE(TEXT(Summary!$A$3,"dd-mmm")," ",Summary!$B$2)</f>
        <v>09-Oct Comment Resolution</v>
      </c>
      <c r="E13" s="5">
        <f>Summary!F3</f>
        <v>0.58333333333333337</v>
      </c>
      <c r="F13" s="5">
        <f>E13+TIME(-$E$1,0,0)</f>
        <v>0.875</v>
      </c>
    </row>
    <row r="14" spans="1:20" x14ac:dyDescent="0.25">
      <c r="B14" s="24">
        <f>B11+1</f>
        <v>8</v>
      </c>
      <c r="C14" t="s">
        <v>7</v>
      </c>
      <c r="D14">
        <v>5</v>
      </c>
      <c r="E14" s="3">
        <f t="shared" ref="E14:E20" si="2">E13+TIME(0,D13,0)</f>
        <v>0.58333333333333337</v>
      </c>
      <c r="G14" s="24" t="s">
        <v>21</v>
      </c>
    </row>
    <row r="15" spans="1:20" x14ac:dyDescent="0.25">
      <c r="B15" s="24">
        <f>B14+1</f>
        <v>9</v>
      </c>
      <c r="C15" t="s">
        <v>104</v>
      </c>
      <c r="D15">
        <v>15</v>
      </c>
      <c r="E15" s="3">
        <f t="shared" si="2"/>
        <v>0.58680555555555558</v>
      </c>
      <c r="G15" s="24" t="s">
        <v>81</v>
      </c>
    </row>
    <row r="16" spans="1:20" x14ac:dyDescent="0.25">
      <c r="B16" s="24">
        <f t="shared" ref="B16:B20" si="3">B15+1</f>
        <v>10</v>
      </c>
      <c r="C16" t="s">
        <v>99</v>
      </c>
      <c r="D16">
        <v>15</v>
      </c>
      <c r="E16" s="3">
        <f t="shared" si="2"/>
        <v>0.59722222222222221</v>
      </c>
      <c r="G16" s="24" t="s">
        <v>105</v>
      </c>
      <c r="H16" t="s">
        <v>110</v>
      </c>
      <c r="I16" s="26" t="s">
        <v>109</v>
      </c>
    </row>
    <row r="17" spans="1:9" x14ac:dyDescent="0.25">
      <c r="B17" s="24">
        <f t="shared" si="3"/>
        <v>11</v>
      </c>
      <c r="C17" t="s">
        <v>100</v>
      </c>
      <c r="D17">
        <v>5</v>
      </c>
      <c r="E17" s="3">
        <f t="shared" si="2"/>
        <v>0.60763888888888884</v>
      </c>
      <c r="G17" s="24" t="s">
        <v>21</v>
      </c>
    </row>
    <row r="18" spans="1:9" x14ac:dyDescent="0.25">
      <c r="B18" s="24">
        <f t="shared" si="3"/>
        <v>12</v>
      </c>
      <c r="C18" t="s">
        <v>101</v>
      </c>
      <c r="D18">
        <v>5</v>
      </c>
      <c r="E18" s="3">
        <f t="shared" si="2"/>
        <v>0.61111111111111105</v>
      </c>
      <c r="G18" s="24" t="s">
        <v>80</v>
      </c>
      <c r="H18" s="24" t="s">
        <v>103</v>
      </c>
      <c r="I18" s="26" t="s">
        <v>108</v>
      </c>
    </row>
    <row r="19" spans="1:9" x14ac:dyDescent="0.25">
      <c r="B19" s="24">
        <f t="shared" si="3"/>
        <v>13</v>
      </c>
      <c r="C19" t="s">
        <v>106</v>
      </c>
      <c r="D19">
        <v>15</v>
      </c>
      <c r="E19" s="3">
        <f t="shared" si="2"/>
        <v>0.61458333333333326</v>
      </c>
      <c r="G19" s="24" t="s">
        <v>80</v>
      </c>
      <c r="H19" s="24" t="s">
        <v>102</v>
      </c>
      <c r="I19" s="26" t="s">
        <v>107</v>
      </c>
    </row>
    <row r="20" spans="1:9" x14ac:dyDescent="0.25">
      <c r="B20" s="24">
        <f t="shared" si="3"/>
        <v>14</v>
      </c>
      <c r="C20" t="s">
        <v>8</v>
      </c>
      <c r="E20" s="3">
        <f t="shared" si="2"/>
        <v>0.62499999999999989</v>
      </c>
    </row>
    <row r="21" spans="1:9" x14ac:dyDescent="0.25">
      <c r="E21" s="3"/>
    </row>
    <row r="22" spans="1:9" s="4" customFormat="1" x14ac:dyDescent="0.25">
      <c r="A22" s="25">
        <f>Summary!$A$4</f>
        <v>45944</v>
      </c>
      <c r="B22" s="23"/>
      <c r="C22" s="4" t="str">
        <f>CONCATENATE(TEXT(Summary!$A$4,"dd-mmm")," ",Summary!$B$4)</f>
        <v>14-Oct Comment Resolution / CRG Approval</v>
      </c>
      <c r="E22" s="5">
        <f>Summary!F4</f>
        <v>0.25</v>
      </c>
      <c r="F22" s="5">
        <f>E22+TIME(-$E$1,0,0)</f>
        <v>0.54166666666666674</v>
      </c>
    </row>
    <row r="23" spans="1:9" x14ac:dyDescent="0.25">
      <c r="B23" s="24">
        <f>B20+1</f>
        <v>15</v>
      </c>
      <c r="C23" t="s">
        <v>9</v>
      </c>
      <c r="D23">
        <v>10</v>
      </c>
      <c r="E23" s="3">
        <f>E22+TIME(0,D22,0)</f>
        <v>0.25</v>
      </c>
      <c r="G23" s="24" t="s">
        <v>21</v>
      </c>
    </row>
    <row r="24" spans="1:9" x14ac:dyDescent="0.25">
      <c r="B24" s="24">
        <f>B23+1</f>
        <v>16</v>
      </c>
      <c r="C24" t="s">
        <v>112</v>
      </c>
      <c r="D24">
        <v>15</v>
      </c>
      <c r="E24" s="3">
        <f>E23+TIME(0,D23,0)</f>
        <v>0.25694444444444442</v>
      </c>
      <c r="G24" s="24" t="s">
        <v>21</v>
      </c>
      <c r="H24" s="54"/>
      <c r="I24" s="26"/>
    </row>
    <row r="25" spans="1:9" x14ac:dyDescent="0.25">
      <c r="B25" s="24">
        <f>B24+1</f>
        <v>17</v>
      </c>
      <c r="C25" t="s">
        <v>113</v>
      </c>
      <c r="D25">
        <v>10</v>
      </c>
      <c r="E25" s="3">
        <f>E24+TIME(0,D24,0)</f>
        <v>0.2673611111111111</v>
      </c>
      <c r="G25" s="24" t="s">
        <v>105</v>
      </c>
      <c r="H25" s="24"/>
      <c r="I25" s="26"/>
    </row>
    <row r="26" spans="1:9" x14ac:dyDescent="0.25">
      <c r="B26" s="24">
        <f>B25+1</f>
        <v>18</v>
      </c>
      <c r="C26" t="s">
        <v>106</v>
      </c>
      <c r="D26">
        <v>20</v>
      </c>
      <c r="E26" s="3">
        <f t="shared" ref="E26:E34" si="4">E25+TIME(0,D25,0)</f>
        <v>0.27430555555555552</v>
      </c>
      <c r="G26" s="24" t="s">
        <v>80</v>
      </c>
      <c r="H26" s="24" t="s">
        <v>102</v>
      </c>
      <c r="I26" s="26" t="s">
        <v>132</v>
      </c>
    </row>
    <row r="27" spans="1:9" x14ac:dyDescent="0.25">
      <c r="B27" s="24">
        <f>B26+1</f>
        <v>19</v>
      </c>
      <c r="C27" t="s">
        <v>114</v>
      </c>
      <c r="D27">
        <v>5</v>
      </c>
      <c r="E27" s="3">
        <f t="shared" si="4"/>
        <v>0.28819444444444442</v>
      </c>
      <c r="G27" s="24" t="s">
        <v>80</v>
      </c>
      <c r="H27" t="s">
        <v>117</v>
      </c>
      <c r="I27" s="26" t="s">
        <v>116</v>
      </c>
    </row>
    <row r="28" spans="1:9" x14ac:dyDescent="0.25">
      <c r="B28" s="24">
        <f>B27+1</f>
        <v>20</v>
      </c>
      <c r="C28" t="s">
        <v>115</v>
      </c>
      <c r="D28">
        <v>5</v>
      </c>
      <c r="E28" s="3">
        <f t="shared" si="4"/>
        <v>0.29166666666666663</v>
      </c>
      <c r="G28" s="24" t="s">
        <v>80</v>
      </c>
      <c r="H28" t="s">
        <v>118</v>
      </c>
      <c r="I28" s="26" t="s">
        <v>127</v>
      </c>
    </row>
    <row r="29" spans="1:9" x14ac:dyDescent="0.25">
      <c r="B29" s="24">
        <f>B28+1</f>
        <v>21</v>
      </c>
      <c r="C29" t="s">
        <v>121</v>
      </c>
      <c r="D29">
        <v>5</v>
      </c>
      <c r="E29" s="3">
        <f t="shared" si="4"/>
        <v>0.29513888888888884</v>
      </c>
      <c r="G29" s="24" t="s">
        <v>80</v>
      </c>
      <c r="H29" t="s">
        <v>119</v>
      </c>
      <c r="I29" s="26" t="s">
        <v>128</v>
      </c>
    </row>
    <row r="30" spans="1:9" x14ac:dyDescent="0.25">
      <c r="B30" s="24">
        <f>B29+1</f>
        <v>22</v>
      </c>
      <c r="C30" t="s">
        <v>122</v>
      </c>
      <c r="D30">
        <v>5</v>
      </c>
      <c r="E30" s="3">
        <f t="shared" si="4"/>
        <v>0.29861111111111105</v>
      </c>
      <c r="G30" s="24" t="s">
        <v>80</v>
      </c>
      <c r="H30" t="s">
        <v>120</v>
      </c>
      <c r="I30" s="26" t="s">
        <v>129</v>
      </c>
    </row>
    <row r="31" spans="1:9" x14ac:dyDescent="0.25">
      <c r="B31" s="24">
        <f>B30+1</f>
        <v>23</v>
      </c>
      <c r="C31" t="s">
        <v>125</v>
      </c>
      <c r="D31">
        <v>5</v>
      </c>
      <c r="E31" s="3">
        <f t="shared" si="4"/>
        <v>0.30208333333333326</v>
      </c>
      <c r="G31" s="24" t="s">
        <v>80</v>
      </c>
      <c r="H31" t="s">
        <v>123</v>
      </c>
      <c r="I31" s="26" t="s">
        <v>130</v>
      </c>
    </row>
    <row r="32" spans="1:9" x14ac:dyDescent="0.25">
      <c r="B32" s="24">
        <f>B31+1</f>
        <v>24</v>
      </c>
      <c r="C32" t="s">
        <v>126</v>
      </c>
      <c r="D32">
        <v>5</v>
      </c>
      <c r="E32" s="3">
        <f t="shared" si="4"/>
        <v>0.30555555555555547</v>
      </c>
      <c r="G32" s="24" t="s">
        <v>80</v>
      </c>
      <c r="H32" t="s">
        <v>124</v>
      </c>
      <c r="I32" s="26" t="s">
        <v>131</v>
      </c>
    </row>
    <row r="33" spans="1:9" x14ac:dyDescent="0.25">
      <c r="B33" s="24">
        <f>B32+1</f>
        <v>25</v>
      </c>
      <c r="C33" t="s">
        <v>111</v>
      </c>
      <c r="D33">
        <v>5</v>
      </c>
      <c r="E33" s="3">
        <f t="shared" si="4"/>
        <v>0.30902777777777768</v>
      </c>
      <c r="G33" s="24" t="s">
        <v>105</v>
      </c>
      <c r="I33" s="26"/>
    </row>
    <row r="34" spans="1:9" x14ac:dyDescent="0.25">
      <c r="B34" s="24">
        <f>B33+1</f>
        <v>26</v>
      </c>
      <c r="C34" t="s">
        <v>8</v>
      </c>
      <c r="E34" s="3">
        <f t="shared" si="4"/>
        <v>0.31249999999999989</v>
      </c>
      <c r="G34" s="24" t="s">
        <v>52</v>
      </c>
      <c r="H34" s="24"/>
      <c r="I34" s="26"/>
    </row>
    <row r="35" spans="1:9" x14ac:dyDescent="0.25">
      <c r="E35" s="3"/>
      <c r="H35" s="24"/>
      <c r="I35" s="26"/>
    </row>
    <row r="36" spans="1:9" x14ac:dyDescent="0.25">
      <c r="A36" s="25">
        <f>Summary!$A$5</f>
        <v>45946</v>
      </c>
      <c r="C36" s="4" t="str">
        <f>CONCATENATE(TEXT(Summary!$A$5,"dd-mmm")," ",Summary!$B$5)</f>
        <v>16-Oct Comment Resolution / CRG Approval</v>
      </c>
      <c r="D36" s="4"/>
      <c r="E36" s="5">
        <f>Summary!F5</f>
        <v>0.58333333333333337</v>
      </c>
      <c r="F36" s="5">
        <f>E36+TIME(-$E$1,0,0)</f>
        <v>0.875</v>
      </c>
      <c r="H36" s="24"/>
      <c r="I36" s="26"/>
    </row>
    <row r="37" spans="1:9" x14ac:dyDescent="0.25">
      <c r="B37" s="24">
        <f>B34+1</f>
        <v>27</v>
      </c>
      <c r="C37" t="s">
        <v>9</v>
      </c>
      <c r="D37">
        <v>10</v>
      </c>
      <c r="E37" s="3">
        <f>E36+TIME(0,D36,0)</f>
        <v>0.58333333333333337</v>
      </c>
      <c r="G37" s="24" t="s">
        <v>21</v>
      </c>
    </row>
    <row r="38" spans="1:9" x14ac:dyDescent="0.25">
      <c r="B38" s="24">
        <f>B37+1</f>
        <v>28</v>
      </c>
      <c r="C38" t="s">
        <v>91</v>
      </c>
      <c r="D38">
        <v>20</v>
      </c>
      <c r="E38" s="3">
        <f>E37+TIME(0,D37,0)</f>
        <v>0.59027777777777779</v>
      </c>
      <c r="G38" s="24" t="s">
        <v>22</v>
      </c>
      <c r="H38" s="54"/>
      <c r="I38" s="26"/>
    </row>
    <row r="39" spans="1:9" x14ac:dyDescent="0.25">
      <c r="B39" s="24">
        <f>B38+1</f>
        <v>29</v>
      </c>
      <c r="C39" t="s">
        <v>91</v>
      </c>
      <c r="D39">
        <v>20</v>
      </c>
      <c r="E39" s="3">
        <f>E38+TIME(0,D38,0)</f>
        <v>0.60416666666666663</v>
      </c>
      <c r="G39" s="24" t="s">
        <v>22</v>
      </c>
      <c r="I39" s="26"/>
    </row>
    <row r="40" spans="1:9" x14ac:dyDescent="0.25">
      <c r="B40" s="24">
        <f>B39+1</f>
        <v>30</v>
      </c>
      <c r="C40" t="s">
        <v>72</v>
      </c>
      <c r="D40">
        <v>10</v>
      </c>
      <c r="E40" s="3">
        <f>E39+TIME(0,D39,0)</f>
        <v>0.61805555555555547</v>
      </c>
      <c r="G40" s="24" t="s">
        <v>22</v>
      </c>
      <c r="I40" s="26"/>
    </row>
    <row r="41" spans="1:9" x14ac:dyDescent="0.25">
      <c r="B41" s="24">
        <f>B40+1</f>
        <v>31</v>
      </c>
      <c r="C41" t="s">
        <v>8</v>
      </c>
      <c r="E41" s="3">
        <f t="shared" ref="E41" si="5">E40+TIME(0,D40,0)</f>
        <v>0.62499999999999989</v>
      </c>
      <c r="G41" s="24" t="s">
        <v>52</v>
      </c>
      <c r="H41" s="24"/>
      <c r="I41" s="26"/>
    </row>
    <row r="42" spans="1:9" x14ac:dyDescent="0.25">
      <c r="E42" s="3"/>
    </row>
    <row r="43" spans="1:9" s="4" customFormat="1" x14ac:dyDescent="0.25">
      <c r="A43" s="25">
        <f>Summary!$A$6</f>
        <v>45951</v>
      </c>
      <c r="B43" s="24"/>
      <c r="C43" s="4" t="str">
        <f>CONCATENATE(TEXT(Summary!$A$6,"dd-mmm")," ",Summary!$B$6)</f>
        <v>21-Oct Comment Resolution / CRG Approval</v>
      </c>
      <c r="E43" s="5">
        <f>Summary!F6</f>
        <v>0.25</v>
      </c>
      <c r="F43" s="5">
        <f>E43+TIME(-$E$1,0,0)</f>
        <v>0.54166666666666674</v>
      </c>
      <c r="G43" s="23"/>
    </row>
    <row r="44" spans="1:9" x14ac:dyDescent="0.25">
      <c r="B44" s="24">
        <f>B34+1</f>
        <v>27</v>
      </c>
      <c r="C44" t="s">
        <v>9</v>
      </c>
      <c r="D44">
        <v>10</v>
      </c>
      <c r="E44" s="3">
        <f t="shared" ref="E44" si="6">E43+TIME(0,D43,0)</f>
        <v>0.25</v>
      </c>
      <c r="G44" s="24" t="s">
        <v>21</v>
      </c>
    </row>
    <row r="45" spans="1:9" x14ac:dyDescent="0.25">
      <c r="B45" s="24">
        <f>B44+1</f>
        <v>28</v>
      </c>
      <c r="C45" t="s">
        <v>91</v>
      </c>
      <c r="D45">
        <v>20</v>
      </c>
      <c r="E45" s="3">
        <f>E44+TIME(0,D44,0)</f>
        <v>0.25694444444444442</v>
      </c>
      <c r="G45" s="24" t="s">
        <v>22</v>
      </c>
      <c r="I45" s="26"/>
    </row>
    <row r="46" spans="1:9" x14ac:dyDescent="0.25">
      <c r="B46" s="24">
        <f t="shared" ref="B46:B50" si="7">B45+1</f>
        <v>29</v>
      </c>
      <c r="C46" t="s">
        <v>91</v>
      </c>
      <c r="D46">
        <v>20</v>
      </c>
      <c r="E46" s="3">
        <f>E45+TIME(0,D45,0)</f>
        <v>0.27083333333333331</v>
      </c>
      <c r="G46" s="24" t="s">
        <v>22</v>
      </c>
      <c r="I46" s="26"/>
    </row>
    <row r="47" spans="1:9" x14ac:dyDescent="0.25">
      <c r="B47" s="24">
        <f t="shared" si="7"/>
        <v>30</v>
      </c>
      <c r="C47" t="s">
        <v>91</v>
      </c>
      <c r="D47">
        <v>20</v>
      </c>
      <c r="E47" s="3">
        <f>E46+TIME(0,D46,0)</f>
        <v>0.28472222222222221</v>
      </c>
      <c r="G47" s="24" t="s">
        <v>22</v>
      </c>
      <c r="I47" s="26"/>
    </row>
    <row r="48" spans="1:9" x14ac:dyDescent="0.25">
      <c r="B48" s="24">
        <f t="shared" si="7"/>
        <v>31</v>
      </c>
      <c r="C48" t="s">
        <v>86</v>
      </c>
      <c r="D48">
        <v>15</v>
      </c>
      <c r="E48" s="3">
        <f t="shared" ref="E48:E50" si="8">E47+TIME(0,D47,0)</f>
        <v>0.2986111111111111</v>
      </c>
      <c r="G48" s="24" t="s">
        <v>22</v>
      </c>
      <c r="I48" s="26"/>
    </row>
    <row r="49" spans="1:9" x14ac:dyDescent="0.25">
      <c r="B49" s="24">
        <f t="shared" si="7"/>
        <v>32</v>
      </c>
      <c r="C49" t="s">
        <v>92</v>
      </c>
      <c r="D49">
        <v>5</v>
      </c>
      <c r="E49" s="3">
        <f t="shared" si="8"/>
        <v>0.30902777777777779</v>
      </c>
      <c r="G49" s="24" t="s">
        <v>21</v>
      </c>
    </row>
    <row r="50" spans="1:9" x14ac:dyDescent="0.25">
      <c r="B50" s="24">
        <f t="shared" si="7"/>
        <v>33</v>
      </c>
      <c r="C50" t="s">
        <v>8</v>
      </c>
      <c r="D50">
        <v>0</v>
      </c>
      <c r="E50" s="3">
        <f t="shared" si="8"/>
        <v>0.3125</v>
      </c>
      <c r="G50" s="24" t="s">
        <v>21</v>
      </c>
    </row>
    <row r="51" spans="1:9" x14ac:dyDescent="0.25">
      <c r="E51" s="3"/>
    </row>
    <row r="52" spans="1:9" x14ac:dyDescent="0.25">
      <c r="E52" s="3"/>
      <c r="I52" s="26"/>
    </row>
    <row r="53" spans="1:9" s="4" customFormat="1" x14ac:dyDescent="0.25">
      <c r="A53" s="25">
        <f>Summary!$A$7</f>
        <v>45958</v>
      </c>
      <c r="B53" s="24"/>
      <c r="C53" s="4" t="str">
        <f>CONCATENATE(TEXT(Summary!$A$7,"dd-mmm")," ",Summary!$B$7)</f>
        <v>28-Oct Comment Resolution</v>
      </c>
      <c r="E53" s="5">
        <f>Summary!F7</f>
        <v>0.25</v>
      </c>
      <c r="F53" s="5">
        <f>E53+TIME(-$E$1,0,0)</f>
        <v>0.54166666666666674</v>
      </c>
      <c r="G53" s="23"/>
    </row>
    <row r="54" spans="1:9" x14ac:dyDescent="0.25">
      <c r="B54" s="24">
        <f>B50+1</f>
        <v>34</v>
      </c>
      <c r="C54" t="s">
        <v>9</v>
      </c>
      <c r="D54">
        <v>10</v>
      </c>
      <c r="E54" s="3">
        <f t="shared" ref="E54:E62" si="9">E53+TIME(0,D53,0)</f>
        <v>0.25</v>
      </c>
      <c r="G54" s="24" t="s">
        <v>21</v>
      </c>
    </row>
    <row r="55" spans="1:9" x14ac:dyDescent="0.25">
      <c r="B55" s="24">
        <f t="shared" ref="B55:B62" si="10">B54+1</f>
        <v>35</v>
      </c>
      <c r="C55" t="s">
        <v>91</v>
      </c>
      <c r="D55">
        <v>5</v>
      </c>
      <c r="E55" s="3">
        <f t="shared" si="9"/>
        <v>0.25694444444444442</v>
      </c>
      <c r="G55" s="24" t="s">
        <v>22</v>
      </c>
      <c r="I55" s="26"/>
    </row>
    <row r="56" spans="1:9" x14ac:dyDescent="0.25">
      <c r="B56" s="24">
        <f t="shared" si="10"/>
        <v>36</v>
      </c>
      <c r="C56" t="s">
        <v>91</v>
      </c>
      <c r="D56">
        <v>20</v>
      </c>
      <c r="E56" s="3">
        <f t="shared" si="9"/>
        <v>0.26041666666666663</v>
      </c>
      <c r="G56" s="24" t="s">
        <v>22</v>
      </c>
      <c r="I56" s="26"/>
    </row>
    <row r="57" spans="1:9" x14ac:dyDescent="0.25">
      <c r="B57" s="24">
        <f t="shared" si="10"/>
        <v>37</v>
      </c>
      <c r="C57" t="s">
        <v>91</v>
      </c>
      <c r="D57">
        <v>10</v>
      </c>
      <c r="E57" s="3">
        <f t="shared" si="9"/>
        <v>0.27430555555555552</v>
      </c>
      <c r="G57" s="24" t="s">
        <v>22</v>
      </c>
      <c r="I57" s="26"/>
    </row>
    <row r="58" spans="1:9" x14ac:dyDescent="0.25">
      <c r="B58" s="24">
        <f t="shared" si="10"/>
        <v>38</v>
      </c>
      <c r="C58" t="s">
        <v>91</v>
      </c>
      <c r="D58">
        <v>10</v>
      </c>
      <c r="E58" s="3">
        <f t="shared" si="9"/>
        <v>0.28124999999999994</v>
      </c>
      <c r="G58" s="24" t="s">
        <v>22</v>
      </c>
      <c r="I58" s="26"/>
    </row>
    <row r="59" spans="1:9" x14ac:dyDescent="0.25">
      <c r="B59" s="24">
        <f t="shared" si="10"/>
        <v>39</v>
      </c>
      <c r="C59" t="s">
        <v>91</v>
      </c>
      <c r="D59">
        <v>10</v>
      </c>
      <c r="E59" s="3">
        <f t="shared" si="9"/>
        <v>0.28819444444444436</v>
      </c>
      <c r="G59" s="24" t="s">
        <v>22</v>
      </c>
      <c r="I59" s="26"/>
    </row>
    <row r="60" spans="1:9" x14ac:dyDescent="0.25">
      <c r="B60" s="24">
        <f t="shared" si="10"/>
        <v>40</v>
      </c>
      <c r="C60" t="s">
        <v>91</v>
      </c>
      <c r="D60">
        <v>10</v>
      </c>
      <c r="E60" s="3">
        <f t="shared" si="9"/>
        <v>0.29513888888888878</v>
      </c>
      <c r="G60" s="24" t="s">
        <v>22</v>
      </c>
      <c r="I60" s="26"/>
    </row>
    <row r="61" spans="1:9" x14ac:dyDescent="0.25">
      <c r="B61" s="24">
        <f t="shared" si="10"/>
        <v>41</v>
      </c>
      <c r="C61" t="s">
        <v>72</v>
      </c>
      <c r="D61">
        <v>15</v>
      </c>
      <c r="E61" s="3">
        <f t="shared" si="9"/>
        <v>0.3020833333333332</v>
      </c>
      <c r="G61" s="24" t="s">
        <v>21</v>
      </c>
      <c r="I61" s="26"/>
    </row>
    <row r="62" spans="1:9" x14ac:dyDescent="0.25">
      <c r="B62" s="24">
        <f t="shared" si="10"/>
        <v>42</v>
      </c>
      <c r="C62" t="s">
        <v>8</v>
      </c>
      <c r="D62">
        <v>0</v>
      </c>
      <c r="E62" s="3">
        <f t="shared" si="9"/>
        <v>0.31249999999999989</v>
      </c>
      <c r="G62" s="24" t="s">
        <v>21</v>
      </c>
      <c r="I62" s="26"/>
    </row>
    <row r="63" spans="1:9" x14ac:dyDescent="0.25">
      <c r="E63" s="3"/>
      <c r="I63" s="26"/>
    </row>
    <row r="64" spans="1:9" x14ac:dyDescent="0.25">
      <c r="E64" s="3"/>
    </row>
    <row r="65" spans="1:9" x14ac:dyDescent="0.25">
      <c r="A65" s="25"/>
    </row>
    <row r="66" spans="1:9" s="4" customFormat="1" x14ac:dyDescent="0.25">
      <c r="A66" s="25">
        <f>Summary!$A$8</f>
        <v>45965</v>
      </c>
      <c r="B66" s="24"/>
      <c r="C66" s="4" t="str">
        <f>CONCATENATE(TEXT(Summary!$A$8,"dd-mmm")," ",Summary!$B$8)</f>
        <v>04-Nov Comment Resolution</v>
      </c>
    </row>
    <row r="67" spans="1:9" x14ac:dyDescent="0.25">
      <c r="B67" s="24">
        <f>B62+1</f>
        <v>43</v>
      </c>
      <c r="C67" t="s">
        <v>9</v>
      </c>
      <c r="D67">
        <v>10</v>
      </c>
      <c r="E67" s="5">
        <f>Summary!F8</f>
        <v>0.25</v>
      </c>
      <c r="F67" s="5">
        <f>E67+TIME(-$E$1,0,0)</f>
        <v>0.54166666666666674</v>
      </c>
      <c r="G67" s="24" t="s">
        <v>21</v>
      </c>
    </row>
    <row r="68" spans="1:9" x14ac:dyDescent="0.25">
      <c r="B68" s="24">
        <f t="shared" ref="B68:B73" si="11">B67+1</f>
        <v>44</v>
      </c>
      <c r="C68" t="s">
        <v>91</v>
      </c>
      <c r="D68">
        <v>20</v>
      </c>
      <c r="E68" s="3">
        <f t="shared" ref="E68:E71" si="12">E67+TIME(0,D67,0)</f>
        <v>0.25694444444444442</v>
      </c>
      <c r="G68" s="24" t="s">
        <v>22</v>
      </c>
      <c r="I68" s="26"/>
    </row>
    <row r="69" spans="1:9" x14ac:dyDescent="0.25">
      <c r="B69" s="24">
        <f t="shared" si="11"/>
        <v>45</v>
      </c>
      <c r="C69" t="s">
        <v>91</v>
      </c>
      <c r="D69">
        <v>15</v>
      </c>
      <c r="E69" s="3">
        <f t="shared" si="12"/>
        <v>0.27083333333333331</v>
      </c>
      <c r="G69" s="24" t="s">
        <v>22</v>
      </c>
      <c r="I69" s="26"/>
    </row>
    <row r="70" spans="1:9" x14ac:dyDescent="0.25">
      <c r="B70" s="24">
        <f t="shared" si="11"/>
        <v>46</v>
      </c>
      <c r="C70" t="s">
        <v>91</v>
      </c>
      <c r="D70">
        <v>20</v>
      </c>
      <c r="E70" s="3">
        <f t="shared" si="12"/>
        <v>0.28125</v>
      </c>
      <c r="G70" s="24" t="s">
        <v>22</v>
      </c>
      <c r="I70" s="26"/>
    </row>
    <row r="71" spans="1:9" x14ac:dyDescent="0.25">
      <c r="B71" s="24">
        <f t="shared" si="11"/>
        <v>47</v>
      </c>
      <c r="C71" t="s">
        <v>72</v>
      </c>
      <c r="D71">
        <v>15</v>
      </c>
      <c r="E71" s="3">
        <f t="shared" si="12"/>
        <v>0.2951388888888889</v>
      </c>
      <c r="G71" s="24" t="s">
        <v>21</v>
      </c>
      <c r="I71" s="26"/>
    </row>
    <row r="72" spans="1:9" x14ac:dyDescent="0.25">
      <c r="B72" s="24">
        <f t="shared" si="11"/>
        <v>48</v>
      </c>
      <c r="C72" t="s">
        <v>93</v>
      </c>
      <c r="D72">
        <v>10</v>
      </c>
      <c r="E72" s="3">
        <f>E71+TIME(0,D72,0)</f>
        <v>0.30208333333333331</v>
      </c>
      <c r="G72" s="24" t="s">
        <v>21</v>
      </c>
    </row>
    <row r="73" spans="1:9" x14ac:dyDescent="0.25">
      <c r="B73" s="24">
        <f t="shared" si="11"/>
        <v>49</v>
      </c>
      <c r="C73" t="s">
        <v>8</v>
      </c>
      <c r="D73">
        <v>0</v>
      </c>
      <c r="E73" s="3">
        <f>E72+TIME(0,D71,0)</f>
        <v>0.3125</v>
      </c>
      <c r="G73" s="24" t="s">
        <v>21</v>
      </c>
    </row>
    <row r="75" spans="1:9" x14ac:dyDescent="0.25">
      <c r="E75" s="3"/>
      <c r="F75" s="5"/>
    </row>
    <row r="76" spans="1:9" x14ac:dyDescent="0.25">
      <c r="E76" s="3"/>
    </row>
    <row r="77" spans="1:9" x14ac:dyDescent="0.25">
      <c r="E77" s="3"/>
    </row>
    <row r="78" spans="1:9" s="4" customFormat="1" x14ac:dyDescent="0.25">
      <c r="A78" s="25"/>
      <c r="B78" s="23"/>
      <c r="C78" t="s">
        <v>73</v>
      </c>
      <c r="E78" s="5"/>
      <c r="F78" s="5"/>
      <c r="G78" s="23"/>
    </row>
    <row r="79" spans="1:9" x14ac:dyDescent="0.25">
      <c r="A79" s="25"/>
      <c r="E79" s="3"/>
      <c r="G79"/>
      <c r="I79" s="48"/>
    </row>
    <row r="80" spans="1:9" x14ac:dyDescent="0.25">
      <c r="A80" s="25"/>
      <c r="C80" s="49"/>
      <c r="E80" s="3"/>
      <c r="G80"/>
      <c r="I80" s="26"/>
    </row>
    <row r="81" spans="1:9" x14ac:dyDescent="0.25">
      <c r="E81" s="3"/>
      <c r="G81" s="1"/>
      <c r="I81" s="48"/>
    </row>
    <row r="82" spans="1:9" x14ac:dyDescent="0.25">
      <c r="E82" s="3"/>
      <c r="G82"/>
      <c r="I82" s="26"/>
    </row>
    <row r="83" spans="1:9" x14ac:dyDescent="0.25">
      <c r="C83" s="49"/>
      <c r="E83" s="3"/>
      <c r="G83"/>
      <c r="I83" s="48"/>
    </row>
    <row r="84" spans="1:9" x14ac:dyDescent="0.25">
      <c r="E84" s="3"/>
    </row>
    <row r="85" spans="1:9" x14ac:dyDescent="0.25">
      <c r="E85" s="3"/>
    </row>
    <row r="86" spans="1:9" s="4" customFormat="1" x14ac:dyDescent="0.25">
      <c r="A86" s="25"/>
      <c r="B86" s="24"/>
      <c r="C86"/>
      <c r="D86"/>
      <c r="E86" s="3"/>
      <c r="F86"/>
      <c r="G86" s="24"/>
    </row>
    <row r="87" spans="1:9" s="4" customFormat="1" x14ac:dyDescent="0.25">
      <c r="A87" s="25"/>
      <c r="B87" s="24"/>
      <c r="C87"/>
      <c r="D87"/>
      <c r="E87" s="3"/>
      <c r="F87"/>
      <c r="G87" s="24"/>
    </row>
    <row r="88" spans="1:9" s="4" customFormat="1" x14ac:dyDescent="0.25">
      <c r="A88" s="25"/>
      <c r="D88"/>
      <c r="E88" s="3"/>
      <c r="F88"/>
      <c r="G88" s="24"/>
      <c r="H88"/>
    </row>
    <row r="89" spans="1:9" s="4" customFormat="1" x14ac:dyDescent="0.25">
      <c r="A89" s="1"/>
      <c r="B89" s="24"/>
      <c r="C89"/>
      <c r="D89"/>
      <c r="E89" s="3"/>
      <c r="F89"/>
      <c r="G89" s="24"/>
      <c r="H89"/>
    </row>
    <row r="90" spans="1:9" s="4" customFormat="1" x14ac:dyDescent="0.25">
      <c r="A90" s="1"/>
      <c r="B90" s="24"/>
      <c r="C90"/>
      <c r="D90"/>
      <c r="E90" s="3"/>
      <c r="F90"/>
      <c r="G90" s="24"/>
      <c r="H90"/>
      <c r="I90" s="26"/>
    </row>
    <row r="91" spans="1:9" s="4" customFormat="1" x14ac:dyDescent="0.25">
      <c r="A91" s="1"/>
      <c r="B91" s="24"/>
      <c r="C91"/>
      <c r="D91"/>
      <c r="E91" s="3"/>
      <c r="F91"/>
      <c r="G91" s="24"/>
      <c r="H91"/>
      <c r="I91" s="26"/>
    </row>
    <row r="92" spans="1:9" s="4" customFormat="1" x14ac:dyDescent="0.25">
      <c r="A92" s="1"/>
      <c r="B92" s="24"/>
      <c r="C92"/>
      <c r="D92"/>
      <c r="E92" s="3"/>
      <c r="F92"/>
      <c r="G92" s="24"/>
      <c r="H92"/>
    </row>
    <row r="93" spans="1:9" s="4" customFormat="1" x14ac:dyDescent="0.25">
      <c r="A93" s="1"/>
      <c r="B93" s="24"/>
      <c r="C93"/>
      <c r="D93"/>
      <c r="E93" s="3"/>
      <c r="F93"/>
      <c r="G93" s="24"/>
      <c r="H93"/>
    </row>
    <row r="94" spans="1:9" x14ac:dyDescent="0.25">
      <c r="A94" s="2"/>
      <c r="E94" s="3"/>
    </row>
    <row r="95" spans="1:9" x14ac:dyDescent="0.25">
      <c r="A95" s="25"/>
      <c r="C95" s="4"/>
      <c r="E95" s="3"/>
      <c r="F95" s="5"/>
    </row>
    <row r="96" spans="1:9" x14ac:dyDescent="0.25">
      <c r="A96" s="25"/>
      <c r="E96" s="3"/>
      <c r="I96" s="26"/>
    </row>
    <row r="97" spans="1:9" x14ac:dyDescent="0.25">
      <c r="A97" s="25"/>
      <c r="E97" s="3"/>
      <c r="I97" s="26"/>
    </row>
    <row r="98" spans="1:9" x14ac:dyDescent="0.25">
      <c r="A98" s="25"/>
      <c r="E98" s="3"/>
    </row>
    <row r="99" spans="1:9" x14ac:dyDescent="0.25">
      <c r="A99" s="25"/>
      <c r="E99" s="3"/>
      <c r="I99" s="26"/>
    </row>
    <row r="100" spans="1:9" x14ac:dyDescent="0.25">
      <c r="E100" s="3"/>
      <c r="I100" s="26"/>
    </row>
    <row r="101" spans="1:9" x14ac:dyDescent="0.25">
      <c r="E101" s="3"/>
    </row>
    <row r="104" spans="1:9" x14ac:dyDescent="0.25">
      <c r="E104" s="3"/>
      <c r="I104" s="26"/>
    </row>
    <row r="106" spans="1:9" x14ac:dyDescent="0.25">
      <c r="A106" s="25"/>
    </row>
    <row r="107" spans="1:9" x14ac:dyDescent="0.25">
      <c r="E107" s="5"/>
    </row>
    <row r="108" spans="1:9" x14ac:dyDescent="0.25">
      <c r="E108" s="3"/>
    </row>
    <row r="109" spans="1:9" x14ac:dyDescent="0.25">
      <c r="E109" s="3"/>
    </row>
    <row r="110" spans="1:9" x14ac:dyDescent="0.25">
      <c r="E110" s="3"/>
    </row>
    <row r="111" spans="1:9" x14ac:dyDescent="0.25">
      <c r="E111" s="3"/>
    </row>
    <row r="113" spans="1:5" x14ac:dyDescent="0.25">
      <c r="A113" s="25"/>
    </row>
    <row r="114" spans="1:5" x14ac:dyDescent="0.25">
      <c r="A114" s="25"/>
      <c r="E114" s="5"/>
    </row>
    <row r="115" spans="1:5" x14ac:dyDescent="0.25">
      <c r="E115" s="3"/>
    </row>
    <row r="116" spans="1:5" x14ac:dyDescent="0.25">
      <c r="E116" s="3"/>
    </row>
    <row r="117" spans="1:5" x14ac:dyDescent="0.25">
      <c r="E117" s="3"/>
    </row>
    <row r="118" spans="1:5" x14ac:dyDescent="0.25">
      <c r="E118" s="3"/>
    </row>
    <row r="119" spans="1:5" x14ac:dyDescent="0.25">
      <c r="A119" s="25"/>
      <c r="E119" s="5"/>
    </row>
    <row r="120" spans="1:5" x14ac:dyDescent="0.25">
      <c r="A120" s="25"/>
      <c r="E120" s="5"/>
    </row>
    <row r="121" spans="1:5" x14ac:dyDescent="0.25">
      <c r="A121" s="25"/>
      <c r="E121" s="5"/>
    </row>
    <row r="122" spans="1:5" x14ac:dyDescent="0.25">
      <c r="A122" s="25"/>
      <c r="E122" s="5"/>
    </row>
    <row r="123" spans="1:5" x14ac:dyDescent="0.25">
      <c r="E123" s="3"/>
    </row>
    <row r="124" spans="1:5" x14ac:dyDescent="0.25">
      <c r="E124" s="3"/>
    </row>
    <row r="125" spans="1:5" x14ac:dyDescent="0.25">
      <c r="E125" s="3"/>
    </row>
    <row r="126" spans="1:5" x14ac:dyDescent="0.25">
      <c r="E126" s="3"/>
    </row>
    <row r="127" spans="1:5" x14ac:dyDescent="0.25">
      <c r="A127" s="25"/>
      <c r="E127" s="5"/>
    </row>
    <row r="128" spans="1:5" x14ac:dyDescent="0.25">
      <c r="A128" s="25"/>
    </row>
    <row r="129" spans="1:5" x14ac:dyDescent="0.25">
      <c r="A129" s="25"/>
      <c r="E129" s="5"/>
    </row>
    <row r="130" spans="1:5" x14ac:dyDescent="0.25">
      <c r="E130" s="3"/>
    </row>
    <row r="131" spans="1:5" x14ac:dyDescent="0.25">
      <c r="E131" s="3"/>
    </row>
    <row r="132" spans="1:5" x14ac:dyDescent="0.25">
      <c r="E132" s="3"/>
    </row>
    <row r="133" spans="1:5" x14ac:dyDescent="0.25">
      <c r="E133" s="3"/>
    </row>
    <row r="134" spans="1:5" x14ac:dyDescent="0.25">
      <c r="A134" s="25"/>
      <c r="E134" s="5"/>
    </row>
    <row r="135" spans="1:5" x14ac:dyDescent="0.25">
      <c r="A135" s="25"/>
    </row>
    <row r="136" spans="1:5" x14ac:dyDescent="0.25">
      <c r="A136" s="25"/>
      <c r="E136" s="5"/>
    </row>
    <row r="137" spans="1:5" x14ac:dyDescent="0.25">
      <c r="A137" s="25"/>
      <c r="E137" s="5"/>
    </row>
    <row r="138" spans="1:5" x14ac:dyDescent="0.25">
      <c r="E138" s="3"/>
    </row>
    <row r="139" spans="1:5" x14ac:dyDescent="0.25">
      <c r="E139" s="3"/>
    </row>
    <row r="140" spans="1:5" x14ac:dyDescent="0.25">
      <c r="E140" s="3"/>
    </row>
    <row r="141" spans="1:5" x14ac:dyDescent="0.25">
      <c r="E141" s="3"/>
    </row>
    <row r="142" spans="1:5" x14ac:dyDescent="0.25">
      <c r="A142" s="25"/>
      <c r="E142" s="5"/>
    </row>
    <row r="143" spans="1:5" x14ac:dyDescent="0.25">
      <c r="A143" s="25"/>
    </row>
    <row r="144" spans="1:5" x14ac:dyDescent="0.25">
      <c r="A144" s="25"/>
      <c r="E144" s="5"/>
    </row>
    <row r="145" spans="1:5" x14ac:dyDescent="0.25">
      <c r="E145" s="3"/>
    </row>
    <row r="146" spans="1:5" x14ac:dyDescent="0.25">
      <c r="E146" s="3"/>
    </row>
    <row r="147" spans="1:5" x14ac:dyDescent="0.25">
      <c r="E147" s="3"/>
    </row>
    <row r="148" spans="1:5" x14ac:dyDescent="0.25">
      <c r="E148" s="3"/>
    </row>
    <row r="149" spans="1:5" x14ac:dyDescent="0.25">
      <c r="A149" s="25"/>
      <c r="E149" s="5"/>
    </row>
    <row r="150" spans="1:5" x14ac:dyDescent="0.25">
      <c r="A150" s="25"/>
    </row>
    <row r="151" spans="1:5" x14ac:dyDescent="0.25">
      <c r="E151" s="5"/>
    </row>
    <row r="152" spans="1:5" x14ac:dyDescent="0.25">
      <c r="E152" s="3"/>
    </row>
    <row r="153" spans="1:5" x14ac:dyDescent="0.25">
      <c r="E153" s="3"/>
    </row>
    <row r="154" spans="1:5" x14ac:dyDescent="0.25">
      <c r="E154" s="3"/>
    </row>
    <row r="155" spans="1:5" x14ac:dyDescent="0.25">
      <c r="E155" s="3"/>
    </row>
    <row r="157" spans="1:5" x14ac:dyDescent="0.25">
      <c r="A157" s="25"/>
    </row>
    <row r="158" spans="1:5" x14ac:dyDescent="0.25">
      <c r="E158" s="5"/>
    </row>
    <row r="159" spans="1:5" x14ac:dyDescent="0.25">
      <c r="E159" s="3"/>
    </row>
    <row r="160" spans="1:5" x14ac:dyDescent="0.25">
      <c r="E160" s="3"/>
    </row>
    <row r="161" spans="1:5" x14ac:dyDescent="0.25">
      <c r="E161" s="3"/>
    </row>
    <row r="162" spans="1:5" x14ac:dyDescent="0.25">
      <c r="E162" s="3"/>
    </row>
    <row r="164" spans="1:5" x14ac:dyDescent="0.25">
      <c r="A164" s="25"/>
    </row>
    <row r="165" spans="1:5" x14ac:dyDescent="0.25">
      <c r="E165" s="5"/>
    </row>
    <row r="166" spans="1:5" x14ac:dyDescent="0.25">
      <c r="E166" s="3"/>
    </row>
    <row r="167" spans="1:5" x14ac:dyDescent="0.25">
      <c r="E167" s="3"/>
    </row>
    <row r="168" spans="1:5" x14ac:dyDescent="0.25">
      <c r="E168" s="3"/>
    </row>
    <row r="169" spans="1:5" x14ac:dyDescent="0.25">
      <c r="E169" s="3"/>
    </row>
    <row r="171" spans="1:5" x14ac:dyDescent="0.25">
      <c r="A171" s="25"/>
      <c r="C171" s="38"/>
    </row>
    <row r="172" spans="1:5" x14ac:dyDescent="0.25">
      <c r="E172" s="5"/>
    </row>
    <row r="173" spans="1:5" x14ac:dyDescent="0.25">
      <c r="A173" s="25"/>
      <c r="C173" s="38"/>
      <c r="E173" s="5"/>
    </row>
    <row r="174" spans="1:5" x14ac:dyDescent="0.25">
      <c r="A174" s="25"/>
      <c r="E174" s="5"/>
    </row>
    <row r="175" spans="1:5" x14ac:dyDescent="0.25">
      <c r="A175" s="25"/>
      <c r="C175" s="2"/>
    </row>
    <row r="176" spans="1:5" x14ac:dyDescent="0.25">
      <c r="E176" s="5"/>
    </row>
    <row r="177" spans="1:5" x14ac:dyDescent="0.25">
      <c r="E177" s="3"/>
    </row>
    <row r="178" spans="1:5" x14ac:dyDescent="0.25">
      <c r="E178" s="3"/>
    </row>
    <row r="179" spans="1:5" x14ac:dyDescent="0.25">
      <c r="E179" s="3"/>
    </row>
    <row r="180" spans="1:5" x14ac:dyDescent="0.25">
      <c r="E180" s="3"/>
    </row>
    <row r="182" spans="1:5" x14ac:dyDescent="0.25">
      <c r="A182" s="25"/>
    </row>
    <row r="183" spans="1:5" x14ac:dyDescent="0.25">
      <c r="E183" s="5"/>
    </row>
    <row r="184" spans="1:5" x14ac:dyDescent="0.25">
      <c r="E184" s="3"/>
    </row>
    <row r="185" spans="1:5" x14ac:dyDescent="0.25">
      <c r="E185" s="3"/>
    </row>
    <row r="186" spans="1:5" x14ac:dyDescent="0.25">
      <c r="E186" s="3"/>
    </row>
    <row r="187" spans="1:5" x14ac:dyDescent="0.25">
      <c r="E187" s="3"/>
    </row>
    <row r="189" spans="1:5" x14ac:dyDescent="0.25">
      <c r="A189" s="25"/>
      <c r="C189" s="2"/>
    </row>
    <row r="190" spans="1:5" x14ac:dyDescent="0.25">
      <c r="E190" s="5"/>
    </row>
    <row r="191" spans="1:5" x14ac:dyDescent="0.25">
      <c r="E191" s="3"/>
    </row>
    <row r="192" spans="1:5" x14ac:dyDescent="0.25">
      <c r="E192" s="3"/>
    </row>
    <row r="193" spans="1:5" x14ac:dyDescent="0.25">
      <c r="E193" s="3"/>
    </row>
    <row r="194" spans="1:5" x14ac:dyDescent="0.25">
      <c r="E194" s="3"/>
    </row>
    <row r="196" spans="1:5" x14ac:dyDescent="0.25">
      <c r="A196" s="25"/>
      <c r="C196" s="2"/>
    </row>
    <row r="197" spans="1:5" x14ac:dyDescent="0.25">
      <c r="E197" s="5"/>
    </row>
    <row r="198" spans="1:5" x14ac:dyDescent="0.25">
      <c r="E198" s="3"/>
    </row>
    <row r="199" spans="1:5" x14ac:dyDescent="0.25">
      <c r="E199" s="3"/>
    </row>
    <row r="200" spans="1:5" x14ac:dyDescent="0.25">
      <c r="E200" s="3"/>
    </row>
    <row r="201" spans="1:5" x14ac:dyDescent="0.25">
      <c r="E201" s="3"/>
    </row>
  </sheetData>
  <conditionalFormatting sqref="A76:A99 A4:A74">
    <cfRule type="cellIs" dxfId="0" priority="3" operator="equal">
      <formula>TODAY()</formula>
    </cfRule>
  </conditionalFormatting>
  <hyperlinks>
    <hyperlink ref="I19" r:id="rId1" xr:uid="{CCEA913C-5E71-45C5-8483-92F23B51D3DA}"/>
    <hyperlink ref="I18" r:id="rId2" xr:uid="{18EF20C7-2E4E-44EA-B5C5-8FDE4E36D1B7}"/>
    <hyperlink ref="I16" r:id="rId3" xr:uid="{E44D1AC5-4C6E-4173-8CEE-53B22C4DEBD9}"/>
    <hyperlink ref="I27" r:id="rId4" xr:uid="{C82A42FC-CDE0-4EEC-83D4-71D6B97CB674}"/>
    <hyperlink ref="I26" r:id="rId5" xr:uid="{D51A5EA8-A876-41A2-B018-D6D3F0557B64}"/>
  </hyperlinks>
  <pageMargins left="0.7" right="0.7" top="0.75" bottom="0.75" header="0.3" footer="0.3"/>
  <pageSetup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8799-C7CA-4376-AC0E-4BFF0F7DB4CC}">
  <dimension ref="A1:C21"/>
  <sheetViews>
    <sheetView workbookViewId="0">
      <selection activeCell="C5" sqref="C5"/>
    </sheetView>
  </sheetViews>
  <sheetFormatPr defaultRowHeight="15" x14ac:dyDescent="0.25"/>
  <cols>
    <col min="1" max="1" width="59.42578125" customWidth="1"/>
    <col min="2" max="2" width="14.85546875" customWidth="1"/>
    <col min="3" max="3" width="31.85546875" customWidth="1"/>
    <col min="5" max="5" width="48.140625" customWidth="1"/>
    <col min="6" max="6" width="48.28515625" customWidth="1"/>
    <col min="7" max="7" width="31.85546875" customWidth="1"/>
  </cols>
  <sheetData>
    <row r="1" spans="1:3" ht="16.5" x14ac:dyDescent="0.25">
      <c r="A1" s="13"/>
      <c r="B1" s="12"/>
      <c r="C1" s="12"/>
    </row>
    <row r="2" spans="1:3" ht="16.5" x14ac:dyDescent="0.25">
      <c r="A2" s="34"/>
      <c r="B2" s="12"/>
      <c r="C2" s="12"/>
    </row>
    <row r="3" spans="1:3" ht="17.25" thickBot="1" x14ac:dyDescent="0.3">
      <c r="A3" s="13" t="s">
        <v>18</v>
      </c>
      <c r="B3" s="13" t="s">
        <v>4</v>
      </c>
      <c r="C3" s="37">
        <v>0.54166666666666663</v>
      </c>
    </row>
    <row r="4" spans="1:3" ht="17.25" thickBot="1" x14ac:dyDescent="0.3">
      <c r="A4" s="7" t="s">
        <v>11</v>
      </c>
      <c r="B4" s="7" t="s">
        <v>12</v>
      </c>
      <c r="C4" s="7" t="s">
        <v>13</v>
      </c>
    </row>
    <row r="5" spans="1:3" ht="17.25" thickBot="1" x14ac:dyDescent="0.3">
      <c r="A5" s="9" t="s">
        <v>66</v>
      </c>
      <c r="B5" s="8" t="s">
        <v>33</v>
      </c>
      <c r="C5" s="9" t="s">
        <v>54</v>
      </c>
    </row>
    <row r="6" spans="1:3" ht="17.25" thickBot="1" x14ac:dyDescent="0.3">
      <c r="A6" s="9" t="s">
        <v>67</v>
      </c>
      <c r="B6" s="8" t="s">
        <v>34</v>
      </c>
      <c r="C6" s="9" t="s">
        <v>56</v>
      </c>
    </row>
    <row r="7" spans="1:3" ht="17.25" thickBot="1" x14ac:dyDescent="0.3">
      <c r="A7" s="9" t="s">
        <v>68</v>
      </c>
      <c r="B7" s="8" t="s">
        <v>58</v>
      </c>
      <c r="C7" s="9" t="s">
        <v>59</v>
      </c>
    </row>
    <row r="8" spans="1:3" ht="17.25" thickBot="1" x14ac:dyDescent="0.3">
      <c r="A8" s="9" t="s">
        <v>69</v>
      </c>
      <c r="B8" s="8" t="s">
        <v>35</v>
      </c>
      <c r="C8" s="9" t="s">
        <v>61</v>
      </c>
    </row>
    <row r="9" spans="1:3" ht="17.25" thickBot="1" x14ac:dyDescent="0.3">
      <c r="A9" s="9" t="s">
        <v>70</v>
      </c>
      <c r="B9" s="8" t="s">
        <v>14</v>
      </c>
      <c r="C9" s="9" t="s">
        <v>15</v>
      </c>
    </row>
    <row r="10" spans="1:3" ht="17.25" thickBot="1" x14ac:dyDescent="0.3">
      <c r="A10" s="9" t="s">
        <v>71</v>
      </c>
      <c r="B10" s="8" t="s">
        <v>64</v>
      </c>
      <c r="C10" s="9" t="s">
        <v>16</v>
      </c>
    </row>
    <row r="11" spans="1:3" ht="17.25" thickBot="1" x14ac:dyDescent="0.3">
      <c r="A11" s="9" t="s">
        <v>71</v>
      </c>
      <c r="B11" s="8" t="s">
        <v>65</v>
      </c>
      <c r="C11" s="9" t="s">
        <v>16</v>
      </c>
    </row>
    <row r="12" spans="1:3" ht="16.5" x14ac:dyDescent="0.25">
      <c r="A12" s="10"/>
      <c r="B12" s="11"/>
      <c r="C12" s="11"/>
    </row>
    <row r="13" spans="1:3" ht="17.25" thickBot="1" x14ac:dyDescent="0.3">
      <c r="A13" s="13" t="s">
        <v>17</v>
      </c>
      <c r="B13" s="13" t="s">
        <v>4</v>
      </c>
      <c r="C13" s="37">
        <v>0.91666666666666663</v>
      </c>
    </row>
    <row r="14" spans="1:3" ht="17.25" thickBot="1" x14ac:dyDescent="0.3">
      <c r="A14" s="7" t="s">
        <v>11</v>
      </c>
      <c r="B14" s="7" t="s">
        <v>12</v>
      </c>
      <c r="C14" s="7" t="s">
        <v>13</v>
      </c>
    </row>
    <row r="15" spans="1:3" ht="17.25" thickBot="1" x14ac:dyDescent="0.3">
      <c r="A15" s="7" t="s">
        <v>53</v>
      </c>
      <c r="B15" s="7" t="s">
        <v>33</v>
      </c>
      <c r="C15" s="7" t="s">
        <v>54</v>
      </c>
    </row>
    <row r="16" spans="1:3" ht="17.25" thickBot="1" x14ac:dyDescent="0.3">
      <c r="A16" s="7" t="s">
        <v>55</v>
      </c>
      <c r="B16" s="7" t="s">
        <v>34</v>
      </c>
      <c r="C16" s="7" t="s">
        <v>56</v>
      </c>
    </row>
    <row r="17" spans="1:3" ht="17.25" thickBot="1" x14ac:dyDescent="0.3">
      <c r="A17" s="7" t="s">
        <v>57</v>
      </c>
      <c r="B17" s="7" t="s">
        <v>58</v>
      </c>
      <c r="C17" s="7" t="s">
        <v>59</v>
      </c>
    </row>
    <row r="18" spans="1:3" ht="17.25" thickBot="1" x14ac:dyDescent="0.3">
      <c r="A18" s="7" t="s">
        <v>60</v>
      </c>
      <c r="B18" s="7" t="s">
        <v>35</v>
      </c>
      <c r="C18" s="7" t="s">
        <v>61</v>
      </c>
    </row>
    <row r="19" spans="1:3" ht="17.25" thickBot="1" x14ac:dyDescent="0.3">
      <c r="A19" s="7" t="s">
        <v>62</v>
      </c>
      <c r="B19" s="7" t="s">
        <v>14</v>
      </c>
      <c r="C19" s="7" t="s">
        <v>15</v>
      </c>
    </row>
    <row r="20" spans="1:3" ht="17.25" thickBot="1" x14ac:dyDescent="0.3">
      <c r="A20" s="7" t="s">
        <v>63</v>
      </c>
      <c r="B20" s="7" t="s">
        <v>64</v>
      </c>
      <c r="C20" s="7" t="s">
        <v>16</v>
      </c>
    </row>
    <row r="21" spans="1:3" ht="17.25" thickBot="1" x14ac:dyDescent="0.3">
      <c r="A21" s="7" t="s">
        <v>63</v>
      </c>
      <c r="B21" s="7" t="s">
        <v>65</v>
      </c>
      <c r="C21" s="7" t="s">
        <v>16</v>
      </c>
    </row>
  </sheetData>
  <hyperlinks>
    <hyperlink ref="B15" r:id="rId1" tooltip="Pacific Daylight Time" display="https://www.timeanddate.com/time/zones/pdt" xr:uid="{BBC509A1-17FD-4EBA-931E-83C5216D244A}"/>
    <hyperlink ref="B16" r:id="rId2" tooltip="Eastern Daylight Time" display="https://www.timeanddate.com/time/zones/edt" xr:uid="{3F58159B-4BA7-4B98-B919-00E4406CA39D}"/>
    <hyperlink ref="B17" r:id="rId3" tooltip="Irish Standard Time" display="https://www.timeanddate.com/time/zones/ist-ireland" xr:uid="{0C89EA76-1D6B-4E3F-8EA5-2A7405733E3F}"/>
    <hyperlink ref="B18" r:id="rId4" tooltip="Central European Summer Time" display="https://www.timeanddate.com/time/zones/cest" xr:uid="{61A68155-80E6-4470-B854-B68C86BAA1F4}"/>
    <hyperlink ref="B19" r:id="rId5" tooltip="China Standard Time" display="https://www.timeanddate.com/time/zones/cst-china" xr:uid="{D2B9C195-F6D7-4CD9-8BB7-43A2C79D3154}"/>
    <hyperlink ref="B20" r:id="rId6" tooltip="Korea Standard Time" display="https://www.timeanddate.com/time/zones/kst" xr:uid="{A19EE2AB-44CB-48B5-A7C3-384DC65E1293}"/>
    <hyperlink ref="B21" r:id="rId7" tooltip="Japan Standard Time" display="https://www.timeanddate.com/time/zones/jst" xr:uid="{9CE3867A-156C-499B-8C78-BE0406D826ED}"/>
    <hyperlink ref="B5" r:id="rId8" tooltip="Pacific Daylight Time" display="https://www.timeanddate.com/time/zones/pdt" xr:uid="{B09F94B0-B591-406C-B680-6DB1209C63C8}"/>
    <hyperlink ref="B6" r:id="rId9" tooltip="Eastern Daylight Time" display="https://www.timeanddate.com/time/zones/edt" xr:uid="{CB489B65-8138-45C8-816C-375A6C85C785}"/>
    <hyperlink ref="B7" r:id="rId10" tooltip="Irish Standard Time" display="https://www.timeanddate.com/time/zones/ist-ireland" xr:uid="{23839E68-ED1C-4B39-B250-9EBF5BACCDFA}"/>
    <hyperlink ref="B8" r:id="rId11" tooltip="Central European Summer Time" display="https://www.timeanddate.com/time/zones/cest" xr:uid="{E3BC5999-3E37-472C-8FE3-D7EDE6BB19A0}"/>
    <hyperlink ref="B9" r:id="rId12" tooltip="China Standard Time" display="https://www.timeanddate.com/time/zones/cst-china" xr:uid="{5A3BD8AD-64F5-4485-B83D-2712BD02E602}"/>
    <hyperlink ref="B10" r:id="rId13" tooltip="Korea Standard Time" display="https://www.timeanddate.com/time/zones/kst" xr:uid="{23E6081A-A206-48F1-A150-35E5F348219D}"/>
    <hyperlink ref="B11" r:id="rId14" tooltip="Japan Standard Time" display="https://www.timeanddate.com/time/zones/jst" xr:uid="{7DE05378-6C9A-4B15-91E6-8B86E87D8B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29BF-B3F7-4A1A-986C-4EA0F6147829}">
  <dimension ref="A1:B18"/>
  <sheetViews>
    <sheetView workbookViewId="0">
      <selection activeCell="A5" sqref="A5"/>
    </sheetView>
  </sheetViews>
  <sheetFormatPr defaultRowHeight="15" x14ac:dyDescent="0.25"/>
  <cols>
    <col min="1" max="1" width="34.5703125" customWidth="1"/>
    <col min="2" max="2" width="12.7109375" customWidth="1"/>
  </cols>
  <sheetData>
    <row r="1" spans="1:2" x14ac:dyDescent="0.25">
      <c r="A1" s="58" t="s">
        <v>82</v>
      </c>
      <c r="B1" s="58" t="s">
        <v>83</v>
      </c>
    </row>
    <row r="2" spans="1:2" x14ac:dyDescent="0.25">
      <c r="A2" t="s">
        <v>84</v>
      </c>
      <c r="B2" s="59">
        <f>DATE(2025,10,23)</f>
        <v>45953</v>
      </c>
    </row>
    <row r="3" spans="1:2" x14ac:dyDescent="0.25">
      <c r="A3" t="s">
        <v>95</v>
      </c>
      <c r="B3" s="59">
        <f>B2+1</f>
        <v>45954</v>
      </c>
    </row>
    <row r="4" spans="1:2" x14ac:dyDescent="0.25">
      <c r="A4" t="s">
        <v>96</v>
      </c>
      <c r="B4" s="59">
        <f>B3+15</f>
        <v>45969</v>
      </c>
    </row>
    <row r="5" spans="1:2" x14ac:dyDescent="0.25">
      <c r="A5" t="s">
        <v>85</v>
      </c>
      <c r="B5" s="59">
        <f>DATE(2025,11,10)</f>
        <v>45971</v>
      </c>
    </row>
    <row r="6" spans="1:2" x14ac:dyDescent="0.25">
      <c r="B6" s="59"/>
    </row>
    <row r="7" spans="1:2" x14ac:dyDescent="0.25">
      <c r="B7" s="59"/>
    </row>
    <row r="8" spans="1:2" x14ac:dyDescent="0.25">
      <c r="B8" s="59"/>
    </row>
    <row r="9" spans="1:2" x14ac:dyDescent="0.25">
      <c r="B9" s="59"/>
    </row>
    <row r="10" spans="1:2" x14ac:dyDescent="0.25">
      <c r="B10" s="59"/>
    </row>
    <row r="11" spans="1:2" x14ac:dyDescent="0.25">
      <c r="B11" s="59"/>
    </row>
    <row r="12" spans="1:2" x14ac:dyDescent="0.25">
      <c r="B12" s="59"/>
    </row>
    <row r="13" spans="1:2" x14ac:dyDescent="0.25">
      <c r="B13" s="59"/>
    </row>
    <row r="14" spans="1:2" x14ac:dyDescent="0.25">
      <c r="B14" s="59"/>
    </row>
    <row r="15" spans="1:2" x14ac:dyDescent="0.25">
      <c r="B15" s="59"/>
    </row>
    <row r="16" spans="1:2" x14ac:dyDescent="0.25">
      <c r="B16" s="59"/>
    </row>
    <row r="17" spans="2:2" x14ac:dyDescent="0.25">
      <c r="B17" s="59"/>
    </row>
    <row r="18" spans="2:2" x14ac:dyDescent="0.25">
      <c r="B18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Opening</vt:lpstr>
      <vt:lpstr>Summary</vt:lpstr>
      <vt:lpstr>Agenda Details</vt:lpstr>
      <vt:lpstr>Time zone helper</vt:lpstr>
      <vt:lpstr>Schedule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Rolfe</dc:creator>
  <cp:lastModifiedBy>Benjamin Rolfe</cp:lastModifiedBy>
  <dcterms:created xsi:type="dcterms:W3CDTF">2024-01-18T16:56:23Z</dcterms:created>
  <dcterms:modified xsi:type="dcterms:W3CDTF">2025-10-14T00:53:04Z</dcterms:modified>
</cp:coreProperties>
</file>