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8CA1234-4FEC-4333-8719-A80B3C04DB99}" xr6:coauthVersionLast="47" xr6:coauthVersionMax="47" xr10:uidLastSave="{00000000-0000-0000-0000-000000000000}"/>
  <bookViews>
    <workbookView xWindow="-108" yWindow="-108" windowWidth="23256" windowHeight="12456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B18" i="2"/>
  <c r="E31" i="2"/>
  <c r="F31" i="2" s="1"/>
  <c r="E23" i="2"/>
  <c r="C31" i="2"/>
  <c r="A31" i="2"/>
  <c r="A5" i="1"/>
  <c r="B6" i="2"/>
  <c r="B7" i="2" s="1"/>
  <c r="B8" i="2" s="1"/>
  <c r="B9" i="2" s="1"/>
  <c r="C4" i="5"/>
  <c r="E40" i="2"/>
  <c r="E32" i="2" l="1"/>
  <c r="E33" i="2" s="1"/>
  <c r="E34" i="2" s="1"/>
  <c r="E35" i="2" s="1"/>
  <c r="E36" i="2" s="1"/>
  <c r="E37" i="2" s="1"/>
  <c r="E38" i="2" s="1"/>
  <c r="E41" i="2"/>
  <c r="E42" i="2" s="1"/>
  <c r="E43" i="2" s="1"/>
  <c r="E44" i="2" s="1"/>
  <c r="E45" i="2" s="1"/>
  <c r="E46" i="2" s="1"/>
  <c r="E47" i="2" s="1"/>
  <c r="F40" i="2" l="1"/>
  <c r="E51" i="2" l="1"/>
  <c r="E52" i="2" s="1"/>
  <c r="E53" i="2" s="1"/>
  <c r="E54" i="2" s="1"/>
  <c r="E55" i="2" l="1"/>
  <c r="E56" i="2" s="1"/>
  <c r="E57" i="2" s="1"/>
  <c r="F51" i="2"/>
  <c r="E24" i="2" l="1"/>
  <c r="E25" i="2" s="1"/>
  <c r="E26" i="2" s="1"/>
  <c r="E27" i="2" s="1"/>
  <c r="E28" i="2" s="1"/>
  <c r="E12" i="2"/>
  <c r="C1" i="2" l="1"/>
  <c r="D4" i="5" l="1"/>
  <c r="E4" i="5" s="1"/>
  <c r="F4" i="5" s="1"/>
  <c r="G4" i="5" s="1"/>
  <c r="A5" i="5" s="1"/>
  <c r="B5" i="5" s="1"/>
  <c r="C5" i="5" s="1"/>
  <c r="E4" i="2"/>
  <c r="D5" i="5" l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9" i="2" s="1"/>
  <c r="E20" i="2" s="1"/>
  <c r="F12" i="2"/>
  <c r="E29" i="2"/>
  <c r="F23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3" i="2" s="1"/>
  <c r="A12" i="2" l="1"/>
  <c r="C12" i="2"/>
  <c r="A6" i="1"/>
  <c r="A7" i="1" s="1"/>
  <c r="C23" i="2"/>
  <c r="B16" i="2"/>
  <c r="C40" i="2" l="1"/>
  <c r="A40" i="2"/>
  <c r="A50" i="2"/>
  <c r="B17" i="2"/>
  <c r="C50" i="2"/>
  <c r="B19" i="2" l="1"/>
  <c r="B20" i="2" s="1"/>
  <c r="A72" i="2"/>
  <c r="B24" i="2" l="1"/>
  <c r="B25" i="2" s="1"/>
  <c r="B26" i="2" s="1"/>
  <c r="B27" i="2" s="1"/>
  <c r="B28" i="2" s="1"/>
  <c r="B29" i="2" s="1"/>
  <c r="B32" i="2" s="1"/>
  <c r="B33" i="2" s="1"/>
  <c r="B34" i="2" s="1"/>
  <c r="B35" i="2" s="1"/>
  <c r="B36" i="2" s="1"/>
  <c r="B37" i="2" s="1"/>
  <c r="B38" i="2" s="1"/>
  <c r="B41" i="2" s="1"/>
  <c r="B42" i="2" l="1"/>
  <c r="B43" i="2" s="1"/>
  <c r="B44" i="2" s="1"/>
  <c r="B45" i="2" s="1"/>
  <c r="B46" i="2" s="1"/>
  <c r="B47" i="2" s="1"/>
  <c r="B51" i="2" l="1"/>
  <c r="B52" i="2" l="1"/>
  <c r="B53" i="2" s="1"/>
  <c r="B54" i="2" s="1"/>
  <c r="B55" i="2" l="1"/>
  <c r="B56" i="2" s="1"/>
  <c r="B57" i="2" s="1"/>
</calcChain>
</file>

<file path=xl/sharedStrings.xml><?xml version="1.0" encoding="utf-8"?>
<sst xmlns="http://schemas.openxmlformats.org/spreadsheetml/2006/main" count="207" uniqueCount="118">
  <si>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</si>
  <si>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</si>
  <si>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</si>
  <si>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</si>
  <si>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</si>
  <si>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</si>
  <si>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</si>
  <si>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</si>
  <si>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</si>
  <si>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</si>
  <si>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</si>
  <si>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</si>
  <si>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</si>
  <si>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</si>
  <si>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</si>
  <si>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</si>
  <si>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</si>
  <si>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</si>
  <si>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</si>
  <si>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</si>
  <si>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</si>
  <si>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</si>
  <si>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</si>
  <si>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</si>
  <si>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</si>
  <si>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</si>
  <si>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</si>
  <si>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</si>
  <si>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</si>
  <si>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</si>
  <si>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</si>
  <si>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</si>
  <si>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</si>
  <si>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</si>
  <si>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</si>
  <si>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</si>
  <si>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</si>
  <si>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</si>
  <si>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</si>
  <si>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</si>
  <si>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</si>
  <si>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</si>
  <si>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</si>
  <si>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</si>
  <si>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</si>
  <si>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</si>
  <si>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</si>
  <si>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</si>
  <si>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</si>
  <si>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</si>
  <si>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</si>
  <si>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</si>
  <si>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</si>
  <si>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</si>
  <si>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</si>
  <si>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</si>
  <si>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</si>
  <si>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</si>
  <si>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</si>
  <si>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</si>
  <si>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</si>
  <si>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</si>
  <si>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</si>
  <si>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</si>
  <si>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</si>
  <si>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</si>
  <si>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</si>
  <si>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</si>
  <si>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</si>
  <si>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</si>
  <si>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</si>
  <si>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</si>
  <si>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</si>
  <si>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</si>
  <si>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</si>
  <si>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</si>
  <si>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</si>
  <si>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</si>
  <si>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</si>
  <si>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</si>
  <si>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</si>
  <si>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</si>
  <si>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</si>
  <si>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</si>
  <si>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 xml:space="preserve">Resolution to comment 109 on Draft 2.0	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</si>
  <si>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</si>
  <si>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</si>
  <si>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</si>
  <si>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</si>
  <si>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</si>
  <si>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Time to be determined</t>
  </si>
  <si>
    <t>Status update and review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</si>
  <si>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</si>
  <si>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</si>
  <si>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</si>
  <si>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</si>
  <si>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</si>
  <si>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</si>
  <si>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</si>
  <si>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</si>
  <si>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</si>
  <si>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</si>
  <si>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</si>
  <si>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</si>
  <si>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>https://mentor.ieee.org/802.15/dcn/25/15-25-0404-00-04ab-lb213-d02-comment-resolution-various-cids.docx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</si>
  <si>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</si>
  <si>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</si>
  <si>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</si>
  <si>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</si>
  <si>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</si>
  <si>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</si>
  <si>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15-25-0339</t>
  </si>
  <si>
    <t xml:space="preserve">15-25-396 </t>
  </si>
  <si>
    <t xml:space="preserve">More misc comments 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</si>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</sst>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20" fontId="1" fillId="9" borderId="0" xfId="0" applyNumberFormat="1" applyFont="1" applyFill="1"/>
    <xf numFmtId="0" fontId="1" fillId="9" borderId="0" xfId="0" applyFont="1" applyFill="1" applyAlignment="1">
      <alignment horizontal="center"/>
    </xf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407-00-04ab-lb213-comment-index-120.docx" TargetMode="External"/><Relationship Id="rId2" Type="http://schemas.openxmlformats.org/officeDocument/2006/relationships/hyperlink" Target="https://mentor.ieee.org/802.15/dcn/25/15-25-0411-00-04ab-proposed-resolution-for-cid-159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5/15-25-0339-02-04ab-proposed-comments-resolution-for-15-4ab-d2-0-sensing-comments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3" t="s">
        <v>86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4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4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4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87</v>
      </c>
      <c r="I7" s="72" t="s">
        <v>85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2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2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2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5" sqref="F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88</v>
      </c>
      <c r="C5" s="64">
        <v>1.5</v>
      </c>
      <c r="D5" s="65"/>
      <c r="E5" s="66"/>
      <c r="F5" s="67">
        <v>600</v>
      </c>
      <c r="G5" s="3" t="s">
        <v>89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85"/>
  <sheetViews>
    <sheetView tabSelected="1" topLeftCell="A4" zoomScale="130" zoomScaleNormal="130" workbookViewId="0">
      <selection activeCell="H19" sqref="H1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92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110</v>
      </c>
    </row>
    <row r="15" spans="1:20" x14ac:dyDescent="0.25">
      <c r="B15" s="24">
        <f>B14+1</f>
        <v>8</v>
      </c>
      <c r="C15" t="s">
        <v>84</v>
      </c>
      <c r="D15">
        <v>20</v>
      </c>
      <c r="E15" s="3">
        <f>E14+TIME(0,D14,0)</f>
        <v>0.26041666666666663</v>
      </c>
      <c r="G15" s="24" t="s">
        <v>79</v>
      </c>
      <c r="H15" t="s">
        <v>111</v>
      </c>
      <c r="I15" s="26" t="s">
        <v>110</v>
      </c>
    </row>
    <row r="16" spans="1:20" x14ac:dyDescent="0.25">
      <c r="B16" s="24">
        <f t="shared" ref="B16" si="1">B15+1</f>
        <v>9</v>
      </c>
      <c r="C16" t="s">
        <v>96</v>
      </c>
      <c r="D16">
        <v>15</v>
      </c>
      <c r="E16" s="3">
        <f>E15+TIME(0,D15,0)</f>
        <v>0.27430555555555552</v>
      </c>
      <c r="G16" s="24" t="s">
        <v>95</v>
      </c>
      <c r="H16" t="s">
        <v>94</v>
      </c>
      <c r="I16" s="26" t="s">
        <v>93</v>
      </c>
    </row>
    <row r="17" spans="1:9" x14ac:dyDescent="0.25">
      <c r="B17" s="24">
        <f>B16+1</f>
        <v>10</v>
      </c>
      <c r="C17" t="s">
        <v>109</v>
      </c>
      <c r="D17">
        <v>15</v>
      </c>
      <c r="E17" s="3">
        <f>E16+TIME(0,D16,0)</f>
        <v>0.28472222222222221</v>
      </c>
      <c r="G17" s="24" t="s">
        <v>106</v>
      </c>
      <c r="H17" t="s">
        <v>107</v>
      </c>
      <c r="I17" s="26" t="s">
        <v>108</v>
      </c>
    </row>
    <row r="18" spans="1:9" x14ac:dyDescent="0.25">
      <c r="B18" s="24">
        <f>B17+1</f>
        <v>11</v>
      </c>
      <c r="C18" t="s">
        <v>114</v>
      </c>
      <c r="D18">
        <v>15</v>
      </c>
      <c r="E18" s="3">
        <f>E17+TIME(0,D17,0)</f>
        <v>0.2951388888888889</v>
      </c>
      <c r="G18" s="24" t="s">
        <v>115</v>
      </c>
      <c r="H18" t="s">
        <v>117</v>
      </c>
      <c r="I18" s="26" t="s">
        <v>116</v>
      </c>
    </row>
    <row r="19" spans="1:9" x14ac:dyDescent="0.25">
      <c r="B19" s="24">
        <f>B17+1</f>
        <v>11</v>
      </c>
      <c r="C19" t="s">
        <v>22</v>
      </c>
      <c r="D19">
        <v>10</v>
      </c>
      <c r="E19" s="3">
        <f>E17+TIME(0,D17,0)</f>
        <v>0.2951388888888889</v>
      </c>
      <c r="G19" s="24" t="s">
        <v>22</v>
      </c>
      <c r="I19" s="26"/>
    </row>
    <row r="20" spans="1:9" x14ac:dyDescent="0.25">
      <c r="B20" s="24">
        <f>B19+1</f>
        <v>12</v>
      </c>
      <c r="C20" t="s">
        <v>8</v>
      </c>
      <c r="E20" s="3">
        <f>E19+TIME(0,D19,0)</f>
        <v>0.30208333333333331</v>
      </c>
      <c r="G20" s="24" t="s">
        <v>53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E22" s="3"/>
    </row>
    <row r="23" spans="1:9" s="4" customFormat="1" x14ac:dyDescent="0.25">
      <c r="A23" s="25">
        <f>Summary!$A$4</f>
        <v>45895</v>
      </c>
      <c r="B23" s="24"/>
      <c r="C23" s="4" t="str">
        <f>CONCATENATE(TEXT(Summary!$A$4,"dd-mmm")," ",Summary!$B$4)</f>
        <v>26-Aug Comment Resolution</v>
      </c>
      <c r="E23" s="5">
        <f>Summary!F4</f>
        <v>0.25</v>
      </c>
      <c r="F23" s="5">
        <f>E23+TIME(-$E$1,0,0)</f>
        <v>0.54166666666666674</v>
      </c>
      <c r="G23" s="23"/>
    </row>
    <row r="24" spans="1:9" x14ac:dyDescent="0.25">
      <c r="B24" s="24">
        <f>B20+1</f>
        <v>13</v>
      </c>
      <c r="C24" t="s">
        <v>9</v>
      </c>
      <c r="D24">
        <v>10</v>
      </c>
      <c r="E24" s="3">
        <f t="shared" ref="E24:E29" si="2">E23+TIME(0,D23,0)</f>
        <v>0.25</v>
      </c>
      <c r="G24" s="24" t="s">
        <v>21</v>
      </c>
    </row>
    <row r="25" spans="1:9" x14ac:dyDescent="0.25">
      <c r="B25" s="24">
        <f>B24+1</f>
        <v>14</v>
      </c>
      <c r="C25" t="s">
        <v>84</v>
      </c>
      <c r="D25">
        <v>15</v>
      </c>
      <c r="E25" s="3">
        <f t="shared" si="2"/>
        <v>0.25694444444444442</v>
      </c>
      <c r="G25" s="24" t="s">
        <v>79</v>
      </c>
      <c r="H25" t="s">
        <v>112</v>
      </c>
      <c r="I25" s="26"/>
    </row>
    <row r="26" spans="1:9" x14ac:dyDescent="0.25">
      <c r="B26" s="24">
        <f>B25+1</f>
        <v>15</v>
      </c>
      <c r="C26" t="s">
        <v>113</v>
      </c>
      <c r="D26">
        <v>30</v>
      </c>
      <c r="E26" s="3">
        <f t="shared" si="2"/>
        <v>0.2673611111111111</v>
      </c>
      <c r="G26" s="24" t="s">
        <v>79</v>
      </c>
      <c r="I26" s="26"/>
    </row>
    <row r="27" spans="1:9" x14ac:dyDescent="0.25">
      <c r="B27" s="24">
        <f>B26+1</f>
        <v>16</v>
      </c>
      <c r="C27" t="s">
        <v>82</v>
      </c>
      <c r="D27">
        <v>20</v>
      </c>
      <c r="E27" s="3">
        <f t="shared" si="2"/>
        <v>0.28819444444444442</v>
      </c>
      <c r="G27" s="24" t="s">
        <v>22</v>
      </c>
      <c r="I27" s="26"/>
    </row>
    <row r="28" spans="1:9" x14ac:dyDescent="0.25">
      <c r="B28" s="24">
        <f>B27+1</f>
        <v>17</v>
      </c>
      <c r="C28" t="s">
        <v>74</v>
      </c>
      <c r="D28">
        <v>15</v>
      </c>
      <c r="E28" s="3">
        <f t="shared" si="2"/>
        <v>0.30208333333333331</v>
      </c>
      <c r="G28" s="24" t="s">
        <v>22</v>
      </c>
      <c r="I28" s="26"/>
    </row>
    <row r="29" spans="1:9" x14ac:dyDescent="0.25">
      <c r="B29" s="24">
        <f>B28+1</f>
        <v>18</v>
      </c>
      <c r="C29" t="s">
        <v>8</v>
      </c>
      <c r="D29">
        <v>0</v>
      </c>
      <c r="E29" s="3">
        <f t="shared" si="2"/>
        <v>0.3125</v>
      </c>
      <c r="G29" s="24" t="s">
        <v>21</v>
      </c>
    </row>
    <row r="30" spans="1:9" x14ac:dyDescent="0.25">
      <c r="E30" s="3"/>
    </row>
    <row r="31" spans="1:9" s="69" customFormat="1" x14ac:dyDescent="0.25">
      <c r="A31" s="68">
        <f>Summary!$A$5</f>
        <v>45897</v>
      </c>
      <c r="B31" s="65"/>
      <c r="C31" s="69" t="str">
        <f>CONCATENATE(TEXT(Summary!$A$5,"dd-mmm")," ",Summary!$B$5)</f>
        <v>28-Aug Special CRG prior to RB for Sept</v>
      </c>
      <c r="E31" s="5">
        <f>Summary!F5</f>
        <v>600</v>
      </c>
      <c r="F31" s="70">
        <f>E31+TIME(-$E$1,0,0)</f>
        <v>600.29166666666663</v>
      </c>
      <c r="G31" s="71"/>
      <c r="H31" s="69" t="s">
        <v>90</v>
      </c>
    </row>
    <row r="32" spans="1:9" x14ac:dyDescent="0.25">
      <c r="B32" s="24">
        <f>B29+1</f>
        <v>19</v>
      </c>
      <c r="C32" t="s">
        <v>9</v>
      </c>
      <c r="D32">
        <v>5</v>
      </c>
      <c r="E32" s="3">
        <f t="shared" ref="E32:E38" si="3">E31+TIME(0,D31,0)</f>
        <v>600</v>
      </c>
      <c r="G32" s="24" t="s">
        <v>21</v>
      </c>
    </row>
    <row r="33" spans="1:9" x14ac:dyDescent="0.25">
      <c r="B33" s="24">
        <f t="shared" ref="B33:B38" si="4">B32+1</f>
        <v>20</v>
      </c>
      <c r="C33" t="s">
        <v>82</v>
      </c>
      <c r="D33">
        <v>20</v>
      </c>
      <c r="E33" s="3">
        <f t="shared" si="3"/>
        <v>600.00347222222217</v>
      </c>
      <c r="G33" s="24" t="s">
        <v>22</v>
      </c>
      <c r="I33" s="26"/>
    </row>
    <row r="34" spans="1:9" x14ac:dyDescent="0.25">
      <c r="B34" s="24">
        <f t="shared" si="4"/>
        <v>21</v>
      </c>
      <c r="C34" t="s">
        <v>82</v>
      </c>
      <c r="D34">
        <v>20</v>
      </c>
      <c r="E34" s="3">
        <f t="shared" si="3"/>
        <v>600.01736111111109</v>
      </c>
      <c r="G34" s="24" t="s">
        <v>22</v>
      </c>
      <c r="I34" s="26"/>
    </row>
    <row r="35" spans="1:9" x14ac:dyDescent="0.25">
      <c r="B35" s="24">
        <f t="shared" si="4"/>
        <v>22</v>
      </c>
      <c r="C35" t="s">
        <v>82</v>
      </c>
      <c r="D35">
        <v>20</v>
      </c>
      <c r="E35" s="3">
        <f t="shared" si="3"/>
        <v>600.03125</v>
      </c>
      <c r="G35" s="24" t="s">
        <v>22</v>
      </c>
      <c r="I35" s="26"/>
    </row>
    <row r="36" spans="1:9" x14ac:dyDescent="0.25">
      <c r="B36" s="24">
        <f t="shared" si="4"/>
        <v>23</v>
      </c>
      <c r="C36" t="s">
        <v>91</v>
      </c>
      <c r="D36">
        <v>10</v>
      </c>
      <c r="E36" s="3">
        <f t="shared" si="3"/>
        <v>600.04513888888891</v>
      </c>
      <c r="G36" s="24" t="s">
        <v>22</v>
      </c>
      <c r="I36" s="26"/>
    </row>
    <row r="37" spans="1:9" x14ac:dyDescent="0.25">
      <c r="B37" s="24">
        <f t="shared" si="4"/>
        <v>24</v>
      </c>
      <c r="C37" t="s">
        <v>74</v>
      </c>
      <c r="D37">
        <v>15</v>
      </c>
      <c r="E37" s="3">
        <f t="shared" si="3"/>
        <v>600.05208333333337</v>
      </c>
      <c r="G37" s="24" t="s">
        <v>22</v>
      </c>
      <c r="I37" s="26"/>
    </row>
    <row r="38" spans="1:9" x14ac:dyDescent="0.25">
      <c r="B38" s="24">
        <f t="shared" si="4"/>
        <v>25</v>
      </c>
      <c r="C38" t="s">
        <v>8</v>
      </c>
      <c r="D38">
        <v>0</v>
      </c>
      <c r="E38" s="3">
        <f t="shared" si="3"/>
        <v>600.0625</v>
      </c>
      <c r="G38" s="24" t="s">
        <v>21</v>
      </c>
      <c r="I38" s="26"/>
    </row>
    <row r="39" spans="1:9" x14ac:dyDescent="0.25">
      <c r="E39" s="3"/>
    </row>
    <row r="40" spans="1:9" s="4" customFormat="1" x14ac:dyDescent="0.25">
      <c r="A40" s="25">
        <f>Summary!$A$6</f>
        <v>45902</v>
      </c>
      <c r="B40" s="24"/>
      <c r="C40" s="4" t="str">
        <f>CONCATENATE(TEXT(Summary!$A$6,"dd-mmm")," ",Summary!$B$6)</f>
        <v>02-Sep Comment Resolution</v>
      </c>
      <c r="E40" s="5">
        <f>Summary!F6</f>
        <v>0.25</v>
      </c>
      <c r="F40" s="5">
        <f>E40+TIME(-$E$1,0,0)</f>
        <v>0.54166666666666674</v>
      </c>
      <c r="G40" s="23"/>
    </row>
    <row r="41" spans="1:9" x14ac:dyDescent="0.25">
      <c r="B41" s="24">
        <f>B38+1</f>
        <v>26</v>
      </c>
      <c r="C41" t="s">
        <v>9</v>
      </c>
      <c r="D41">
        <v>5</v>
      </c>
      <c r="E41" s="3">
        <f t="shared" ref="E41:E43" si="5">E40+TIME(0,D40,0)</f>
        <v>0.25</v>
      </c>
      <c r="G41" s="24" t="s">
        <v>21</v>
      </c>
    </row>
    <row r="42" spans="1:9" x14ac:dyDescent="0.25">
      <c r="B42" s="24">
        <f t="shared" ref="B42:B47" si="6">B41+1</f>
        <v>27</v>
      </c>
      <c r="C42" t="s">
        <v>82</v>
      </c>
      <c r="D42">
        <v>20</v>
      </c>
      <c r="E42" s="3">
        <f t="shared" si="5"/>
        <v>0.25347222222222221</v>
      </c>
      <c r="G42" s="24" t="s">
        <v>22</v>
      </c>
      <c r="I42" s="26"/>
    </row>
    <row r="43" spans="1:9" x14ac:dyDescent="0.25">
      <c r="B43" s="24">
        <f t="shared" si="6"/>
        <v>28</v>
      </c>
      <c r="C43" t="s">
        <v>82</v>
      </c>
      <c r="D43">
        <v>20</v>
      </c>
      <c r="E43" s="3">
        <f t="shared" si="5"/>
        <v>0.2673611111111111</v>
      </c>
      <c r="G43" s="24" t="s">
        <v>22</v>
      </c>
      <c r="I43" s="26"/>
    </row>
    <row r="44" spans="1:9" x14ac:dyDescent="0.25">
      <c r="B44" s="24">
        <f t="shared" si="6"/>
        <v>29</v>
      </c>
      <c r="C44" t="s">
        <v>82</v>
      </c>
      <c r="D44">
        <v>20</v>
      </c>
      <c r="E44" s="3">
        <f t="shared" ref="E44:E47" si="7">E43+TIME(0,D43,0)</f>
        <v>0.28125</v>
      </c>
      <c r="G44" s="24" t="s">
        <v>22</v>
      </c>
      <c r="I44" s="26"/>
    </row>
    <row r="45" spans="1:9" x14ac:dyDescent="0.25">
      <c r="B45" s="24">
        <f t="shared" si="6"/>
        <v>30</v>
      </c>
      <c r="C45" t="s">
        <v>82</v>
      </c>
      <c r="D45">
        <v>20</v>
      </c>
      <c r="E45" s="3">
        <f t="shared" si="7"/>
        <v>0.2951388888888889</v>
      </c>
      <c r="G45" s="24" t="s">
        <v>22</v>
      </c>
      <c r="I45" s="26"/>
    </row>
    <row r="46" spans="1:9" x14ac:dyDescent="0.25">
      <c r="B46" s="24">
        <f t="shared" si="6"/>
        <v>31</v>
      </c>
      <c r="C46" t="s">
        <v>74</v>
      </c>
      <c r="D46">
        <v>5</v>
      </c>
      <c r="E46" s="3">
        <f t="shared" si="7"/>
        <v>0.30902777777777779</v>
      </c>
      <c r="G46" s="24" t="s">
        <v>22</v>
      </c>
      <c r="I46" s="26"/>
    </row>
    <row r="47" spans="1:9" x14ac:dyDescent="0.25">
      <c r="B47" s="24">
        <f t="shared" si="6"/>
        <v>32</v>
      </c>
      <c r="C47" t="s">
        <v>8</v>
      </c>
      <c r="D47">
        <v>0</v>
      </c>
      <c r="E47" s="3">
        <f t="shared" si="7"/>
        <v>0.3125</v>
      </c>
      <c r="G47" s="24" t="s">
        <v>21</v>
      </c>
      <c r="I47" s="26"/>
    </row>
    <row r="48" spans="1:9" x14ac:dyDescent="0.25">
      <c r="E48" s="3"/>
    </row>
    <row r="49" spans="1:9" x14ac:dyDescent="0.25">
      <c r="A49" s="25"/>
    </row>
    <row r="50" spans="1:9" s="4" customFormat="1" x14ac:dyDescent="0.25">
      <c r="A50" s="25">
        <f>Summary!$A$7</f>
        <v>45909</v>
      </c>
      <c r="B50" s="24"/>
      <c r="C50" s="4" t="str">
        <f>CONCATENATE(TEXT(Summary!$A$7,"dd-mmm")," ",Summary!$B$7)</f>
        <v>09-Sep Comment Resolution</v>
      </c>
    </row>
    <row r="51" spans="1:9" x14ac:dyDescent="0.25">
      <c r="B51" s="24">
        <f>B47+1</f>
        <v>33</v>
      </c>
      <c r="C51" t="s">
        <v>9</v>
      </c>
      <c r="D51">
        <v>5</v>
      </c>
      <c r="E51" s="5">
        <f>Summary!F7</f>
        <v>0.25</v>
      </c>
      <c r="F51" s="5">
        <f>E51+TIME(-$E$1,0,0)</f>
        <v>0.54166666666666674</v>
      </c>
      <c r="G51" s="24" t="s">
        <v>21</v>
      </c>
    </row>
    <row r="52" spans="1:9" x14ac:dyDescent="0.25">
      <c r="B52" s="24">
        <f t="shared" ref="B52:B57" si="8">B51+1</f>
        <v>34</v>
      </c>
      <c r="C52" t="s">
        <v>82</v>
      </c>
      <c r="D52">
        <v>20</v>
      </c>
      <c r="E52" s="3">
        <f t="shared" ref="E52:E54" si="9">E51+TIME(0,D51,0)</f>
        <v>0.25347222222222221</v>
      </c>
      <c r="G52" s="24" t="s">
        <v>51</v>
      </c>
      <c r="I52" s="26"/>
    </row>
    <row r="53" spans="1:9" x14ac:dyDescent="0.25">
      <c r="B53" s="24">
        <f t="shared" si="8"/>
        <v>35</v>
      </c>
      <c r="C53" t="s">
        <v>82</v>
      </c>
      <c r="D53">
        <v>20</v>
      </c>
      <c r="E53" s="3">
        <f t="shared" si="9"/>
        <v>0.2673611111111111</v>
      </c>
      <c r="G53" s="24" t="s">
        <v>22</v>
      </c>
      <c r="I53" s="26"/>
    </row>
    <row r="54" spans="1:9" x14ac:dyDescent="0.25">
      <c r="B54" s="24">
        <f t="shared" si="8"/>
        <v>36</v>
      </c>
      <c r="C54" t="s">
        <v>82</v>
      </c>
      <c r="D54">
        <v>20</v>
      </c>
      <c r="E54" s="3">
        <f t="shared" si="9"/>
        <v>0.28125</v>
      </c>
      <c r="G54" s="24" t="s">
        <v>22</v>
      </c>
      <c r="I54" s="26"/>
    </row>
    <row r="55" spans="1:9" x14ac:dyDescent="0.25">
      <c r="B55" s="24">
        <f t="shared" si="8"/>
        <v>37</v>
      </c>
      <c r="C55" t="s">
        <v>82</v>
      </c>
      <c r="D55">
        <v>20</v>
      </c>
      <c r="E55" s="3">
        <f t="shared" ref="E55:E56" si="10">E54+TIME(0,D54,0)</f>
        <v>0.2951388888888889</v>
      </c>
      <c r="G55" s="24" t="s">
        <v>22</v>
      </c>
      <c r="I55" s="26"/>
    </row>
    <row r="56" spans="1:9" x14ac:dyDescent="0.25">
      <c r="B56" s="24">
        <f t="shared" si="8"/>
        <v>38</v>
      </c>
      <c r="C56" t="s">
        <v>74</v>
      </c>
      <c r="D56">
        <v>5</v>
      </c>
      <c r="E56" s="3">
        <f t="shared" si="10"/>
        <v>0.30902777777777779</v>
      </c>
      <c r="G56" s="24" t="s">
        <v>22</v>
      </c>
    </row>
    <row r="57" spans="1:9" x14ac:dyDescent="0.25">
      <c r="B57" s="24">
        <f t="shared" si="8"/>
        <v>39</v>
      </c>
      <c r="C57" t="s">
        <v>8</v>
      </c>
      <c r="D57">
        <v>0</v>
      </c>
      <c r="E57" s="3">
        <f>E56+TIME(0,D56,0)</f>
        <v>0.3125</v>
      </c>
      <c r="G57" s="24" t="s">
        <v>21</v>
      </c>
    </row>
    <row r="59" spans="1:9" x14ac:dyDescent="0.25">
      <c r="E59" s="3"/>
      <c r="F59" s="5"/>
    </row>
    <row r="60" spans="1:9" x14ac:dyDescent="0.25">
      <c r="E60" s="3"/>
    </row>
    <row r="61" spans="1:9" x14ac:dyDescent="0.25">
      <c r="E61" s="3"/>
    </row>
    <row r="62" spans="1:9" s="4" customFormat="1" x14ac:dyDescent="0.25">
      <c r="A62" s="25"/>
      <c r="B62" s="23"/>
      <c r="C62" t="s">
        <v>75</v>
      </c>
      <c r="E62" s="5"/>
      <c r="F62" s="5"/>
      <c r="G62" s="23"/>
    </row>
    <row r="63" spans="1:9" x14ac:dyDescent="0.25">
      <c r="A63" s="25"/>
      <c r="C63" t="s">
        <v>102</v>
      </c>
      <c r="E63" s="3"/>
      <c r="G63" t="s">
        <v>100</v>
      </c>
      <c r="I63" s="48" t="s">
        <v>101</v>
      </c>
    </row>
    <row r="64" spans="1:9" x14ac:dyDescent="0.25">
      <c r="A64" s="25"/>
      <c r="C64" s="49" t="s">
        <v>105</v>
      </c>
      <c r="E64" s="3"/>
      <c r="G64" t="s">
        <v>103</v>
      </c>
      <c r="I64" s="48" t="s">
        <v>104</v>
      </c>
    </row>
    <row r="65" spans="1:9" x14ac:dyDescent="0.25">
      <c r="C65" t="s">
        <v>97</v>
      </c>
      <c r="D65">
        <v>10</v>
      </c>
      <c r="E65" s="3"/>
      <c r="G65" s="24" t="s">
        <v>98</v>
      </c>
      <c r="H65" t="s">
        <v>99</v>
      </c>
      <c r="I65" s="48"/>
    </row>
    <row r="66" spans="1:9" x14ac:dyDescent="0.25">
      <c r="C66" s="49"/>
      <c r="E66" s="3"/>
      <c r="G66"/>
      <c r="I66" s="48"/>
    </row>
    <row r="67" spans="1:9" x14ac:dyDescent="0.25">
      <c r="C67" s="49"/>
      <c r="E67" s="3"/>
      <c r="G67"/>
      <c r="I67" s="48"/>
    </row>
    <row r="68" spans="1:9" x14ac:dyDescent="0.25">
      <c r="E68" s="3"/>
    </row>
    <row r="69" spans="1:9" x14ac:dyDescent="0.25">
      <c r="E69" s="3"/>
    </row>
    <row r="70" spans="1:9" s="4" customFormat="1" x14ac:dyDescent="0.25">
      <c r="A70" s="25"/>
      <c r="B70" s="24"/>
      <c r="C70"/>
      <c r="D70"/>
      <c r="E70" s="3"/>
      <c r="F70"/>
      <c r="G70" s="24"/>
    </row>
    <row r="71" spans="1:9" s="4" customFormat="1" x14ac:dyDescent="0.25">
      <c r="A71" s="25"/>
      <c r="B71" s="24"/>
      <c r="C71"/>
      <c r="D71"/>
      <c r="E71" s="3"/>
      <c r="F71"/>
      <c r="G71" s="24"/>
    </row>
    <row r="72" spans="1:9" s="4" customFormat="1" x14ac:dyDescent="0.25">
      <c r="A72" s="25">
        <f>Summary!$A$15</f>
        <v>0</v>
      </c>
      <c r="D72"/>
      <c r="E72" s="3"/>
      <c r="F72"/>
      <c r="G72" s="24"/>
      <c r="H72"/>
    </row>
    <row r="73" spans="1:9" s="4" customFormat="1" x14ac:dyDescent="0.25">
      <c r="A73" s="1"/>
      <c r="B73" s="24"/>
      <c r="C73"/>
      <c r="D73"/>
      <c r="E73" s="3"/>
      <c r="F73"/>
      <c r="G73" s="24"/>
      <c r="H73"/>
    </row>
    <row r="74" spans="1:9" s="4" customFormat="1" x14ac:dyDescent="0.25">
      <c r="A74" s="1"/>
      <c r="B74" s="24"/>
      <c r="C74"/>
      <c r="D74"/>
      <c r="E74" s="3"/>
      <c r="F74"/>
      <c r="G74" s="24"/>
      <c r="H74"/>
      <c r="I74" s="26"/>
    </row>
    <row r="75" spans="1:9" s="4" customFormat="1" x14ac:dyDescent="0.25">
      <c r="A75" s="1"/>
      <c r="B75" s="24"/>
      <c r="C75"/>
      <c r="D75"/>
      <c r="E75" s="3"/>
      <c r="F75"/>
      <c r="G75" s="24"/>
      <c r="H75"/>
      <c r="I75" s="26"/>
    </row>
    <row r="76" spans="1:9" s="4" customFormat="1" x14ac:dyDescent="0.25">
      <c r="A76" s="1"/>
      <c r="B76" s="24"/>
      <c r="C76"/>
      <c r="D76"/>
      <c r="E76" s="3"/>
      <c r="F76"/>
      <c r="G76" s="24"/>
      <c r="H76"/>
    </row>
    <row r="77" spans="1:9" s="4" customFormat="1" x14ac:dyDescent="0.25">
      <c r="A77" s="1"/>
      <c r="B77" s="24"/>
      <c r="C77"/>
      <c r="D77"/>
      <c r="E77" s="3"/>
      <c r="F77"/>
      <c r="G77" s="24"/>
      <c r="H77"/>
    </row>
    <row r="78" spans="1:9" x14ac:dyDescent="0.25">
      <c r="A78" s="2"/>
      <c r="E78" s="3"/>
    </row>
    <row r="79" spans="1:9" x14ac:dyDescent="0.25">
      <c r="A79" s="25"/>
      <c r="C79" s="4"/>
      <c r="E79" s="3"/>
      <c r="F79" s="5"/>
    </row>
    <row r="80" spans="1:9" x14ac:dyDescent="0.25">
      <c r="A80" s="25"/>
      <c r="E80" s="3"/>
      <c r="I80" s="26"/>
    </row>
    <row r="81" spans="1:9" x14ac:dyDescent="0.25">
      <c r="A81" s="25"/>
      <c r="E81" s="3"/>
      <c r="I81" s="26"/>
    </row>
    <row r="82" spans="1:9" x14ac:dyDescent="0.25">
      <c r="A82" s="25"/>
      <c r="E82" s="3"/>
    </row>
    <row r="83" spans="1:9" x14ac:dyDescent="0.25">
      <c r="A83" s="25"/>
      <c r="E83" s="3"/>
      <c r="I83" s="26"/>
    </row>
    <row r="84" spans="1:9" x14ac:dyDescent="0.25">
      <c r="E84" s="3"/>
      <c r="I84" s="26"/>
    </row>
    <row r="85" spans="1:9" x14ac:dyDescent="0.25">
      <c r="E85" s="3"/>
    </row>
    <row r="88" spans="1:9" x14ac:dyDescent="0.25">
      <c r="E88" s="3"/>
      <c r="I88" s="26"/>
    </row>
    <row r="90" spans="1:9" x14ac:dyDescent="0.25">
      <c r="A90" s="25"/>
    </row>
    <row r="91" spans="1:9" x14ac:dyDescent="0.25">
      <c r="E91" s="5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7" spans="1:5" x14ac:dyDescent="0.25">
      <c r="A97" s="25"/>
    </row>
    <row r="98" spans="1:5" x14ac:dyDescent="0.25">
      <c r="A98" s="25"/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A103" s="25"/>
      <c r="E103" s="5"/>
    </row>
    <row r="104" spans="1:5" x14ac:dyDescent="0.25">
      <c r="A104" s="25"/>
      <c r="E104" s="5"/>
    </row>
    <row r="105" spans="1:5" x14ac:dyDescent="0.25">
      <c r="A105" s="25"/>
      <c r="E105" s="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  <c r="C155" s="38"/>
    </row>
    <row r="156" spans="1:5" x14ac:dyDescent="0.25">
      <c r="E156" s="5"/>
    </row>
    <row r="157" spans="1:5" x14ac:dyDescent="0.25">
      <c r="A157" s="25"/>
      <c r="C157" s="38"/>
      <c r="E157" s="5"/>
    </row>
    <row r="158" spans="1:5" x14ac:dyDescent="0.25">
      <c r="A158" s="25"/>
      <c r="E158" s="5"/>
    </row>
    <row r="159" spans="1:5" x14ac:dyDescent="0.25">
      <c r="A159" s="25"/>
      <c r="C159" s="2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2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</sheetData>
  <conditionalFormatting sqref="A4:A58 A60:A83">
    <cfRule type="cellIs" dxfId="0" priority="3" operator="equal">
      <formula>TODAY()</formula>
    </cfRule>
  </conditionalFormatting>
  <hyperlinks>
    <hyperlink ref="I6" r:id="rId1" xr:uid="{CA8216D6-0602-4D03-93D5-0C7D50699A86}"/>
    <hyperlink ref="I16" r:id="rId2" xr:uid="{CC138AEB-EAEE-46F2-A08C-03E8791EC522}"/>
    <hyperlink ref="I17" r:id="rId3" xr:uid="{E9A7FED5-3B1F-4039-94A1-67AA76F1EB9E}"/>
    <hyperlink ref="I15" r:id="rId4" xr:uid="{BE846C34-C7B7-4BE2-B835-A8345A5CF62E}"/>
    <hyperlink ref="I14" r:id="rId5" xr:uid="{E9F4447E-B9E8-4EAE-9DC5-7A6FA26C1E53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2025-08-19T11:33:26Z</dcterms:modified>
</cp:coreProperties>
</file>