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filterPrivacy="1"/>
  <xr:revisionPtr revIDLastSave="0" documentId="13_ncr:1_{0C76808C-8574-432A-9571-BE3E561999FE}" xr6:coauthVersionLast="47" xr6:coauthVersionMax="47" xr10:uidLastSave="{00000000-0000-0000-0000-000000000000}"/>
  <bookViews>
    <workbookView xWindow="-90" yWindow="-90" windowWidth="19380" windowHeight="10260" tabRatio="961" activeTab="2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July 28 Mon" sheetId="25" r:id="rId6"/>
    <sheet name="July 29 Tue" sheetId="36" r:id="rId7"/>
    <sheet name="July 30 Wed" sheetId="11" r:id="rId8"/>
    <sheet name="July 31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11" l="1"/>
  <c r="I5" i="11"/>
  <c r="H5" i="11"/>
  <c r="K4" i="11"/>
  <c r="I4" i="11"/>
  <c r="H4" i="11"/>
  <c r="AG31" i="32"/>
  <c r="AG32" i="32" s="1"/>
  <c r="AG33" i="32" s="1"/>
  <c r="AG34" i="32" s="1"/>
  <c r="AG35" i="32" s="1"/>
  <c r="AG36" i="32" s="1"/>
  <c r="AG37" i="32" s="1"/>
  <c r="AG38" i="32" s="1"/>
  <c r="AG39" i="32" s="1"/>
  <c r="AG40" i="32" s="1"/>
  <c r="AG41" i="32" s="1"/>
  <c r="AF31" i="32"/>
  <c r="AF32" i="32" s="1"/>
  <c r="AF33" i="32" s="1"/>
  <c r="AF34" i="32" s="1"/>
  <c r="AF35" i="32" s="1"/>
  <c r="AF36" i="32" s="1"/>
  <c r="AF37" i="32" s="1"/>
  <c r="AF38" i="32" s="1"/>
  <c r="AF39" i="32" s="1"/>
  <c r="AF40" i="32" s="1"/>
  <c r="AF41" i="32" s="1"/>
  <c r="AE31" i="32"/>
  <c r="AE32" i="32" s="1"/>
  <c r="AE33" i="32" s="1"/>
  <c r="AE34" i="32" s="1"/>
  <c r="AE35" i="32" s="1"/>
  <c r="AE36" i="32" s="1"/>
  <c r="AE37" i="32" s="1"/>
  <c r="AE38" i="32" s="1"/>
  <c r="AE39" i="32" s="1"/>
  <c r="AE40" i="32" s="1"/>
  <c r="AE41" i="32" s="1"/>
  <c r="AD31" i="32"/>
  <c r="AD32" i="32" s="1"/>
  <c r="AD33" i="32" s="1"/>
  <c r="AD34" i="32" s="1"/>
  <c r="AD35" i="32" s="1"/>
  <c r="AD36" i="32" s="1"/>
  <c r="AD37" i="32" s="1"/>
  <c r="AD38" i="32" s="1"/>
  <c r="AD39" i="32" s="1"/>
  <c r="AD40" i="32" s="1"/>
  <c r="AD41" i="32" s="1"/>
  <c r="AD23" i="32"/>
  <c r="AE23" i="32"/>
  <c r="AF23" i="32"/>
  <c r="AG23" i="32"/>
  <c r="AD24" i="32"/>
  <c r="AE24" i="32"/>
  <c r="AF24" i="32"/>
  <c r="AG24" i="32"/>
  <c r="AD25" i="32"/>
  <c r="AE25" i="32"/>
  <c r="AF25" i="32"/>
  <c r="AG25" i="32"/>
  <c r="AD26" i="32"/>
  <c r="AE26" i="32"/>
  <c r="AF26" i="32"/>
  <c r="AG26" i="32"/>
  <c r="AD27" i="32"/>
  <c r="AE27" i="32"/>
  <c r="AF27" i="32"/>
  <c r="AG27" i="32"/>
  <c r="AD28" i="32"/>
  <c r="AE28" i="32"/>
  <c r="AF28" i="32"/>
  <c r="AG28" i="32"/>
  <c r="AD29" i="32"/>
  <c r="AE29" i="32"/>
  <c r="AF29" i="32"/>
  <c r="AG29" i="32"/>
  <c r="AD30" i="32"/>
  <c r="AE30" i="32"/>
  <c r="AF30" i="32"/>
  <c r="AG30" i="32"/>
  <c r="AG19" i="32"/>
  <c r="AG20" i="32" s="1"/>
  <c r="AG21" i="32" s="1"/>
  <c r="AG22" i="32" s="1"/>
  <c r="AF19" i="32"/>
  <c r="AF20" i="32" s="1"/>
  <c r="AF21" i="32" s="1"/>
  <c r="AF22" i="32" s="1"/>
  <c r="AE19" i="32"/>
  <c r="AE20" i="32" s="1"/>
  <c r="AE21" i="32" s="1"/>
  <c r="AE22" i="32" s="1"/>
  <c r="AD19" i="32"/>
  <c r="AD20" i="32" s="1"/>
  <c r="AD21" i="32" s="1"/>
  <c r="AD22" i="32" s="1"/>
  <c r="AG15" i="32"/>
  <c r="AG16" i="32" s="1"/>
  <c r="AG17" i="32" s="1"/>
  <c r="AG18" i="32" s="1"/>
  <c r="AF15" i="32"/>
  <c r="AF16" i="32" s="1"/>
  <c r="AF17" i="32" s="1"/>
  <c r="AF18" i="32" s="1"/>
  <c r="AE15" i="32"/>
  <c r="AE16" i="32" s="1"/>
  <c r="AE17" i="32" s="1"/>
  <c r="AE18" i="32" s="1"/>
  <c r="AD15" i="32"/>
  <c r="AD16" i="32" s="1"/>
  <c r="AD17" i="32" s="1"/>
  <c r="AD18" i="32" s="1"/>
  <c r="AG14" i="32"/>
  <c r="AF14" i="32"/>
  <c r="AE14" i="32"/>
  <c r="AD14" i="32"/>
  <c r="AG13" i="32"/>
  <c r="AF13" i="32"/>
  <c r="AE13" i="32"/>
  <c r="AD13" i="32"/>
  <c r="AG12" i="32"/>
  <c r="AF12" i="32"/>
  <c r="AE12" i="32"/>
  <c r="AD12" i="32"/>
  <c r="AG11" i="32"/>
  <c r="AF11" i="32"/>
  <c r="AE11" i="32"/>
  <c r="AD11" i="32"/>
  <c r="AG10" i="32"/>
  <c r="AF10" i="32"/>
  <c r="AE10" i="32"/>
  <c r="AD10" i="32"/>
  <c r="H16" i="36"/>
  <c r="AG9" i="32"/>
  <c r="AE9" i="32"/>
  <c r="AD9" i="32"/>
  <c r="D5" i="32"/>
  <c r="I5" i="32" s="1"/>
  <c r="N5" i="32" s="1"/>
  <c r="S5" i="32" s="1"/>
  <c r="X5" i="32" s="1"/>
  <c r="AA5" i="32" s="1"/>
  <c r="B35" i="25"/>
  <c r="B36" i="25"/>
  <c r="K40" i="31" l="1"/>
  <c r="I40" i="31"/>
  <c r="H40" i="31"/>
  <c r="K6" i="31"/>
  <c r="I6" i="31"/>
  <c r="H6" i="31"/>
  <c r="K5" i="31"/>
  <c r="I5" i="31"/>
  <c r="H5" i="31"/>
  <c r="K25" i="11"/>
  <c r="I25" i="11"/>
  <c r="H25" i="11"/>
  <c r="K24" i="11"/>
  <c r="I24" i="11"/>
  <c r="H24" i="11"/>
  <c r="K6" i="36"/>
  <c r="I6" i="36"/>
  <c r="H6" i="36"/>
  <c r="K5" i="36"/>
  <c r="I5" i="36"/>
  <c r="H5" i="36"/>
  <c r="K23" i="25"/>
  <c r="K24" i="25" s="1"/>
  <c r="K25" i="25" s="1"/>
  <c r="K26" i="25" s="1"/>
  <c r="K27" i="25" s="1"/>
  <c r="K29" i="25" s="1"/>
  <c r="K30" i="25" s="1"/>
  <c r="K31" i="25" s="1"/>
  <c r="K32" i="25" s="1"/>
  <c r="K33" i="25" s="1"/>
  <c r="K34" i="25" s="1"/>
  <c r="K35" i="25" s="1"/>
  <c r="K36" i="25" s="1"/>
  <c r="I23" i="25"/>
  <c r="I24" i="25" s="1"/>
  <c r="I25" i="25" s="1"/>
  <c r="I26" i="25" s="1"/>
  <c r="I27" i="25" s="1"/>
  <c r="I29" i="25" s="1"/>
  <c r="I30" i="25" s="1"/>
  <c r="I31" i="25" s="1"/>
  <c r="I32" i="25" s="1"/>
  <c r="I33" i="25" s="1"/>
  <c r="I34" i="25" s="1"/>
  <c r="I35" i="25" s="1"/>
  <c r="I36" i="25" s="1"/>
  <c r="H23" i="25"/>
  <c r="H24" i="25" s="1"/>
  <c r="H25" i="25" s="1"/>
  <c r="H26" i="25" s="1"/>
  <c r="H27" i="25" s="1"/>
  <c r="H29" i="25" s="1"/>
  <c r="H30" i="25" s="1"/>
  <c r="H31" i="25" s="1"/>
  <c r="H32" i="25" s="1"/>
  <c r="H33" i="25" s="1"/>
  <c r="H34" i="25" s="1"/>
  <c r="H35" i="25" s="1"/>
  <c r="H36" i="25" s="1"/>
  <c r="K4" i="25"/>
  <c r="I22" i="25"/>
  <c r="H22" i="25"/>
  <c r="I4" i="25"/>
  <c r="H4" i="25"/>
  <c r="B29" i="25"/>
  <c r="B30" i="25" s="1"/>
  <c r="B31" i="25" s="1"/>
  <c r="B32" i="25" s="1"/>
  <c r="B33" i="25" s="1"/>
  <c r="B34" i="25" s="1"/>
  <c r="B25" i="25"/>
  <c r="B26" i="25" s="1"/>
  <c r="J24" i="25"/>
  <c r="J25" i="25" s="1"/>
  <c r="J26" i="25" s="1"/>
  <c r="J27" i="25" s="1"/>
  <c r="J29" i="25" s="1"/>
  <c r="J30" i="25" s="1"/>
  <c r="J31" i="25" s="1"/>
  <c r="J32" i="25" s="1"/>
  <c r="J33" i="25" s="1"/>
  <c r="J34" i="25" s="1"/>
  <c r="J35" i="25" s="1"/>
  <c r="J36" i="25" s="1"/>
  <c r="K22" i="25"/>
  <c r="K23" i="36" l="1"/>
  <c r="I23" i="36"/>
  <c r="H23" i="36"/>
  <c r="J26" i="11" l="1"/>
  <c r="K26" i="11"/>
  <c r="I26" i="11"/>
  <c r="H26" i="11"/>
  <c r="K65" i="11"/>
  <c r="I65" i="11"/>
  <c r="H65" i="11"/>
  <c r="J7" i="31"/>
  <c r="J8" i="31" s="1"/>
  <c r="J9" i="31" s="1"/>
  <c r="J10" i="31" s="1"/>
  <c r="J11" i="31" s="1"/>
  <c r="K7" i="31"/>
  <c r="K8" i="31" s="1"/>
  <c r="K9" i="31" s="1"/>
  <c r="K10" i="31" s="1"/>
  <c r="K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K67" i="11"/>
  <c r="I67" i="11"/>
  <c r="H67" i="11"/>
  <c r="K66" i="11"/>
  <c r="I66" i="11"/>
  <c r="H66" i="11"/>
  <c r="K7" i="36"/>
  <c r="K8" i="36" s="1"/>
  <c r="K9" i="36" s="1"/>
  <c r="K10" i="36" s="1"/>
  <c r="K11" i="36" s="1"/>
  <c r="I7" i="36"/>
  <c r="I8" i="36" s="1"/>
  <c r="I9" i="36" s="1"/>
  <c r="I10" i="36" s="1"/>
  <c r="J7" i="36"/>
  <c r="J8" i="36" s="1"/>
  <c r="J9" i="36" s="1"/>
  <c r="J10" i="36" s="1"/>
  <c r="J11" i="36" s="1"/>
  <c r="K12" i="36" l="1"/>
  <c r="K14" i="36" s="1"/>
  <c r="K16" i="36" s="1"/>
  <c r="K17" i="36" s="1"/>
  <c r="K18" i="36" s="1"/>
  <c r="K19" i="36" s="1"/>
  <c r="K13" i="36"/>
  <c r="J12" i="36"/>
  <c r="J14" i="36" s="1"/>
  <c r="J16" i="36" s="1"/>
  <c r="J17" i="36" s="1"/>
  <c r="J18" i="36" s="1"/>
  <c r="J19" i="36" s="1"/>
  <c r="J13" i="36"/>
  <c r="I11" i="36"/>
  <c r="J12" i="31"/>
  <c r="J13" i="31" s="1"/>
  <c r="K12" i="31"/>
  <c r="K13" i="31" s="1"/>
  <c r="H12" i="31"/>
  <c r="H13" i="31" s="1"/>
  <c r="I12" i="31"/>
  <c r="I13" i="31" s="1"/>
  <c r="H27" i="11"/>
  <c r="H28" i="11" s="1"/>
  <c r="K27" i="11"/>
  <c r="K28" i="11" s="1"/>
  <c r="I27" i="11"/>
  <c r="I28" i="11" s="1"/>
  <c r="J27" i="11"/>
  <c r="J28" i="11" s="1"/>
  <c r="H7" i="36"/>
  <c r="H8" i="36" s="1"/>
  <c r="H9" i="36" s="1"/>
  <c r="H10" i="36" s="1"/>
  <c r="H11" i="36" s="1"/>
  <c r="I12" i="36" l="1"/>
  <c r="I14" i="36" s="1"/>
  <c r="I16" i="36" s="1"/>
  <c r="I17" i="36" s="1"/>
  <c r="I18" i="36" s="1"/>
  <c r="I19" i="36" s="1"/>
  <c r="I13" i="36"/>
  <c r="H12" i="36"/>
  <c r="H14" i="36" s="1"/>
  <c r="H17" i="36" s="1"/>
  <c r="H18" i="36" s="1"/>
  <c r="H19" i="36" s="1"/>
  <c r="H13" i="36"/>
  <c r="J29" i="11"/>
  <c r="J30" i="11" s="1"/>
  <c r="J31" i="11" s="1"/>
  <c r="J32" i="11" s="1"/>
  <c r="I29" i="11"/>
  <c r="I30" i="11" s="1"/>
  <c r="I31" i="11" s="1"/>
  <c r="I32" i="11" s="1"/>
  <c r="K14" i="31"/>
  <c r="K15" i="31" s="1"/>
  <c r="K16" i="31" s="1"/>
  <c r="K17" i="31" s="1"/>
  <c r="K29" i="11"/>
  <c r="K30" i="11" s="1"/>
  <c r="K31" i="11" s="1"/>
  <c r="K32" i="11" s="1"/>
  <c r="H29" i="11"/>
  <c r="H30" i="11" s="1"/>
  <c r="H31" i="11" s="1"/>
  <c r="H32" i="11" s="1"/>
  <c r="I33" i="11" l="1"/>
  <c r="I34" i="11" s="1"/>
  <c r="H33" i="11"/>
  <c r="H34" i="11" s="1"/>
  <c r="K33" i="11"/>
  <c r="K34" i="11" s="1"/>
  <c r="J33" i="11"/>
  <c r="J34" i="11" s="1"/>
  <c r="H14" i="31"/>
  <c r="H15" i="31" s="1"/>
  <c r="H16" i="31" s="1"/>
  <c r="H17" i="31" s="1"/>
  <c r="I14" i="31"/>
  <c r="I15" i="31" s="1"/>
  <c r="I16" i="31" s="1"/>
  <c r="I17" i="31" s="1"/>
  <c r="J14" i="31"/>
  <c r="J15" i="31" s="1"/>
  <c r="J16" i="31" s="1"/>
  <c r="J17" i="31" s="1"/>
  <c r="B8" i="36"/>
  <c r="B9" i="36" s="1"/>
  <c r="B10" i="36" s="1"/>
  <c r="B27" i="11"/>
  <c r="B28" i="11" s="1"/>
  <c r="B8" i="31"/>
  <c r="B9" i="31" s="1"/>
  <c r="B10" i="31" s="1"/>
  <c r="B11" i="31" s="1"/>
  <c r="I36" i="11" l="1"/>
  <c r="I37" i="11" s="1"/>
  <c r="I38" i="11" s="1"/>
  <c r="I39" i="11" s="1"/>
  <c r="I40" i="11" s="1"/>
  <c r="I41" i="11" s="1"/>
  <c r="H36" i="11"/>
  <c r="H37" i="11" s="1"/>
  <c r="H38" i="11" s="1"/>
  <c r="H39" i="11" s="1"/>
  <c r="H40" i="11" s="1"/>
  <c r="H41" i="11" s="1"/>
  <c r="K36" i="11"/>
  <c r="K37" i="11" s="1"/>
  <c r="K38" i="11" s="1"/>
  <c r="K39" i="11" s="1"/>
  <c r="K40" i="11" s="1"/>
  <c r="K41" i="11" s="1"/>
  <c r="J36" i="11"/>
  <c r="J37" i="11" s="1"/>
  <c r="J38" i="11" s="1"/>
  <c r="J39" i="11" s="1"/>
  <c r="J40" i="11" s="1"/>
  <c r="J41" i="11" s="1"/>
  <c r="B16" i="36"/>
  <c r="B17" i="36" s="1"/>
  <c r="B18" i="36" s="1"/>
  <c r="B19" i="36" s="1"/>
  <c r="B11" i="36"/>
  <c r="B12" i="31"/>
  <c r="B13" i="31" s="1"/>
  <c r="B29" i="11"/>
  <c r="B30" i="11" s="1"/>
  <c r="B31" i="11" s="1"/>
  <c r="B32" i="11" s="1"/>
  <c r="B33" i="11" l="1"/>
  <c r="B34" i="11" s="1"/>
  <c r="B12" i="36"/>
  <c r="B14" i="36" s="1"/>
  <c r="B13" i="36"/>
  <c r="B14" i="31"/>
  <c r="B15" i="31" s="1"/>
  <c r="B16" i="31" s="1"/>
  <c r="B17" i="31" s="1"/>
  <c r="B36" i="11" l="1"/>
  <c r="B37" i="11" s="1"/>
  <c r="B38" i="11" s="1"/>
  <c r="B39" i="11" s="1"/>
  <c r="B40" i="11" s="1"/>
  <c r="B41" i="11" s="1"/>
</calcChain>
</file>

<file path=xl/sharedStrings.xml><?xml version="1.0" encoding="utf-8"?>
<sst xmlns="http://schemas.openxmlformats.org/spreadsheetml/2006/main" count="689" uniqueCount="409">
  <si>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</si>
  <si>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</si>
  <si>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</si>
  <si>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</si>
  <si>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</si>
  <si>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</si>
  <si>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</si>
  <si>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</si>
  <si>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</si>
  <si>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</si>
  <si>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</si>
  <si>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</si>
  <si>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</si>
  <si>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</si>
  <si>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</si>
  <si>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</si>
  <si>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</si>
  <si>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</si>
  <si>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</si>
  <si>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</si>
  <si>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</si>
  <si>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</si>
  <si>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</si>
  <si>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</si>
  <si>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</si>
  <si>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</si>
  <si>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</si>
  <si>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</si>
  <si>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</si>
  <si>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</si>
  <si>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</si>
  <si>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</si>
  <si>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</si>
  <si>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</si>
  <si>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</si>
  <si>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</si>
  <si>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</si>
  <si>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</si>
  <si>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</si>
  <si>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</si>
  <si>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</si>
  <si>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</si>
  <si>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</si>
  <si>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</si>
  <si>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</si>
  <si>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</si>
  <si>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</si>
  <si>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</si>
  <si>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</si>
  <si>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</si>
  <si>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</si>
  <si>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</si>
  <si>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</si>
  <si>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</si>
  <si>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</si>
  <si>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</si>
  <si>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</si>
  <si>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</si>
  <si>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</si>
  <si>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</si>
  <si>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</si>
  <si>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</si>
  <si>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</si>
  <si>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</si>
  <si>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</si>
  <si>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</si>
  <si>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</si>
  <si>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</si>
  <si>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</si>
  <si>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</si>
  <si>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</si>
  <si>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</si>
  <si>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</si>
  <si>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</si>
  <si>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</si>
  <si>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</si>
  <si>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</si>
  <si>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</si>
  <si>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</si>
  <si>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</si>
  <si>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</si>
  <si>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</si>
  <si>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</si>
  <si>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</si>
  <si>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</si>
  <si>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</si>
  <si>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</si>
  <si>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</si>
  <si>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</si>
  <si>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</si>
  <si>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</si>
  <si>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</si>
  <si>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</si>
  <si>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</si>
  <si>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</si>
  <si>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</si>
  <si>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</si>
  <si>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</si>
  <si>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</si>
  <si>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</si>
  <si>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</si>
  <si>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</si>
  <si>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</si>
  <si>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</si>
  <si>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</si>
  <si>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</si>
  <si>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</si>
  <si>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</si>
  <si>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</si>
  <si>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</si>
  <si>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</si>
  <si>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</si>
  <si>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</si>
  <si>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</si>
  <si>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</si>
  <si>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</si>
  <si>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</si>
  <si>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</si>
  <si>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</si>
  <si>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</si>
  <si>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</si>
  <si>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</si>
  <si>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</si>
  <si>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</si>
  <si>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</si>
  <si>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</si>
  <si>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</si>
  <si>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</si>
  <si>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</si>
  <si>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</si>
  <si>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</si>
  <si>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</si>
  <si>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</si>
  <si>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</si>
  <si>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</si>
  <si>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</si>
  <si>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</si>
  <si>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</si>
  <si>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</si>
  <si>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</si>
  <si>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</si>
  <si>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</si>
  <si>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</si>
  <si>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</si>
  <si>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</si>
  <si>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</si>
  <si>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</si>
  <si>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</si>
  <si>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</si>
  <si>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</si>
  <si>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</si>
  <si>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</si>
  <si>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</si>
  <si>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</si>
  <si>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</si>
  <si>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</si>
  <si>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</si>
  <si>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</si>
  <si>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</si>
  <si>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</si>
  <si>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</si>
  <si>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</si>
  <si>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</si>
  <si>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</si>
  <si>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</si>
  <si>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</si>
  <si>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</si>
  <si>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</si>
  <si>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</si>
  <si>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</si>
  <si>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</si>
  <si>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</si>
  <si>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</si>
  <si>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</si>
  <si>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</si>
  <si>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</si>
  <si>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</si>
  <si>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</si>
  <si>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</si>
  <si>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</si>
  <si>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</si>
  <si>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</si>
  <si>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</si>
  <si>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</si>
  <si>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</si>
  <si>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</si>
  <si>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</si>
  <si>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</si>
  <si>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</si>
  <si>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</si>
  <si>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</si>
  <si>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Registration Link:</t>
  </si>
  <si>
    <t>Global call-in numbers</t>
  </si>
  <si>
    <t xml:space="preserve">Marco Hernamdez
Ryuji Kohno
</t>
    <phoneticPr fontId="23"/>
  </si>
  <si>
    <t>Presentaion of Feasible Implementation and Performace Analysis of Feasibility</t>
    <phoneticPr fontId="23"/>
  </si>
  <si>
    <t xml:space="preserve">Ryuji Kohno
</t>
    <phoneticPr fontId="23"/>
  </si>
  <si>
    <t>Jnt/Recip 
Credit
See 802
Cal</t>
  </si>
  <si>
    <t>TG4ab
NG UWB</t>
  </si>
  <si>
    <t>TG4ad
NG SUN PHYs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</si>
  <si>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</si>
  <si>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</si>
  <si>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</si>
  <si>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</si>
  <si>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</si>
  <si>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</si>
  <si>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</si>
  <si>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</si>
  <si>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</si>
  <si>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</si>
  <si>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overview-of-ig-dep-sg6a-tg6a-and-tg15-6ma-for
-revision-of-ieee802-15-6-2012-wireless-ban-with-enhanced-dependability</t>
    <phoneticPr fontId="23"/>
  </si>
  <si>
    <t>project-task-list-of-TG6ma</t>
    <phoneticPr fontId="23"/>
  </si>
  <si>
    <t>Ryuji Kohno
Marco Hernandez
Takumi Kobayashi
Daisuke Anzai
Minsoo Kim</t>
    <phoneticPr fontId="23"/>
  </si>
  <si>
    <t>TG6ma Coexistence Assurance Document</t>
  </si>
  <si>
    <t>Ryuji Kohno
Marco Hernandez
Daisuke Anzai
Minsoo Kim
Seong-Soon Joo 
Takumi Kobayashi 
Kento Takabayashi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</si>
  <si>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</si>
  <si>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</si>
  <si>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</si>
  <si>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</si>
  <si>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</si>
  <si>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</si>
  <si>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</si>
  <si>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</si>
  <si>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</si>
  <si>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</si>
  <si>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</si>
  <si>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</si>
  <si>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</si>
  <si>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</si>
  <si>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</si>
  <si>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</si>
  <si>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</si>
  <si>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</si>
  <si>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</si>
  <si>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</si>
  <si>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</si>
  <si>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</si>
  <si>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>Ryuji Kohno, Huan-Bang Li, Seong-Soon Joo, Takumi Kobayashi</t>
    <phoneticPr fontId="23"/>
  </si>
  <si>
    <t xml:space="preserve">Future Meeting Schedule https://grouper.ieee.org/groups/802/15/pub/Meeting_Plan.html </t>
    <phoneticPr fontId="23"/>
  </si>
  <si>
    <t>25-00zz-00</t>
    <phoneticPr fontId="23"/>
  </si>
  <si>
    <t>25-00ww-00</t>
    <phoneticPr fontId="23"/>
  </si>
  <si>
    <t>CRG Formation for Recirculation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</si>
  <si>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</si>
  <si>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</si>
  <si>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</si>
  <si>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</si>
  <si>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</si>
  <si>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</si>
  <si>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</si>
  <si>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</si>
  <si>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</si>
  <si>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</si>
  <si>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</si>
  <si>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</si>
  <si>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>25-0033-01</t>
    <phoneticPr fontId="23"/>
  </si>
  <si>
    <t>25-0062-01</t>
    <phoneticPr fontId="23"/>
  </si>
  <si>
    <t>EEE 802.15 FUTURE SESSION PLANS</t>
  </si>
  <si>
    <t>WEBEX &amp; PHYSICAL RM INFO</t>
  </si>
  <si>
    <t>Webex 2</t>
  </si>
  <si>
    <t>Webex 1</t>
  </si>
  <si>
    <t>Webex 3</t>
  </si>
  <si>
    <t>Webex 4</t>
  </si>
  <si>
    <t>TG16me
Lic NB</t>
  </si>
  <si>
    <t>TG16me</t>
  </si>
  <si>
    <t>16 Revision to 802.16-2017 (Licensed Narrowband)</t>
  </si>
  <si>
    <t>Marco Hernandez, Ryuji Kohno, Seong-Soon Joo, 
 Takumi Kobayashi, Daisuke Anzai, Kento Takabayashi</t>
    <phoneticPr fontId="23"/>
  </si>
  <si>
    <t xml:space="preserve"> Seong-Soon Joo
 </t>
    <phoneticPr fontId="23"/>
  </si>
  <si>
    <t xml:space="preserve">Ryuji Kohno, Marco Hernandez, 
 Takumi Kobayashi </t>
    <phoneticPr fontId="23"/>
  </si>
  <si>
    <t>Joint Session between 802.1 and 802.15</t>
    <phoneticPr fontId="23"/>
  </si>
  <si>
    <t>24-0348-04</t>
    <phoneticPr fontId="23"/>
  </si>
  <si>
    <t>TG6ma Standard Draft Document</t>
    <phoneticPr fontId="23"/>
  </si>
  <si>
    <t>23-056-12</t>
    <phoneticPr fontId="23"/>
  </si>
  <si>
    <t>Ryuji Kohno
Marco Hernandez
Takumi Kobayashi
Minsoo Kim</t>
    <phoneticPr fontId="23"/>
  </si>
  <si>
    <t xml:space="preserve">  </t>
  </si>
  <si>
    <t>World Time Zones</t>
  </si>
  <si>
    <t>PDT=
UTC-7</t>
  </si>
  <si>
    <t>EDT=
UTC-4</t>
  </si>
  <si>
    <t>JST/KST=
UTC+9</t>
  </si>
  <si>
    <t>•WG Motion to Complete the Draft for Std.IEEE802.15.6ma</t>
    <phoneticPr fontId="23"/>
  </si>
  <si>
    <t>Dial: 23335958466@ieeesa.webex.com</t>
    <phoneticPr fontId="23"/>
  </si>
  <si>
    <t>Access code: 2333 595 8466</t>
    <phoneticPr fontId="23"/>
  </si>
  <si>
    <t>https://ieeesa.webex.com/webappng/sites/ieeesa/meeting/info/f4c5bf7109304aa29db921c59e59cdc9#</t>
    <phoneticPr fontId="23"/>
  </si>
  <si>
    <t>TG15.6ma(Revision for Enhanced Dependability of 15.6-2012) 1st Session at PM1 on Monday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</si>
  <si>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</si>
  <si>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Virtual Room #4</t>
    <phoneticPr fontId="23"/>
  </si>
  <si>
    <t>Access code: 2330 571 1262</t>
    <phoneticPr fontId="23"/>
  </si>
  <si>
    <t>https://ieeesa.webex.com/webappng/sites/ieeesa/meeting/info/349649b027334d52ab3f1699d25cdb3d#</t>
    <phoneticPr fontId="23"/>
  </si>
  <si>
    <t>TG15.6ma(Revision for Enhanced Dependability of 15.6-2012) 2nd Session at PM1 on Tuesday (Virtual RM#4)</t>
    <phoneticPr fontId="23"/>
  </si>
  <si>
    <t>15.6ma MAC Group BAN communication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</si>
  <si>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2,   TUE,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</si>
  <si>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</si>
  <si>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</si>
  <si>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</si>
  <si>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TG Motion to Complete Draft</t>
    <phoneticPr fontId="23"/>
  </si>
  <si>
    <t>25-0vvv-00</t>
    <phoneticPr fontId="23"/>
  </si>
  <si>
    <t xml:space="preserve">802.15 WG Closing Plenary(Vertual Room#1)
PM2 May 15(THU) </t>
    <phoneticPr fontId="23"/>
  </si>
  <si>
    <t>TG15.6ma(Revision for Enhanced Dependability of 15.6-2012) 4th Session at PM1 Thursday (Virtual RM#4)</t>
    <phoneticPr fontId="23"/>
  </si>
  <si>
    <t>2025/5/15 Thursday</t>
    <phoneticPr fontId="23"/>
  </si>
  <si>
    <t>Registration for this Session</t>
    <phoneticPr fontId="23"/>
  </si>
  <si>
    <t>Seong-Soon Joo</t>
    <phoneticPr fontId="23"/>
  </si>
  <si>
    <t>Proposed resolution draft for GBAN maintenance</t>
    <phoneticPr fontId="23"/>
  </si>
  <si>
    <t>Proposed resolution draft for GBAN frame</t>
    <phoneticPr fontId="23"/>
  </si>
  <si>
    <t>23-0056-12</t>
    <phoneticPr fontId="23"/>
  </si>
  <si>
    <t>TG6ma Timeline</t>
    <phoneticPr fontId="23"/>
  </si>
  <si>
    <t>Marco Hernandez, 
Ryuji Kohno</t>
    <phoneticPr fontId="23"/>
  </si>
  <si>
    <t>Revised CAD Corresponding 802.19 Letter Ballot Comment Submission IEEE P802.15.6ma</t>
    <phoneticPr fontId="23"/>
  </si>
  <si>
    <t>15-24-0348-05</t>
    <phoneticPr fontId="23"/>
  </si>
  <si>
    <t>TG6ma Coexistence Assessment Document</t>
    <phoneticPr fontId="23"/>
  </si>
  <si>
    <t>15-24-0348-06</t>
    <phoneticPr fontId="23"/>
  </si>
  <si>
    <t>Preparation to SA Ballot</t>
    <phoneticPr fontId="23"/>
  </si>
  <si>
    <r>
      <t xml:space="preserve">Interference Mittigation Schemes in Class 3, 5, 6, and 7 of Coexisitence in TG6ma                   </t>
    </r>
    <r>
      <rPr>
        <b/>
        <sz val="14"/>
        <rFont val="游ゴシック"/>
        <family val="2"/>
        <charset val="128"/>
      </rPr>
      <t>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</si>
  <si>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TG15.6ma(Revision of IEEE802.15.6-2012 with Enhanced Dependability) July 2025 Meeting Agenda</t>
    <phoneticPr fontId="23"/>
  </si>
  <si>
    <t>[TG15.6ma Meeting Agenda in July 2025]</t>
    <phoneticPr fontId="23"/>
  </si>
  <si>
    <t>P802.15.6ma_D06</t>
    <phoneticPr fontId="23"/>
  </si>
  <si>
    <t>15-25-0298-00</t>
    <phoneticPr fontId="23"/>
  </si>
  <si>
    <t>Agenda of July 2025 Meeting of TG15.6ma Revision of IEEE802.15.6-2012 with Enhanced Dependability</t>
    <phoneticPr fontId="23"/>
  </si>
  <si>
    <t>IEEE802.15 TG6ma July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</si>
  <si>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the Second Recirculation LB221 for Draft D06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</si>
  <si>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D06 i</t>
    </r>
    <r>
      <rPr>
        <b/>
        <sz val="20"/>
        <color rgb="FFFF0000"/>
        <rFont val="Arial"/>
        <family val="2"/>
      </rPr>
      <t>n LB221</t>
    </r>
    <phoneticPr fontId="23"/>
  </si>
  <si>
    <t xml:space="preserve">    Submission for SA Ballot</t>
    <phoneticPr fontId="28"/>
  </si>
  <si>
    <t>25-0033-03</t>
    <phoneticPr fontId="23"/>
  </si>
  <si>
    <t>23-0361-12</t>
    <phoneticPr fontId="23"/>
  </si>
  <si>
    <t>R0</t>
  </si>
  <si>
    <t>157th IEEE 802.15 WSN SESSION</t>
  </si>
  <si>
    <t>Madrid</t>
  </si>
  <si>
    <t>rm2</t>
  </si>
  <si>
    <t>rm1</t>
  </si>
  <si>
    <t>rm3</t>
  </si>
  <si>
    <t>share</t>
  </si>
  <si>
    <t>802 LMSC
OPENING MEETING</t>
  </si>
  <si>
    <t>Coffee</t>
  </si>
  <si>
    <t>SC
THz</t>
  </si>
  <si>
    <t>802.15 AC Meeting
(Webex 2 - )</t>
  </si>
  <si>
    <t>IG
NG OWC</t>
  </si>
  <si>
    <t>SC THz</t>
  </si>
  <si>
    <t>802.15 WG Opening Plenary
(Webex 1 - )</t>
  </si>
  <si>
    <t>802.15 WG Midweek Plenary
(Webex 1 - )</t>
  </si>
  <si>
    <t>SC WNG
(Webex 1 - )</t>
  </si>
  <si>
    <t>802 LMSC
 CLOSING MEETING</t>
  </si>
  <si>
    <t>802.15 WG Closing Plenary
(Webex 1 - )</t>
  </si>
  <si>
    <t>802.15
AC MEETING
(Webex 2)</t>
  </si>
  <si>
    <t>Joint
.15 /.1</t>
  </si>
  <si>
    <t>23:00-23:30</t>
  </si>
  <si>
    <t>23:30-24:00</t>
  </si>
  <si>
    <t>2025/7/28 Monday</t>
    <phoneticPr fontId="23"/>
  </si>
  <si>
    <t>July 28 in CEST
Madrid(UTC+2)</t>
    <phoneticPr fontId="23"/>
  </si>
  <si>
    <t>July 28 in EDT
(UTC-4)</t>
    <phoneticPr fontId="23"/>
  </si>
  <si>
    <t>July 28 in UTC</t>
    <phoneticPr fontId="23"/>
  </si>
  <si>
    <t>July 28 JST/KST
(UTC+9)</t>
    <phoneticPr fontId="23"/>
  </si>
  <si>
    <t>July 29 in CEST
Madrid(UTC+2)</t>
    <phoneticPr fontId="23"/>
  </si>
  <si>
    <t>July 29 in EDT
(UTC-4)</t>
    <phoneticPr fontId="23"/>
  </si>
  <si>
    <t>July 29 in UTC</t>
    <phoneticPr fontId="23"/>
  </si>
  <si>
    <t>July 29 JST/KST
(UTC+9)</t>
    <phoneticPr fontId="23"/>
  </si>
  <si>
    <t>2025/7/29 Tuesday</t>
    <phoneticPr fontId="23"/>
  </si>
  <si>
    <t>2025/7/30 Wedensday</t>
    <phoneticPr fontId="23"/>
  </si>
  <si>
    <t>July 30 in CEST
Madrid(UTC+2)</t>
    <phoneticPr fontId="23"/>
  </si>
  <si>
    <t>July 30 in EDT
(UTC-4)</t>
    <phoneticPr fontId="23"/>
  </si>
  <si>
    <t>July 30 in UTC</t>
    <phoneticPr fontId="23"/>
  </si>
  <si>
    <t>July 30 JST/KST
(UTC+9)</t>
    <phoneticPr fontId="23"/>
  </si>
  <si>
    <t>July 31 in CEST
Madrid(UTC+2)</t>
    <phoneticPr fontId="23"/>
  </si>
  <si>
    <t>July 31 in EDT
(UTC-4)</t>
    <phoneticPr fontId="23"/>
  </si>
  <si>
    <t>July 31 in UTC</t>
    <phoneticPr fontId="23"/>
  </si>
  <si>
    <t>July 31 JST/KST
(UTC+9)</t>
    <phoneticPr fontId="23"/>
  </si>
  <si>
    <t>https://web.cvent.com/event/b4fe1917-82ff-44d5-b34a-afe989945a9e/summary</t>
    <phoneticPr fontId="23"/>
  </si>
  <si>
    <t>https://grouper.ieee.org/groups/802/15/pub/Meeting_Plan.html</t>
  </si>
  <si>
    <t>Future Meeting Schedule</t>
  </si>
  <si>
    <t>25-0299-00</t>
    <phoneticPr fontId="23"/>
  </si>
  <si>
    <t>25-0298-00</t>
    <phoneticPr fontId="23"/>
  </si>
  <si>
    <t>Review of minutes of last meeting in May 2025</t>
    <phoneticPr fontId="23"/>
  </si>
  <si>
    <t>25-0266-00</t>
    <phoneticPr fontId="23"/>
  </si>
  <si>
    <t>Review of the Second Recirculation LB221</t>
    <phoneticPr fontId="23"/>
  </si>
  <si>
    <t>Tally of LB210 &amp; 212 &amp; 217 &amp; 221</t>
    <phoneticPr fontId="23"/>
  </si>
  <si>
    <t>Consolidated comments  resolutions  for LB221</t>
    <phoneticPr fontId="23"/>
  </si>
  <si>
    <t>25-0xxx-00</t>
    <phoneticPr fontId="23"/>
  </si>
  <si>
    <t xml:space="preserve">Proposed resolution draft for BAN communication - LB221 </t>
    <phoneticPr fontId="23"/>
  </si>
  <si>
    <t>25-0yyy-00</t>
    <phoneticPr fontId="23"/>
  </si>
  <si>
    <t>25-0zzz-00</t>
    <phoneticPr fontId="23"/>
  </si>
  <si>
    <t>Review and Revision of Draft D06</t>
    <phoneticPr fontId="23"/>
  </si>
  <si>
    <t>802.15 - July Webex 4</t>
    <phoneticPr fontId="23"/>
  </si>
  <si>
    <t>Consolidated comments resolutions for LB221</t>
    <phoneticPr fontId="23"/>
  </si>
  <si>
    <t>25-0186-02</t>
    <phoneticPr fontId="23"/>
  </si>
  <si>
    <t>MEC(Mandatory Editorial Coordination) for IEEE P802.15.6</t>
    <phoneticPr fontId="23"/>
  </si>
  <si>
    <t>Michelle Turner</t>
    <phoneticPr fontId="23"/>
  </si>
  <si>
    <t>23-0576-10</t>
    <phoneticPr fontId="23"/>
  </si>
  <si>
    <t>22-00562-16</t>
    <phoneticPr fontId="23"/>
  </si>
  <si>
    <t>24-0246-07</t>
    <phoneticPr fontId="23"/>
  </si>
  <si>
    <t>24-0247-07</t>
    <phoneticPr fontId="23"/>
  </si>
  <si>
    <t>24-0248-07</t>
    <phoneticPr fontId="23"/>
  </si>
  <si>
    <t>24-0073-09</t>
    <phoneticPr fontId="23"/>
  </si>
  <si>
    <t>25-0062-03</t>
    <phoneticPr fontId="23"/>
  </si>
  <si>
    <t>23-0056-14</t>
    <phoneticPr fontId="23"/>
  </si>
  <si>
    <t>Consolidated comments resolutions LB221</t>
    <phoneticPr fontId="23"/>
  </si>
  <si>
    <t>25-0WWW-00</t>
    <phoneticPr fontId="23"/>
  </si>
  <si>
    <t>TG Motion to complete draft</t>
    <phoneticPr fontId="23"/>
  </si>
  <si>
    <t>24-0348-06</t>
    <phoneticPr fontId="23"/>
  </si>
  <si>
    <t>Meeting link:WEBEX MEETING
https://ieeesa.webex.com/ieeesa/j.php?MTID=me425ee822448b188d09076c9d858ab54</t>
    <phoneticPr fontId="23"/>
  </si>
  <si>
    <t>Meeting number: 2334 503 7060</t>
    <phoneticPr fontId="23"/>
  </si>
  <si>
    <t>Password: 80215julymtgrm1</t>
    <phoneticPr fontId="23"/>
  </si>
  <si>
    <t>Meeting link:https://ieeesa.webex.com/ieeesa/j.php?MTID=m0f5ac6f381083d486829442bf42c1a5f</t>
    <phoneticPr fontId="23"/>
  </si>
  <si>
    <t>Meeting number: 2334 691 2072</t>
    <phoneticPr fontId="23"/>
  </si>
  <si>
    <t>Password: 80215july25wbx4</t>
    <phoneticPr fontId="23"/>
  </si>
  <si>
    <t>Dial sip:23346912072@ieeesa.webex.com
You can also dial 173.243.2.68 and enter your meeting number.</t>
    <phoneticPr fontId="23"/>
  </si>
  <si>
    <t>Access code: 2334 691 2072</t>
    <phoneticPr fontId="23"/>
  </si>
  <si>
    <t>802.15 - July Webex 1</t>
    <phoneticPr fontId="23"/>
  </si>
  <si>
    <t>2025/7/30 Wednesday</t>
    <phoneticPr fontId="23"/>
  </si>
  <si>
    <t>802.15 WG Midweek Plenary(Vertual Room#1)</t>
    <phoneticPr fontId="23"/>
  </si>
  <si>
    <t>802.15 SC WNG(wireless New Generation) Meeting(Vertual Room#1)</t>
    <phoneticPr fontId="23"/>
  </si>
  <si>
    <t>https://ieee802.org/15/calendar.html</t>
    <phoneticPr fontId="23"/>
  </si>
  <si>
    <t>Useful calendars</t>
    <phoneticPr fontId="23"/>
  </si>
  <si>
    <t>https://schedule.802world.com/schedule/schedule/show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</si>
</sst>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4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16"/>
      <color rgb="FF000000"/>
      <name val="Arial"/>
      <family val="2"/>
    </font>
    <font>
      <b/>
      <sz val="36"/>
      <color indexed="8"/>
      <name val="Times New Roman"/>
      <family val="1"/>
    </font>
    <font>
      <b/>
      <sz val="14"/>
      <name val="游ゴシック"/>
      <family val="2"/>
      <charset val="128"/>
    </font>
    <font>
      <b/>
      <sz val="18"/>
      <color rgb="FFFF0000"/>
      <name val="Helvetica"/>
      <family val="2"/>
    </font>
    <font>
      <sz val="20"/>
      <name val="Arial"/>
      <family val="2"/>
    </font>
    <font>
      <u/>
      <sz val="20"/>
      <color theme="10"/>
      <name val="Arial"/>
      <family val="2"/>
    </font>
    <font>
      <sz val="18"/>
      <color rgb="FFFF0000"/>
      <name val="Arial"/>
      <family val="2"/>
    </font>
    <font>
      <b/>
      <sz val="18"/>
      <color rgb="FFFF000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1" fillId="0" borderId="0"/>
    <xf numFmtId="0" fontId="82" fillId="0" borderId="0" applyNumberFormat="0" applyFill="0" applyBorder="0" applyAlignment="0" applyProtection="0"/>
    <xf numFmtId="180" fontId="28" fillId="0" borderId="0"/>
    <xf numFmtId="0" fontId="81" fillId="0" borderId="0"/>
    <xf numFmtId="0" fontId="82" fillId="0" borderId="0" applyNumberFormat="0" applyFill="0" applyBorder="0" applyAlignment="0" applyProtection="0"/>
    <xf numFmtId="0" fontId="81" fillId="0" borderId="0"/>
    <xf numFmtId="0" fontId="81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</cellStyleXfs>
  <cellXfs count="613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0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1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0" fillId="0" borderId="0" xfId="7" applyFont="1"/>
    <xf numFmtId="0" fontId="16" fillId="0" borderId="0" xfId="7" applyFont="1" applyAlignment="1">
      <alignment horizontal="left"/>
    </xf>
    <xf numFmtId="0" fontId="50" fillId="0" borderId="0" xfId="7" applyFont="1" applyAlignment="1">
      <alignment horizontal="center"/>
    </xf>
    <xf numFmtId="0" fontId="50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0" fillId="0" borderId="0" xfId="0" applyFont="1"/>
    <xf numFmtId="0" fontId="53" fillId="0" borderId="0" xfId="7" applyFont="1" applyAlignment="1">
      <alignment vertical="top" wrapText="1"/>
    </xf>
    <xf numFmtId="0" fontId="71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3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3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6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0" fillId="0" borderId="0" xfId="7" applyFont="1" applyAlignment="1">
      <alignment horizontal="right"/>
    </xf>
    <xf numFmtId="0" fontId="77" fillId="0" borderId="0" xfId="5" applyFont="1" applyAlignment="1" applyProtection="1"/>
    <xf numFmtId="0" fontId="78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72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50" fillId="0" borderId="0" xfId="7" applyFont="1" applyAlignment="1">
      <alignment wrapText="1"/>
    </xf>
    <xf numFmtId="0" fontId="83" fillId="0" borderId="0" xfId="7" applyFont="1"/>
    <xf numFmtId="0" fontId="13" fillId="0" borderId="0" xfId="7" applyFont="1" applyAlignment="1">
      <alignment vertical="top"/>
    </xf>
    <xf numFmtId="0" fontId="50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87" fillId="0" borderId="0" xfId="0" applyFont="1" applyAlignment="1">
      <alignment horizontal="left" vertical="center" indent="3" readingOrder="1"/>
    </xf>
    <xf numFmtId="0" fontId="1" fillId="0" borderId="0" xfId="0" applyFont="1"/>
    <xf numFmtId="0" fontId="73" fillId="0" borderId="0" xfId="0" applyFont="1" applyAlignment="1">
      <alignment horizontal="center" vertical="center" wrapText="1"/>
    </xf>
    <xf numFmtId="0" fontId="75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90" fillId="0" borderId="0" xfId="7" applyFont="1" applyAlignment="1">
      <alignment horizontal="center"/>
    </xf>
    <xf numFmtId="0" fontId="91" fillId="0" borderId="0" xfId="7" applyFont="1" applyAlignment="1">
      <alignment horizontal="center"/>
    </xf>
    <xf numFmtId="0" fontId="3" fillId="14" borderId="0" xfId="0" applyFont="1" applyFill="1"/>
    <xf numFmtId="0" fontId="55" fillId="0" borderId="0" xfId="0" applyFont="1"/>
    <xf numFmtId="0" fontId="98" fillId="0" borderId="0" xfId="2" applyFont="1" applyAlignment="1" applyProtection="1"/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0" fillId="0" borderId="0" xfId="7" applyFont="1" applyAlignment="1">
      <alignment horizontal="left" indent="4"/>
    </xf>
    <xf numFmtId="0" fontId="103" fillId="0" borderId="0" xfId="7" applyFont="1" applyAlignment="1">
      <alignment horizontal="left" indent="4"/>
    </xf>
    <xf numFmtId="0" fontId="103" fillId="0" borderId="0" xfId="7" applyFont="1"/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2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06" fillId="0" borderId="0" xfId="0" applyFont="1"/>
    <xf numFmtId="0" fontId="105" fillId="0" borderId="0" xfId="0" quotePrefix="1" applyFont="1" applyAlignment="1">
      <alignment horizontal="left" vertical="top"/>
    </xf>
    <xf numFmtId="0" fontId="105" fillId="0" borderId="0" xfId="0" applyFont="1" applyAlignment="1">
      <alignment vertical="top"/>
    </xf>
    <xf numFmtId="0" fontId="107" fillId="0" borderId="0" xfId="0" applyFont="1"/>
    <xf numFmtId="0" fontId="109" fillId="0" borderId="0" xfId="0" applyFont="1"/>
    <xf numFmtId="180" fontId="110" fillId="0" borderId="0" xfId="2" applyNumberFormat="1" applyFont="1" applyAlignment="1" applyProtection="1"/>
    <xf numFmtId="0" fontId="111" fillId="0" borderId="0" xfId="0" applyFont="1"/>
    <xf numFmtId="0" fontId="73" fillId="0" borderId="0" xfId="0" applyFont="1" applyAlignment="1">
      <alignment horizontal="left" vertical="center" wrapText="1"/>
    </xf>
    <xf numFmtId="0" fontId="112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3" fillId="0" borderId="17" xfId="15" applyFont="1" applyBorder="1" applyAlignment="1">
      <alignment horizontal="center" vertical="center" wrapText="1"/>
    </xf>
    <xf numFmtId="0" fontId="113" fillId="0" borderId="0" xfId="15" applyFont="1" applyBorder="1" applyAlignment="1">
      <alignment horizontal="center" vertical="center" wrapText="1"/>
    </xf>
    <xf numFmtId="0" fontId="114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15" fillId="0" borderId="0" xfId="0" applyFont="1" applyAlignment="1">
      <alignment vertical="center"/>
    </xf>
    <xf numFmtId="0" fontId="116" fillId="0" borderId="17" xfId="15" applyFont="1" applyBorder="1" applyAlignment="1">
      <alignment horizontal="center" vertical="center" wrapText="1"/>
    </xf>
    <xf numFmtId="0" fontId="116" fillId="0" borderId="0" xfId="15" applyFont="1" applyBorder="1" applyAlignment="1">
      <alignment horizontal="center" vertical="center" wrapText="1"/>
    </xf>
    <xf numFmtId="0" fontId="117" fillId="0" borderId="0" xfId="2" applyFont="1" applyAlignment="1" applyProtection="1">
      <alignment vertical="center"/>
    </xf>
    <xf numFmtId="0" fontId="73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32" fillId="0" borderId="0" xfId="2" applyAlignment="1" applyProtection="1">
      <alignment vertical="center"/>
    </xf>
    <xf numFmtId="0" fontId="118" fillId="0" borderId="0" xfId="7" applyFont="1" applyAlignment="1">
      <alignment horizontal="center" vertical="center" wrapText="1"/>
    </xf>
    <xf numFmtId="0" fontId="52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6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119" fillId="0" borderId="0" xfId="7" applyFont="1"/>
    <xf numFmtId="0" fontId="120" fillId="0" borderId="0" xfId="2" applyFont="1" applyAlignment="1" applyProtection="1">
      <alignment vertical="center"/>
    </xf>
    <xf numFmtId="0" fontId="121" fillId="0" borderId="0" xfId="7" applyFont="1" applyAlignment="1">
      <alignment horizontal="center" vertical="top" wrapText="1"/>
    </xf>
    <xf numFmtId="0" fontId="122" fillId="0" borderId="0" xfId="15" applyFont="1" applyBorder="1" applyAlignment="1">
      <alignment horizontal="center" vertical="center" wrapText="1"/>
    </xf>
    <xf numFmtId="182" fontId="58" fillId="0" borderId="0" xfId="7" applyNumberFormat="1" applyFont="1" applyAlignment="1">
      <alignment horizontal="center" vertical="center"/>
    </xf>
    <xf numFmtId="0" fontId="119" fillId="0" borderId="0" xfId="7" applyFont="1" applyAlignment="1">
      <alignment horizontal="center"/>
    </xf>
    <xf numFmtId="0" fontId="95" fillId="24" borderId="2" xfId="0" applyFont="1" applyFill="1" applyBorder="1" applyAlignment="1">
      <alignment horizontal="left" vertical="center" indent="2"/>
    </xf>
    <xf numFmtId="0" fontId="96" fillId="24" borderId="2" xfId="0" applyFont="1" applyFill="1" applyBorder="1" applyAlignment="1">
      <alignment vertical="center"/>
    </xf>
    <xf numFmtId="0" fontId="96" fillId="24" borderId="2" xfId="0" applyFont="1" applyFill="1" applyBorder="1" applyAlignment="1">
      <alignment horizontal="center" vertical="center"/>
    </xf>
    <xf numFmtId="0" fontId="96" fillId="24" borderId="3" xfId="0" applyFont="1" applyFill="1" applyBorder="1" applyAlignment="1">
      <alignment vertical="center"/>
    </xf>
    <xf numFmtId="0" fontId="95" fillId="24" borderId="0" xfId="0" applyFont="1" applyFill="1" applyAlignment="1">
      <alignment horizontal="left" indent="2"/>
    </xf>
    <xf numFmtId="0" fontId="91" fillId="24" borderId="0" xfId="0" applyFont="1" applyFill="1"/>
    <xf numFmtId="0" fontId="91" fillId="24" borderId="8" xfId="0" applyFont="1" applyFill="1" applyBorder="1"/>
    <xf numFmtId="0" fontId="96" fillId="24" borderId="5" xfId="0" applyFont="1" applyFill="1" applyBorder="1" applyAlignment="1">
      <alignment horizontal="left" vertical="center" indent="2"/>
    </xf>
    <xf numFmtId="0" fontId="96" fillId="24" borderId="5" xfId="0" applyFont="1" applyFill="1" applyBorder="1" applyAlignment="1">
      <alignment vertical="center"/>
    </xf>
    <xf numFmtId="0" fontId="96" fillId="24" borderId="5" xfId="0" applyFont="1" applyFill="1" applyBorder="1" applyAlignment="1">
      <alignment horizontal="center" vertical="center"/>
    </xf>
    <xf numFmtId="0" fontId="96" fillId="24" borderId="6" xfId="0" applyFont="1" applyFill="1" applyBorder="1" applyAlignment="1">
      <alignment vertical="center"/>
    </xf>
    <xf numFmtId="0" fontId="56" fillId="7" borderId="12" xfId="0" applyFont="1" applyFill="1" applyBorder="1" applyAlignment="1">
      <alignment horizontal="center" vertical="center" wrapText="1"/>
    </xf>
    <xf numFmtId="0" fontId="56" fillId="7" borderId="0" xfId="0" applyFont="1" applyFill="1" applyAlignment="1">
      <alignment horizontal="center" vertical="center" wrapText="1"/>
    </xf>
    <xf numFmtId="0" fontId="56" fillId="7" borderId="8" xfId="0" applyFont="1" applyFill="1" applyBorder="1" applyAlignment="1">
      <alignment horizontal="center" vertical="center" wrapText="1"/>
    </xf>
    <xf numFmtId="0" fontId="56" fillId="29" borderId="0" xfId="0" applyFont="1" applyFill="1" applyAlignment="1">
      <alignment horizontal="center" vertical="center" wrapText="1"/>
    </xf>
    <xf numFmtId="0" fontId="56" fillId="7" borderId="5" xfId="0" applyFont="1" applyFill="1" applyBorder="1" applyAlignment="1">
      <alignment horizontal="center" vertical="center" wrapText="1"/>
    </xf>
    <xf numFmtId="0" fontId="56" fillId="7" borderId="6" xfId="0" applyFont="1" applyFill="1" applyBorder="1" applyAlignment="1">
      <alignment horizontal="center" vertical="center" wrapText="1"/>
    </xf>
    <xf numFmtId="0" fontId="56" fillId="7" borderId="4" xfId="0" applyFont="1" applyFill="1" applyBorder="1" applyAlignment="1">
      <alignment horizontal="center" vertical="center" wrapText="1"/>
    </xf>
    <xf numFmtId="0" fontId="62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96" fillId="13" borderId="12" xfId="0" applyFont="1" applyFill="1" applyBorder="1" applyAlignment="1">
      <alignment horizontal="left" vertical="center"/>
    </xf>
    <xf numFmtId="0" fontId="96" fillId="13" borderId="0" xfId="0" applyFont="1" applyFill="1" applyAlignment="1">
      <alignment horizontal="left" vertical="center"/>
    </xf>
    <xf numFmtId="0" fontId="96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3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0" xfId="0" applyFont="1" applyFill="1" applyAlignment="1">
      <alignment horizontal="left" vertical="center" indent="1"/>
    </xf>
    <xf numFmtId="0" fontId="66" fillId="21" borderId="8" xfId="0" applyFont="1" applyFill="1" applyBorder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4" fillId="21" borderId="0" xfId="0" applyFont="1" applyFill="1" applyAlignment="1">
      <alignment vertical="center"/>
    </xf>
    <xf numFmtId="0" fontId="64" fillId="21" borderId="8" xfId="0" applyFont="1" applyFill="1" applyBorder="1" applyAlignment="1">
      <alignment vertical="center"/>
    </xf>
    <xf numFmtId="0" fontId="67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5" fillId="21" borderId="0" xfId="0" applyFont="1" applyFill="1" applyAlignment="1">
      <alignment vertical="center"/>
    </xf>
    <xf numFmtId="0" fontId="96" fillId="23" borderId="12" xfId="0" applyFont="1" applyFill="1" applyBorder="1" applyAlignment="1">
      <alignment horizontal="left" vertical="center"/>
    </xf>
    <xf numFmtId="0" fontId="96" fillId="23" borderId="0" xfId="0" applyFont="1" applyFill="1" applyAlignment="1">
      <alignment horizontal="left" vertical="center"/>
    </xf>
    <xf numFmtId="0" fontId="96" fillId="23" borderId="8" xfId="0" applyFont="1" applyFill="1" applyBorder="1" applyAlignment="1">
      <alignment horizontal="left" vertical="center"/>
    </xf>
    <xf numFmtId="0" fontId="68" fillId="4" borderId="0" xfId="0" applyFont="1" applyFill="1" applyAlignment="1">
      <alignment horizontal="right" vertical="center"/>
    </xf>
    <xf numFmtId="0" fontId="68" fillId="21" borderId="4" xfId="0" applyFont="1" applyFill="1" applyBorder="1" applyAlignment="1">
      <alignment vertical="center"/>
    </xf>
    <xf numFmtId="0" fontId="65" fillId="21" borderId="5" xfId="0" applyFont="1" applyFill="1" applyBorder="1" applyAlignment="1">
      <alignment vertical="center"/>
    </xf>
    <xf numFmtId="0" fontId="66" fillId="21" borderId="5" xfId="0" applyFont="1" applyFill="1" applyBorder="1" applyAlignment="1">
      <alignment horizontal="left" vertical="center" indent="1"/>
    </xf>
    <xf numFmtId="0" fontId="66" fillId="21" borderId="6" xfId="0" applyFont="1" applyFill="1" applyBorder="1" applyAlignment="1">
      <alignment horizontal="left" vertical="center" indent="1"/>
    </xf>
    <xf numFmtId="0" fontId="96" fillId="30" borderId="4" xfId="0" applyFont="1" applyFill="1" applyBorder="1" applyAlignment="1">
      <alignment horizontal="left" vertical="center"/>
    </xf>
    <xf numFmtId="0" fontId="96" fillId="30" borderId="5" xfId="0" applyFont="1" applyFill="1" applyBorder="1" applyAlignment="1">
      <alignment horizontal="left" vertical="center"/>
    </xf>
    <xf numFmtId="0" fontId="96" fillId="30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69" fillId="4" borderId="5" xfId="0" applyFont="1" applyFill="1" applyBorder="1" applyAlignment="1">
      <alignment horizontal="center" vertical="center"/>
    </xf>
    <xf numFmtId="0" fontId="57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7" fillId="4" borderId="6" xfId="0" applyFont="1" applyFill="1" applyBorder="1" applyAlignment="1">
      <alignment horizontal="center" vertic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5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2" fillId="0" borderId="0" xfId="0" applyFont="1" applyAlignment="1">
      <alignment vertical="center" wrapText="1"/>
    </xf>
    <xf numFmtId="0" fontId="18" fillId="14" borderId="0" xfId="0" applyFont="1" applyFill="1"/>
    <xf numFmtId="0" fontId="123" fillId="0" borderId="0" xfId="0" applyFont="1"/>
    <xf numFmtId="0" fontId="110" fillId="0" borderId="0" xfId="2" applyFont="1" applyAlignment="1" applyProtection="1">
      <alignment horizontal="left" vertical="center" readingOrder="1"/>
    </xf>
    <xf numFmtId="182" fontId="16" fillId="0" borderId="0" xfId="7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8" fillId="0" borderId="0" xfId="0" applyFont="1"/>
    <xf numFmtId="0" fontId="90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2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58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0" fontId="44" fillId="0" borderId="0" xfId="7" applyFont="1" applyAlignment="1">
      <alignment horizontal="center" wrapText="1"/>
    </xf>
    <xf numFmtId="0" fontId="44" fillId="0" borderId="0" xfId="7" applyFont="1"/>
    <xf numFmtId="20" fontId="18" fillId="0" borderId="0" xfId="7" applyNumberFormat="1" applyFont="1" applyAlignment="1">
      <alignment horizontal="center"/>
    </xf>
    <xf numFmtId="0" fontId="108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29" fillId="33" borderId="0" xfId="0" applyFont="1" applyFill="1" applyAlignment="1">
      <alignment horizontal="center" vertical="center" wrapText="1"/>
    </xf>
    <xf numFmtId="0" fontId="130" fillId="34" borderId="0" xfId="0" applyFont="1" applyFill="1" applyAlignment="1">
      <alignment vertical="center" wrapText="1"/>
    </xf>
    <xf numFmtId="0" fontId="128" fillId="0" borderId="0" xfId="0" applyFont="1" applyAlignment="1">
      <alignment vertical="center" wrapText="1"/>
    </xf>
    <xf numFmtId="0" fontId="128" fillId="35" borderId="0" xfId="0" applyFont="1" applyFill="1" applyAlignment="1">
      <alignment vertical="center" wrapText="1"/>
    </xf>
    <xf numFmtId="0" fontId="115" fillId="36" borderId="0" xfId="0" applyFont="1" applyFill="1" applyAlignment="1">
      <alignment horizontal="center" vertical="center" wrapText="1"/>
    </xf>
    <xf numFmtId="0" fontId="132" fillId="36" borderId="0" xfId="0" applyFont="1" applyFill="1" applyAlignment="1">
      <alignment horizontal="center" vertical="center" wrapText="1"/>
    </xf>
    <xf numFmtId="0" fontId="32" fillId="36" borderId="0" xfId="2" applyFill="1" applyAlignment="1" applyProtection="1">
      <alignment horizontal="center" vertical="center" wrapText="1"/>
    </xf>
    <xf numFmtId="0" fontId="115" fillId="31" borderId="0" xfId="0" applyFont="1" applyFill="1" applyAlignment="1">
      <alignment horizontal="center" vertical="center" wrapText="1"/>
    </xf>
    <xf numFmtId="0" fontId="132" fillId="31" borderId="0" xfId="0" applyFont="1" applyFill="1" applyAlignment="1">
      <alignment horizontal="center" vertical="center" wrapText="1"/>
    </xf>
    <xf numFmtId="0" fontId="32" fillId="31" borderId="0" xfId="2" applyFill="1" applyAlignment="1" applyProtection="1">
      <alignment horizontal="center" vertical="center" wrapText="1"/>
    </xf>
    <xf numFmtId="0" fontId="115" fillId="35" borderId="0" xfId="0" applyFont="1" applyFill="1" applyAlignment="1">
      <alignment vertical="center" wrapText="1"/>
    </xf>
    <xf numFmtId="0" fontId="115" fillId="35" borderId="0" xfId="0" applyFont="1" applyFill="1" applyAlignment="1">
      <alignment horizontal="center" vertical="center" wrapText="1"/>
    </xf>
    <xf numFmtId="0" fontId="130" fillId="0" borderId="0" xfId="0" applyFont="1" applyAlignment="1">
      <alignment vertical="center" wrapText="1"/>
    </xf>
    <xf numFmtId="0" fontId="115" fillId="37" borderId="0" xfId="0" applyFont="1" applyFill="1" applyAlignment="1">
      <alignment horizontal="center" vertical="center" wrapText="1"/>
    </xf>
    <xf numFmtId="0" fontId="135" fillId="0" borderId="0" xfId="0" applyFont="1"/>
    <xf numFmtId="0" fontId="96" fillId="38" borderId="12" xfId="0" applyFont="1" applyFill="1" applyBorder="1" applyAlignment="1">
      <alignment horizontal="left" vertical="center"/>
    </xf>
    <xf numFmtId="0" fontId="96" fillId="38" borderId="0" xfId="0" applyFont="1" applyFill="1" applyAlignment="1">
      <alignment horizontal="left" vertical="center"/>
    </xf>
    <xf numFmtId="0" fontId="96" fillId="38" borderId="8" xfId="0" applyFont="1" applyFill="1" applyBorder="1" applyAlignment="1">
      <alignment horizontal="left" vertical="center"/>
    </xf>
    <xf numFmtId="0" fontId="57" fillId="4" borderId="2" xfId="0" applyFont="1" applyFill="1" applyBorder="1" applyAlignment="1">
      <alignment horizontal="center" vertical="center"/>
    </xf>
    <xf numFmtId="0" fontId="38" fillId="14" borderId="0" xfId="7" applyFont="1" applyFill="1" applyAlignment="1">
      <alignment horizontal="center" vertical="center" wrapText="1"/>
    </xf>
    <xf numFmtId="0" fontId="93" fillId="14" borderId="0" xfId="0" applyFont="1" applyFill="1" applyAlignment="1">
      <alignment vertical="center"/>
    </xf>
    <xf numFmtId="0" fontId="74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3" fillId="14" borderId="0" xfId="7" applyFont="1" applyFill="1" applyAlignment="1">
      <alignment vertical="top" wrapText="1"/>
    </xf>
    <xf numFmtId="0" fontId="136" fillId="0" borderId="0" xfId="0" applyFont="1" applyAlignment="1">
      <alignment horizontal="left" vertical="center" wrapText="1"/>
    </xf>
    <xf numFmtId="0" fontId="18" fillId="0" borderId="0" xfId="7" applyFont="1" applyAlignment="1">
      <alignment vertical="center" wrapText="1"/>
    </xf>
    <xf numFmtId="0" fontId="49" fillId="0" borderId="0" xfId="7" applyFont="1" applyAlignment="1">
      <alignment vertical="top" wrapText="1"/>
    </xf>
    <xf numFmtId="0" fontId="52" fillId="0" borderId="0" xfId="7" applyFont="1" applyAlignment="1">
      <alignment horizontal="center" wrapText="1"/>
    </xf>
    <xf numFmtId="0" fontId="13" fillId="0" borderId="0" xfId="0" applyFont="1"/>
    <xf numFmtId="0" fontId="27" fillId="0" borderId="0" xfId="14" applyFont="1"/>
    <xf numFmtId="0" fontId="27" fillId="0" borderId="0" xfId="8" applyFont="1"/>
    <xf numFmtId="0" fontId="27" fillId="3" borderId="0" xfId="14" applyFont="1" applyFill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41" xfId="0" applyFont="1" applyFill="1" applyBorder="1" applyAlignment="1">
      <alignment horizontal="center" vertical="center"/>
    </xf>
    <xf numFmtId="185" fontId="13" fillId="3" borderId="37" xfId="0" applyNumberFormat="1" applyFont="1" applyFill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185" fontId="13" fillId="0" borderId="33" xfId="0" applyNumberFormat="1" applyFont="1" applyBorder="1" applyAlignment="1">
      <alignment horizontal="center"/>
    </xf>
    <xf numFmtId="185" fontId="13" fillId="3" borderId="35" xfId="0" applyNumberFormat="1" applyFont="1" applyFill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42" xfId="0" applyNumberFormat="1" applyFont="1" applyBorder="1" applyAlignment="1">
      <alignment horizontal="center"/>
    </xf>
    <xf numFmtId="0" fontId="54" fillId="5" borderId="0" xfId="0" applyFont="1" applyFill="1"/>
    <xf numFmtId="0" fontId="27" fillId="4" borderId="31" xfId="0" applyFont="1" applyFill="1" applyBorder="1" applyAlignment="1">
      <alignment horizontal="center" vertical="center" wrapText="1"/>
    </xf>
    <xf numFmtId="0" fontId="27" fillId="4" borderId="41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5" fontId="13" fillId="39" borderId="32" xfId="0" applyNumberFormat="1" applyFont="1" applyFill="1" applyBorder="1" applyAlignment="1">
      <alignment horizontal="center"/>
    </xf>
    <xf numFmtId="185" fontId="13" fillId="39" borderId="34" xfId="0" applyNumberFormat="1" applyFont="1" applyFill="1" applyBorder="1" applyAlignment="1">
      <alignment horizontal="center"/>
    </xf>
    <xf numFmtId="0" fontId="56" fillId="7" borderId="8" xfId="27" applyFont="1" applyFill="1" applyBorder="1" applyAlignment="1">
      <alignment horizontal="center" vertical="center" wrapText="1"/>
    </xf>
    <xf numFmtId="0" fontId="56" fillId="7" borderId="0" xfId="27" applyFont="1" applyFill="1" applyAlignment="1">
      <alignment horizontal="center" vertical="center" wrapText="1"/>
    </xf>
    <xf numFmtId="0" fontId="84" fillId="9" borderId="14" xfId="27" quotePrefix="1" applyFont="1" applyFill="1" applyBorder="1" applyAlignment="1">
      <alignment horizontal="center" vertical="center" wrapText="1"/>
    </xf>
    <xf numFmtId="0" fontId="27" fillId="15" borderId="14" xfId="27" applyFont="1" applyFill="1" applyBorder="1" applyAlignment="1">
      <alignment horizontal="center" vertical="center" wrapText="1"/>
    </xf>
    <xf numFmtId="0" fontId="84" fillId="9" borderId="14" xfId="27" applyFont="1" applyFill="1" applyBorder="1" applyAlignment="1">
      <alignment horizontal="center" vertical="center" wrapText="1"/>
    </xf>
    <xf numFmtId="0" fontId="57" fillId="6" borderId="13" xfId="27" applyFont="1" applyFill="1" applyBorder="1" applyAlignment="1">
      <alignment horizontal="center" vertical="center" wrapText="1"/>
    </xf>
    <xf numFmtId="0" fontId="57" fillId="6" borderId="14" xfId="27" applyFont="1" applyFill="1" applyBorder="1" applyAlignment="1">
      <alignment horizontal="center" vertical="center" wrapText="1"/>
    </xf>
    <xf numFmtId="0" fontId="85" fillId="6" borderId="8" xfId="27" applyFont="1" applyFill="1" applyBorder="1" applyAlignment="1">
      <alignment vertical="center" wrapText="1"/>
    </xf>
    <xf numFmtId="0" fontId="85" fillId="6" borderId="0" xfId="27" applyFont="1" applyFill="1" applyAlignment="1">
      <alignment vertical="center" wrapText="1"/>
    </xf>
    <xf numFmtId="0" fontId="85" fillId="6" borderId="12" xfId="27" applyFont="1" applyFill="1" applyBorder="1" applyAlignment="1">
      <alignment vertical="center" wrapText="1"/>
    </xf>
    <xf numFmtId="0" fontId="85" fillId="6" borderId="5" xfId="27" applyFont="1" applyFill="1" applyBorder="1" applyAlignment="1">
      <alignment vertical="center" wrapText="1"/>
    </xf>
    <xf numFmtId="0" fontId="56" fillId="6" borderId="12" xfId="27" applyFont="1" applyFill="1" applyBorder="1" applyAlignment="1">
      <alignment vertical="center" wrapText="1"/>
    </xf>
    <xf numFmtId="0" fontId="56" fillId="6" borderId="4" xfId="27" applyFont="1" applyFill="1" applyBorder="1" applyAlignment="1">
      <alignment vertical="center" wrapText="1"/>
    </xf>
    <xf numFmtId="0" fontId="85" fillId="6" borderId="1" xfId="27" applyFont="1" applyFill="1" applyBorder="1" applyAlignment="1">
      <alignment vertical="center" wrapText="1"/>
    </xf>
    <xf numFmtId="0" fontId="85" fillId="6" borderId="2" xfId="27" applyFont="1" applyFill="1" applyBorder="1" applyAlignment="1">
      <alignment vertical="center" wrapText="1"/>
    </xf>
    <xf numFmtId="0" fontId="85" fillId="6" borderId="3" xfId="27" applyFont="1" applyFill="1" applyBorder="1" applyAlignment="1">
      <alignment vertical="center" wrapText="1"/>
    </xf>
    <xf numFmtId="0" fontId="124" fillId="7" borderId="0" xfId="27" applyFont="1" applyFill="1" applyAlignment="1">
      <alignment horizontal="center" vertical="center" wrapText="1"/>
    </xf>
    <xf numFmtId="0" fontId="59" fillId="12" borderId="7" xfId="27" applyFont="1" applyFill="1" applyBorder="1" applyAlignment="1">
      <alignment vertical="center" wrapText="1"/>
    </xf>
    <xf numFmtId="0" fontId="59" fillId="12" borderId="9" xfId="27" applyFont="1" applyFill="1" applyBorder="1" applyAlignment="1">
      <alignment vertical="center" wrapText="1"/>
    </xf>
    <xf numFmtId="0" fontId="126" fillId="6" borderId="0" xfId="27" applyFont="1" applyFill="1" applyAlignment="1">
      <alignment vertical="center" wrapText="1"/>
    </xf>
    <xf numFmtId="0" fontId="47" fillId="25" borderId="34" xfId="12" applyNumberFormat="1" applyFill="1" applyBorder="1" applyAlignment="1">
      <alignment horizontal="center" vertical="center" wrapText="1"/>
    </xf>
    <xf numFmtId="0" fontId="47" fillId="25" borderId="35" xfId="12" applyNumberFormat="1" applyFill="1" applyBorder="1" applyAlignment="1">
      <alignment horizontal="center" vertical="center" wrapText="1"/>
    </xf>
    <xf numFmtId="0" fontId="125" fillId="6" borderId="8" xfId="18" applyFont="1" applyFill="1" applyBorder="1" applyAlignment="1">
      <alignment vertical="center" wrapText="1"/>
    </xf>
    <xf numFmtId="0" fontId="75" fillId="0" borderId="0" xfId="0" applyFont="1" applyAlignment="1">
      <alignment horizontal="left" vertical="center" wrapText="1"/>
    </xf>
    <xf numFmtId="177" fontId="18" fillId="0" borderId="0" xfId="7" applyNumberFormat="1" applyFont="1" applyAlignment="1">
      <alignment horizontal="right" vertical="center"/>
    </xf>
    <xf numFmtId="0" fontId="49" fillId="0" borderId="0" xfId="7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39" fillId="0" borderId="0" xfId="0" applyFont="1"/>
    <xf numFmtId="0" fontId="47" fillId="25" borderId="21" xfId="12" applyNumberFormat="1" applyFill="1" applyBorder="1" applyAlignment="1">
      <alignment horizontal="center" vertical="center" wrapText="1"/>
    </xf>
    <xf numFmtId="0" fontId="47" fillId="25" borderId="22" xfId="12" applyNumberFormat="1" applyFill="1" applyBorder="1" applyAlignment="1">
      <alignment horizontal="center" vertical="center" wrapText="1"/>
    </xf>
    <xf numFmtId="185" fontId="13" fillId="0" borderId="34" xfId="0" applyNumberFormat="1" applyFont="1" applyBorder="1" applyAlignment="1">
      <alignment horizontal="center"/>
    </xf>
    <xf numFmtId="185" fontId="13" fillId="40" borderId="42" xfId="0" applyNumberFormat="1" applyFont="1" applyFill="1" applyBorder="1" applyAlignment="1">
      <alignment horizontal="center"/>
    </xf>
    <xf numFmtId="0" fontId="27" fillId="10" borderId="1" xfId="27" applyFont="1" applyFill="1" applyBorder="1" applyAlignment="1">
      <alignment horizontal="center" vertical="center" wrapText="1"/>
    </xf>
    <xf numFmtId="0" fontId="27" fillId="10" borderId="2" xfId="27" applyFont="1" applyFill="1" applyBorder="1" applyAlignment="1">
      <alignment horizontal="center" vertical="center" wrapText="1"/>
    </xf>
    <xf numFmtId="0" fontId="27" fillId="10" borderId="3" xfId="27" applyFont="1" applyFill="1" applyBorder="1" applyAlignment="1">
      <alignment horizontal="center" vertical="center" wrapText="1"/>
    </xf>
    <xf numFmtId="0" fontId="27" fillId="10" borderId="12" xfId="27" applyFont="1" applyFill="1" applyBorder="1" applyAlignment="1">
      <alignment horizontal="center" vertical="center" wrapText="1"/>
    </xf>
    <xf numFmtId="0" fontId="27" fillId="10" borderId="0" xfId="27" applyFont="1" applyFill="1" applyAlignment="1">
      <alignment horizontal="center" vertical="center" wrapText="1"/>
    </xf>
    <xf numFmtId="0" fontId="27" fillId="10" borderId="8" xfId="27" applyFont="1" applyFill="1" applyBorder="1" applyAlignment="1">
      <alignment horizontal="center" vertical="center" wrapText="1"/>
    </xf>
    <xf numFmtId="0" fontId="27" fillId="10" borderId="4" xfId="27" applyFont="1" applyFill="1" applyBorder="1" applyAlignment="1">
      <alignment horizontal="center" vertical="center" wrapText="1"/>
    </xf>
    <xf numFmtId="0" fontId="27" fillId="10" borderId="5" xfId="27" applyFont="1" applyFill="1" applyBorder="1" applyAlignment="1">
      <alignment horizontal="center" vertical="center" wrapText="1"/>
    </xf>
    <xf numFmtId="0" fontId="27" fillId="10" borderId="6" xfId="27" applyFont="1" applyFill="1" applyBorder="1" applyAlignment="1">
      <alignment horizontal="center" vertical="center" wrapText="1"/>
    </xf>
    <xf numFmtId="0" fontId="58" fillId="15" borderId="1" xfId="27" applyFont="1" applyFill="1" applyBorder="1" applyAlignment="1">
      <alignment horizontal="center" vertical="center" wrapText="1"/>
    </xf>
    <xf numFmtId="0" fontId="58" fillId="15" borderId="2" xfId="27" applyFont="1" applyFill="1" applyBorder="1" applyAlignment="1">
      <alignment horizontal="center" vertical="center" wrapText="1"/>
    </xf>
    <xf numFmtId="0" fontId="58" fillId="15" borderId="3" xfId="27" applyFont="1" applyFill="1" applyBorder="1" applyAlignment="1">
      <alignment horizontal="center" vertical="center" wrapText="1"/>
    </xf>
    <xf numFmtId="0" fontId="58" fillId="15" borderId="12" xfId="27" applyFont="1" applyFill="1" applyBorder="1" applyAlignment="1">
      <alignment horizontal="center" vertical="center" wrapText="1"/>
    </xf>
    <xf numFmtId="0" fontId="58" fillId="15" borderId="0" xfId="27" applyFont="1" applyFill="1" applyAlignment="1">
      <alignment horizontal="center" vertical="center" wrapText="1"/>
    </xf>
    <xf numFmtId="0" fontId="58" fillId="15" borderId="8" xfId="27" applyFont="1" applyFill="1" applyBorder="1" applyAlignment="1">
      <alignment horizontal="center" vertical="center" wrapText="1"/>
    </xf>
    <xf numFmtId="0" fontId="58" fillId="15" borderId="4" xfId="27" applyFont="1" applyFill="1" applyBorder="1" applyAlignment="1">
      <alignment horizontal="center" vertical="center" wrapText="1"/>
    </xf>
    <xf numFmtId="0" fontId="58" fillId="15" borderId="5" xfId="27" applyFont="1" applyFill="1" applyBorder="1" applyAlignment="1">
      <alignment horizontal="center" vertical="center" wrapText="1"/>
    </xf>
    <xf numFmtId="0" fontId="58" fillId="15" borderId="6" xfId="27" applyFont="1" applyFill="1" applyBorder="1" applyAlignment="1">
      <alignment horizontal="center" vertical="center" wrapText="1"/>
    </xf>
    <xf numFmtId="0" fontId="59" fillId="20" borderId="7" xfId="27" applyFont="1" applyFill="1" applyBorder="1" applyAlignment="1">
      <alignment horizontal="center" vertical="center" wrapText="1"/>
    </xf>
    <xf numFmtId="0" fontId="59" fillId="20" borderId="15" xfId="27" applyFont="1" applyFill="1" applyBorder="1" applyAlignment="1">
      <alignment horizontal="center" vertical="center" wrapText="1"/>
    </xf>
    <xf numFmtId="0" fontId="57" fillId="10" borderId="1" xfId="0" applyFont="1" applyFill="1" applyBorder="1" applyAlignment="1">
      <alignment horizontal="center" vertical="center" wrapText="1"/>
    </xf>
    <xf numFmtId="0" fontId="57" fillId="10" borderId="2" xfId="0" applyFont="1" applyFill="1" applyBorder="1" applyAlignment="1">
      <alignment horizontal="center" vertical="center" wrapText="1"/>
    </xf>
    <xf numFmtId="0" fontId="57" fillId="10" borderId="3" xfId="0" applyFont="1" applyFill="1" applyBorder="1" applyAlignment="1">
      <alignment horizontal="center" vertical="center" wrapText="1"/>
    </xf>
    <xf numFmtId="0" fontId="57" fillId="10" borderId="12" xfId="0" applyFont="1" applyFill="1" applyBorder="1" applyAlignment="1">
      <alignment horizontal="center" vertical="center" wrapText="1"/>
    </xf>
    <xf numFmtId="0" fontId="57" fillId="10" borderId="0" xfId="0" applyFont="1" applyFill="1" applyAlignment="1">
      <alignment horizontal="center" vertical="center" wrapText="1"/>
    </xf>
    <xf numFmtId="0" fontId="57" fillId="10" borderId="8" xfId="0" applyFont="1" applyFill="1" applyBorder="1" applyAlignment="1">
      <alignment horizontal="center" vertical="center" wrapText="1"/>
    </xf>
    <xf numFmtId="0" fontId="57" fillId="10" borderId="4" xfId="0" applyFont="1" applyFill="1" applyBorder="1" applyAlignment="1">
      <alignment horizontal="center" vertical="center" wrapText="1"/>
    </xf>
    <xf numFmtId="0" fontId="57" fillId="10" borderId="5" xfId="0" applyFont="1" applyFill="1" applyBorder="1" applyAlignment="1">
      <alignment horizontal="center" vertical="center" wrapText="1"/>
    </xf>
    <xf numFmtId="0" fontId="57" fillId="10" borderId="6" xfId="0" applyFont="1" applyFill="1" applyBorder="1" applyAlignment="1">
      <alignment horizontal="center" vertical="center" wrapText="1"/>
    </xf>
    <xf numFmtId="0" fontId="125" fillId="8" borderId="7" xfId="18" applyFont="1" applyFill="1" applyBorder="1" applyAlignment="1">
      <alignment horizontal="center" vertical="center" wrapText="1"/>
    </xf>
    <xf numFmtId="0" fontId="125" fillId="8" borderId="15" xfId="18" applyFont="1" applyFill="1" applyBorder="1" applyAlignment="1">
      <alignment horizontal="center" vertical="center" wrapText="1"/>
    </xf>
    <xf numFmtId="0" fontId="27" fillId="25" borderId="1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 wrapText="1"/>
    </xf>
    <xf numFmtId="184" fontId="27" fillId="25" borderId="4" xfId="0" applyNumberFormat="1" applyFont="1" applyFill="1" applyBorder="1" applyAlignment="1">
      <alignment horizontal="center" vertical="center" wrapText="1"/>
    </xf>
    <xf numFmtId="184" fontId="27" fillId="25" borderId="5" xfId="0" applyNumberFormat="1" applyFont="1" applyFill="1" applyBorder="1" applyAlignment="1">
      <alignment horizontal="center" vertical="center" wrapText="1"/>
    </xf>
    <xf numFmtId="184" fontId="27" fillId="25" borderId="6" xfId="0" applyNumberFormat="1" applyFont="1" applyFill="1" applyBorder="1" applyAlignment="1">
      <alignment horizontal="center" vertical="center" wrapText="1"/>
    </xf>
    <xf numFmtId="0" fontId="27" fillId="5" borderId="2" xfId="27" applyFont="1" applyFill="1" applyBorder="1" applyAlignment="1">
      <alignment horizontal="center" vertical="center" wrapText="1"/>
    </xf>
    <xf numFmtId="0" fontId="27" fillId="5" borderId="0" xfId="27" applyFont="1" applyFill="1" applyAlignment="1">
      <alignment horizontal="center" vertical="center" wrapText="1"/>
    </xf>
    <xf numFmtId="0" fontId="27" fillId="5" borderId="3" xfId="27" applyFont="1" applyFill="1" applyBorder="1" applyAlignment="1">
      <alignment horizontal="center" vertical="center" wrapText="1"/>
    </xf>
    <xf numFmtId="0" fontId="27" fillId="5" borderId="5" xfId="27" applyFont="1" applyFill="1" applyBorder="1" applyAlignment="1">
      <alignment horizontal="center" vertical="center" wrapText="1"/>
    </xf>
    <xf numFmtId="0" fontId="27" fillId="5" borderId="6" xfId="27" applyFont="1" applyFill="1" applyBorder="1" applyAlignment="1">
      <alignment horizontal="center" vertical="center" wrapText="1"/>
    </xf>
    <xf numFmtId="184" fontId="27" fillId="25" borderId="12" xfId="0" applyNumberFormat="1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 wrapText="1"/>
    </xf>
    <xf numFmtId="184" fontId="27" fillId="25" borderId="8" xfId="0" applyNumberFormat="1" applyFont="1" applyFill="1" applyBorder="1" applyAlignment="1">
      <alignment horizontal="center" vertical="center" wrapText="1"/>
    </xf>
    <xf numFmtId="184" fontId="97" fillId="25" borderId="18" xfId="0" applyNumberFormat="1" applyFont="1" applyFill="1" applyBorder="1" applyAlignment="1">
      <alignment horizontal="center" vertical="center"/>
    </xf>
    <xf numFmtId="184" fontId="97" fillId="25" borderId="19" xfId="0" applyNumberFormat="1" applyFont="1" applyFill="1" applyBorder="1" applyAlignment="1">
      <alignment horizontal="center" vertical="center"/>
    </xf>
    <xf numFmtId="184" fontId="97" fillId="25" borderId="20" xfId="0" applyNumberFormat="1" applyFont="1" applyFill="1" applyBorder="1" applyAlignment="1">
      <alignment horizontal="center" vertical="center"/>
    </xf>
    <xf numFmtId="0" fontId="60" fillId="3" borderId="40" xfId="12" applyNumberFormat="1" applyFont="1" applyFill="1" applyBorder="1" applyAlignment="1">
      <alignment horizontal="center" vertical="center" wrapText="1"/>
    </xf>
    <xf numFmtId="0" fontId="60" fillId="3" borderId="36" xfId="12" applyNumberFormat="1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/>
    </xf>
    <xf numFmtId="0" fontId="27" fillId="25" borderId="3" xfId="0" applyFont="1" applyFill="1" applyBorder="1" applyAlignment="1">
      <alignment horizontal="center" vertical="center"/>
    </xf>
    <xf numFmtId="184" fontId="27" fillId="25" borderId="0" xfId="0" applyNumberFormat="1" applyFont="1" applyFill="1" applyAlignment="1">
      <alignment horizontal="center" vertical="center"/>
    </xf>
    <xf numFmtId="184" fontId="27" fillId="25" borderId="8" xfId="0" applyNumberFormat="1" applyFont="1" applyFill="1" applyBorder="1" applyAlignment="1">
      <alignment horizontal="center" vertical="center"/>
    </xf>
    <xf numFmtId="180" fontId="47" fillId="25" borderId="38" xfId="12" applyFill="1" applyBorder="1" applyAlignment="1">
      <alignment horizontal="center" vertical="center"/>
    </xf>
    <xf numFmtId="180" fontId="47" fillId="25" borderId="39" xfId="12" applyFill="1" applyBorder="1" applyAlignment="1">
      <alignment horizontal="center" vertical="center"/>
    </xf>
    <xf numFmtId="0" fontId="59" fillId="27" borderId="7" xfId="0" applyFont="1" applyFill="1" applyBorder="1" applyAlignment="1">
      <alignment horizontal="center" vertical="center" wrapText="1"/>
    </xf>
    <xf numFmtId="0" fontId="59" fillId="27" borderId="9" xfId="0" applyFont="1" applyFill="1" applyBorder="1" applyAlignment="1">
      <alignment horizontal="center" vertical="center" wrapText="1"/>
    </xf>
    <xf numFmtId="0" fontId="86" fillId="25" borderId="7" xfId="0" applyFont="1" applyFill="1" applyBorder="1" applyAlignment="1">
      <alignment horizontal="center" vertical="center" wrapText="1"/>
    </xf>
    <xf numFmtId="0" fontId="86" fillId="25" borderId="9" xfId="0" applyFont="1" applyFill="1" applyBorder="1" applyAlignment="1">
      <alignment horizontal="center" vertical="center" wrapText="1"/>
    </xf>
    <xf numFmtId="0" fontId="86" fillId="25" borderId="15" xfId="0" applyFont="1" applyFill="1" applyBorder="1" applyAlignment="1">
      <alignment horizontal="center" vertical="center" wrapText="1"/>
    </xf>
    <xf numFmtId="0" fontId="47" fillId="25" borderId="21" xfId="12" applyNumberFormat="1" applyFill="1" applyBorder="1" applyAlignment="1">
      <alignment horizontal="center" vertical="center" wrapText="1"/>
    </xf>
    <xf numFmtId="0" fontId="47" fillId="25" borderId="36" xfId="12" applyNumberFormat="1" applyFill="1" applyBorder="1" applyAlignment="1">
      <alignment horizontal="center" vertical="center" wrapText="1"/>
    </xf>
    <xf numFmtId="0" fontId="58" fillId="15" borderId="16" xfId="27" applyFont="1" applyFill="1" applyBorder="1" applyAlignment="1">
      <alignment horizontal="center" vertical="center" wrapText="1"/>
    </xf>
    <xf numFmtId="0" fontId="58" fillId="15" borderId="10" xfId="27" applyFont="1" applyFill="1" applyBorder="1" applyAlignment="1">
      <alignment horizontal="center" vertical="center" wrapText="1"/>
    </xf>
    <xf numFmtId="0" fontId="58" fillId="15" borderId="11" xfId="27" applyFont="1" applyFill="1" applyBorder="1" applyAlignment="1">
      <alignment horizontal="center" vertical="center" wrapText="1"/>
    </xf>
    <xf numFmtId="0" fontId="96" fillId="20" borderId="12" xfId="0" applyFont="1" applyFill="1" applyBorder="1" applyAlignment="1">
      <alignment horizontal="left" vertical="center"/>
    </xf>
    <xf numFmtId="0" fontId="96" fillId="20" borderId="0" xfId="0" applyFont="1" applyFill="1" applyAlignment="1">
      <alignment horizontal="left" vertical="center"/>
    </xf>
    <xf numFmtId="0" fontId="96" fillId="20" borderId="8" xfId="0" applyFont="1" applyFill="1" applyBorder="1" applyAlignment="1">
      <alignment horizontal="left" vertical="center"/>
    </xf>
    <xf numFmtId="0" fontId="96" fillId="8" borderId="1" xfId="0" applyFont="1" applyFill="1" applyBorder="1" applyAlignment="1">
      <alignment horizontal="left" vertical="center"/>
    </xf>
    <xf numFmtId="0" fontId="96" fillId="8" borderId="2" xfId="0" applyFont="1" applyFill="1" applyBorder="1" applyAlignment="1">
      <alignment horizontal="left" vertical="center"/>
    </xf>
    <xf numFmtId="0" fontId="96" fillId="8" borderId="3" xfId="0" applyFont="1" applyFill="1" applyBorder="1" applyAlignment="1">
      <alignment horizontal="left" vertical="center"/>
    </xf>
    <xf numFmtId="0" fontId="96" fillId="8" borderId="12" xfId="0" applyFont="1" applyFill="1" applyBorder="1" applyAlignment="1">
      <alignment horizontal="left" vertical="center"/>
    </xf>
    <xf numFmtId="0" fontId="96" fillId="8" borderId="0" xfId="0" applyFont="1" applyFill="1" applyAlignment="1">
      <alignment horizontal="left" vertical="center"/>
    </xf>
    <xf numFmtId="0" fontId="96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96" fillId="27" borderId="12" xfId="0" applyFont="1" applyFill="1" applyBorder="1" applyAlignment="1">
      <alignment horizontal="left" vertical="center"/>
    </xf>
    <xf numFmtId="0" fontId="96" fillId="27" borderId="0" xfId="0" applyFont="1" applyFill="1" applyAlignment="1">
      <alignment horizontal="left" vertical="center"/>
    </xf>
    <xf numFmtId="0" fontId="96" fillId="27" borderId="8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2" xfId="0" applyFont="1" applyFill="1" applyBorder="1" applyAlignment="1">
      <alignment horizontal="left" vertical="center"/>
    </xf>
    <xf numFmtId="0" fontId="27" fillId="26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96" fillId="22" borderId="12" xfId="0" applyFont="1" applyFill="1" applyBorder="1" applyAlignment="1">
      <alignment horizontal="left" vertical="center"/>
    </xf>
    <xf numFmtId="0" fontId="96" fillId="22" borderId="0" xfId="0" applyFont="1" applyFill="1" applyAlignment="1">
      <alignment horizontal="left" vertical="center"/>
    </xf>
    <xf numFmtId="0" fontId="96" fillId="22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96" fillId="28" borderId="12" xfId="0" applyFont="1" applyFill="1" applyBorder="1" applyAlignment="1">
      <alignment horizontal="left" vertical="center" wrapText="1"/>
    </xf>
    <xf numFmtId="0" fontId="96" fillId="28" borderId="0" xfId="0" applyFont="1" applyFill="1" applyAlignment="1">
      <alignment horizontal="left" vertical="center"/>
    </xf>
    <xf numFmtId="0" fontId="96" fillId="28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85" fillId="6" borderId="0" xfId="27" applyFont="1" applyFill="1" applyAlignment="1">
      <alignment horizontal="center" vertical="center" wrapText="1"/>
    </xf>
    <xf numFmtId="0" fontId="85" fillId="6" borderId="12" xfId="27" applyFont="1" applyFill="1" applyBorder="1" applyAlignment="1">
      <alignment horizontal="center" vertical="center" wrapText="1"/>
    </xf>
    <xf numFmtId="0" fontId="126" fillId="6" borderId="12" xfId="27" applyFont="1" applyFill="1" applyBorder="1" applyAlignment="1">
      <alignment horizontal="center" vertical="center" wrapText="1"/>
    </xf>
    <xf numFmtId="0" fontId="126" fillId="6" borderId="0" xfId="27" applyFont="1" applyFill="1" applyAlignment="1">
      <alignment horizontal="center" vertical="center" wrapText="1"/>
    </xf>
    <xf numFmtId="0" fontId="126" fillId="6" borderId="8" xfId="27" applyFont="1" applyFill="1" applyBorder="1" applyAlignment="1">
      <alignment horizontal="center" vertical="center" wrapText="1"/>
    </xf>
    <xf numFmtId="0" fontId="126" fillId="6" borderId="4" xfId="27" applyFont="1" applyFill="1" applyBorder="1" applyAlignment="1">
      <alignment horizontal="center" vertical="center" wrapText="1"/>
    </xf>
    <xf numFmtId="0" fontId="126" fillId="6" borderId="5" xfId="27" applyFont="1" applyFill="1" applyBorder="1" applyAlignment="1">
      <alignment horizontal="center" vertical="center" wrapText="1"/>
    </xf>
    <xf numFmtId="0" fontId="126" fillId="6" borderId="6" xfId="27" applyFont="1" applyFill="1" applyBorder="1" applyAlignment="1">
      <alignment horizontal="center" vertical="center" wrapText="1"/>
    </xf>
    <xf numFmtId="0" fontId="85" fillId="6" borderId="8" xfId="27" applyFont="1" applyFill="1" applyBorder="1" applyAlignment="1">
      <alignment horizontal="center" vertical="center" wrapText="1"/>
    </xf>
    <xf numFmtId="0" fontId="85" fillId="6" borderId="4" xfId="27" applyFont="1" applyFill="1" applyBorder="1" applyAlignment="1">
      <alignment horizontal="center" vertical="center" wrapText="1"/>
    </xf>
    <xf numFmtId="0" fontId="85" fillId="6" borderId="5" xfId="27" applyFont="1" applyFill="1" applyBorder="1" applyAlignment="1">
      <alignment horizontal="center" vertical="center" wrapText="1"/>
    </xf>
    <xf numFmtId="0" fontId="85" fillId="6" borderId="6" xfId="27" applyFont="1" applyFill="1" applyBorder="1" applyAlignment="1">
      <alignment horizontal="center" vertical="center" wrapText="1"/>
    </xf>
    <xf numFmtId="0" fontId="56" fillId="6" borderId="2" xfId="27" applyFont="1" applyFill="1" applyBorder="1" applyAlignment="1">
      <alignment horizontal="center" vertical="center" wrapText="1"/>
    </xf>
    <xf numFmtId="0" fontId="56" fillId="6" borderId="0" xfId="27" applyFont="1" applyFill="1" applyAlignment="1">
      <alignment horizontal="center" vertical="center" wrapText="1"/>
    </xf>
    <xf numFmtId="0" fontId="59" fillId="27" borderId="15" xfId="0" applyFont="1" applyFill="1" applyBorder="1" applyAlignment="1">
      <alignment horizontal="center" vertical="center" wrapText="1"/>
    </xf>
    <xf numFmtId="0" fontId="59" fillId="23" borderId="7" xfId="27" applyFont="1" applyFill="1" applyBorder="1" applyAlignment="1">
      <alignment horizontal="center" vertical="center" wrapText="1"/>
    </xf>
    <xf numFmtId="0" fontId="59" fillId="23" borderId="9" xfId="27" applyFont="1" applyFill="1" applyBorder="1" applyAlignment="1">
      <alignment horizontal="center" vertical="center" wrapText="1"/>
    </xf>
    <xf numFmtId="0" fontId="59" fillId="23" borderId="15" xfId="27" applyFont="1" applyFill="1" applyBorder="1" applyAlignment="1">
      <alignment horizontal="center" vertical="center" wrapText="1"/>
    </xf>
    <xf numFmtId="0" fontId="96" fillId="8" borderId="1" xfId="27" applyFont="1" applyFill="1" applyBorder="1" applyAlignment="1">
      <alignment horizontal="center" vertical="center" wrapText="1"/>
    </xf>
    <xf numFmtId="0" fontId="96" fillId="8" borderId="2" xfId="27" applyFont="1" applyFill="1" applyBorder="1" applyAlignment="1">
      <alignment horizontal="center" vertical="center" wrapText="1"/>
    </xf>
    <xf numFmtId="0" fontId="96" fillId="8" borderId="3" xfId="27" applyFont="1" applyFill="1" applyBorder="1" applyAlignment="1">
      <alignment horizontal="center" vertical="center" wrapText="1"/>
    </xf>
    <xf numFmtId="0" fontId="96" fillId="8" borderId="4" xfId="27" applyFont="1" applyFill="1" applyBorder="1" applyAlignment="1">
      <alignment horizontal="center" vertical="center" wrapText="1"/>
    </xf>
    <xf numFmtId="0" fontId="96" fillId="8" borderId="5" xfId="27" applyFont="1" applyFill="1" applyBorder="1" applyAlignment="1">
      <alignment horizontal="center" vertical="center" wrapText="1"/>
    </xf>
    <xf numFmtId="0" fontId="96" fillId="8" borderId="6" xfId="27" applyFont="1" applyFill="1" applyBorder="1" applyAlignment="1">
      <alignment horizontal="center" vertical="center" wrapText="1"/>
    </xf>
    <xf numFmtId="0" fontId="58" fillId="11" borderId="7" xfId="27" applyFont="1" applyFill="1" applyBorder="1" applyAlignment="1">
      <alignment horizontal="center" vertical="center" wrapText="1"/>
    </xf>
    <xf numFmtId="0" fontId="58" fillId="11" borderId="9" xfId="27" applyFont="1" applyFill="1" applyBorder="1" applyAlignment="1">
      <alignment horizontal="center" vertical="center" wrapText="1"/>
    </xf>
    <xf numFmtId="0" fontId="58" fillId="11" borderId="8" xfId="27" applyFont="1" applyFill="1" applyBorder="1" applyAlignment="1">
      <alignment horizontal="center" vertical="center" wrapText="1"/>
    </xf>
    <xf numFmtId="0" fontId="58" fillId="11" borderId="6" xfId="27" applyFont="1" applyFill="1" applyBorder="1" applyAlignment="1">
      <alignment horizontal="center" vertical="center" wrapText="1"/>
    </xf>
    <xf numFmtId="0" fontId="59" fillId="12" borderId="7" xfId="27" applyFont="1" applyFill="1" applyBorder="1" applyAlignment="1">
      <alignment horizontal="center" vertical="center" wrapText="1"/>
    </xf>
    <xf numFmtId="0" fontId="59" fillId="12" borderId="9" xfId="27" applyFont="1" applyFill="1" applyBorder="1" applyAlignment="1">
      <alignment horizontal="center" vertical="center" wrapText="1"/>
    </xf>
    <xf numFmtId="0" fontId="59" fillId="12" borderId="15" xfId="27" applyFont="1" applyFill="1" applyBorder="1" applyAlignment="1">
      <alignment horizontal="center" vertical="center" wrapText="1"/>
    </xf>
    <xf numFmtId="0" fontId="58" fillId="0" borderId="7" xfId="27" applyFont="1" applyBorder="1" applyAlignment="1">
      <alignment horizontal="center" vertical="center" wrapText="1"/>
    </xf>
    <xf numFmtId="0" fontId="58" fillId="0" borderId="9" xfId="27" applyFont="1" applyBorder="1" applyAlignment="1">
      <alignment horizontal="center" vertical="center" wrapText="1"/>
    </xf>
    <xf numFmtId="0" fontId="58" fillId="0" borderId="15" xfId="27" applyFont="1" applyBorder="1" applyAlignment="1">
      <alignment horizontal="center" vertical="center" wrapText="1"/>
    </xf>
    <xf numFmtId="0" fontId="58" fillId="11" borderId="15" xfId="27" applyFont="1" applyFill="1" applyBorder="1" applyAlignment="1">
      <alignment horizontal="center" vertical="center" wrapText="1"/>
    </xf>
    <xf numFmtId="0" fontId="58" fillId="17" borderId="7" xfId="27" applyFont="1" applyFill="1" applyBorder="1" applyAlignment="1">
      <alignment horizontal="center" vertical="center" wrapText="1"/>
    </xf>
    <xf numFmtId="0" fontId="58" fillId="17" borderId="9" xfId="27" applyFont="1" applyFill="1" applyBorder="1" applyAlignment="1">
      <alignment horizontal="center" vertical="center" wrapText="1"/>
    </xf>
    <xf numFmtId="0" fontId="58" fillId="17" borderId="15" xfId="27" applyFont="1" applyFill="1" applyBorder="1" applyAlignment="1">
      <alignment horizontal="center" vertical="center" wrapText="1"/>
    </xf>
    <xf numFmtId="0" fontId="59" fillId="22" borderId="7" xfId="27" applyFont="1" applyFill="1" applyBorder="1" applyAlignment="1">
      <alignment horizontal="center" vertical="center" wrapText="1"/>
    </xf>
    <xf numFmtId="0" fontId="59" fillId="22" borderId="9" xfId="27" applyFont="1" applyFill="1" applyBorder="1" applyAlignment="1">
      <alignment horizontal="center" vertical="center" wrapText="1"/>
    </xf>
    <xf numFmtId="0" fontId="59" fillId="22" borderId="15" xfId="27" applyFont="1" applyFill="1" applyBorder="1" applyAlignment="1">
      <alignment horizontal="center" vertical="center" wrapText="1"/>
    </xf>
    <xf numFmtId="0" fontId="96" fillId="8" borderId="12" xfId="27" applyFont="1" applyFill="1" applyBorder="1" applyAlignment="1">
      <alignment horizontal="center" vertical="center" wrapText="1"/>
    </xf>
    <xf numFmtId="0" fontId="96" fillId="8" borderId="0" xfId="27" applyFont="1" applyFill="1" applyAlignment="1">
      <alignment horizontal="center" vertical="center" wrapText="1"/>
    </xf>
    <xf numFmtId="0" fontId="96" fillId="8" borderId="8" xfId="27" applyFont="1" applyFill="1" applyBorder="1" applyAlignment="1">
      <alignment horizontal="center" vertical="center" wrapText="1"/>
    </xf>
    <xf numFmtId="0" fontId="59" fillId="32" borderId="7" xfId="27" applyFont="1" applyFill="1" applyBorder="1" applyAlignment="1">
      <alignment horizontal="center" vertical="center" wrapText="1"/>
    </xf>
    <xf numFmtId="0" fontId="59" fillId="32" borderId="9" xfId="27" applyFont="1" applyFill="1" applyBorder="1" applyAlignment="1">
      <alignment horizontal="center" vertical="center" wrapText="1"/>
    </xf>
    <xf numFmtId="0" fontId="59" fillId="38" borderId="7" xfId="27" applyFont="1" applyFill="1" applyBorder="1" applyAlignment="1">
      <alignment horizontal="center" vertical="center" wrapText="1"/>
    </xf>
    <xf numFmtId="0" fontId="59" fillId="38" borderId="9" xfId="27" applyFont="1" applyFill="1" applyBorder="1" applyAlignment="1">
      <alignment horizontal="center" vertical="center" wrapText="1"/>
    </xf>
    <xf numFmtId="0" fontId="59" fillId="38" borderId="15" xfId="27" applyFont="1" applyFill="1" applyBorder="1" applyAlignment="1">
      <alignment horizontal="center" vertical="center" wrapText="1"/>
    </xf>
    <xf numFmtId="0" fontId="79" fillId="8" borderId="1" xfId="27" applyFont="1" applyFill="1" applyBorder="1" applyAlignment="1">
      <alignment horizontal="center" vertical="center" wrapText="1"/>
    </xf>
    <xf numFmtId="0" fontId="79" fillId="8" borderId="2" xfId="27" applyFont="1" applyFill="1" applyBorder="1" applyAlignment="1">
      <alignment horizontal="center" vertical="center" wrapText="1"/>
    </xf>
    <xf numFmtId="0" fontId="79" fillId="8" borderId="3" xfId="27" applyFont="1" applyFill="1" applyBorder="1" applyAlignment="1">
      <alignment horizontal="center" vertical="center" wrapText="1"/>
    </xf>
    <xf numFmtId="0" fontId="79" fillId="8" borderId="12" xfId="27" applyFont="1" applyFill="1" applyBorder="1" applyAlignment="1">
      <alignment horizontal="center" vertical="center" wrapText="1"/>
    </xf>
    <xf numFmtId="0" fontId="79" fillId="8" borderId="0" xfId="27" applyFont="1" applyFill="1" applyAlignment="1">
      <alignment horizontal="center" vertical="center" wrapText="1"/>
    </xf>
    <xf numFmtId="0" fontId="79" fillId="8" borderId="8" xfId="27" applyFont="1" applyFill="1" applyBorder="1" applyAlignment="1">
      <alignment horizontal="center" vertical="center" wrapText="1"/>
    </xf>
    <xf numFmtId="0" fontId="79" fillId="8" borderId="4" xfId="27" applyFont="1" applyFill="1" applyBorder="1" applyAlignment="1">
      <alignment horizontal="center" vertical="center" wrapText="1"/>
    </xf>
    <xf numFmtId="0" fontId="79" fillId="8" borderId="5" xfId="27" applyFont="1" applyFill="1" applyBorder="1" applyAlignment="1">
      <alignment horizontal="center" vertical="center" wrapText="1"/>
    </xf>
    <xf numFmtId="0" fontId="79" fillId="8" borderId="6" xfId="27" applyFont="1" applyFill="1" applyBorder="1" applyAlignment="1">
      <alignment horizontal="center" vertical="center" wrapText="1"/>
    </xf>
    <xf numFmtId="0" fontId="59" fillId="32" borderId="15" xfId="27" applyFont="1" applyFill="1" applyBorder="1" applyAlignment="1">
      <alignment horizontal="center" vertical="center" wrapText="1"/>
    </xf>
    <xf numFmtId="0" fontId="59" fillId="13" borderId="7" xfId="27" applyFont="1" applyFill="1" applyBorder="1" applyAlignment="1">
      <alignment horizontal="center" vertical="center" wrapText="1"/>
    </xf>
    <xf numFmtId="0" fontId="59" fillId="13" borderId="9" xfId="27" applyFont="1" applyFill="1" applyBorder="1" applyAlignment="1">
      <alignment horizontal="center" vertical="center" wrapText="1"/>
    </xf>
    <xf numFmtId="0" fontId="59" fillId="13" borderId="15" xfId="27" applyFont="1" applyFill="1" applyBorder="1" applyAlignment="1">
      <alignment horizontal="center" vertical="center" wrapText="1"/>
    </xf>
    <xf numFmtId="0" fontId="59" fillId="30" borderId="7" xfId="27" applyFont="1" applyFill="1" applyBorder="1" applyAlignment="1">
      <alignment horizontal="center" vertical="center" wrapText="1"/>
    </xf>
    <xf numFmtId="0" fontId="59" fillId="30" borderId="9" xfId="27" applyFont="1" applyFill="1" applyBorder="1" applyAlignment="1">
      <alignment horizontal="center" vertical="center" wrapText="1"/>
    </xf>
    <xf numFmtId="0" fontId="59" fillId="30" borderId="15" xfId="27" applyFont="1" applyFill="1" applyBorder="1" applyAlignment="1">
      <alignment horizontal="center" vertical="center" wrapText="1"/>
    </xf>
    <xf numFmtId="0" fontId="61" fillId="8" borderId="2" xfId="27" applyFont="1" applyFill="1" applyBorder="1" applyAlignment="1">
      <alignment horizontal="center" vertical="center" wrapText="1"/>
    </xf>
    <xf numFmtId="0" fontId="61" fillId="8" borderId="3" xfId="27" applyFont="1" applyFill="1" applyBorder="1" applyAlignment="1">
      <alignment horizontal="center" vertical="center" wrapText="1"/>
    </xf>
    <xf numFmtId="0" fontId="61" fillId="8" borderId="5" xfId="27" applyFont="1" applyFill="1" applyBorder="1" applyAlignment="1">
      <alignment horizontal="center" vertical="center" wrapText="1"/>
    </xf>
    <xf numFmtId="0" fontId="61" fillId="8" borderId="6" xfId="27" applyFont="1" applyFill="1" applyBorder="1" applyAlignment="1">
      <alignment horizontal="center" vertical="center" wrapText="1"/>
    </xf>
    <xf numFmtId="0" fontId="52" fillId="5" borderId="2" xfId="27" applyFont="1" applyFill="1" applyBorder="1" applyAlignment="1">
      <alignment horizontal="center" vertical="center" wrapText="1"/>
    </xf>
    <xf numFmtId="0" fontId="52" fillId="5" borderId="3" xfId="27" applyFont="1" applyFill="1" applyBorder="1" applyAlignment="1">
      <alignment horizontal="center" vertical="center" wrapText="1"/>
    </xf>
    <xf numFmtId="0" fontId="52" fillId="5" borderId="0" xfId="27" applyFont="1" applyFill="1" applyAlignment="1">
      <alignment horizontal="center" vertical="center" wrapText="1"/>
    </xf>
    <xf numFmtId="0" fontId="52" fillId="5" borderId="8" xfId="27" applyFont="1" applyFill="1" applyBorder="1" applyAlignment="1">
      <alignment horizontal="center" vertical="center" wrapText="1"/>
    </xf>
    <xf numFmtId="0" fontId="52" fillId="5" borderId="5" xfId="27" applyFont="1" applyFill="1" applyBorder="1" applyAlignment="1">
      <alignment horizontal="center" vertical="center" wrapText="1"/>
    </xf>
    <xf numFmtId="0" fontId="52" fillId="5" borderId="6" xfId="27" applyFont="1" applyFill="1" applyBorder="1" applyAlignment="1">
      <alignment horizontal="center" vertical="center" wrapText="1"/>
    </xf>
    <xf numFmtId="0" fontId="18" fillId="10" borderId="1" xfId="27" applyFont="1" applyFill="1" applyBorder="1" applyAlignment="1">
      <alignment horizontal="center" vertical="center" wrapText="1"/>
    </xf>
    <xf numFmtId="0" fontId="18" fillId="10" borderId="2" xfId="27" applyFont="1" applyFill="1" applyBorder="1" applyAlignment="1">
      <alignment horizontal="center" vertical="center" wrapText="1"/>
    </xf>
    <xf numFmtId="0" fontId="18" fillId="10" borderId="3" xfId="27" applyFont="1" applyFill="1" applyBorder="1" applyAlignment="1">
      <alignment horizontal="center" vertical="center" wrapText="1"/>
    </xf>
    <xf numFmtId="0" fontId="18" fillId="10" borderId="12" xfId="27" applyFont="1" applyFill="1" applyBorder="1" applyAlignment="1">
      <alignment horizontal="center" vertical="center" wrapText="1"/>
    </xf>
    <xf numFmtId="0" fontId="18" fillId="10" borderId="0" xfId="27" applyFont="1" applyFill="1" applyAlignment="1">
      <alignment horizontal="center" vertical="center" wrapText="1"/>
    </xf>
    <xf numFmtId="0" fontId="18" fillId="10" borderId="8" xfId="27" applyFont="1" applyFill="1" applyBorder="1" applyAlignment="1">
      <alignment horizontal="center" vertical="center" wrapText="1"/>
    </xf>
    <xf numFmtId="0" fontId="18" fillId="10" borderId="5" xfId="27" applyFont="1" applyFill="1" applyBorder="1" applyAlignment="1">
      <alignment horizontal="center" vertical="center" wrapText="1"/>
    </xf>
    <xf numFmtId="0" fontId="18" fillId="10" borderId="6" xfId="27" applyFont="1" applyFill="1" applyBorder="1" applyAlignment="1">
      <alignment horizontal="center" vertical="center" wrapText="1"/>
    </xf>
    <xf numFmtId="0" fontId="58" fillId="16" borderId="7" xfId="27" applyFont="1" applyFill="1" applyBorder="1" applyAlignment="1">
      <alignment horizontal="center" vertical="center" wrapText="1"/>
    </xf>
    <xf numFmtId="0" fontId="58" fillId="16" borderId="9" xfId="27" applyFont="1" applyFill="1" applyBorder="1" applyAlignment="1">
      <alignment horizontal="center" vertical="center" wrapText="1"/>
    </xf>
    <xf numFmtId="0" fontId="58" fillId="16" borderId="15" xfId="27" applyFont="1" applyFill="1" applyBorder="1" applyAlignment="1">
      <alignment horizontal="center" vertical="center" wrapText="1"/>
    </xf>
    <xf numFmtId="0" fontId="104" fillId="10" borderId="2" xfId="18" applyNumberFormat="1" applyFont="1" applyFill="1" applyBorder="1" applyAlignment="1">
      <alignment horizontal="center" vertical="center" wrapText="1"/>
    </xf>
    <xf numFmtId="0" fontId="104" fillId="10" borderId="3" xfId="18" applyNumberFormat="1" applyFont="1" applyFill="1" applyBorder="1" applyAlignment="1">
      <alignment horizontal="center" vertical="center" wrapText="1"/>
    </xf>
    <xf numFmtId="0" fontId="104" fillId="10" borderId="0" xfId="18" applyNumberFormat="1" applyFont="1" applyFill="1" applyAlignment="1">
      <alignment horizontal="center" vertical="center" wrapText="1"/>
    </xf>
    <xf numFmtId="0" fontId="104" fillId="10" borderId="8" xfId="18" applyNumberFormat="1" applyFont="1" applyFill="1" applyBorder="1" applyAlignment="1">
      <alignment horizontal="center" vertical="center" wrapText="1"/>
    </xf>
    <xf numFmtId="0" fontId="104" fillId="10" borderId="5" xfId="18" applyNumberFormat="1" applyFont="1" applyFill="1" applyBorder="1" applyAlignment="1">
      <alignment horizontal="center" vertical="center" wrapText="1"/>
    </xf>
    <xf numFmtId="0" fontId="104" fillId="10" borderId="6" xfId="18" applyNumberFormat="1" applyFont="1" applyFill="1" applyBorder="1" applyAlignment="1">
      <alignment horizontal="center" vertical="center" wrapText="1"/>
    </xf>
    <xf numFmtId="0" fontId="52" fillId="6" borderId="0" xfId="27" applyFont="1" applyFill="1" applyAlignment="1">
      <alignment horizontal="center" vertical="center" wrapText="1"/>
    </xf>
    <xf numFmtId="0" fontId="59" fillId="8" borderId="7" xfId="27" applyFont="1" applyFill="1" applyBorder="1" applyAlignment="1">
      <alignment horizontal="center" vertical="center" wrapText="1"/>
    </xf>
    <xf numFmtId="0" fontId="59" fillId="8" borderId="15" xfId="27" applyFont="1" applyFill="1" applyBorder="1" applyAlignment="1">
      <alignment horizontal="center" vertical="center"/>
    </xf>
    <xf numFmtId="0" fontId="94" fillId="24" borderId="7" xfId="0" applyFont="1" applyFill="1" applyBorder="1" applyAlignment="1">
      <alignment horizontal="center" vertical="center" wrapText="1"/>
    </xf>
    <xf numFmtId="0" fontId="94" fillId="24" borderId="9" xfId="0" applyFont="1" applyFill="1" applyBorder="1" applyAlignment="1">
      <alignment horizontal="center" vertical="center" wrapText="1"/>
    </xf>
    <xf numFmtId="0" fontId="86" fillId="4" borderId="1" xfId="0" applyFont="1" applyFill="1" applyBorder="1" applyAlignment="1">
      <alignment horizontal="center" vertical="center"/>
    </xf>
    <xf numFmtId="0" fontId="86" fillId="4" borderId="2" xfId="0" applyFont="1" applyFill="1" applyBorder="1" applyAlignment="1">
      <alignment horizontal="center" vertical="center"/>
    </xf>
    <xf numFmtId="0" fontId="86" fillId="4" borderId="3" xfId="0" applyFont="1" applyFill="1" applyBorder="1" applyAlignment="1">
      <alignment horizontal="center" vertical="center"/>
    </xf>
    <xf numFmtId="0" fontId="86" fillId="4" borderId="4" xfId="0" applyFont="1" applyFill="1" applyBorder="1" applyAlignment="1">
      <alignment horizontal="center" vertical="center"/>
    </xf>
    <xf numFmtId="0" fontId="86" fillId="4" borderId="5" xfId="0" applyFont="1" applyFill="1" applyBorder="1" applyAlignment="1">
      <alignment horizontal="center" vertical="center"/>
    </xf>
    <xf numFmtId="0" fontId="86" fillId="4" borderId="6" xfId="0" applyFont="1" applyFill="1" applyBorder="1" applyAlignment="1">
      <alignment horizontal="center" vertical="center"/>
    </xf>
    <xf numFmtId="0" fontId="27" fillId="5" borderId="1" xfId="27" applyFont="1" applyFill="1" applyBorder="1" applyAlignment="1">
      <alignment horizontal="center" vertical="center" wrapText="1"/>
    </xf>
    <xf numFmtId="0" fontId="27" fillId="5" borderId="4" xfId="27" applyFont="1" applyFill="1" applyBorder="1" applyAlignment="1">
      <alignment horizontal="center" vertical="center" wrapText="1"/>
    </xf>
    <xf numFmtId="0" fontId="32" fillId="0" borderId="1" xfId="2" applyBorder="1" applyAlignment="1" applyProtection="1">
      <alignment horizontal="center" wrapText="1"/>
    </xf>
    <xf numFmtId="0" fontId="137" fillId="0" borderId="2" xfId="0" applyFont="1" applyBorder="1" applyAlignment="1">
      <alignment horizontal="center" wrapText="1"/>
    </xf>
    <xf numFmtId="0" fontId="137" fillId="0" borderId="3" xfId="0" applyFont="1" applyBorder="1" applyAlignment="1">
      <alignment horizontal="center" wrapText="1"/>
    </xf>
    <xf numFmtId="0" fontId="105" fillId="0" borderId="4" xfId="0" applyFont="1" applyBorder="1" applyAlignment="1">
      <alignment horizontal="center" wrapText="1"/>
    </xf>
    <xf numFmtId="0" fontId="105" fillId="0" borderId="5" xfId="0" applyFont="1" applyBorder="1" applyAlignment="1">
      <alignment horizontal="center" wrapText="1"/>
    </xf>
    <xf numFmtId="0" fontId="105" fillId="0" borderId="6" xfId="0" applyFont="1" applyBorder="1" applyAlignment="1">
      <alignment horizontal="center" wrapText="1"/>
    </xf>
    <xf numFmtId="0" fontId="108" fillId="0" borderId="23" xfId="0" applyFont="1" applyBorder="1" applyAlignment="1">
      <alignment horizontal="left" vertical="top" wrapText="1" readingOrder="1"/>
    </xf>
    <xf numFmtId="0" fontId="108" fillId="0" borderId="24" xfId="0" applyFont="1" applyBorder="1" applyAlignment="1">
      <alignment horizontal="left" vertical="top" readingOrder="1"/>
    </xf>
    <xf numFmtId="0" fontId="108" fillId="0" borderId="25" xfId="0" applyFont="1" applyBorder="1" applyAlignment="1">
      <alignment horizontal="left" vertical="top" readingOrder="1"/>
    </xf>
    <xf numFmtId="0" fontId="108" fillId="0" borderId="26" xfId="0" applyFont="1" applyBorder="1" applyAlignment="1">
      <alignment horizontal="left" vertical="top" readingOrder="1"/>
    </xf>
    <xf numFmtId="0" fontId="108" fillId="0" borderId="0" xfId="0" applyFont="1" applyAlignment="1">
      <alignment horizontal="left" vertical="top" readingOrder="1"/>
    </xf>
    <xf numFmtId="0" fontId="108" fillId="0" borderId="27" xfId="0" applyFont="1" applyBorder="1" applyAlignment="1">
      <alignment horizontal="left" vertical="top" readingOrder="1"/>
    </xf>
    <xf numFmtId="0" fontId="108" fillId="0" borderId="28" xfId="0" applyFont="1" applyBorder="1" applyAlignment="1">
      <alignment horizontal="left" vertical="top" readingOrder="1"/>
    </xf>
    <xf numFmtId="0" fontId="108" fillId="0" borderId="29" xfId="0" applyFont="1" applyBorder="1" applyAlignment="1">
      <alignment horizontal="left" vertical="top" readingOrder="1"/>
    </xf>
    <xf numFmtId="0" fontId="108" fillId="0" borderId="30" xfId="0" applyFont="1" applyBorder="1" applyAlignment="1">
      <alignment horizontal="left" vertical="top" readingOrder="1"/>
    </xf>
    <xf numFmtId="0" fontId="128" fillId="0" borderId="0" xfId="0" applyFont="1" applyAlignment="1">
      <alignment vertical="center" wrapText="1"/>
    </xf>
    <xf numFmtId="0" fontId="131" fillId="35" borderId="0" xfId="0" applyFont="1" applyFill="1" applyAlignment="1">
      <alignment horizontal="center" vertical="center" wrapText="1"/>
    </xf>
    <xf numFmtId="0" fontId="115" fillId="36" borderId="0" xfId="0" applyFont="1" applyFill="1" applyAlignment="1">
      <alignment horizontal="center" vertical="center" wrapText="1"/>
    </xf>
    <xf numFmtId="0" fontId="115" fillId="31" borderId="0" xfId="0" applyFont="1" applyFill="1" applyAlignment="1">
      <alignment horizontal="center" vertical="center" wrapText="1"/>
    </xf>
    <xf numFmtId="0" fontId="131" fillId="37" borderId="0" xfId="0" applyFont="1" applyFill="1" applyAlignment="1">
      <alignment horizontal="center" vertical="center" wrapText="1"/>
    </xf>
    <xf numFmtId="0" fontId="134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2" fillId="0" borderId="0" xfId="2" applyAlignment="1" applyProtection="1">
      <alignment vertical="center" wrapText="1"/>
    </xf>
    <xf numFmtId="0" fontId="133" fillId="0" borderId="0" xfId="0" applyFont="1" applyAlignment="1">
      <alignment vertical="center" wrapText="1"/>
    </xf>
    <xf numFmtId="0" fontId="120" fillId="0" borderId="0" xfId="2" applyFont="1" applyAlignment="1" applyProtection="1">
      <alignment vertical="center" wrapText="1"/>
    </xf>
    <xf numFmtId="0" fontId="114" fillId="0" borderId="0" xfId="2" applyFont="1" applyAlignment="1" applyProtection="1">
      <alignment vertical="center" wrapText="1"/>
    </xf>
    <xf numFmtId="0" fontId="140" fillId="0" borderId="0" xfId="0" applyFont="1"/>
    <xf numFmtId="0" fontId="141" fillId="0" borderId="0" xfId="2" applyFont="1" applyAlignment="1" applyProtection="1"/>
    <xf numFmtId="0" fontId="86" fillId="0" borderId="0" xfId="0" applyFont="1" applyAlignment="1">
      <alignment horizontal="center"/>
    </xf>
    <xf numFmtId="0" fontId="142" fillId="0" borderId="0" xfId="0" applyFont="1"/>
    <xf numFmtId="0" fontId="143" fillId="0" borderId="0" xfId="0" applyFont="1" applyAlignment="1">
      <alignment horizontal="center"/>
    </xf>
    <xf numFmtId="0" fontId="143" fillId="0" borderId="0" xfId="0" applyFont="1"/>
  </cellXfs>
  <cellStyles count="29">
    <cellStyle name="Comma 2" xfId="1" xr:uid="{00000000-0005-0000-0000-000001000000}"/>
    <cellStyle name="Comma 2 2" xfId="21" xr:uid="{6A77656B-FAEC-4CBB-862C-7D9B15139657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2 3" xfId="24" xr:uid="{8292188F-08A8-4073-886B-3C34E3E2BD86}"/>
    <cellStyle name="Normal 3" xfId="7" xr:uid="{00000000-0005-0000-0000-000008000000}"/>
    <cellStyle name="Normal 3 2" xfId="19" xr:uid="{F3C0371A-2287-4124-8E13-196985AB43CB}"/>
    <cellStyle name="Normal 3 3" xfId="22" xr:uid="{2E23D8AC-28A6-4955-BD9B-0C0ECDD4BE78}"/>
    <cellStyle name="Normal 3 3 2" xfId="25" xr:uid="{9EBAD4B4-3F01-4EEF-8D3D-C4C466EFBBFC}"/>
    <cellStyle name="Normal 3 4" xfId="28" xr:uid="{766ABE7E-A534-42E6-9917-FB3611F126ED}"/>
    <cellStyle name="Normal 4" xfId="8" xr:uid="{00000000-0005-0000-0000-000009000000}"/>
    <cellStyle name="Normal 4 2" xfId="20" xr:uid="{BD875C42-7453-487A-BA40-099976ECF787}"/>
    <cellStyle name="Normal 4 3" xfId="26" xr:uid="{FCEF8BD3-FC54-4876-BBDF-64E7D4C8D23A}"/>
    <cellStyle name="Normal 5" xfId="9" xr:uid="{00000000-0005-0000-0000-00000A000000}"/>
    <cellStyle name="Normal 5 2" xfId="27" xr:uid="{5D8F4580-2DC8-466B-B576-9C61BBB80103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桁区切り [0.00] 2 2" xfId="23" xr:uid="{25399D2C-6278-4122-BE4F-665F7CB3ABE6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1.png"/><Relationship Id="rId21" Type="http://schemas.openxmlformats.org/officeDocument/2006/relationships/customXml" Target="../ink/ink10.xml"/><Relationship Id="rId42" Type="http://schemas.openxmlformats.org/officeDocument/2006/relationships/image" Target="../media/image8100.png"/><Relationship Id="rId47" Type="http://schemas.openxmlformats.org/officeDocument/2006/relationships/customXml" Target="../ink/ink23.xml"/><Relationship Id="rId63" Type="http://schemas.openxmlformats.org/officeDocument/2006/relationships/customXml" Target="../ink/ink31.xml"/><Relationship Id="rId68" Type="http://schemas.openxmlformats.org/officeDocument/2006/relationships/image" Target="../media/image8110.png"/><Relationship Id="rId16" Type="http://schemas.openxmlformats.org/officeDocument/2006/relationships/image" Target="../media/image82.png"/><Relationship Id="rId11" Type="http://schemas.openxmlformats.org/officeDocument/2006/relationships/customXml" Target="../ink/ink5.xml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53" Type="http://schemas.openxmlformats.org/officeDocument/2006/relationships/customXml" Target="../ink/ink26.xml"/><Relationship Id="rId58" Type="http://schemas.openxmlformats.org/officeDocument/2006/relationships/image" Target="../media/image831.png"/><Relationship Id="rId74" Type="http://schemas.openxmlformats.org/officeDocument/2006/relationships/image" Target="../media/image8020.png"/><Relationship Id="rId79" Type="http://schemas.openxmlformats.org/officeDocument/2006/relationships/customXml" Target="../ink/ink39.xml"/><Relationship Id="rId61" Type="http://schemas.openxmlformats.org/officeDocument/2006/relationships/customXml" Target="../ink/ink30.xml"/><Relationship Id="rId82" Type="http://schemas.openxmlformats.org/officeDocument/2006/relationships/image" Target="../media/image81000.png"/><Relationship Id="rId19" Type="http://schemas.openxmlformats.org/officeDocument/2006/relationships/customXml" Target="../ink/ink9.xml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43" Type="http://schemas.openxmlformats.org/officeDocument/2006/relationships/customXml" Target="../ink/ink21.xml"/><Relationship Id="rId48" Type="http://schemas.openxmlformats.org/officeDocument/2006/relationships/image" Target="../media/image814.png"/><Relationship Id="rId56" Type="http://schemas.openxmlformats.org/officeDocument/2006/relationships/image" Target="../media/image821.png"/><Relationship Id="rId64" Type="http://schemas.openxmlformats.org/officeDocument/2006/relationships/image" Target="../media/image840.png"/><Relationship Id="rId69" Type="http://schemas.openxmlformats.org/officeDocument/2006/relationships/customXml" Target="../ink/ink34.xml"/><Relationship Id="rId77" Type="http://schemas.openxmlformats.org/officeDocument/2006/relationships/customXml" Target="../ink/ink38.xml"/><Relationship Id="rId8" Type="http://schemas.openxmlformats.org/officeDocument/2006/relationships/image" Target="../media/image81.png"/><Relationship Id="rId51" Type="http://schemas.openxmlformats.org/officeDocument/2006/relationships/customXml" Target="../ink/ink25.xml"/><Relationship Id="rId72" Type="http://schemas.openxmlformats.org/officeDocument/2006/relationships/image" Target="../media/image8200.png"/><Relationship Id="rId80" Type="http://schemas.openxmlformats.org/officeDocument/2006/relationships/image" Target="../media/image80000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Relationship Id="rId46" Type="http://schemas.openxmlformats.org/officeDocument/2006/relationships/image" Target="../media/image804.png"/><Relationship Id="rId59" Type="http://schemas.openxmlformats.org/officeDocument/2006/relationships/customXml" Target="../ink/ink29.xml"/><Relationship Id="rId67" Type="http://schemas.openxmlformats.org/officeDocument/2006/relationships/customXml" Target="../ink/ink33.xml"/><Relationship Id="rId20" Type="http://schemas.openxmlformats.org/officeDocument/2006/relationships/image" Target="../media/image800.png"/><Relationship Id="rId41" Type="http://schemas.openxmlformats.org/officeDocument/2006/relationships/customXml" Target="../ink/ink20.xml"/><Relationship Id="rId54" Type="http://schemas.openxmlformats.org/officeDocument/2006/relationships/image" Target="../media/image8030.png"/><Relationship Id="rId62" Type="http://schemas.openxmlformats.org/officeDocument/2006/relationships/image" Target="../media/image8101.png"/><Relationship Id="rId70" Type="http://schemas.openxmlformats.org/officeDocument/2006/relationships/image" Target="../media/image850.png"/><Relationship Id="rId75" Type="http://schemas.openxmlformats.org/officeDocument/2006/relationships/customXml" Target="../ink/ink37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49" Type="http://schemas.openxmlformats.org/officeDocument/2006/relationships/customXml" Target="../ink/ink24.xml"/><Relationship Id="rId57" Type="http://schemas.openxmlformats.org/officeDocument/2006/relationships/customXml" Target="../ink/ink28.xml"/><Relationship Id="rId10" Type="http://schemas.openxmlformats.org/officeDocument/2006/relationships/customXml" Target="../ink/ink4.xml"/><Relationship Id="rId31" Type="http://schemas.openxmlformats.org/officeDocument/2006/relationships/customXml" Target="../ink/ink15.xml"/><Relationship Id="rId44" Type="http://schemas.openxmlformats.org/officeDocument/2006/relationships/image" Target="../media/image87.png"/><Relationship Id="rId52" Type="http://schemas.openxmlformats.org/officeDocument/2006/relationships/image" Target="../media/image8130.png"/><Relationship Id="rId60" Type="http://schemas.openxmlformats.org/officeDocument/2006/relationships/image" Target="../media/image8001.png"/><Relationship Id="rId65" Type="http://schemas.openxmlformats.org/officeDocument/2006/relationships/customXml" Target="../ink/ink32.xml"/><Relationship Id="rId73" Type="http://schemas.openxmlformats.org/officeDocument/2006/relationships/customXml" Target="../ink/ink36.xml"/><Relationship Id="rId78" Type="http://schemas.openxmlformats.org/officeDocument/2006/relationships/image" Target="../media/image8300.png"/><Relationship Id="rId81" Type="http://schemas.openxmlformats.org/officeDocument/2006/relationships/customXml" Target="../ink/ink40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39" Type="http://schemas.openxmlformats.org/officeDocument/2006/relationships/customXml" Target="../ink/ink19.xml"/><Relationship Id="rId34" Type="http://schemas.openxmlformats.org/officeDocument/2006/relationships/image" Target="../media/image802.png"/><Relationship Id="rId50" Type="http://schemas.openxmlformats.org/officeDocument/2006/relationships/image" Target="../media/image860.png"/><Relationship Id="rId55" Type="http://schemas.openxmlformats.org/officeDocument/2006/relationships/customXml" Target="../ink/ink27.xml"/><Relationship Id="rId76" Type="http://schemas.openxmlformats.org/officeDocument/2006/relationships/image" Target="../media/image8120.png"/><Relationship Id="rId7" Type="http://schemas.openxmlformats.org/officeDocument/2006/relationships/customXml" Target="../ink/ink3.xml"/><Relationship Id="rId71" Type="http://schemas.openxmlformats.org/officeDocument/2006/relationships/customXml" Target="../ink/ink35.xml"/><Relationship Id="rId2" Type="http://schemas.openxmlformats.org/officeDocument/2006/relationships/image" Target="../media/image86.png"/><Relationship Id="rId29" Type="http://schemas.openxmlformats.org/officeDocument/2006/relationships/customXml" Target="../ink/ink14.xml"/><Relationship Id="rId24" Type="http://schemas.openxmlformats.org/officeDocument/2006/relationships/image" Target="../media/image84.png"/><Relationship Id="rId40" Type="http://schemas.openxmlformats.org/officeDocument/2006/relationships/image" Target="../media/image8000.png"/><Relationship Id="rId45" Type="http://schemas.openxmlformats.org/officeDocument/2006/relationships/customXml" Target="../ink/ink22.xml"/><Relationship Id="rId66" Type="http://schemas.openxmlformats.org/officeDocument/2006/relationships/image" Target="../media/image80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tmp"/><Relationship Id="rId3" Type="http://schemas.openxmlformats.org/officeDocument/2006/relationships/image" Target="../media/image9.jpeg"/><Relationship Id="rId7" Type="http://schemas.openxmlformats.org/officeDocument/2006/relationships/image" Target="../media/image13.emf"/><Relationship Id="rId2" Type="http://schemas.openxmlformats.org/officeDocument/2006/relationships/image" Target="../media/image8.jpeg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jpeg"/><Relationship Id="rId4" Type="http://schemas.openxmlformats.org/officeDocument/2006/relationships/image" Target="../media/image10.jpeg"/><Relationship Id="rId9" Type="http://schemas.openxmlformats.org/officeDocument/2006/relationships/image" Target="../media/image15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10949</xdr:rowOff>
    </xdr:from>
    <xdr:to>
      <xdr:col>8</xdr:col>
      <xdr:colOff>72390</xdr:colOff>
      <xdr:row>19</xdr:row>
      <xdr:rowOff>2525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29034" y="3302731"/>
          <a:ext cx="4053184" cy="802799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15382" y="5264444"/>
          <a:ext cx="3766217" cy="8633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684903</xdr:colOff>
      <xdr:row>20</xdr:row>
      <xdr:rowOff>180578</xdr:rowOff>
    </xdr:from>
    <xdr:to>
      <xdr:col>12</xdr:col>
      <xdr:colOff>56559</xdr:colOff>
      <xdr:row>24</xdr:row>
      <xdr:rowOff>156087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51003" y="4314428"/>
          <a:ext cx="812471" cy="770529"/>
        </a:xfrm>
        <a:prstGeom prst="rect">
          <a:avLst/>
        </a:prstGeom>
      </xdr:spPr>
    </xdr:pic>
    <xdr:clientData/>
  </xdr:twoCellAnchor>
  <xdr:twoCellAnchor editAs="oneCell">
    <xdr:from>
      <xdr:col>15</xdr:col>
      <xdr:colOff>743611</xdr:colOff>
      <xdr:row>20</xdr:row>
      <xdr:rowOff>191594</xdr:rowOff>
    </xdr:from>
    <xdr:to>
      <xdr:col>17</xdr:col>
      <xdr:colOff>56839</xdr:colOff>
      <xdr:row>24</xdr:row>
      <xdr:rowOff>190500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80011" y="4325444"/>
          <a:ext cx="869613" cy="786306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276476"/>
          <a:ext cx="2297355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12772</xdr:colOff>
      <xdr:row>14</xdr:row>
      <xdr:rowOff>18173</xdr:rowOff>
    </xdr:from>
    <xdr:to>
      <xdr:col>32</xdr:col>
      <xdr:colOff>753897</xdr:colOff>
      <xdr:row>14</xdr:row>
      <xdr:rowOff>30873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12772" y="3105587"/>
          <a:ext cx="22878539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175073</xdr:rowOff>
    </xdr:from>
    <xdr:to>
      <xdr:col>33</xdr:col>
      <xdr:colOff>21664</xdr:colOff>
      <xdr:row>30</xdr:row>
      <xdr:rowOff>51771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1664" y="6080573"/>
          <a:ext cx="22536150" cy="7354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171770" y="4355673"/>
          <a:ext cx="819618" cy="806992"/>
        </a:xfrm>
        <a:prstGeom prst="rect">
          <a:avLst/>
        </a:prstGeom>
      </xdr:spPr>
    </xdr:pic>
    <xdr:clientData/>
  </xdr:twoCellAnchor>
  <xdr:twoCellAnchor editAs="oneCell">
    <xdr:from>
      <xdr:col>20</xdr:col>
      <xdr:colOff>703982</xdr:colOff>
      <xdr:row>21</xdr:row>
      <xdr:rowOff>15515</xdr:rowOff>
    </xdr:from>
    <xdr:to>
      <xdr:col>21</xdr:col>
      <xdr:colOff>803078</xdr:colOff>
      <xdr:row>25</xdr:row>
      <xdr:rowOff>3421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293232" y="4346215"/>
          <a:ext cx="825536" cy="775306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1825345" y="1524000"/>
          <a:ext cx="742315" cy="66951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250339C-C0B7-4DCA-8842-EB581DF52C72}"/>
            </a:ext>
          </a:extLst>
        </xdr:cNvPr>
        <xdr:cNvSpPr/>
      </xdr:nvSpPr>
      <xdr:spPr bwMode="auto">
        <a:xfrm>
          <a:off x="21818994" y="1511300"/>
          <a:ext cx="741045" cy="67091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0804134-9DDE-487B-9AA4-F0B57E47A0CF}"/>
            </a:ext>
          </a:extLst>
        </xdr:cNvPr>
        <xdr:cNvSpPr/>
      </xdr:nvSpPr>
      <xdr:spPr bwMode="auto">
        <a:xfrm>
          <a:off x="22184120" y="1527175"/>
          <a:ext cx="75184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FC8C55E-5218-4E5C-B548-2CC2D06FE900}"/>
            </a:ext>
          </a:extLst>
        </xdr:cNvPr>
        <xdr:cNvSpPr/>
      </xdr:nvSpPr>
      <xdr:spPr bwMode="auto">
        <a:xfrm>
          <a:off x="22177769" y="1514475"/>
          <a:ext cx="750570" cy="69059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F71C6B5-2D6D-46F3-A59F-72059789F567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F148BC65-037C-4563-BECE-4500B67DDFDF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FA5259CA-4E95-407E-8DEE-73C61B7A181A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D4E3339D-20B9-4AE5-A1ED-174686471457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39C7170F-82EB-4862-A1B0-6A2577FBE385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1508B7EC-FB7D-4AC9-BCA3-E22A25B1290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4288C9AE-E88E-4ECC-9C83-76AA99BA4FF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2B8C1907-0443-407B-8A21-AD67E64E206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74D118C5-3831-410E-AE59-B66C1A255182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9BA791FD-FD13-4070-8D22-75112EF6F2C5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5F08B0F-2A6C-4FEF-99B3-4351E1B5272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F57AC4A7-43EA-4B4C-9433-42F398652090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51" name="Ink 1">
              <a:extLst>
                <a:ext uri="{FF2B5EF4-FFF2-40B4-BE49-F238E27FC236}">
                  <a16:creationId xmlns:a16="http://schemas.microsoft.com/office/drawing/2014/main" id="{E05FEB10-B0E6-4E5C-8B82-6979583708D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53" name="Ink 2">
              <a:extLst>
                <a:ext uri="{FF2B5EF4-FFF2-40B4-BE49-F238E27FC236}">
                  <a16:creationId xmlns:a16="http://schemas.microsoft.com/office/drawing/2014/main" id="{D58FFA5A-9FF8-4639-A0E3-B03DACBA8B3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4" name="Ink 3">
              <a:extLst>
                <a:ext uri="{FF2B5EF4-FFF2-40B4-BE49-F238E27FC236}">
                  <a16:creationId xmlns:a16="http://schemas.microsoft.com/office/drawing/2014/main" id="{469E48E5-18E8-4845-9766-A726713B630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55" name="図 54" descr="図形, 四角形&#10;&#10;自動的に生成された説明">
          <a:extLst>
            <a:ext uri="{FF2B5EF4-FFF2-40B4-BE49-F238E27FC236}">
              <a16:creationId xmlns:a16="http://schemas.microsoft.com/office/drawing/2014/main" id="{D409D90D-E07A-472D-A69A-0798CF6C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2697" y="3321727"/>
          <a:ext cx="3828303" cy="374542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56" name="図 55" descr="図形, 四角形&#10;&#10;自動的に生成された説明">
          <a:extLst>
            <a:ext uri="{FF2B5EF4-FFF2-40B4-BE49-F238E27FC236}">
              <a16:creationId xmlns:a16="http://schemas.microsoft.com/office/drawing/2014/main" id="{1471D176-8673-4E0F-B092-ED5DD627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32022" y="3692322"/>
          <a:ext cx="3793490" cy="448694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58" name="図 57" descr="図形, 四角形&#10;&#10;自動的に生成された説明">
          <a:extLst>
            <a:ext uri="{FF2B5EF4-FFF2-40B4-BE49-F238E27FC236}">
              <a16:creationId xmlns:a16="http://schemas.microsoft.com/office/drawing/2014/main" id="{F70C9304-901A-49F5-B146-833ACFD79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56682" y="5467644"/>
          <a:ext cx="3830352" cy="8880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9" name="Ink 1">
              <a:extLst>
                <a:ext uri="{FF2B5EF4-FFF2-40B4-BE49-F238E27FC236}">
                  <a16:creationId xmlns:a16="http://schemas.microsoft.com/office/drawing/2014/main" id="{8D0B4D68-27AC-43C8-A8E6-609C14B0EB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60" name="Ink 2">
              <a:extLst>
                <a:ext uri="{FF2B5EF4-FFF2-40B4-BE49-F238E27FC236}">
                  <a16:creationId xmlns:a16="http://schemas.microsoft.com/office/drawing/2014/main" id="{3CAAFCD8-07AB-4579-AC8C-4DD38BCF31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61" name="Ink 3">
              <a:extLst>
                <a:ext uri="{FF2B5EF4-FFF2-40B4-BE49-F238E27FC236}">
                  <a16:creationId xmlns:a16="http://schemas.microsoft.com/office/drawing/2014/main" id="{AA2E693D-E426-4E32-B67B-1EBC7D0F87E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62" name="Ink 4">
              <a:extLst>
                <a:ext uri="{FF2B5EF4-FFF2-40B4-BE49-F238E27FC236}">
                  <a16:creationId xmlns:a16="http://schemas.microsoft.com/office/drawing/2014/main" id="{9B67D422-0ABD-4B2F-B5FF-C5EF6933E3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3" name="Ink 5">
              <a:extLst>
                <a:ext uri="{FF2B5EF4-FFF2-40B4-BE49-F238E27FC236}">
                  <a16:creationId xmlns:a16="http://schemas.microsoft.com/office/drawing/2014/main" id="{6812F7A6-115A-438E-80CA-B14CD789A2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4" name="Ink 6">
              <a:extLst>
                <a:ext uri="{FF2B5EF4-FFF2-40B4-BE49-F238E27FC236}">
                  <a16:creationId xmlns:a16="http://schemas.microsoft.com/office/drawing/2014/main" id="{05BB105F-DAB4-4CCE-BDCD-D1E59CEBFBC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5" name="Ink 7">
              <a:extLst>
                <a:ext uri="{FF2B5EF4-FFF2-40B4-BE49-F238E27FC236}">
                  <a16:creationId xmlns:a16="http://schemas.microsoft.com/office/drawing/2014/main" id="{320DB9AE-6F85-4B5E-A3BC-F29BFA8F37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6" name="Ink 8">
              <a:extLst>
                <a:ext uri="{FF2B5EF4-FFF2-40B4-BE49-F238E27FC236}">
                  <a16:creationId xmlns:a16="http://schemas.microsoft.com/office/drawing/2014/main" id="{8B1F61DE-10BB-419E-89F1-1F55BCF5A4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9">
              <a:extLst>
                <a:ext uri="{FF2B5EF4-FFF2-40B4-BE49-F238E27FC236}">
                  <a16:creationId xmlns:a16="http://schemas.microsoft.com/office/drawing/2014/main" id="{9D140DA8-CEA2-4148-BB94-993E0BCF67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8" name="Ink 10">
              <a:extLst>
                <a:ext uri="{FF2B5EF4-FFF2-40B4-BE49-F238E27FC236}">
                  <a16:creationId xmlns:a16="http://schemas.microsoft.com/office/drawing/2014/main" id="{98103511-4D88-4FD5-9694-6E9E11EC702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9" name="Ink 11">
              <a:extLst>
                <a:ext uri="{FF2B5EF4-FFF2-40B4-BE49-F238E27FC236}">
                  <a16:creationId xmlns:a16="http://schemas.microsoft.com/office/drawing/2014/main" id="{D58CDF7B-A2D6-479E-B81E-81C1BD65AA2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12">
              <a:extLst>
                <a:ext uri="{FF2B5EF4-FFF2-40B4-BE49-F238E27FC236}">
                  <a16:creationId xmlns:a16="http://schemas.microsoft.com/office/drawing/2014/main" id="{77B9DE43-C0DF-43E3-A060-E3452E22BC9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1" name="Ink 13">
              <a:extLst>
                <a:ext uri="{FF2B5EF4-FFF2-40B4-BE49-F238E27FC236}">
                  <a16:creationId xmlns:a16="http://schemas.microsoft.com/office/drawing/2014/main" id="{6EACAB48-33F0-47A8-AE6E-38095CB626B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2" name="Ink 14">
              <a:extLst>
                <a:ext uri="{FF2B5EF4-FFF2-40B4-BE49-F238E27FC236}">
                  <a16:creationId xmlns:a16="http://schemas.microsoft.com/office/drawing/2014/main" id="{190ED041-0E85-4ACF-B7DC-69A7BF20F7B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3" name="Ink 15">
              <a:extLst>
                <a:ext uri="{FF2B5EF4-FFF2-40B4-BE49-F238E27FC236}">
                  <a16:creationId xmlns:a16="http://schemas.microsoft.com/office/drawing/2014/main" id="{00220F2F-456A-40BE-BFE7-84056EDF1C7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4" name="Ink 16">
              <a:extLst>
                <a:ext uri="{FF2B5EF4-FFF2-40B4-BE49-F238E27FC236}">
                  <a16:creationId xmlns:a16="http://schemas.microsoft.com/office/drawing/2014/main" id="{A5EBB6CD-E5D3-4C58-95DB-6E5973F3453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5" name="Ink 17">
              <a:extLst>
                <a:ext uri="{FF2B5EF4-FFF2-40B4-BE49-F238E27FC236}">
                  <a16:creationId xmlns:a16="http://schemas.microsoft.com/office/drawing/2014/main" id="{FD9AE0E8-2F98-4D08-9BD2-65F61CA1CE3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684903</xdr:colOff>
      <xdr:row>21</xdr:row>
      <xdr:rowOff>5406</xdr:rowOff>
    </xdr:from>
    <xdr:to>
      <xdr:col>12</xdr:col>
      <xdr:colOff>56559</xdr:colOff>
      <xdr:row>24</xdr:row>
      <xdr:rowOff>187823</xdr:rowOff>
    </xdr:to>
    <xdr:pic>
      <xdr:nvPicPr>
        <xdr:cNvPr id="76" name="図 75" descr="図形, 四角形&#10;&#10;自動的に生成された説明">
          <a:extLst>
            <a:ext uri="{FF2B5EF4-FFF2-40B4-BE49-F238E27FC236}">
              <a16:creationId xmlns:a16="http://schemas.microsoft.com/office/drawing/2014/main" id="{BFD12264-E290-4EAE-AF89-1931EAA40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83696" y="4523395"/>
          <a:ext cx="831426" cy="792980"/>
        </a:xfrm>
        <a:prstGeom prst="rect">
          <a:avLst/>
        </a:prstGeom>
      </xdr:spPr>
    </xdr:pic>
    <xdr:clientData/>
  </xdr:twoCellAnchor>
  <xdr:twoCellAnchor editAs="oneCell">
    <xdr:from>
      <xdr:col>15</xdr:col>
      <xdr:colOff>743611</xdr:colOff>
      <xdr:row>20</xdr:row>
      <xdr:rowOff>191594</xdr:rowOff>
    </xdr:from>
    <xdr:to>
      <xdr:col>17</xdr:col>
      <xdr:colOff>56839</xdr:colOff>
      <xdr:row>24</xdr:row>
      <xdr:rowOff>190500</xdr:rowOff>
    </xdr:to>
    <xdr:pic>
      <xdr:nvPicPr>
        <xdr:cNvPr id="77" name="図 76" descr="図形, 四角形&#10;&#10;自動的に生成された説明">
          <a:extLst>
            <a:ext uri="{FF2B5EF4-FFF2-40B4-BE49-F238E27FC236}">
              <a16:creationId xmlns:a16="http://schemas.microsoft.com/office/drawing/2014/main" id="{975BF224-3338-4AD2-B570-7AE4AD03F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783211" y="4496894"/>
          <a:ext cx="894378" cy="811706"/>
        </a:xfrm>
        <a:prstGeom prst="rect">
          <a:avLst/>
        </a:prstGeom>
      </xdr:spPr>
    </xdr:pic>
    <xdr:clientData/>
  </xdr:twoCellAnchor>
  <xdr:twoCellAnchor>
    <xdr:from>
      <xdr:col>2</xdr:col>
      <xdr:colOff>667007</xdr:colOff>
      <xdr:row>10</xdr:row>
      <xdr:rowOff>7225</xdr:rowOff>
    </xdr:from>
    <xdr:to>
      <xdr:col>33</xdr:col>
      <xdr:colOff>51092</xdr:colOff>
      <xdr:row>10</xdr:row>
      <xdr:rowOff>21896</xdr:rowOff>
    </xdr:to>
    <xdr:cxnSp macro="">
      <xdr:nvCxnSpPr>
        <xdr:cNvPr id="78" name="直線コネクタ 77">
          <a:extLst>
            <a:ext uri="{FF2B5EF4-FFF2-40B4-BE49-F238E27FC236}">
              <a16:creationId xmlns:a16="http://schemas.microsoft.com/office/drawing/2014/main" id="{BC956331-6118-4A64-BF18-B2624167F193}"/>
            </a:ext>
          </a:extLst>
        </xdr:cNvPr>
        <xdr:cNvCxnSpPr/>
      </xdr:nvCxnSpPr>
      <xdr:spPr bwMode="auto">
        <a:xfrm>
          <a:off x="2484421" y="2277168"/>
          <a:ext cx="20463165" cy="1467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79" name="直線コネクタ 78">
          <a:extLst>
            <a:ext uri="{FF2B5EF4-FFF2-40B4-BE49-F238E27FC236}">
              <a16:creationId xmlns:a16="http://schemas.microsoft.com/office/drawing/2014/main" id="{DBE03018-BE3D-44BA-8F8A-466C2D6F545C}"/>
            </a:ext>
          </a:extLst>
        </xdr:cNvPr>
        <xdr:cNvCxnSpPr/>
      </xdr:nvCxnSpPr>
      <xdr:spPr bwMode="auto">
        <a:xfrm>
          <a:off x="5474" y="5301876"/>
          <a:ext cx="2296720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81" name="直線コネクタ 80">
          <a:extLst>
            <a:ext uri="{FF2B5EF4-FFF2-40B4-BE49-F238E27FC236}">
              <a16:creationId xmlns:a16="http://schemas.microsoft.com/office/drawing/2014/main" id="{ABFFC43A-4B95-47DD-8418-FD3FDBBCB1D6}"/>
            </a:ext>
          </a:extLst>
        </xdr:cNvPr>
        <xdr:cNvCxnSpPr/>
      </xdr:nvCxnSpPr>
      <xdr:spPr bwMode="auto">
        <a:xfrm flipV="1">
          <a:off x="20354" y="5498913"/>
          <a:ext cx="2292368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138578</xdr:rowOff>
    </xdr:from>
    <xdr:to>
      <xdr:col>33</xdr:col>
      <xdr:colOff>21664</xdr:colOff>
      <xdr:row>30</xdr:row>
      <xdr:rowOff>15276</xdr:rowOff>
    </xdr:to>
    <xdr:cxnSp macro="">
      <xdr:nvCxnSpPr>
        <xdr:cNvPr id="82" name="直線コネクタ 81">
          <a:extLst>
            <a:ext uri="{FF2B5EF4-FFF2-40B4-BE49-F238E27FC236}">
              <a16:creationId xmlns:a16="http://schemas.microsoft.com/office/drawing/2014/main" id="{7F88B94D-C110-4746-A01E-B3F060B873F8}"/>
            </a:ext>
          </a:extLst>
        </xdr:cNvPr>
        <xdr:cNvCxnSpPr/>
      </xdr:nvCxnSpPr>
      <xdr:spPr bwMode="auto">
        <a:xfrm flipV="1">
          <a:off x="21664" y="6291509"/>
          <a:ext cx="22896494" cy="8106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57467</xdr:colOff>
      <xdr:row>20</xdr:row>
      <xdr:rowOff>180788</xdr:rowOff>
    </xdr:from>
    <xdr:to>
      <xdr:col>33</xdr:col>
      <xdr:colOff>45472</xdr:colOff>
      <xdr:row>21</xdr:row>
      <xdr:rowOff>28014</xdr:rowOff>
    </xdr:to>
    <xdr:cxnSp macro="">
      <xdr:nvCxnSpPr>
        <xdr:cNvPr id="83" name="直線コネクタ 82">
          <a:extLst>
            <a:ext uri="{FF2B5EF4-FFF2-40B4-BE49-F238E27FC236}">
              <a16:creationId xmlns:a16="http://schemas.microsoft.com/office/drawing/2014/main" id="{F931038E-9155-4A6C-AA5B-7BDD0B69A536}"/>
            </a:ext>
          </a:extLst>
        </xdr:cNvPr>
        <xdr:cNvCxnSpPr/>
      </xdr:nvCxnSpPr>
      <xdr:spPr bwMode="auto">
        <a:xfrm flipV="1">
          <a:off x="57467" y="4494409"/>
          <a:ext cx="22884499" cy="515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84" name="直線コネクタ 83">
          <a:extLst>
            <a:ext uri="{FF2B5EF4-FFF2-40B4-BE49-F238E27FC236}">
              <a16:creationId xmlns:a16="http://schemas.microsoft.com/office/drawing/2014/main" id="{F358F05E-49AC-4886-94E5-46F727AEE47B}"/>
            </a:ext>
          </a:extLst>
        </xdr:cNvPr>
        <xdr:cNvCxnSpPr/>
      </xdr:nvCxnSpPr>
      <xdr:spPr bwMode="auto">
        <a:xfrm flipV="1">
          <a:off x="5256" y="4079686"/>
          <a:ext cx="22871386" cy="4445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85" name="図 84" descr="図形, 四角形&#10;&#10;自動的に生成された説明">
          <a:extLst>
            <a:ext uri="{FF2B5EF4-FFF2-40B4-BE49-F238E27FC236}">
              <a16:creationId xmlns:a16="http://schemas.microsoft.com/office/drawing/2014/main" id="{8061D488-D744-4CEA-80B3-DA737E694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247970" y="4533473"/>
          <a:ext cx="845018" cy="828582"/>
        </a:xfrm>
        <a:prstGeom prst="rect">
          <a:avLst/>
        </a:prstGeom>
      </xdr:spPr>
    </xdr:pic>
    <xdr:clientData/>
  </xdr:twoCellAnchor>
  <xdr:twoCellAnchor editAs="oneCell">
    <xdr:from>
      <xdr:col>20</xdr:col>
      <xdr:colOff>703982</xdr:colOff>
      <xdr:row>21</xdr:row>
      <xdr:rowOff>15515</xdr:rowOff>
    </xdr:from>
    <xdr:to>
      <xdr:col>22</xdr:col>
      <xdr:colOff>38100</xdr:colOff>
      <xdr:row>25</xdr:row>
      <xdr:rowOff>3421</xdr:rowOff>
    </xdr:to>
    <xdr:pic>
      <xdr:nvPicPr>
        <xdr:cNvPr id="86" name="図 85" descr="図形, 四角形&#10;&#10;自動的に生成された説明">
          <a:extLst>
            <a:ext uri="{FF2B5EF4-FFF2-40B4-BE49-F238E27FC236}">
              <a16:creationId xmlns:a16="http://schemas.microsoft.com/office/drawing/2014/main" id="{ED86437E-4E0C-47E2-868D-E6BA4840F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559932" y="4524015"/>
          <a:ext cx="902568" cy="800706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87" name="図 86" descr="図形, 四角形&#10;&#10;自動的に生成された説明">
          <a:extLst>
            <a:ext uri="{FF2B5EF4-FFF2-40B4-BE49-F238E27FC236}">
              <a16:creationId xmlns:a16="http://schemas.microsoft.com/office/drawing/2014/main" id="{30A57F87-09FA-4220-AA4C-8355D7A4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33556" y="6314747"/>
          <a:ext cx="3858695" cy="1006986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666BBD4F-5E21-4799-AEBE-29D408CE00E9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1E3E8DB0-7A6C-4655-A674-3EC41A7A637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567D1F6-CA19-46E3-A032-5DB7836BB577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707F606B-41A2-4E2E-8D9B-3A7D60D5604A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EF57DC85-C112-4355-BF17-98D104B2ACC5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C9C8D04C-3EBC-4A08-83CA-1EBD8E8078DD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A8BBBAB6-60B2-4161-A167-0464E2B8102C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8D0A5509-9154-4AB7-9EC6-A75BF98B069E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A4EF373B-B9D8-484F-B878-47861968EC9E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C4B6A9F8-C770-4228-82E3-12D69FD63A10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47C685C5-1976-484B-9E09-C4109BAFD47C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64C1CD61-4F7E-4C90-B12B-ECC57363B0D1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F5E14560-5863-4651-B318-D76C508006F2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69B13A95-D113-4DA9-BA23-688FF62B4C87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EFBD9AC-6B74-47BD-96AE-DC58CAADFB42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7246D09A-9C18-4201-AE5B-2A33DEC3A102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71139870-EB8E-4F38-A34A-1454FFE6FF8F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15689570-6DA3-405F-B0C1-E7BDC636943B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2E31D11F-6F90-4AB4-9F13-33770985C1DD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1147C062-1F4F-4B31-B91C-A6A7E86CF31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2183C40E-4B13-405A-B752-87554D1A5B68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90627144-1772-44CC-842C-D5DCAC0FB2C2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3C439FBA-3A88-445C-9CC4-EBA5EE00DB24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9D46F1E9-669E-46FC-BC73-A1726A296298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D7F46303-1A55-4EC8-A6B6-0D8F701D9ED1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A42DF838-CC10-4D77-9094-AD2D71F70ED5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DD2A2BF2-9A0F-4E2C-B5C7-D6D9132EB9F0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F56917CA-10D4-4882-9629-2ED51831EF04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F9107F37-915F-44CD-BF70-4052DC716D87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FF9AE833-3360-4D06-A5E3-738E9F935AFE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C883FD1F-A323-4556-B12E-81848CBED783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657C874A-52E6-4F86-BD6A-8416CEB57C1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266087</xdr:colOff>
      <xdr:row>9</xdr:row>
      <xdr:rowOff>2002506</xdr:rowOff>
    </xdr:from>
    <xdr:to>
      <xdr:col>30</xdr:col>
      <xdr:colOff>220740</xdr:colOff>
      <xdr:row>9</xdr:row>
      <xdr:rowOff>4711960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5564487" y="12619706"/>
          <a:ext cx="8044553" cy="27094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88900</xdr:rowOff>
    </xdr:from>
    <xdr:to>
      <xdr:col>6</xdr:col>
      <xdr:colOff>63500</xdr:colOff>
      <xdr:row>10</xdr:row>
      <xdr:rowOff>4660900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FD1D7DA-6D9A-5558-7A84-ED806FA8F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178300"/>
          <a:ext cx="17386300" cy="17919700"/>
        </a:xfrm>
        <a:prstGeom prst="rect">
          <a:avLst/>
        </a:prstGeom>
      </xdr:spPr>
    </xdr:pic>
    <xdr:clientData/>
  </xdr:twoCellAnchor>
  <xdr:twoCellAnchor editAs="oneCell">
    <xdr:from>
      <xdr:col>0</xdr:col>
      <xdr:colOff>415936</xdr:colOff>
      <xdr:row>11</xdr:row>
      <xdr:rowOff>0</xdr:rowOff>
    </xdr:from>
    <xdr:to>
      <xdr:col>5</xdr:col>
      <xdr:colOff>774700</xdr:colOff>
      <xdr:row>13</xdr:row>
      <xdr:rowOff>3835400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A97EFB2-8255-0F00-5536-7187BC2EE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5936" y="22644100"/>
          <a:ext cx="16614764" cy="687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1498599</xdr:colOff>
      <xdr:row>13</xdr:row>
      <xdr:rowOff>2603500</xdr:rowOff>
    </xdr:from>
    <xdr:to>
      <xdr:col>4</xdr:col>
      <xdr:colOff>330200</xdr:colOff>
      <xdr:row>15</xdr:row>
      <xdr:rowOff>4572000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F2088F3-5F88-29EC-DDCE-7A59361A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8599" y="28282900"/>
          <a:ext cx="14465301" cy="933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4361434</xdr:rowOff>
    </xdr:from>
    <xdr:to>
      <xdr:col>5</xdr:col>
      <xdr:colOff>63500</xdr:colOff>
      <xdr:row>22</xdr:row>
      <xdr:rowOff>1473200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070D049-6474-FDB3-1CC8-33FCAE7E0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0" y="37406834"/>
          <a:ext cx="14160500" cy="83639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1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1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886e884539ff9982c9d313599608096" TargetMode="External"/><Relationship Id="rId13" Type="http://schemas.openxmlformats.org/officeDocument/2006/relationships/hyperlink" Target="https://ieeesa.webex.com/ieeesa/j.php?MTID=me425ee822448b188d09076c9d858ab54" TargetMode="External"/><Relationship Id="rId18" Type="http://schemas.openxmlformats.org/officeDocument/2006/relationships/hyperlink" Target="https://ieeesa.webex.com/ieeesa/j.php?MTID=m39cd4143daca9df0251e167562c5bd33" TargetMode="External"/><Relationship Id="rId3" Type="http://schemas.openxmlformats.org/officeDocument/2006/relationships/hyperlink" Target="https://ieeesa.webex.com/ieeesa/j.php?MTID=m39cd4143daca9df0251e167562c5bd33" TargetMode="External"/><Relationship Id="rId21" Type="http://schemas.openxmlformats.org/officeDocument/2006/relationships/hyperlink" Target="https://schedule.802world.com/schedule/schedule/show" TargetMode="External"/><Relationship Id="rId7" Type="http://schemas.openxmlformats.org/officeDocument/2006/relationships/hyperlink" Target="https://ieeesa.webex.com/ieeesa/j.php?MTID=mc886e884539ff9982c9d313599608096" TargetMode="External"/><Relationship Id="rId12" Type="http://schemas.openxmlformats.org/officeDocument/2006/relationships/hyperlink" Target="https://ieeesa.webex.com/ieeesa/j.php?MTID=mc886e884539ff9982c9d313599608096" TargetMode="External"/><Relationship Id="rId17" Type="http://schemas.openxmlformats.org/officeDocument/2006/relationships/hyperlink" Target="https://ieeesa.webex.com/ieeesa/j.php?MTID=me425ee822448b188d09076c9d858ab54" TargetMode="External"/><Relationship Id="rId2" Type="http://schemas.openxmlformats.org/officeDocument/2006/relationships/hyperlink" Target="https://ieeesa.webex.com/ieeesa/j.php?MTID=me425ee822448b188d09076c9d858ab54" TargetMode="External"/><Relationship Id="rId16" Type="http://schemas.openxmlformats.org/officeDocument/2006/relationships/hyperlink" Target="https://ieeesa.webex.com/ieeesa/j.php?MTID=mc886e884539ff9982c9d313599608096" TargetMode="External"/><Relationship Id="rId20" Type="http://schemas.openxmlformats.org/officeDocument/2006/relationships/hyperlink" Target="https://ieee802.org/15/calendar.html" TargetMode="External"/><Relationship Id="rId1" Type="http://schemas.openxmlformats.org/officeDocument/2006/relationships/hyperlink" Target="https://ieeesa.webex.com/ieeesa/j.php?MTID=mc886e884539ff9982c9d313599608096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f5ac6f381083d486829442bf42c1a5f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0f5ac6f381083d486829442bf42c1a5f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s://ieeesa.webex.com/ieeesa/j.php?MTID=m39cd4143daca9df0251e167562c5bd33" TargetMode="External"/><Relationship Id="rId19" Type="http://schemas.openxmlformats.org/officeDocument/2006/relationships/hyperlink" Target="https://ieeesa.webex.com/ieeesa/j.php?MTID=m0f5ac6f381083d486829442bf42c1a5f" TargetMode="External"/><Relationship Id="rId4" Type="http://schemas.openxmlformats.org/officeDocument/2006/relationships/hyperlink" Target="https://ieeesa.webex.com/ieeesa/j.php?MTID=m0f5ac6f381083d486829442bf42c1a5f" TargetMode="External"/><Relationship Id="rId9" Type="http://schemas.openxmlformats.org/officeDocument/2006/relationships/hyperlink" Target="https://ieeesa.webex.com/ieeesa/j.php?MTID=me425ee822448b188d09076c9d858ab54" TargetMode="External"/><Relationship Id="rId14" Type="http://schemas.openxmlformats.org/officeDocument/2006/relationships/hyperlink" Target="https://ieeesa.webex.com/ieeesa/j.php?MTID=m39cd4143daca9df0251e167562c5bd33" TargetMode="External"/><Relationship Id="rId22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eb.cvent.com/event/b4fe1917-82ff-44d5-b34a-afe989945a9e/summary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4c5bf7109304aa29db921c59e59cdc9" TargetMode="External"/><Relationship Id="rId9" Type="http://schemas.openxmlformats.org/officeDocument/2006/relationships/hyperlink" Target="https://ieeesa.webex.com/webappng/sites/ieeesa/meeting/info/349649b027334d52ab3f1699d25cdb3d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367660100@ieeesa.webex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mailto:23367660100@ieeesa.webex.com" TargetMode="External"/><Relationship Id="rId12" Type="http://schemas.openxmlformats.org/officeDocument/2006/relationships/hyperlink" Target="https://ieeesa.webex.com/webappng/sites/ieeesa/meeting/info/f4c5bf7109304aa29db921c59e59cdc9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ebappng/sites/ieeesa/meeting/info/349649b027334d52ab3f1699d25cdb3d" TargetMode="External"/><Relationship Id="rId11" Type="http://schemas.openxmlformats.org/officeDocument/2006/relationships/hyperlink" Target="tel:+1-213-306-3065%20United%20States%20Toll%20(Los%20Angeles)" TargetMode="External"/><Relationship Id="rId5" Type="http://schemas.openxmlformats.org/officeDocument/2006/relationships/hyperlink" Target="tel:+1-213-306-3065%20United%20States%20Toll%20(Los%20Angeles)" TargetMode="External"/><Relationship Id="rId10" Type="http://schemas.openxmlformats.org/officeDocument/2006/relationships/hyperlink" Target="tel:+1-646-992-2010%20United%20States%20Toll%20(New%20York%20City)" TargetMode="External"/><Relationship Id="rId4" Type="http://schemas.openxmlformats.org/officeDocument/2006/relationships/hyperlink" Target="tel:+1-646-992-2010%20United%20States%20Toll%20(New%20York%20City)" TargetMode="External"/><Relationship Id="rId9" Type="http://schemas.openxmlformats.org/officeDocument/2006/relationships/hyperlink" Target="mailto:23490809065@ieeesa.webex.com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https://ieeesa.webex.com/webappng/sites/ieeesa/meeting/info/349649b027334d52ab3f1699d25cdb3d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213-306-3065%20United%20States%20Toll%20(Los%20Angeles)" TargetMode="External"/><Relationship Id="rId1" Type="http://schemas.openxmlformats.org/officeDocument/2006/relationships/hyperlink" Target="tel:+1-646-992-2010%20United%20States%20Toll%20(New%20York%20City)" TargetMode="External"/><Relationship Id="rId6" Type="http://schemas.openxmlformats.org/officeDocument/2006/relationships/hyperlink" Target="mailto:23490809065@ieeesa.webex.com" TargetMode="External"/><Relationship Id="rId5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mailto:23367660100@ieeesa.webex.com" TargetMode="External"/><Relationship Id="rId9" Type="http://schemas.openxmlformats.org/officeDocument/2006/relationships/hyperlink" Target="https://ieeesa.webex.com/webappng/sites/ieeesa/meeting/info/f4c5bf7109304aa29db921c59e59cdc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E31" sqref="E31"/>
    </sheetView>
  </sheetViews>
  <sheetFormatPr defaultColWidth="9.44140625" defaultRowHeight="13.2"/>
  <cols>
    <col min="1" max="1" width="3.44140625" style="2" customWidth="1"/>
    <col min="2" max="2" width="23.44140625" style="2" customWidth="1"/>
    <col min="3" max="3" width="23.88671875" style="2" customWidth="1"/>
    <col min="4" max="4" width="43.33203125" style="2" customWidth="1"/>
    <col min="5" max="5" width="23.44140625" style="2" customWidth="1"/>
    <col min="6" max="6" width="26.109375" style="2" customWidth="1"/>
    <col min="7" max="16384" width="9.44140625" style="2"/>
  </cols>
  <sheetData>
    <row r="2" spans="2:5" ht="22.8">
      <c r="B2" s="1" t="s">
        <v>0</v>
      </c>
    </row>
    <row r="3" spans="2:5" ht="21">
      <c r="B3" s="3" t="s">
        <v>1</v>
      </c>
      <c r="C3" s="4" t="s">
        <v>310</v>
      </c>
      <c r="E3" s="5"/>
    </row>
    <row r="4" spans="2:5" ht="21">
      <c r="B4" s="3" t="s">
        <v>2</v>
      </c>
      <c r="C4" s="6">
        <v>45845</v>
      </c>
    </row>
    <row r="5" spans="2:5" ht="21">
      <c r="B5" s="3" t="s">
        <v>142</v>
      </c>
    </row>
    <row r="6" spans="2:5" ht="21">
      <c r="B6" s="7" t="s">
        <v>143</v>
      </c>
    </row>
    <row r="7" spans="2:5" ht="21">
      <c r="B7" s="7" t="s">
        <v>3</v>
      </c>
    </row>
    <row r="8" spans="2:5" ht="21">
      <c r="B8" s="8" t="s">
        <v>4</v>
      </c>
    </row>
    <row r="9" spans="2:5" ht="15.6">
      <c r="B9" s="9"/>
    </row>
    <row r="10" spans="2:5" ht="21">
      <c r="B10" s="3" t="s">
        <v>5</v>
      </c>
      <c r="C10" s="4" t="s">
        <v>311</v>
      </c>
    </row>
    <row r="12" spans="2:5" ht="21">
      <c r="B12" s="3" t="s">
        <v>6</v>
      </c>
      <c r="C12" s="4" t="s">
        <v>126</v>
      </c>
    </row>
    <row r="14" spans="2:5" ht="21">
      <c r="B14" s="3" t="s">
        <v>7</v>
      </c>
      <c r="C14" s="7" t="s">
        <v>8</v>
      </c>
    </row>
    <row r="15" spans="2:5" ht="21">
      <c r="C15" s="10" t="s">
        <v>9</v>
      </c>
    </row>
    <row r="16" spans="2:5" ht="21">
      <c r="C16" s="10" t="s">
        <v>10</v>
      </c>
    </row>
    <row r="17" spans="2:6" ht="21">
      <c r="C17" s="10" t="s">
        <v>11</v>
      </c>
      <c r="E17" s="2" t="s">
        <v>106</v>
      </c>
    </row>
    <row r="19" spans="2:6" ht="21">
      <c r="B19" s="3" t="s">
        <v>12</v>
      </c>
      <c r="C19" s="7" t="s">
        <v>13</v>
      </c>
    </row>
    <row r="20" spans="2:6" ht="21">
      <c r="C20" s="10" t="s">
        <v>14</v>
      </c>
    </row>
    <row r="22" spans="2:6">
      <c r="D22" s="97" t="s">
        <v>216</v>
      </c>
      <c r="E22" s="97" t="s">
        <v>215</v>
      </c>
    </row>
    <row r="23" spans="2:6">
      <c r="D23" s="97" t="s">
        <v>214</v>
      </c>
      <c r="E23" s="97" t="s">
        <v>217</v>
      </c>
    </row>
    <row r="24" spans="2:6" ht="50.4" customHeight="1">
      <c r="D24" s="97" t="s">
        <v>220</v>
      </c>
      <c r="E24" s="97" t="s">
        <v>218</v>
      </c>
      <c r="F24" s="193" t="s">
        <v>271</v>
      </c>
    </row>
    <row r="25" spans="2:6" ht="83.4" customHeight="1">
      <c r="D25" s="97" t="s">
        <v>219</v>
      </c>
      <c r="E25" s="97" t="s">
        <v>221</v>
      </c>
      <c r="F25" s="193" t="s">
        <v>222</v>
      </c>
    </row>
    <row r="26" spans="2:6" ht="41.4" customHeight="1">
      <c r="D26" s="193" t="s">
        <v>209</v>
      </c>
      <c r="E26" s="97" t="s">
        <v>253</v>
      </c>
      <c r="F26" s="97" t="s">
        <v>94</v>
      </c>
    </row>
    <row r="27" spans="2:6" ht="57" customHeight="1">
      <c r="D27" s="193" t="s">
        <v>116</v>
      </c>
      <c r="E27" s="97" t="s">
        <v>119</v>
      </c>
      <c r="F27" s="136" t="s">
        <v>118</v>
      </c>
    </row>
    <row r="29" spans="2:6" ht="56.4" customHeight="1">
      <c r="D29" s="2" t="s">
        <v>110</v>
      </c>
      <c r="E29" s="97" t="s">
        <v>270</v>
      </c>
      <c r="F29" s="136" t="s">
        <v>112</v>
      </c>
    </row>
    <row r="30" spans="2:6" ht="67.5" customHeight="1">
      <c r="D30" s="97" t="s">
        <v>210</v>
      </c>
      <c r="E30" s="97" t="s">
        <v>254</v>
      </c>
      <c r="F30" s="193" t="s">
        <v>211</v>
      </c>
    </row>
    <row r="31" spans="2:6" ht="94.2" customHeight="1">
      <c r="D31" s="2" t="s">
        <v>212</v>
      </c>
      <c r="E31" s="97" t="s">
        <v>268</v>
      </c>
      <c r="F31" s="193" t="s">
        <v>213</v>
      </c>
    </row>
    <row r="32" spans="2:6" ht="99" customHeight="1">
      <c r="D32" s="97" t="s">
        <v>269</v>
      </c>
      <c r="E32" s="97" t="s">
        <v>312</v>
      </c>
      <c r="F32" s="193" t="s">
        <v>213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2" workbookViewId="0">
      <selection activeCell="J20" sqref="J20"/>
    </sheetView>
  </sheetViews>
  <sheetFormatPr defaultColWidth="8.88671875" defaultRowHeight="13.2"/>
  <sheetData>
    <row r="23" spans="4:6" ht="120.75" customHeight="1">
      <c r="D23" t="s">
        <v>116</v>
      </c>
      <c r="E23" t="s">
        <v>117</v>
      </c>
      <c r="F23" s="135" t="s">
        <v>118</v>
      </c>
    </row>
    <row r="25" spans="4:6" ht="79.5" customHeight="1">
      <c r="D25" t="s">
        <v>110</v>
      </c>
      <c r="E25" t="s">
        <v>111</v>
      </c>
      <c r="F25" s="135" t="s">
        <v>112</v>
      </c>
    </row>
    <row r="26" spans="4:6" ht="98.4" customHeight="1">
      <c r="D26" t="s">
        <v>113</v>
      </c>
      <c r="E26" t="s">
        <v>114</v>
      </c>
      <c r="F26" s="135" t="s">
        <v>115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.2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opLeftCell="A7" zoomScale="68" zoomScaleNormal="68" workbookViewId="0">
      <selection activeCell="E32" sqref="E32"/>
    </sheetView>
  </sheetViews>
  <sheetFormatPr defaultColWidth="9.44140625" defaultRowHeight="13.2"/>
  <cols>
    <col min="1" max="1" width="9.44140625" style="17" customWidth="1"/>
    <col min="2" max="2" width="93.88671875" style="2" customWidth="1"/>
    <col min="3" max="3" width="15.44140625" style="2" bestFit="1" customWidth="1"/>
    <col min="4" max="4" width="70.21875" style="2" customWidth="1"/>
    <col min="5" max="5" width="21.44140625" style="2" customWidth="1"/>
    <col min="6" max="6" width="36.109375" style="2" customWidth="1"/>
    <col min="7" max="16384" width="9.44140625" style="2"/>
  </cols>
  <sheetData>
    <row r="1" spans="1:3" ht="15.6">
      <c r="B1" s="42" t="s">
        <v>15</v>
      </c>
      <c r="C1" s="43" t="s">
        <v>315</v>
      </c>
    </row>
    <row r="2" spans="1:3" ht="15.6">
      <c r="B2" s="42" t="s">
        <v>16</v>
      </c>
      <c r="C2" s="43" t="s">
        <v>313</v>
      </c>
    </row>
    <row r="3" spans="1:3" ht="15.6">
      <c r="B3" s="42" t="s">
        <v>17</v>
      </c>
      <c r="C3" s="268">
        <v>45845</v>
      </c>
    </row>
    <row r="4" spans="1:3" ht="42">
      <c r="A4" s="24"/>
      <c r="B4" s="80" t="s">
        <v>314</v>
      </c>
    </row>
    <row r="5" spans="1:3" ht="15.6">
      <c r="A5" s="24"/>
      <c r="B5" s="72"/>
    </row>
    <row r="6" spans="1:3" ht="15.6">
      <c r="A6" s="24"/>
      <c r="B6" s="73"/>
    </row>
    <row r="7" spans="1:3" s="30" customFormat="1" ht="30.9" customHeight="1">
      <c r="A7" s="117"/>
      <c r="B7" s="34" t="s">
        <v>130</v>
      </c>
    </row>
    <row r="8" spans="1:3" s="30" customFormat="1" ht="75.900000000000006" customHeight="1">
      <c r="A8" s="117"/>
      <c r="B8" s="118" t="s">
        <v>18</v>
      </c>
    </row>
    <row r="9" spans="1:3" s="26" customFormat="1" ht="15.6">
      <c r="A9" s="24"/>
      <c r="B9" s="19"/>
    </row>
    <row r="10" spans="1:3" s="88" customFormat="1" ht="21">
      <c r="A10" s="119">
        <v>1</v>
      </c>
      <c r="B10" s="119" t="s">
        <v>19</v>
      </c>
    </row>
    <row r="11" spans="1:3" s="88" customFormat="1" ht="32.4">
      <c r="A11" s="90"/>
      <c r="B11" s="142" t="s">
        <v>316</v>
      </c>
    </row>
    <row r="12" spans="1:3" s="88" customFormat="1" ht="32.4">
      <c r="A12" s="90"/>
      <c r="B12" s="142" t="s">
        <v>317</v>
      </c>
    </row>
    <row r="13" spans="1:3" s="88" customFormat="1" ht="32.4">
      <c r="A13" s="90"/>
      <c r="B13" s="142" t="s">
        <v>228</v>
      </c>
    </row>
    <row r="14" spans="1:3" s="88" customFormat="1" ht="32.4">
      <c r="A14" s="90"/>
      <c r="B14" s="142" t="s">
        <v>124</v>
      </c>
    </row>
    <row r="15" spans="1:3" s="88" customFormat="1" ht="24.6">
      <c r="A15" s="90"/>
      <c r="B15" s="142" t="s">
        <v>125</v>
      </c>
    </row>
    <row r="16" spans="1:3" s="88" customFormat="1" ht="24.6">
      <c r="A16" s="90"/>
      <c r="B16" s="142" t="s">
        <v>230</v>
      </c>
    </row>
    <row r="17" spans="1:6" s="88" customFormat="1" ht="24.6">
      <c r="A17" s="90"/>
      <c r="B17" s="142" t="s">
        <v>231</v>
      </c>
    </row>
    <row r="18" spans="1:6" s="88" customFormat="1" ht="24.6">
      <c r="A18" s="90"/>
      <c r="B18" s="142" t="s">
        <v>277</v>
      </c>
    </row>
    <row r="19" spans="1:6" s="88" customFormat="1" ht="21">
      <c r="A19" s="119">
        <v>2</v>
      </c>
      <c r="B19" s="119" t="s">
        <v>20</v>
      </c>
    </row>
    <row r="20" spans="1:6" s="88" customFormat="1" ht="22.8">
      <c r="A20" s="119"/>
      <c r="B20" s="369" t="s">
        <v>318</v>
      </c>
    </row>
    <row r="21" spans="1:6" ht="15.6">
      <c r="A21" s="19"/>
    </row>
    <row r="22" spans="1:6" ht="15">
      <c r="B22" s="25"/>
    </row>
    <row r="23" spans="1:6" ht="15">
      <c r="B23" s="25"/>
    </row>
    <row r="24" spans="1:6" s="88" customFormat="1" ht="21">
      <c r="A24" s="90"/>
      <c r="B24" s="120" t="s">
        <v>21</v>
      </c>
      <c r="C24" s="121"/>
    </row>
    <row r="25" spans="1:6" s="138" customFormat="1" ht="95.4" customHeight="1">
      <c r="B25" s="138" t="s">
        <v>120</v>
      </c>
      <c r="D25" s="138" t="s">
        <v>123</v>
      </c>
      <c r="E25" s="138" t="s">
        <v>319</v>
      </c>
      <c r="F25" s="138" t="s">
        <v>94</v>
      </c>
    </row>
    <row r="26" spans="1:6" s="88" customFormat="1" ht="120.75" customHeight="1">
      <c r="A26" s="90"/>
      <c r="D26" s="88" t="s">
        <v>137</v>
      </c>
      <c r="E26" s="88" t="s">
        <v>138</v>
      </c>
      <c r="F26" s="137" t="s">
        <v>118</v>
      </c>
    </row>
    <row r="27" spans="1:6" s="88" customFormat="1" ht="20.399999999999999">
      <c r="A27" s="90"/>
      <c r="B27" s="122" t="s">
        <v>22</v>
      </c>
    </row>
    <row r="28" spans="1:6" s="88" customFormat="1" ht="79.5" customHeight="1">
      <c r="A28" s="90"/>
      <c r="B28" s="122" t="s">
        <v>23</v>
      </c>
      <c r="D28" s="88" t="s">
        <v>110</v>
      </c>
      <c r="E28" s="88" t="s">
        <v>301</v>
      </c>
      <c r="F28" s="137" t="s">
        <v>112</v>
      </c>
    </row>
    <row r="29" spans="1:6" s="88" customFormat="1" ht="98.4" customHeight="1">
      <c r="A29" s="90"/>
      <c r="B29" s="122" t="s">
        <v>24</v>
      </c>
      <c r="D29" s="88" t="s">
        <v>113</v>
      </c>
      <c r="E29" s="88" t="s">
        <v>114</v>
      </c>
      <c r="F29" s="137" t="s">
        <v>115</v>
      </c>
    </row>
    <row r="30" spans="1:6" s="88" customFormat="1" ht="20.399999999999999">
      <c r="A30" s="90"/>
      <c r="B30" s="122" t="s">
        <v>25</v>
      </c>
    </row>
    <row r="31" spans="1:6" s="88" customFormat="1" ht="20.399999999999999">
      <c r="A31" s="90"/>
      <c r="B31" s="122" t="s">
        <v>26</v>
      </c>
    </row>
    <row r="32" spans="1:6" s="88" customFormat="1" ht="41.4">
      <c r="A32" s="90"/>
      <c r="B32" s="123"/>
      <c r="D32" s="88" t="s">
        <v>302</v>
      </c>
      <c r="E32" s="88" t="s">
        <v>320</v>
      </c>
      <c r="F32" s="137" t="s">
        <v>303</v>
      </c>
    </row>
    <row r="33" spans="1:6" s="88" customFormat="1" ht="102">
      <c r="A33" s="90"/>
      <c r="B33" s="158" t="s">
        <v>167</v>
      </c>
      <c r="D33" s="88" t="s">
        <v>165</v>
      </c>
      <c r="E33" s="88" t="s">
        <v>153</v>
      </c>
      <c r="F33" s="137" t="s">
        <v>166</v>
      </c>
    </row>
    <row r="34" spans="1:6" s="88" customFormat="1" ht="21">
      <c r="A34" s="90"/>
      <c r="B34" s="123"/>
    </row>
    <row r="35" spans="1:6" s="88" customFormat="1" ht="81.599999999999994">
      <c r="A35" s="90"/>
      <c r="B35" s="159" t="s">
        <v>168</v>
      </c>
      <c r="D35" s="160" t="s">
        <v>168</v>
      </c>
      <c r="E35" s="88" t="s">
        <v>169</v>
      </c>
      <c r="F35" s="137" t="s">
        <v>170</v>
      </c>
    </row>
    <row r="36" spans="1:6" s="88" customFormat="1" ht="21">
      <c r="A36" s="90"/>
      <c r="B36" s="123"/>
    </row>
    <row r="37" spans="1:6" s="88" customFormat="1" ht="21">
      <c r="A37" s="90"/>
      <c r="B37" s="119" t="s">
        <v>27</v>
      </c>
    </row>
    <row r="38" spans="1:6" s="88" customFormat="1" ht="20.399999999999999">
      <c r="A38" s="90"/>
    </row>
    <row r="40" spans="1:6">
      <c r="B40" s="28"/>
    </row>
    <row r="41" spans="1:6">
      <c r="B41" s="28"/>
    </row>
    <row r="42" spans="1:6" ht="15.6">
      <c r="B42" s="29"/>
    </row>
    <row r="43" spans="1:6" ht="15.6">
      <c r="B43" s="29"/>
    </row>
    <row r="44" spans="1:6" ht="15.6">
      <c r="B44" s="29"/>
    </row>
    <row r="45" spans="1:6" ht="15.6">
      <c r="B45" s="29"/>
    </row>
    <row r="46" spans="1:6" ht="15.6">
      <c r="B46" s="29"/>
    </row>
    <row r="47" spans="1:6" ht="15.6">
      <c r="B47" s="29"/>
    </row>
    <row r="48" spans="1:6" ht="15">
      <c r="B48" s="26"/>
    </row>
    <row r="49" spans="2:2" ht="15">
      <c r="B49" s="26"/>
    </row>
    <row r="50" spans="2:2" ht="15">
      <c r="B50" s="26"/>
    </row>
    <row r="51" spans="2:2" ht="15">
      <c r="B51" s="26"/>
    </row>
    <row r="52" spans="2:2" ht="15">
      <c r="B52" s="26"/>
    </row>
    <row r="53" spans="2:2" ht="1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abSelected="1" topLeftCell="B28" zoomScale="75" zoomScaleNormal="75" workbookViewId="0">
      <selection activeCell="F68" sqref="F68"/>
    </sheetView>
  </sheetViews>
  <sheetFormatPr defaultColWidth="11.44140625" defaultRowHeight="15"/>
  <cols>
    <col min="1" max="1" width="15.5546875" style="74" customWidth="1"/>
    <col min="2" max="2" width="10.44140625" style="74" customWidth="1"/>
    <col min="3" max="3" width="14.44140625" style="74" customWidth="1"/>
    <col min="4" max="4" width="12.109375" style="74" customWidth="1"/>
    <col min="5" max="5" width="11.44140625" style="74" customWidth="1"/>
    <col min="6" max="6" width="11.5546875" style="74" customWidth="1"/>
    <col min="7" max="7" width="11.109375" style="74" customWidth="1"/>
    <col min="8" max="9" width="10.88671875" style="74" customWidth="1"/>
    <col min="10" max="12" width="10.44140625" style="74" customWidth="1"/>
    <col min="13" max="13" width="11.109375" style="74" customWidth="1"/>
    <col min="14" max="14" width="10.44140625" style="74" customWidth="1"/>
    <col min="15" max="15" width="11" style="74" customWidth="1"/>
    <col min="16" max="16" width="11.5546875" style="74" customWidth="1"/>
    <col min="17" max="17" width="11.109375" style="74" customWidth="1"/>
    <col min="18" max="18" width="10.44140625" style="74" customWidth="1"/>
    <col min="19" max="19" width="10.5546875" style="143" customWidth="1"/>
    <col min="20" max="20" width="11" style="143" customWidth="1"/>
    <col min="21" max="21" width="10.5546875" style="143" customWidth="1"/>
    <col min="22" max="22" width="11.88671875" style="143" customWidth="1"/>
    <col min="23" max="23" width="10.109375" style="143" customWidth="1"/>
    <col min="24" max="29" width="3.88671875" style="143" customWidth="1"/>
    <col min="30" max="30" width="9.5546875" style="74" customWidth="1"/>
    <col min="31" max="31" width="10.44140625" style="74" customWidth="1"/>
    <col min="32" max="32" width="14.44140625" style="74" customWidth="1"/>
    <col min="33" max="33" width="10.77734375" style="74" customWidth="1"/>
    <col min="34" max="16384" width="11.44140625" style="74"/>
  </cols>
  <sheetData>
    <row r="1" spans="1:34" customFormat="1" ht="18.45" customHeight="1">
      <c r="A1" s="571" t="s">
        <v>321</v>
      </c>
      <c r="B1" s="200" t="s">
        <v>322</v>
      </c>
      <c r="C1" s="200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2"/>
      <c r="Z1" s="202"/>
      <c r="AA1" s="201"/>
      <c r="AB1" s="202"/>
      <c r="AC1" s="203"/>
      <c r="AD1" s="320"/>
      <c r="AE1" s="319"/>
      <c r="AF1" s="319"/>
      <c r="AG1" s="319"/>
      <c r="AH1" s="98"/>
    </row>
    <row r="2" spans="1:34" customFormat="1" ht="18.45" customHeight="1" thickBot="1">
      <c r="A2" s="572"/>
      <c r="B2" s="204" t="s">
        <v>323</v>
      </c>
      <c r="C2" s="204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6"/>
      <c r="AD2" s="98"/>
      <c r="AE2" s="98"/>
      <c r="AF2" s="321"/>
      <c r="AG2" s="98"/>
      <c r="AH2" s="98"/>
    </row>
    <row r="3" spans="1:34" customFormat="1" ht="13.8" thickBot="1">
      <c r="A3" s="572"/>
      <c r="B3" s="207" t="s">
        <v>129</v>
      </c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9"/>
      <c r="AA3" s="208"/>
      <c r="AB3" s="208"/>
      <c r="AC3" s="210"/>
      <c r="AD3" s="323"/>
      <c r="AE3" s="322"/>
      <c r="AF3" s="323"/>
      <c r="AG3" s="324"/>
      <c r="AH3" s="98"/>
    </row>
    <row r="4" spans="1:34" customFormat="1" ht="15" customHeight="1">
      <c r="A4" s="432" t="s">
        <v>159</v>
      </c>
      <c r="B4" s="424" t="s">
        <v>28</v>
      </c>
      <c r="C4" s="425"/>
      <c r="D4" s="405" t="s">
        <v>29</v>
      </c>
      <c r="E4" s="406"/>
      <c r="F4" s="406"/>
      <c r="G4" s="406"/>
      <c r="H4" s="407"/>
      <c r="I4" s="405" t="s">
        <v>30</v>
      </c>
      <c r="J4" s="406"/>
      <c r="K4" s="406"/>
      <c r="L4" s="406"/>
      <c r="M4" s="407"/>
      <c r="N4" s="405" t="s">
        <v>31</v>
      </c>
      <c r="O4" s="406"/>
      <c r="P4" s="406"/>
      <c r="Q4" s="406"/>
      <c r="R4" s="407"/>
      <c r="S4" s="405" t="s">
        <v>32</v>
      </c>
      <c r="T4" s="406"/>
      <c r="U4" s="406"/>
      <c r="V4" s="406"/>
      <c r="W4" s="407"/>
      <c r="X4" s="405" t="s">
        <v>33</v>
      </c>
      <c r="Y4" s="406"/>
      <c r="Z4" s="407"/>
      <c r="AA4" s="405" t="s">
        <v>34</v>
      </c>
      <c r="AB4" s="406"/>
      <c r="AC4" s="407"/>
      <c r="AD4" s="325"/>
      <c r="AE4" s="325"/>
      <c r="AF4" s="336"/>
      <c r="AG4" s="326"/>
    </row>
    <row r="5" spans="1:34" customFormat="1" ht="15.6" customHeight="1" thickBot="1">
      <c r="A5" s="433"/>
      <c r="B5" s="426">
        <v>45865</v>
      </c>
      <c r="C5" s="427"/>
      <c r="D5" s="417">
        <f>B5+1</f>
        <v>45866</v>
      </c>
      <c r="E5" s="417"/>
      <c r="F5" s="417"/>
      <c r="G5" s="417"/>
      <c r="H5" s="418"/>
      <c r="I5" s="416">
        <f>D5+1</f>
        <v>45867</v>
      </c>
      <c r="J5" s="417"/>
      <c r="K5" s="417"/>
      <c r="L5" s="417"/>
      <c r="M5" s="418"/>
      <c r="N5" s="416">
        <f>I5+1</f>
        <v>45868</v>
      </c>
      <c r="O5" s="417"/>
      <c r="P5" s="417"/>
      <c r="Q5" s="417"/>
      <c r="R5" s="418"/>
      <c r="S5" s="416">
        <f>N5+1</f>
        <v>45869</v>
      </c>
      <c r="T5" s="417"/>
      <c r="U5" s="417"/>
      <c r="V5" s="417"/>
      <c r="W5" s="418"/>
      <c r="X5" s="408">
        <f>S5+1</f>
        <v>45870</v>
      </c>
      <c r="Y5" s="409"/>
      <c r="Z5" s="410"/>
      <c r="AA5" s="408">
        <f>X5+1</f>
        <v>45871</v>
      </c>
      <c r="AB5" s="409"/>
      <c r="AC5" s="410"/>
      <c r="AD5" s="327"/>
      <c r="AE5" s="327" t="s">
        <v>272</v>
      </c>
      <c r="AF5" s="336"/>
      <c r="AG5" s="328"/>
    </row>
    <row r="6" spans="1:34" customFormat="1" ht="15" customHeight="1">
      <c r="A6" s="433"/>
      <c r="B6" s="419" t="s">
        <v>256</v>
      </c>
      <c r="C6" s="420"/>
      <c r="D6" s="420"/>
      <c r="E6" s="420"/>
      <c r="F6" s="420"/>
      <c r="G6" s="420"/>
      <c r="H6" s="420"/>
      <c r="I6" s="420"/>
      <c r="J6" s="420"/>
      <c r="K6" s="420"/>
      <c r="L6" s="420"/>
      <c r="M6" s="420"/>
      <c r="N6" s="420"/>
      <c r="O6" s="420"/>
      <c r="P6" s="420"/>
      <c r="Q6" s="420"/>
      <c r="R6" s="420"/>
      <c r="S6" s="420"/>
      <c r="T6" s="420"/>
      <c r="U6" s="420"/>
      <c r="V6" s="420"/>
      <c r="W6" s="421"/>
      <c r="X6" s="211"/>
      <c r="Y6" s="212"/>
      <c r="Z6" s="213"/>
      <c r="AA6" s="211"/>
      <c r="AB6" s="212"/>
      <c r="AC6" s="213"/>
      <c r="AD6" s="573" t="s">
        <v>273</v>
      </c>
      <c r="AE6" s="574"/>
      <c r="AF6" s="574"/>
      <c r="AG6" s="575"/>
    </row>
    <row r="7" spans="1:34" customFormat="1" ht="19.95" customHeight="1" thickBot="1">
      <c r="A7" s="433"/>
      <c r="B7" s="428" t="s">
        <v>257</v>
      </c>
      <c r="C7" s="429"/>
      <c r="D7" s="362" t="s">
        <v>258</v>
      </c>
      <c r="E7" s="363" t="s">
        <v>257</v>
      </c>
      <c r="F7" s="363" t="s">
        <v>259</v>
      </c>
      <c r="G7" s="363" t="s">
        <v>260</v>
      </c>
      <c r="H7" s="422" t="s">
        <v>196</v>
      </c>
      <c r="I7" s="362" t="s">
        <v>258</v>
      </c>
      <c r="J7" s="363" t="s">
        <v>257</v>
      </c>
      <c r="K7" s="363" t="s">
        <v>259</v>
      </c>
      <c r="L7" s="363" t="s">
        <v>260</v>
      </c>
      <c r="M7" s="422" t="s">
        <v>196</v>
      </c>
      <c r="N7" s="362" t="s">
        <v>258</v>
      </c>
      <c r="O7" s="363" t="s">
        <v>257</v>
      </c>
      <c r="P7" s="363" t="s">
        <v>259</v>
      </c>
      <c r="Q7" s="363" t="s">
        <v>260</v>
      </c>
      <c r="R7" s="422" t="s">
        <v>196</v>
      </c>
      <c r="S7" s="362" t="s">
        <v>258</v>
      </c>
      <c r="T7" s="363" t="s">
        <v>257</v>
      </c>
      <c r="U7" s="363" t="s">
        <v>259</v>
      </c>
      <c r="V7" s="363" t="s">
        <v>260</v>
      </c>
      <c r="W7" s="422" t="s">
        <v>196</v>
      </c>
      <c r="X7" s="211"/>
      <c r="Y7" s="212"/>
      <c r="Z7" s="213"/>
      <c r="AA7" s="211"/>
      <c r="AB7" s="212"/>
      <c r="AC7" s="213"/>
      <c r="AD7" s="576"/>
      <c r="AE7" s="577"/>
      <c r="AF7" s="577"/>
      <c r="AG7" s="578"/>
      <c r="AH7" s="98"/>
    </row>
    <row r="8" spans="1:34" customFormat="1" ht="31.05" customHeight="1" thickBot="1">
      <c r="A8" s="434"/>
      <c r="B8" s="435" t="s">
        <v>324</v>
      </c>
      <c r="C8" s="436"/>
      <c r="D8" s="370" t="s">
        <v>325</v>
      </c>
      <c r="E8" s="371" t="s">
        <v>324</v>
      </c>
      <c r="F8" s="371" t="s">
        <v>326</v>
      </c>
      <c r="G8" s="371" t="s">
        <v>327</v>
      </c>
      <c r="H8" s="423"/>
      <c r="I8" s="370" t="s">
        <v>325</v>
      </c>
      <c r="J8" s="371" t="s">
        <v>324</v>
      </c>
      <c r="K8" s="371" t="s">
        <v>326</v>
      </c>
      <c r="L8" s="371" t="s">
        <v>327</v>
      </c>
      <c r="M8" s="423"/>
      <c r="N8" s="370" t="s">
        <v>325</v>
      </c>
      <c r="O8" s="371" t="s">
        <v>324</v>
      </c>
      <c r="P8" s="371" t="s">
        <v>326</v>
      </c>
      <c r="Q8" s="371" t="s">
        <v>327</v>
      </c>
      <c r="R8" s="423"/>
      <c r="S8" s="370" t="s">
        <v>325</v>
      </c>
      <c r="T8" s="371" t="s">
        <v>324</v>
      </c>
      <c r="U8" s="371" t="s">
        <v>326</v>
      </c>
      <c r="V8" s="371" t="s">
        <v>327</v>
      </c>
      <c r="W8" s="423"/>
      <c r="X8" s="211"/>
      <c r="Y8" s="212"/>
      <c r="Z8" s="213"/>
      <c r="AA8" s="211"/>
      <c r="AB8" s="212"/>
      <c r="AC8" s="213"/>
      <c r="AD8" s="337" t="s">
        <v>274</v>
      </c>
      <c r="AE8" s="338" t="s">
        <v>275</v>
      </c>
      <c r="AF8" s="329" t="s">
        <v>232</v>
      </c>
      <c r="AG8" s="339" t="s">
        <v>276</v>
      </c>
      <c r="AH8" s="98"/>
    </row>
    <row r="9" spans="1:34" customFormat="1" ht="16.05" customHeight="1" thickBot="1">
      <c r="A9" s="347" t="s">
        <v>35</v>
      </c>
      <c r="B9" s="343"/>
      <c r="C9" s="342"/>
      <c r="D9" s="374" t="s">
        <v>328</v>
      </c>
      <c r="E9" s="375"/>
      <c r="F9" s="375"/>
      <c r="G9" s="375"/>
      <c r="H9" s="376"/>
      <c r="I9" s="411" t="s">
        <v>329</v>
      </c>
      <c r="J9" s="411"/>
      <c r="K9" s="411"/>
      <c r="L9" s="412"/>
      <c r="M9" s="413"/>
      <c r="N9" s="411" t="s">
        <v>329</v>
      </c>
      <c r="O9" s="411"/>
      <c r="P9" s="411"/>
      <c r="Q9" s="412"/>
      <c r="R9" s="413"/>
      <c r="S9" s="411" t="s">
        <v>329</v>
      </c>
      <c r="T9" s="411"/>
      <c r="U9" s="411"/>
      <c r="V9" s="412"/>
      <c r="W9" s="413"/>
      <c r="X9" s="211"/>
      <c r="Y9" s="212"/>
      <c r="Z9" s="213"/>
      <c r="AA9" s="211"/>
      <c r="AB9" s="212"/>
      <c r="AC9" s="213"/>
      <c r="AD9" s="340">
        <f>AF9-7/24</f>
        <v>45865.958333333336</v>
      </c>
      <c r="AE9" s="330">
        <f>AF9-4/24</f>
        <v>45866.083333333336</v>
      </c>
      <c r="AF9" s="331">
        <v>45866.25</v>
      </c>
      <c r="AG9" s="332">
        <f>AF9+9/24</f>
        <v>45866.625</v>
      </c>
    </row>
    <row r="10" spans="1:34" customFormat="1" ht="16.05" customHeight="1" thickBot="1">
      <c r="A10" s="347" t="s">
        <v>37</v>
      </c>
      <c r="B10" s="343"/>
      <c r="C10" s="342"/>
      <c r="D10" s="377"/>
      <c r="E10" s="378"/>
      <c r="F10" s="378"/>
      <c r="G10" s="378"/>
      <c r="H10" s="379"/>
      <c r="I10" s="414"/>
      <c r="J10" s="414"/>
      <c r="K10" s="414"/>
      <c r="L10" s="414"/>
      <c r="M10" s="415"/>
      <c r="N10" s="414"/>
      <c r="O10" s="414"/>
      <c r="P10" s="414"/>
      <c r="Q10" s="414"/>
      <c r="R10" s="415"/>
      <c r="S10" s="414"/>
      <c r="T10" s="414"/>
      <c r="U10" s="414"/>
      <c r="V10" s="414"/>
      <c r="W10" s="415"/>
      <c r="X10" s="211"/>
      <c r="Y10" s="212"/>
      <c r="Z10" s="213"/>
      <c r="AA10" s="211"/>
      <c r="AB10" s="212"/>
      <c r="AC10" s="213"/>
      <c r="AD10" s="341">
        <f t="shared" ref="AD10:AD41" si="0">AD9+TIME(0,30,0)</f>
        <v>45865.979166666672</v>
      </c>
      <c r="AE10" s="333">
        <f t="shared" ref="AE10:AE41" si="1">AE9+TIME(0,30,0)</f>
        <v>45866.104166666672</v>
      </c>
      <c r="AF10" s="334">
        <f t="shared" ref="AF10:AF41" si="2">AF9+TIME(0,30,0)</f>
        <v>45866.270833333336</v>
      </c>
      <c r="AG10" s="335">
        <f t="shared" ref="AG10:AG41" si="3">AG9+TIME(0,30,0)</f>
        <v>45866.645833333336</v>
      </c>
    </row>
    <row r="11" spans="1:34" customFormat="1" ht="16.05" customHeight="1">
      <c r="A11" s="344" t="s">
        <v>38</v>
      </c>
      <c r="B11" s="343"/>
      <c r="C11" s="342"/>
      <c r="D11" s="377"/>
      <c r="E11" s="378"/>
      <c r="F11" s="378"/>
      <c r="G11" s="378"/>
      <c r="H11" s="379"/>
      <c r="I11" s="500" t="s">
        <v>197</v>
      </c>
      <c r="J11" s="514" t="s">
        <v>198</v>
      </c>
      <c r="K11" s="511" t="s">
        <v>181</v>
      </c>
      <c r="L11" s="430" t="s">
        <v>330</v>
      </c>
      <c r="M11" s="504"/>
      <c r="N11" s="517" t="s">
        <v>331</v>
      </c>
      <c r="O11" s="518"/>
      <c r="P11" s="518"/>
      <c r="Q11" s="518"/>
      <c r="R11" s="519"/>
      <c r="S11" s="491" t="s">
        <v>332</v>
      </c>
      <c r="T11" s="514" t="s">
        <v>198</v>
      </c>
      <c r="U11" s="359"/>
      <c r="V11" s="504"/>
      <c r="W11" s="507">
        <v>802.18</v>
      </c>
      <c r="X11" s="211"/>
      <c r="Y11" s="212"/>
      <c r="Z11" s="213"/>
      <c r="AA11" s="211"/>
      <c r="AB11" s="212"/>
      <c r="AC11" s="213"/>
      <c r="AD11" s="372">
        <f t="shared" si="0"/>
        <v>45866.000000000007</v>
      </c>
      <c r="AE11" s="333">
        <f t="shared" si="1"/>
        <v>45866.125000000007</v>
      </c>
      <c r="AF11" s="334">
        <f t="shared" si="2"/>
        <v>45866.291666666672</v>
      </c>
      <c r="AG11" s="335">
        <f t="shared" si="3"/>
        <v>45866.666666666672</v>
      </c>
    </row>
    <row r="12" spans="1:34" customFormat="1" ht="16.05" customHeight="1" thickBot="1">
      <c r="A12" s="344" t="s">
        <v>39</v>
      </c>
      <c r="B12" s="343"/>
      <c r="C12" s="342"/>
      <c r="D12" s="380"/>
      <c r="E12" s="381"/>
      <c r="F12" s="381"/>
      <c r="G12" s="381"/>
      <c r="H12" s="382"/>
      <c r="I12" s="501"/>
      <c r="J12" s="515"/>
      <c r="K12" s="512"/>
      <c r="L12" s="431"/>
      <c r="M12" s="505"/>
      <c r="N12" s="497"/>
      <c r="O12" s="498"/>
      <c r="P12" s="498"/>
      <c r="Q12" s="498"/>
      <c r="R12" s="499"/>
      <c r="S12" s="492"/>
      <c r="T12" s="515"/>
      <c r="U12" s="360"/>
      <c r="V12" s="505"/>
      <c r="W12" s="508"/>
      <c r="X12" s="211"/>
      <c r="Y12" s="212"/>
      <c r="Z12" s="213"/>
      <c r="AA12" s="211"/>
      <c r="AB12" s="212"/>
      <c r="AC12" s="213"/>
      <c r="AD12" s="372">
        <f t="shared" si="0"/>
        <v>45866.020833333343</v>
      </c>
      <c r="AE12" s="333">
        <f t="shared" si="1"/>
        <v>45866.145833333343</v>
      </c>
      <c r="AF12" s="334">
        <f t="shared" si="2"/>
        <v>45866.312500000007</v>
      </c>
      <c r="AG12" s="335">
        <f t="shared" si="3"/>
        <v>45866.687500000007</v>
      </c>
    </row>
    <row r="13" spans="1:34" customFormat="1" ht="16.05" customHeight="1">
      <c r="A13" s="344" t="s">
        <v>40</v>
      </c>
      <c r="B13" s="343"/>
      <c r="C13" s="343"/>
      <c r="D13" s="383" t="s">
        <v>41</v>
      </c>
      <c r="E13" s="384"/>
      <c r="F13" s="384"/>
      <c r="G13" s="384"/>
      <c r="H13" s="385"/>
      <c r="I13" s="502"/>
      <c r="J13" s="515"/>
      <c r="K13" s="512"/>
      <c r="L13" s="431"/>
      <c r="M13" s="505"/>
      <c r="N13" s="500" t="s">
        <v>197</v>
      </c>
      <c r="O13" s="491" t="s">
        <v>332</v>
      </c>
      <c r="P13" s="520" t="s">
        <v>185</v>
      </c>
      <c r="Q13" s="430" t="s">
        <v>333</v>
      </c>
      <c r="R13" s="504"/>
      <c r="S13" s="492"/>
      <c r="T13" s="515"/>
      <c r="U13" s="392" t="s">
        <v>182</v>
      </c>
      <c r="V13" s="505"/>
      <c r="W13" s="508"/>
      <c r="X13" s="211"/>
      <c r="Y13" s="212"/>
      <c r="Z13" s="213"/>
      <c r="AA13" s="211"/>
      <c r="AB13" s="212"/>
      <c r="AC13" s="213"/>
      <c r="AD13" s="372">
        <f t="shared" si="0"/>
        <v>45866.041666666679</v>
      </c>
      <c r="AE13" s="333">
        <f t="shared" si="1"/>
        <v>45866.166666666679</v>
      </c>
      <c r="AF13" s="334">
        <f t="shared" si="2"/>
        <v>45866.333333333343</v>
      </c>
      <c r="AG13" s="335">
        <f t="shared" si="3"/>
        <v>45866.708333333343</v>
      </c>
    </row>
    <row r="14" spans="1:34" customFormat="1" ht="16.05" customHeight="1" thickBot="1">
      <c r="A14" s="344" t="s">
        <v>42</v>
      </c>
      <c r="B14" s="358"/>
      <c r="C14" s="343"/>
      <c r="D14" s="386"/>
      <c r="E14" s="387"/>
      <c r="F14" s="387"/>
      <c r="G14" s="387"/>
      <c r="H14" s="388"/>
      <c r="I14" s="503"/>
      <c r="J14" s="516"/>
      <c r="K14" s="513"/>
      <c r="L14" s="490"/>
      <c r="M14" s="506"/>
      <c r="N14" s="510"/>
      <c r="O14" s="492"/>
      <c r="P14" s="521"/>
      <c r="Q14" s="431"/>
      <c r="R14" s="506"/>
      <c r="S14" s="493"/>
      <c r="T14" s="516"/>
      <c r="U14" s="393"/>
      <c r="V14" s="506"/>
      <c r="W14" s="509"/>
      <c r="X14" s="211"/>
      <c r="Y14" s="212"/>
      <c r="Z14" s="213"/>
      <c r="AA14" s="211"/>
      <c r="AB14" s="212"/>
      <c r="AC14" s="213"/>
      <c r="AD14" s="372">
        <f t="shared" si="0"/>
        <v>45866.062500000015</v>
      </c>
      <c r="AE14" s="333">
        <f t="shared" si="1"/>
        <v>45866.187500000015</v>
      </c>
      <c r="AF14" s="334">
        <f t="shared" si="2"/>
        <v>45866.354166666679</v>
      </c>
      <c r="AG14" s="335">
        <f t="shared" si="3"/>
        <v>45866.729166666679</v>
      </c>
    </row>
    <row r="15" spans="1:34" customFormat="1" ht="16.05" customHeight="1" thickBot="1">
      <c r="A15" s="345" t="s">
        <v>44</v>
      </c>
      <c r="B15" s="343"/>
      <c r="C15" s="343"/>
      <c r="D15" s="389"/>
      <c r="E15" s="390"/>
      <c r="F15" s="390"/>
      <c r="G15" s="390"/>
      <c r="H15" s="391"/>
      <c r="I15" s="438" t="s">
        <v>41</v>
      </c>
      <c r="J15" s="438"/>
      <c r="K15" s="438"/>
      <c r="L15" s="438"/>
      <c r="M15" s="439"/>
      <c r="N15" s="437" t="s">
        <v>41</v>
      </c>
      <c r="O15" s="438"/>
      <c r="P15" s="438"/>
      <c r="Q15" s="438"/>
      <c r="R15" s="439"/>
      <c r="S15" s="437" t="s">
        <v>41</v>
      </c>
      <c r="T15" s="438"/>
      <c r="U15" s="438"/>
      <c r="V15" s="438"/>
      <c r="W15" s="439"/>
      <c r="X15" s="211"/>
      <c r="Y15" s="212"/>
      <c r="Z15" s="213"/>
      <c r="AA15" s="211"/>
      <c r="AB15" s="212"/>
      <c r="AC15" s="213"/>
      <c r="AD15" s="372">
        <f t="shared" si="0"/>
        <v>45866.08333333335</v>
      </c>
      <c r="AE15" s="333">
        <f t="shared" si="1"/>
        <v>45866.20833333335</v>
      </c>
      <c r="AF15" s="334">
        <f t="shared" si="2"/>
        <v>45866.375000000015</v>
      </c>
      <c r="AG15" s="335">
        <f t="shared" si="3"/>
        <v>45866.750000000015</v>
      </c>
    </row>
    <row r="16" spans="1:34" customFormat="1" ht="16.05" customHeight="1">
      <c r="A16" s="344" t="s">
        <v>45</v>
      </c>
      <c r="B16" s="343"/>
      <c r="C16" s="342"/>
      <c r="D16" s="494" t="s">
        <v>334</v>
      </c>
      <c r="E16" s="495"/>
      <c r="F16" s="495"/>
      <c r="G16" s="495"/>
      <c r="H16" s="496"/>
      <c r="I16" s="500" t="s">
        <v>197</v>
      </c>
      <c r="J16" s="559" t="s">
        <v>43</v>
      </c>
      <c r="K16" s="491" t="s">
        <v>332</v>
      </c>
      <c r="L16" s="504"/>
      <c r="M16" s="507">
        <v>802.18</v>
      </c>
      <c r="N16" s="494" t="s">
        <v>335</v>
      </c>
      <c r="O16" s="495"/>
      <c r="P16" s="495"/>
      <c r="Q16" s="495"/>
      <c r="R16" s="496"/>
      <c r="S16" s="500" t="s">
        <v>197</v>
      </c>
      <c r="T16" s="514" t="s">
        <v>198</v>
      </c>
      <c r="U16" s="511" t="s">
        <v>181</v>
      </c>
      <c r="V16" s="430" t="s">
        <v>330</v>
      </c>
      <c r="W16" s="504"/>
      <c r="X16" s="211"/>
      <c r="Y16" s="212"/>
      <c r="Z16" s="213"/>
      <c r="AA16" s="211"/>
      <c r="AB16" s="212"/>
      <c r="AC16" s="213"/>
      <c r="AD16" s="372">
        <f t="shared" si="0"/>
        <v>45866.104166666686</v>
      </c>
      <c r="AE16" s="333">
        <f t="shared" si="1"/>
        <v>45866.229166666686</v>
      </c>
      <c r="AF16" s="334">
        <f t="shared" si="2"/>
        <v>45866.39583333335</v>
      </c>
      <c r="AG16" s="335">
        <f t="shared" si="3"/>
        <v>45866.77083333335</v>
      </c>
    </row>
    <row r="17" spans="1:33" customFormat="1" ht="16.05" customHeight="1" thickBot="1">
      <c r="A17" s="344" t="s">
        <v>46</v>
      </c>
      <c r="B17" s="343"/>
      <c r="C17" s="342"/>
      <c r="D17" s="517"/>
      <c r="E17" s="518"/>
      <c r="F17" s="518"/>
      <c r="G17" s="518"/>
      <c r="H17" s="519"/>
      <c r="I17" s="501"/>
      <c r="J17" s="560"/>
      <c r="K17" s="492"/>
      <c r="L17" s="505"/>
      <c r="M17" s="508"/>
      <c r="N17" s="497"/>
      <c r="O17" s="498"/>
      <c r="P17" s="498"/>
      <c r="Q17" s="498"/>
      <c r="R17" s="499"/>
      <c r="S17" s="501"/>
      <c r="T17" s="515"/>
      <c r="U17" s="512"/>
      <c r="V17" s="431"/>
      <c r="W17" s="505"/>
      <c r="X17" s="211"/>
      <c r="Y17" s="212"/>
      <c r="Z17" s="213"/>
      <c r="AA17" s="211"/>
      <c r="AB17" s="212"/>
      <c r="AC17" s="213"/>
      <c r="AD17" s="372">
        <f t="shared" si="0"/>
        <v>45866.125000000022</v>
      </c>
      <c r="AE17" s="333">
        <f t="shared" si="1"/>
        <v>45866.250000000022</v>
      </c>
      <c r="AF17" s="334">
        <f t="shared" si="2"/>
        <v>45866.416666666686</v>
      </c>
      <c r="AG17" s="335">
        <f t="shared" si="3"/>
        <v>45866.791666666686</v>
      </c>
    </row>
    <row r="18" spans="1:33" customFormat="1" ht="16.05" customHeight="1" thickBot="1">
      <c r="A18" s="344" t="s">
        <v>47</v>
      </c>
      <c r="B18" s="343"/>
      <c r="C18" s="342"/>
      <c r="D18" s="517"/>
      <c r="E18" s="518"/>
      <c r="F18" s="518"/>
      <c r="G18" s="518"/>
      <c r="H18" s="519"/>
      <c r="I18" s="501"/>
      <c r="J18" s="560"/>
      <c r="K18" s="492"/>
      <c r="L18" s="505"/>
      <c r="M18" s="508"/>
      <c r="N18" s="494" t="s">
        <v>336</v>
      </c>
      <c r="O18" s="495"/>
      <c r="P18" s="495"/>
      <c r="Q18" s="495"/>
      <c r="R18" s="496"/>
      <c r="S18" s="501"/>
      <c r="T18" s="515"/>
      <c r="U18" s="512"/>
      <c r="V18" s="431"/>
      <c r="W18" s="505"/>
      <c r="X18" s="211"/>
      <c r="Y18" s="212"/>
      <c r="Z18" s="213"/>
      <c r="AA18" s="211"/>
      <c r="AB18" s="212"/>
      <c r="AC18" s="213"/>
      <c r="AD18" s="372">
        <f t="shared" si="0"/>
        <v>45866.145833333358</v>
      </c>
      <c r="AE18" s="333">
        <f t="shared" si="1"/>
        <v>45866.270833333358</v>
      </c>
      <c r="AF18" s="334">
        <f t="shared" si="2"/>
        <v>45866.437500000022</v>
      </c>
      <c r="AG18" s="335">
        <f t="shared" si="3"/>
        <v>45866.812500000022</v>
      </c>
    </row>
    <row r="19" spans="1:33" customFormat="1" ht="16.05" customHeight="1" thickBot="1">
      <c r="A19" s="344" t="s">
        <v>49</v>
      </c>
      <c r="B19" s="343"/>
      <c r="C19" s="342"/>
      <c r="D19" s="497"/>
      <c r="E19" s="498"/>
      <c r="F19" s="498"/>
      <c r="G19" s="498"/>
      <c r="H19" s="499"/>
      <c r="I19" s="510"/>
      <c r="J19" s="561"/>
      <c r="K19" s="493"/>
      <c r="L19" s="506"/>
      <c r="M19" s="509"/>
      <c r="N19" s="497"/>
      <c r="O19" s="498"/>
      <c r="P19" s="498"/>
      <c r="Q19" s="498"/>
      <c r="R19" s="499"/>
      <c r="S19" s="510"/>
      <c r="T19" s="516"/>
      <c r="U19" s="513"/>
      <c r="V19" s="490"/>
      <c r="W19" s="506"/>
      <c r="X19" s="394" t="s">
        <v>337</v>
      </c>
      <c r="Y19" s="395"/>
      <c r="Z19" s="396"/>
      <c r="AA19" s="211"/>
      <c r="AB19" s="212"/>
      <c r="AC19" s="213"/>
      <c r="AD19" s="372">
        <f t="shared" si="0"/>
        <v>45866.166666666693</v>
      </c>
      <c r="AE19" s="333">
        <f t="shared" si="1"/>
        <v>45866.291666666693</v>
      </c>
      <c r="AF19" s="334">
        <f t="shared" si="2"/>
        <v>45866.458333333358</v>
      </c>
      <c r="AG19" s="335">
        <f t="shared" si="3"/>
        <v>45866.833333333358</v>
      </c>
    </row>
    <row r="20" spans="1:33" customFormat="1" ht="16.05" customHeight="1">
      <c r="A20" s="348" t="s">
        <v>50</v>
      </c>
      <c r="B20" s="343"/>
      <c r="C20" s="342"/>
      <c r="D20" s="411" t="s">
        <v>48</v>
      </c>
      <c r="E20" s="411"/>
      <c r="F20" s="411"/>
      <c r="G20" s="411"/>
      <c r="H20" s="413"/>
      <c r="I20" s="411" t="s">
        <v>48</v>
      </c>
      <c r="J20" s="411"/>
      <c r="K20" s="411"/>
      <c r="L20" s="411"/>
      <c r="M20" s="413"/>
      <c r="N20" s="579" t="s">
        <v>48</v>
      </c>
      <c r="O20" s="411"/>
      <c r="P20" s="411"/>
      <c r="Q20" s="411"/>
      <c r="R20" s="413"/>
      <c r="S20" s="411" t="s">
        <v>48</v>
      </c>
      <c r="T20" s="411"/>
      <c r="U20" s="411"/>
      <c r="V20" s="411"/>
      <c r="W20" s="413"/>
      <c r="X20" s="397"/>
      <c r="Y20" s="398"/>
      <c r="Z20" s="399"/>
      <c r="AA20" s="211"/>
      <c r="AB20" s="212"/>
      <c r="AC20" s="213"/>
      <c r="AD20" s="372">
        <f t="shared" si="0"/>
        <v>45866.187500000029</v>
      </c>
      <c r="AE20" s="333">
        <f t="shared" si="1"/>
        <v>45866.312500000029</v>
      </c>
      <c r="AF20" s="334">
        <f t="shared" si="2"/>
        <v>45866.479166666693</v>
      </c>
      <c r="AG20" s="335">
        <f t="shared" si="3"/>
        <v>45866.854166666693</v>
      </c>
    </row>
    <row r="21" spans="1:33" customFormat="1" ht="16.05" customHeight="1" thickBot="1">
      <c r="A21" s="348" t="s">
        <v>51</v>
      </c>
      <c r="B21" s="343"/>
      <c r="C21" s="342"/>
      <c r="D21" s="414"/>
      <c r="E21" s="414"/>
      <c r="F21" s="414"/>
      <c r="G21" s="414"/>
      <c r="H21" s="415"/>
      <c r="I21" s="414"/>
      <c r="J21" s="414"/>
      <c r="K21" s="414"/>
      <c r="L21" s="414"/>
      <c r="M21" s="415"/>
      <c r="N21" s="580"/>
      <c r="O21" s="414"/>
      <c r="P21" s="414"/>
      <c r="Q21" s="414"/>
      <c r="R21" s="415"/>
      <c r="S21" s="414"/>
      <c r="T21" s="414"/>
      <c r="U21" s="414"/>
      <c r="V21" s="414"/>
      <c r="W21" s="415"/>
      <c r="X21" s="397"/>
      <c r="Y21" s="398"/>
      <c r="Z21" s="399"/>
      <c r="AA21" s="211"/>
      <c r="AB21" s="212"/>
      <c r="AC21" s="213"/>
      <c r="AD21" s="372">
        <f t="shared" si="0"/>
        <v>45866.208333333365</v>
      </c>
      <c r="AE21" s="333">
        <f t="shared" si="1"/>
        <v>45866.333333333365</v>
      </c>
      <c r="AF21" s="334">
        <f t="shared" si="2"/>
        <v>45866.500000000029</v>
      </c>
      <c r="AG21" s="335">
        <f t="shared" si="3"/>
        <v>45866.875000000029</v>
      </c>
    </row>
    <row r="22" spans="1:33" customFormat="1" ht="16.05" customHeight="1" thickBot="1">
      <c r="A22" s="346" t="s">
        <v>52</v>
      </c>
      <c r="B22" s="343"/>
      <c r="C22" s="342"/>
      <c r="D22" s="500" t="s">
        <v>197</v>
      </c>
      <c r="E22" s="514" t="s">
        <v>198</v>
      </c>
      <c r="F22" s="520" t="s">
        <v>185</v>
      </c>
      <c r="G22" s="535" t="s">
        <v>36</v>
      </c>
      <c r="H22" s="504"/>
      <c r="I22" s="538" t="s">
        <v>174</v>
      </c>
      <c r="J22" s="514" t="s">
        <v>198</v>
      </c>
      <c r="K22" s="522" t="s">
        <v>261</v>
      </c>
      <c r="L22" s="535" t="s">
        <v>36</v>
      </c>
      <c r="M22" s="504"/>
      <c r="N22" s="500" t="s">
        <v>197</v>
      </c>
      <c r="O22" s="514" t="s">
        <v>198</v>
      </c>
      <c r="P22" s="522" t="s">
        <v>261</v>
      </c>
      <c r="Q22" s="535" t="s">
        <v>36</v>
      </c>
      <c r="R22" s="504"/>
      <c r="S22" s="500" t="s">
        <v>197</v>
      </c>
      <c r="T22" s="504"/>
      <c r="U22" s="522" t="s">
        <v>261</v>
      </c>
      <c r="V22" s="535" t="s">
        <v>36</v>
      </c>
      <c r="W22" s="504"/>
      <c r="X22" s="397"/>
      <c r="Y22" s="398"/>
      <c r="Z22" s="399"/>
      <c r="AA22" s="211"/>
      <c r="AB22" s="212"/>
      <c r="AC22" s="213"/>
      <c r="AD22" s="372">
        <f t="shared" si="0"/>
        <v>45866.229166666701</v>
      </c>
      <c r="AE22" s="333">
        <f t="shared" si="1"/>
        <v>45866.354166666701</v>
      </c>
      <c r="AF22" s="334">
        <f t="shared" si="2"/>
        <v>45866.520833333365</v>
      </c>
      <c r="AG22" s="335">
        <f t="shared" si="3"/>
        <v>45866.895833333365</v>
      </c>
    </row>
    <row r="23" spans="1:33" customFormat="1" ht="16.05" customHeight="1">
      <c r="A23" s="346" t="s">
        <v>53</v>
      </c>
      <c r="B23" s="541" t="s">
        <v>183</v>
      </c>
      <c r="C23" s="542"/>
      <c r="D23" s="501"/>
      <c r="E23" s="515"/>
      <c r="F23" s="521"/>
      <c r="G23" s="536"/>
      <c r="H23" s="505"/>
      <c r="I23" s="539"/>
      <c r="J23" s="515"/>
      <c r="K23" s="523"/>
      <c r="L23" s="536"/>
      <c r="M23" s="505"/>
      <c r="N23" s="501"/>
      <c r="O23" s="515"/>
      <c r="P23" s="523"/>
      <c r="Q23" s="536"/>
      <c r="R23" s="505"/>
      <c r="S23" s="501"/>
      <c r="T23" s="505"/>
      <c r="U23" s="523"/>
      <c r="V23" s="536"/>
      <c r="W23" s="505"/>
      <c r="X23" s="397"/>
      <c r="Y23" s="398"/>
      <c r="Z23" s="399"/>
      <c r="AA23" s="211"/>
      <c r="AB23" s="212"/>
      <c r="AC23" s="213"/>
      <c r="AD23" s="372">
        <f t="shared" si="0"/>
        <v>45866.250000000036</v>
      </c>
      <c r="AE23" s="333">
        <f t="shared" si="1"/>
        <v>45866.375000000036</v>
      </c>
      <c r="AF23" s="334">
        <f t="shared" si="2"/>
        <v>45866.541666666701</v>
      </c>
      <c r="AG23" s="335">
        <f t="shared" si="3"/>
        <v>45866.916666666701</v>
      </c>
    </row>
    <row r="24" spans="1:33" customFormat="1" ht="16.05" customHeight="1" thickBot="1">
      <c r="A24" s="346" t="s">
        <v>54</v>
      </c>
      <c r="B24" s="543"/>
      <c r="C24" s="544"/>
      <c r="D24" s="501"/>
      <c r="E24" s="515"/>
      <c r="F24" s="521"/>
      <c r="G24" s="536"/>
      <c r="H24" s="505"/>
      <c r="I24" s="539"/>
      <c r="J24" s="515"/>
      <c r="K24" s="523"/>
      <c r="L24" s="536"/>
      <c r="M24" s="505"/>
      <c r="N24" s="501"/>
      <c r="O24" s="515"/>
      <c r="P24" s="523"/>
      <c r="Q24" s="536"/>
      <c r="R24" s="505"/>
      <c r="S24" s="501"/>
      <c r="T24" s="505"/>
      <c r="U24" s="523"/>
      <c r="V24" s="536"/>
      <c r="W24" s="505"/>
      <c r="X24" s="397"/>
      <c r="Y24" s="398"/>
      <c r="Z24" s="399"/>
      <c r="AA24" s="211"/>
      <c r="AB24" s="212"/>
      <c r="AC24" s="213"/>
      <c r="AD24" s="372">
        <f t="shared" si="0"/>
        <v>45866.270833333372</v>
      </c>
      <c r="AE24" s="333">
        <f t="shared" si="1"/>
        <v>45866.395833333372</v>
      </c>
      <c r="AF24" s="334">
        <f t="shared" si="2"/>
        <v>45866.562500000036</v>
      </c>
      <c r="AG24" s="335">
        <f t="shared" si="3"/>
        <v>45866.937500000036</v>
      </c>
    </row>
    <row r="25" spans="1:33" customFormat="1" ht="16.05" customHeight="1" thickBot="1">
      <c r="A25" s="344" t="s">
        <v>55</v>
      </c>
      <c r="B25" s="343"/>
      <c r="C25" s="342"/>
      <c r="D25" s="510"/>
      <c r="E25" s="516"/>
      <c r="F25" s="534"/>
      <c r="G25" s="537"/>
      <c r="H25" s="506"/>
      <c r="I25" s="540"/>
      <c r="J25" s="516"/>
      <c r="K25" s="524"/>
      <c r="L25" s="537"/>
      <c r="M25" s="506"/>
      <c r="N25" s="510"/>
      <c r="O25" s="516"/>
      <c r="P25" s="524"/>
      <c r="Q25" s="537"/>
      <c r="R25" s="506"/>
      <c r="S25" s="510"/>
      <c r="T25" s="506"/>
      <c r="U25" s="524"/>
      <c r="V25" s="537"/>
      <c r="W25" s="506"/>
      <c r="X25" s="397"/>
      <c r="Y25" s="398"/>
      <c r="Z25" s="399"/>
      <c r="AA25" s="211"/>
      <c r="AB25" s="212"/>
      <c r="AC25" s="213"/>
      <c r="AD25" s="372">
        <f t="shared" si="0"/>
        <v>45866.291666666708</v>
      </c>
      <c r="AE25" s="333">
        <f t="shared" si="1"/>
        <v>45866.416666666708</v>
      </c>
      <c r="AF25" s="334">
        <f t="shared" si="2"/>
        <v>45866.583333333372</v>
      </c>
      <c r="AG25" s="335">
        <f t="shared" si="3"/>
        <v>45866.958333333372</v>
      </c>
    </row>
    <row r="26" spans="1:33" customFormat="1" ht="16.05" customHeight="1" thickBot="1">
      <c r="A26" s="345" t="s">
        <v>56</v>
      </c>
      <c r="B26" s="343"/>
      <c r="C26" s="342"/>
      <c r="D26" s="437" t="s">
        <v>41</v>
      </c>
      <c r="E26" s="438"/>
      <c r="F26" s="438"/>
      <c r="G26" s="438"/>
      <c r="H26" s="439"/>
      <c r="I26" s="437" t="s">
        <v>41</v>
      </c>
      <c r="J26" s="438"/>
      <c r="K26" s="438"/>
      <c r="L26" s="438"/>
      <c r="M26" s="439"/>
      <c r="N26" s="437" t="s">
        <v>41</v>
      </c>
      <c r="O26" s="438"/>
      <c r="P26" s="438"/>
      <c r="Q26" s="438"/>
      <c r="R26" s="439"/>
      <c r="S26" s="437" t="s">
        <v>41</v>
      </c>
      <c r="T26" s="438"/>
      <c r="U26" s="438"/>
      <c r="V26" s="438"/>
      <c r="W26" s="439"/>
      <c r="X26" s="397"/>
      <c r="Y26" s="398"/>
      <c r="Z26" s="399"/>
      <c r="AA26" s="211"/>
      <c r="AB26" s="212"/>
      <c r="AC26" s="213"/>
      <c r="AD26" s="372">
        <f t="shared" si="0"/>
        <v>45866.312500000044</v>
      </c>
      <c r="AE26" s="333">
        <f t="shared" si="1"/>
        <v>45866.437500000044</v>
      </c>
      <c r="AF26" s="334">
        <f t="shared" si="2"/>
        <v>45866.604166666708</v>
      </c>
      <c r="AG26" s="335">
        <f t="shared" si="3"/>
        <v>45866.979166666708</v>
      </c>
    </row>
    <row r="27" spans="1:33" customFormat="1" ht="16.05" customHeight="1">
      <c r="A27" s="346" t="s">
        <v>57</v>
      </c>
      <c r="B27" s="562" t="s">
        <v>184</v>
      </c>
      <c r="C27" s="563"/>
      <c r="D27" s="500" t="s">
        <v>197</v>
      </c>
      <c r="E27" s="559" t="s">
        <v>43</v>
      </c>
      <c r="F27" s="504"/>
      <c r="G27" s="522" t="s">
        <v>261</v>
      </c>
      <c r="H27" s="504"/>
      <c r="I27" s="504"/>
      <c r="J27" s="504"/>
      <c r="K27" s="359"/>
      <c r="L27" s="504"/>
      <c r="M27" s="507" t="s">
        <v>171</v>
      </c>
      <c r="N27" s="500" t="s">
        <v>197</v>
      </c>
      <c r="O27" s="559" t="s">
        <v>43</v>
      </c>
      <c r="P27" s="504"/>
      <c r="Q27" s="504"/>
      <c r="R27" s="507">
        <v>802.24</v>
      </c>
      <c r="S27" s="525" t="s">
        <v>338</v>
      </c>
      <c r="T27" s="526"/>
      <c r="U27" s="526"/>
      <c r="V27" s="526"/>
      <c r="W27" s="527"/>
      <c r="X27" s="397"/>
      <c r="Y27" s="398"/>
      <c r="Z27" s="399"/>
      <c r="AA27" s="211"/>
      <c r="AB27" s="212"/>
      <c r="AC27" s="213"/>
      <c r="AD27" s="372">
        <f t="shared" si="0"/>
        <v>45866.333333333379</v>
      </c>
      <c r="AE27" s="333">
        <f t="shared" si="1"/>
        <v>45866.458333333379</v>
      </c>
      <c r="AF27" s="334">
        <f t="shared" si="2"/>
        <v>45866.625000000044</v>
      </c>
      <c r="AG27" s="373">
        <f t="shared" si="3"/>
        <v>45867.000000000044</v>
      </c>
    </row>
    <row r="28" spans="1:33" customFormat="1" ht="16.05" customHeight="1" thickBot="1">
      <c r="A28" s="346" t="s">
        <v>58</v>
      </c>
      <c r="B28" s="564"/>
      <c r="C28" s="565"/>
      <c r="D28" s="501"/>
      <c r="E28" s="560"/>
      <c r="F28" s="505"/>
      <c r="G28" s="523"/>
      <c r="H28" s="505"/>
      <c r="I28" s="505"/>
      <c r="J28" s="505"/>
      <c r="K28" s="360"/>
      <c r="L28" s="505"/>
      <c r="M28" s="508"/>
      <c r="N28" s="501"/>
      <c r="O28" s="560"/>
      <c r="P28" s="505"/>
      <c r="Q28" s="505"/>
      <c r="R28" s="508"/>
      <c r="S28" s="528"/>
      <c r="T28" s="529"/>
      <c r="U28" s="529"/>
      <c r="V28" s="529"/>
      <c r="W28" s="530"/>
      <c r="X28" s="400"/>
      <c r="Y28" s="401"/>
      <c r="Z28" s="402"/>
      <c r="AA28" s="211"/>
      <c r="AB28" s="212"/>
      <c r="AC28" s="213"/>
      <c r="AD28" s="372">
        <f t="shared" si="0"/>
        <v>45866.354166666715</v>
      </c>
      <c r="AE28" s="333">
        <f t="shared" si="1"/>
        <v>45866.479166666715</v>
      </c>
      <c r="AF28" s="334">
        <f t="shared" si="2"/>
        <v>45866.645833333379</v>
      </c>
      <c r="AG28" s="373">
        <f t="shared" si="3"/>
        <v>45867.020833333379</v>
      </c>
    </row>
    <row r="29" spans="1:33" customFormat="1" ht="16.05" customHeight="1" thickBot="1">
      <c r="A29" s="346" t="s">
        <v>59</v>
      </c>
      <c r="B29" s="566"/>
      <c r="C29" s="567"/>
      <c r="D29" s="501"/>
      <c r="E29" s="560"/>
      <c r="F29" s="505"/>
      <c r="G29" s="523"/>
      <c r="H29" s="505"/>
      <c r="I29" s="505"/>
      <c r="J29" s="505"/>
      <c r="K29" s="392" t="s">
        <v>182</v>
      </c>
      <c r="L29" s="505"/>
      <c r="M29" s="508"/>
      <c r="N29" s="501"/>
      <c r="O29" s="560"/>
      <c r="P29" s="505"/>
      <c r="Q29" s="505"/>
      <c r="R29" s="508"/>
      <c r="S29" s="528"/>
      <c r="T29" s="529"/>
      <c r="U29" s="529"/>
      <c r="V29" s="529"/>
      <c r="W29" s="530"/>
      <c r="X29" s="212"/>
      <c r="Y29" s="212"/>
      <c r="Z29" s="213"/>
      <c r="AA29" s="211"/>
      <c r="AB29" s="212"/>
      <c r="AC29" s="213"/>
      <c r="AD29" s="372">
        <f t="shared" si="0"/>
        <v>45866.375000000051</v>
      </c>
      <c r="AE29" s="333">
        <f t="shared" si="1"/>
        <v>45866.500000000051</v>
      </c>
      <c r="AF29" s="334">
        <f t="shared" si="2"/>
        <v>45866.666666666715</v>
      </c>
      <c r="AG29" s="373">
        <f t="shared" si="3"/>
        <v>45867.041666666715</v>
      </c>
    </row>
    <row r="30" spans="1:33" customFormat="1" ht="16.05" customHeight="1" thickBot="1">
      <c r="A30" s="346" t="s">
        <v>60</v>
      </c>
      <c r="B30" s="541" t="s">
        <v>339</v>
      </c>
      <c r="C30" s="542"/>
      <c r="D30" s="510"/>
      <c r="E30" s="561"/>
      <c r="F30" s="506"/>
      <c r="G30" s="524"/>
      <c r="H30" s="506"/>
      <c r="I30" s="506"/>
      <c r="J30" s="506"/>
      <c r="K30" s="393"/>
      <c r="L30" s="506"/>
      <c r="M30" s="509"/>
      <c r="N30" s="510"/>
      <c r="O30" s="561"/>
      <c r="P30" s="506"/>
      <c r="Q30" s="506"/>
      <c r="R30" s="509"/>
      <c r="S30" s="531"/>
      <c r="T30" s="532"/>
      <c r="U30" s="532"/>
      <c r="V30" s="532"/>
      <c r="W30" s="533"/>
      <c r="X30" s="212"/>
      <c r="Y30" s="212"/>
      <c r="Z30" s="213"/>
      <c r="AA30" s="211"/>
      <c r="AB30" s="212"/>
      <c r="AC30" s="213"/>
      <c r="AD30" s="372">
        <f t="shared" si="0"/>
        <v>45866.395833333387</v>
      </c>
      <c r="AE30" s="333">
        <f t="shared" si="1"/>
        <v>45866.520833333387</v>
      </c>
      <c r="AF30" s="334">
        <f t="shared" si="2"/>
        <v>45866.687500000051</v>
      </c>
      <c r="AG30" s="373">
        <f t="shared" si="3"/>
        <v>45867.062500000051</v>
      </c>
    </row>
    <row r="31" spans="1:33" customFormat="1" ht="16.05" customHeight="1" thickBot="1">
      <c r="A31" s="348" t="s">
        <v>62</v>
      </c>
      <c r="B31" s="543"/>
      <c r="C31" s="544"/>
      <c r="D31" s="355"/>
      <c r="E31" s="353"/>
      <c r="F31" s="569" t="s">
        <v>186</v>
      </c>
      <c r="G31" s="356"/>
      <c r="H31" s="357"/>
      <c r="I31" s="353"/>
      <c r="J31" s="488"/>
      <c r="K31" s="488"/>
      <c r="L31" s="488"/>
      <c r="M31" s="403" t="s">
        <v>340</v>
      </c>
      <c r="N31" s="551" t="s">
        <v>127</v>
      </c>
      <c r="O31" s="552"/>
      <c r="P31" s="552"/>
      <c r="Q31" s="552"/>
      <c r="R31" s="553"/>
      <c r="S31" s="355"/>
      <c r="T31" s="356"/>
      <c r="U31" s="356"/>
      <c r="V31" s="356"/>
      <c r="W31" s="357"/>
      <c r="X31" s="212"/>
      <c r="Y31" s="212"/>
      <c r="Z31" s="213"/>
      <c r="AA31" s="211"/>
      <c r="AB31" s="212"/>
      <c r="AC31" s="213"/>
      <c r="AD31" s="372">
        <f t="shared" si="0"/>
        <v>45866.416666666722</v>
      </c>
      <c r="AE31" s="333">
        <f t="shared" si="1"/>
        <v>45866.541666666722</v>
      </c>
      <c r="AF31" s="334">
        <f t="shared" si="2"/>
        <v>45866.708333333387</v>
      </c>
      <c r="AG31" s="373">
        <f t="shared" si="3"/>
        <v>45867.083333333387</v>
      </c>
    </row>
    <row r="32" spans="1:33" customFormat="1" ht="16.05" customHeight="1" thickBot="1">
      <c r="A32" s="348" t="s">
        <v>63</v>
      </c>
      <c r="B32" s="545" t="s">
        <v>172</v>
      </c>
      <c r="C32" s="546"/>
      <c r="D32" s="353"/>
      <c r="E32" s="353"/>
      <c r="F32" s="570"/>
      <c r="G32" s="350"/>
      <c r="H32" s="507">
        <v>802.19</v>
      </c>
      <c r="I32" s="353"/>
      <c r="J32" s="489"/>
      <c r="K32" s="489"/>
      <c r="L32" s="489"/>
      <c r="M32" s="404"/>
      <c r="N32" s="554"/>
      <c r="O32" s="555"/>
      <c r="P32" s="555"/>
      <c r="Q32" s="555"/>
      <c r="R32" s="556"/>
      <c r="S32" s="351"/>
      <c r="T32" s="350"/>
      <c r="U32" s="350"/>
      <c r="V32" s="350"/>
      <c r="W32" s="507">
        <v>802.19</v>
      </c>
      <c r="X32" s="212"/>
      <c r="Y32" s="212"/>
      <c r="Z32" s="213"/>
      <c r="AA32" s="211"/>
      <c r="AB32" s="212"/>
      <c r="AC32" s="213"/>
      <c r="AD32" s="372">
        <f t="shared" si="0"/>
        <v>45866.437500000058</v>
      </c>
      <c r="AE32" s="333">
        <f t="shared" si="1"/>
        <v>45866.562500000058</v>
      </c>
      <c r="AF32" s="334">
        <f t="shared" si="2"/>
        <v>45866.729166666722</v>
      </c>
      <c r="AG32" s="373">
        <f t="shared" si="3"/>
        <v>45867.104166666722</v>
      </c>
    </row>
    <row r="33" spans="1:33" customFormat="1" ht="16.05" customHeight="1">
      <c r="A33" s="348" t="s">
        <v>64</v>
      </c>
      <c r="B33" s="547"/>
      <c r="C33" s="548"/>
      <c r="D33" s="353"/>
      <c r="E33" s="350"/>
      <c r="F33" s="350"/>
      <c r="G33" s="350"/>
      <c r="H33" s="508"/>
      <c r="I33" s="353"/>
      <c r="J33" s="489"/>
      <c r="K33" s="489"/>
      <c r="L33" s="489"/>
      <c r="M33" s="349"/>
      <c r="N33" s="554"/>
      <c r="O33" s="555"/>
      <c r="P33" s="555"/>
      <c r="Q33" s="555"/>
      <c r="R33" s="556"/>
      <c r="S33" s="351"/>
      <c r="T33" s="350"/>
      <c r="U33" s="350"/>
      <c r="V33" s="350"/>
      <c r="W33" s="508"/>
      <c r="X33" s="212"/>
      <c r="Y33" s="214"/>
      <c r="Z33" s="213"/>
      <c r="AA33" s="211"/>
      <c r="AB33" s="212"/>
      <c r="AC33" s="213"/>
      <c r="AD33" s="372">
        <f t="shared" si="0"/>
        <v>45866.458333333394</v>
      </c>
      <c r="AE33" s="333">
        <f t="shared" si="1"/>
        <v>45866.583333333394</v>
      </c>
      <c r="AF33" s="334">
        <f t="shared" si="2"/>
        <v>45866.750000000058</v>
      </c>
      <c r="AG33" s="373">
        <f t="shared" si="3"/>
        <v>45867.125000000058</v>
      </c>
    </row>
    <row r="34" spans="1:33" customFormat="1" ht="16.05" customHeight="1">
      <c r="A34" s="348" t="s">
        <v>65</v>
      </c>
      <c r="B34" s="547"/>
      <c r="C34" s="548"/>
      <c r="D34" s="353"/>
      <c r="E34" s="350"/>
      <c r="F34" s="350"/>
      <c r="G34" s="350"/>
      <c r="H34" s="508"/>
      <c r="I34" s="353"/>
      <c r="J34" s="489"/>
      <c r="K34" s="489"/>
      <c r="L34" s="489"/>
      <c r="M34" s="364"/>
      <c r="N34" s="555"/>
      <c r="O34" s="555"/>
      <c r="P34" s="555"/>
      <c r="Q34" s="555"/>
      <c r="R34" s="556"/>
      <c r="S34" s="351"/>
      <c r="T34" s="350"/>
      <c r="U34" s="350"/>
      <c r="V34" s="350"/>
      <c r="W34" s="508"/>
      <c r="X34" s="212"/>
      <c r="Y34" s="212"/>
      <c r="Z34" s="213"/>
      <c r="AA34" s="211"/>
      <c r="AB34" s="212"/>
      <c r="AC34" s="213"/>
      <c r="AD34" s="372">
        <f t="shared" si="0"/>
        <v>45866.47916666673</v>
      </c>
      <c r="AE34" s="333">
        <f t="shared" si="1"/>
        <v>45866.60416666673</v>
      </c>
      <c r="AF34" s="334">
        <f t="shared" si="2"/>
        <v>45866.770833333394</v>
      </c>
      <c r="AG34" s="373">
        <f t="shared" si="3"/>
        <v>45867.145833333394</v>
      </c>
    </row>
    <row r="35" spans="1:33" customFormat="1" ht="16.05" customHeight="1" thickBot="1">
      <c r="A35" s="348" t="s">
        <v>66</v>
      </c>
      <c r="B35" s="547"/>
      <c r="C35" s="548"/>
      <c r="D35" s="353"/>
      <c r="E35" s="476" t="s">
        <v>61</v>
      </c>
      <c r="F35" s="476"/>
      <c r="G35" s="476"/>
      <c r="H35" s="509"/>
      <c r="I35" s="353"/>
      <c r="J35" s="568" t="s">
        <v>61</v>
      </c>
      <c r="K35" s="568"/>
      <c r="L35" s="568"/>
      <c r="M35" s="364"/>
      <c r="N35" s="557"/>
      <c r="O35" s="557"/>
      <c r="P35" s="557"/>
      <c r="Q35" s="557"/>
      <c r="R35" s="558"/>
      <c r="S35" s="477"/>
      <c r="T35" s="476" t="s">
        <v>61</v>
      </c>
      <c r="U35" s="476"/>
      <c r="V35" s="476"/>
      <c r="W35" s="509"/>
      <c r="X35" s="212"/>
      <c r="Y35" s="212"/>
      <c r="Z35" s="213"/>
      <c r="AA35" s="211"/>
      <c r="AB35" s="212"/>
      <c r="AC35" s="213"/>
      <c r="AD35" s="372">
        <f t="shared" si="0"/>
        <v>45866.500000000065</v>
      </c>
      <c r="AE35" s="333">
        <f t="shared" si="1"/>
        <v>45866.625000000065</v>
      </c>
      <c r="AF35" s="334">
        <f t="shared" si="2"/>
        <v>45866.79166666673</v>
      </c>
      <c r="AG35" s="373">
        <f t="shared" si="3"/>
        <v>45867.16666666673</v>
      </c>
    </row>
    <row r="36" spans="1:33" customFormat="1" ht="16.05" customHeight="1">
      <c r="A36" s="348" t="s">
        <v>67</v>
      </c>
      <c r="B36" s="547"/>
      <c r="C36" s="548"/>
      <c r="D36" s="351"/>
      <c r="E36" s="476"/>
      <c r="F36" s="476"/>
      <c r="G36" s="476"/>
      <c r="H36" s="349"/>
      <c r="I36" s="353"/>
      <c r="J36" s="568"/>
      <c r="K36" s="568"/>
      <c r="L36" s="568"/>
      <c r="M36" s="364"/>
      <c r="N36" s="350"/>
      <c r="O36" s="350"/>
      <c r="P36" s="350"/>
      <c r="Q36" s="350"/>
      <c r="R36" s="350"/>
      <c r="S36" s="477"/>
      <c r="T36" s="476"/>
      <c r="U36" s="476"/>
      <c r="V36" s="476"/>
      <c r="W36" s="349"/>
      <c r="X36" s="212"/>
      <c r="Y36" s="212"/>
      <c r="Z36" s="213"/>
      <c r="AA36" s="211"/>
      <c r="AB36" s="212"/>
      <c r="AC36" s="213"/>
      <c r="AD36" s="372">
        <f t="shared" si="0"/>
        <v>45866.520833333401</v>
      </c>
      <c r="AE36" s="333">
        <f t="shared" si="1"/>
        <v>45866.645833333401</v>
      </c>
      <c r="AF36" s="334">
        <f t="shared" si="2"/>
        <v>45866.812500000065</v>
      </c>
      <c r="AG36" s="373">
        <f t="shared" si="3"/>
        <v>45867.187500000065</v>
      </c>
    </row>
    <row r="37" spans="1:33" customFormat="1" ht="16.05" customHeight="1">
      <c r="A37" s="348" t="s">
        <v>68</v>
      </c>
      <c r="B37" s="547"/>
      <c r="C37" s="548"/>
      <c r="D37" s="478"/>
      <c r="E37" s="479"/>
      <c r="F37" s="479"/>
      <c r="G37" s="479"/>
      <c r="H37" s="480"/>
      <c r="I37" s="353"/>
      <c r="J37" s="350"/>
      <c r="K37" s="361"/>
      <c r="L37" s="350"/>
      <c r="M37" s="364"/>
      <c r="N37" s="350"/>
      <c r="O37" s="350"/>
      <c r="P37" s="350"/>
      <c r="Q37" s="350"/>
      <c r="R37" s="350"/>
      <c r="S37" s="477"/>
      <c r="T37" s="476"/>
      <c r="U37" s="476"/>
      <c r="V37" s="476"/>
      <c r="W37" s="484"/>
      <c r="X37" s="212"/>
      <c r="Y37" s="212"/>
      <c r="Z37" s="213"/>
      <c r="AA37" s="211"/>
      <c r="AB37" s="212"/>
      <c r="AC37" s="213"/>
      <c r="AD37" s="372">
        <f t="shared" si="0"/>
        <v>45866.541666666737</v>
      </c>
      <c r="AE37" s="333">
        <f t="shared" si="1"/>
        <v>45866.666666666737</v>
      </c>
      <c r="AF37" s="334">
        <f t="shared" si="2"/>
        <v>45866.833333333401</v>
      </c>
      <c r="AG37" s="373">
        <f t="shared" si="3"/>
        <v>45867.208333333401</v>
      </c>
    </row>
    <row r="38" spans="1:33" customFormat="1" ht="16.05" customHeight="1">
      <c r="A38" s="348" t="s">
        <v>69</v>
      </c>
      <c r="B38" s="547"/>
      <c r="C38" s="548"/>
      <c r="D38" s="478"/>
      <c r="E38" s="479"/>
      <c r="F38" s="479"/>
      <c r="G38" s="479"/>
      <c r="H38" s="480"/>
      <c r="I38" s="353"/>
      <c r="J38" s="350"/>
      <c r="K38" s="350"/>
      <c r="L38" s="350"/>
      <c r="M38" s="484"/>
      <c r="N38" s="350"/>
      <c r="O38" s="350"/>
      <c r="P38" s="350"/>
      <c r="Q38" s="350"/>
      <c r="R38" s="350"/>
      <c r="S38" s="477"/>
      <c r="T38" s="476"/>
      <c r="U38" s="476"/>
      <c r="V38" s="476"/>
      <c r="W38" s="484"/>
      <c r="X38" s="212"/>
      <c r="Y38" s="212"/>
      <c r="Z38" s="213"/>
      <c r="AA38" s="211"/>
      <c r="AB38" s="212"/>
      <c r="AC38" s="213"/>
      <c r="AD38" s="372">
        <f t="shared" si="0"/>
        <v>45866.562500000073</v>
      </c>
      <c r="AE38" s="333">
        <f t="shared" si="1"/>
        <v>45866.687500000073</v>
      </c>
      <c r="AF38" s="334">
        <f t="shared" si="2"/>
        <v>45866.854166666737</v>
      </c>
      <c r="AG38" s="373">
        <f t="shared" si="3"/>
        <v>45867.229166666737</v>
      </c>
    </row>
    <row r="39" spans="1:33" customFormat="1" ht="16.05" customHeight="1">
      <c r="A39" s="348" t="s">
        <v>341</v>
      </c>
      <c r="B39" s="547"/>
      <c r="C39" s="548"/>
      <c r="D39" s="478"/>
      <c r="E39" s="479"/>
      <c r="F39" s="479"/>
      <c r="G39" s="479"/>
      <c r="H39" s="480"/>
      <c r="I39" s="353"/>
      <c r="J39" s="350"/>
      <c r="K39" s="350"/>
      <c r="L39" s="350"/>
      <c r="M39" s="484"/>
      <c r="N39" s="351"/>
      <c r="O39" s="350"/>
      <c r="P39" s="350"/>
      <c r="Q39" s="350"/>
      <c r="R39" s="349"/>
      <c r="S39" s="477"/>
      <c r="T39" s="476"/>
      <c r="U39" s="476"/>
      <c r="V39" s="476"/>
      <c r="W39" s="484"/>
      <c r="X39" s="212"/>
      <c r="Y39" s="212"/>
      <c r="Z39" s="213"/>
      <c r="AA39" s="211"/>
      <c r="AB39" s="212"/>
      <c r="AC39" s="213"/>
      <c r="AD39" s="372">
        <f t="shared" si="0"/>
        <v>45866.583333333409</v>
      </c>
      <c r="AE39" s="333">
        <f t="shared" si="1"/>
        <v>45866.708333333409</v>
      </c>
      <c r="AF39" s="334">
        <f t="shared" si="2"/>
        <v>45866.875000000073</v>
      </c>
      <c r="AG39" s="373">
        <f t="shared" si="3"/>
        <v>45867.250000000073</v>
      </c>
    </row>
    <row r="40" spans="1:33" customFormat="1" ht="16.05" customHeight="1" thickBot="1">
      <c r="A40" s="348" t="s">
        <v>342</v>
      </c>
      <c r="B40" s="549"/>
      <c r="C40" s="550"/>
      <c r="D40" s="481"/>
      <c r="E40" s="482"/>
      <c r="F40" s="482"/>
      <c r="G40" s="482"/>
      <c r="H40" s="483"/>
      <c r="I40" s="354"/>
      <c r="J40" s="352"/>
      <c r="K40" s="352"/>
      <c r="L40" s="352"/>
      <c r="M40" s="487"/>
      <c r="N40" s="350"/>
      <c r="O40" s="350"/>
      <c r="P40" s="350"/>
      <c r="Q40" s="350"/>
      <c r="R40" s="350"/>
      <c r="S40" s="485"/>
      <c r="T40" s="486"/>
      <c r="U40" s="486"/>
      <c r="V40" s="486"/>
      <c r="W40" s="487"/>
      <c r="X40" s="215"/>
      <c r="Y40" s="215"/>
      <c r="Z40" s="216"/>
      <c r="AA40" s="217"/>
      <c r="AB40" s="215"/>
      <c r="AC40" s="216"/>
      <c r="AD40" s="372">
        <f t="shared" si="0"/>
        <v>45866.604166666744</v>
      </c>
      <c r="AE40" s="333">
        <f t="shared" si="1"/>
        <v>45866.729166666744</v>
      </c>
      <c r="AF40" s="334">
        <f t="shared" si="2"/>
        <v>45866.895833333409</v>
      </c>
      <c r="AG40" s="373">
        <f t="shared" si="3"/>
        <v>45867.270833333409</v>
      </c>
    </row>
    <row r="41" spans="1:33" customFormat="1" ht="16.2" thickBot="1">
      <c r="A41" s="218" t="s">
        <v>70</v>
      </c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20"/>
      <c r="AD41" s="372">
        <f t="shared" si="0"/>
        <v>45866.62500000008</v>
      </c>
      <c r="AE41" s="333">
        <f t="shared" si="1"/>
        <v>45866.75000000008</v>
      </c>
      <c r="AF41" s="334">
        <f t="shared" si="2"/>
        <v>45866.916666666744</v>
      </c>
      <c r="AG41" s="373">
        <f t="shared" si="3"/>
        <v>45867.291666666744</v>
      </c>
    </row>
    <row r="42" spans="1:33" customFormat="1" ht="13.2">
      <c r="A42" s="221" t="s">
        <v>71</v>
      </c>
      <c r="B42" s="458" t="s">
        <v>199</v>
      </c>
      <c r="C42" s="459"/>
      <c r="D42" s="459"/>
      <c r="E42" s="459"/>
      <c r="F42" s="459"/>
      <c r="G42" s="459"/>
      <c r="H42" s="459"/>
      <c r="I42" s="459"/>
      <c r="J42" s="460"/>
      <c r="K42" s="222">
        <v>9</v>
      </c>
      <c r="L42" s="222"/>
      <c r="M42" s="222"/>
      <c r="N42" s="223" t="s">
        <v>160</v>
      </c>
      <c r="O42" s="443" t="s">
        <v>175</v>
      </c>
      <c r="P42" s="444"/>
      <c r="Q42" s="444"/>
      <c r="R42" s="444"/>
      <c r="S42" s="444"/>
      <c r="T42" s="444"/>
      <c r="U42" s="444"/>
      <c r="V42" s="444"/>
      <c r="W42" s="444"/>
      <c r="X42" s="445"/>
      <c r="Y42" s="224"/>
      <c r="Z42" s="222"/>
      <c r="AA42" s="222"/>
      <c r="AB42" s="224"/>
      <c r="AC42" s="225"/>
    </row>
    <row r="43" spans="1:33" customFormat="1" ht="13.2">
      <c r="A43" s="221" t="s">
        <v>73</v>
      </c>
      <c r="B43" s="461" t="s">
        <v>74</v>
      </c>
      <c r="C43" s="462"/>
      <c r="D43" s="462"/>
      <c r="E43" s="462"/>
      <c r="F43" s="462"/>
      <c r="G43" s="462"/>
      <c r="H43" s="462"/>
      <c r="I43" s="462"/>
      <c r="J43" s="463"/>
      <c r="K43" s="222">
        <v>2</v>
      </c>
      <c r="L43" s="222"/>
      <c r="M43" s="222"/>
      <c r="N43" s="223" t="s">
        <v>72</v>
      </c>
      <c r="O43" s="449" t="s">
        <v>161</v>
      </c>
      <c r="P43" s="450"/>
      <c r="Q43" s="450"/>
      <c r="R43" s="450"/>
      <c r="S43" s="450"/>
      <c r="T43" s="450"/>
      <c r="U43" s="450"/>
      <c r="V43" s="450"/>
      <c r="W43" s="450"/>
      <c r="X43" s="451"/>
      <c r="Y43" s="224"/>
      <c r="Z43" s="222"/>
      <c r="AA43" s="222"/>
      <c r="AB43" s="224"/>
      <c r="AC43" s="225"/>
    </row>
    <row r="44" spans="1:33" customFormat="1" ht="13.2">
      <c r="A44" s="221" t="s">
        <v>140</v>
      </c>
      <c r="B44" s="464" t="s">
        <v>141</v>
      </c>
      <c r="C44" s="465"/>
      <c r="D44" s="465"/>
      <c r="E44" s="465"/>
      <c r="F44" s="465"/>
      <c r="G44" s="465"/>
      <c r="H44" s="465"/>
      <c r="I44" s="465"/>
      <c r="J44" s="466"/>
      <c r="K44" s="222">
        <v>6</v>
      </c>
      <c r="L44" s="222"/>
      <c r="M44" s="222"/>
      <c r="N44" s="223" t="s">
        <v>75</v>
      </c>
      <c r="O44" s="452" t="s">
        <v>76</v>
      </c>
      <c r="P44" s="453"/>
      <c r="Q44" s="453"/>
      <c r="R44" s="453"/>
      <c r="S44" s="453"/>
      <c r="T44" s="453"/>
      <c r="U44" s="453"/>
      <c r="V44" s="453"/>
      <c r="W44" s="453"/>
      <c r="X44" s="454"/>
      <c r="Y44" s="224">
        <v>3</v>
      </c>
      <c r="Z44" s="222"/>
      <c r="AA44" s="222"/>
      <c r="AB44" s="224"/>
      <c r="AC44" s="225"/>
    </row>
    <row r="45" spans="1:33" customFormat="1" ht="13.2">
      <c r="A45" s="221" t="s">
        <v>187</v>
      </c>
      <c r="B45" s="470" t="s">
        <v>188</v>
      </c>
      <c r="C45" s="471"/>
      <c r="D45" s="471"/>
      <c r="E45" s="471"/>
      <c r="F45" s="471"/>
      <c r="G45" s="471"/>
      <c r="H45" s="471"/>
      <c r="I45" s="471"/>
      <c r="J45" s="472"/>
      <c r="K45" s="222">
        <v>2</v>
      </c>
      <c r="L45" s="222"/>
      <c r="M45" s="222"/>
      <c r="N45" s="223" t="s">
        <v>77</v>
      </c>
      <c r="O45" s="455" t="s">
        <v>78</v>
      </c>
      <c r="P45" s="456"/>
      <c r="Q45" s="456"/>
      <c r="R45" s="456"/>
      <c r="S45" s="456"/>
      <c r="T45" s="456"/>
      <c r="U45" s="456"/>
      <c r="V45" s="456"/>
      <c r="W45" s="456"/>
      <c r="X45" s="457"/>
      <c r="Y45" s="224">
        <v>3</v>
      </c>
      <c r="Z45" s="222"/>
      <c r="AA45" s="222"/>
      <c r="AB45" s="224"/>
      <c r="AC45" s="225"/>
    </row>
    <row r="46" spans="1:33" customFormat="1" ht="13.2">
      <c r="A46" s="221" t="s">
        <v>229</v>
      </c>
      <c r="B46" s="473" t="s">
        <v>229</v>
      </c>
      <c r="C46" s="474"/>
      <c r="D46" s="474"/>
      <c r="E46" s="474"/>
      <c r="F46" s="474"/>
      <c r="G46" s="474"/>
      <c r="H46" s="474"/>
      <c r="I46" s="474"/>
      <c r="J46" s="475"/>
      <c r="K46" s="222"/>
      <c r="L46" s="222"/>
      <c r="M46" s="222"/>
      <c r="N46" s="223" t="s">
        <v>162</v>
      </c>
      <c r="O46" s="446" t="s">
        <v>163</v>
      </c>
      <c r="P46" s="447"/>
      <c r="Q46" s="447"/>
      <c r="R46" s="447"/>
      <c r="S46" s="447"/>
      <c r="T46" s="447"/>
      <c r="U46" s="447"/>
      <c r="V46" s="447"/>
      <c r="W46" s="447"/>
      <c r="X46" s="448"/>
      <c r="Y46" s="224">
        <v>1</v>
      </c>
      <c r="Z46" s="222"/>
      <c r="AA46" s="222"/>
      <c r="AB46" s="224"/>
      <c r="AC46" s="225"/>
    </row>
    <row r="47" spans="1:33" customFormat="1" ht="13.2">
      <c r="A47" s="221" t="s">
        <v>79</v>
      </c>
      <c r="B47" s="226" t="s">
        <v>80</v>
      </c>
      <c r="C47" s="227"/>
      <c r="D47" s="227"/>
      <c r="E47" s="227"/>
      <c r="F47" s="227"/>
      <c r="G47" s="227"/>
      <c r="H47" s="227"/>
      <c r="I47" s="227"/>
      <c r="J47" s="228"/>
      <c r="K47" s="222">
        <v>4</v>
      </c>
      <c r="L47" s="222"/>
      <c r="M47" s="222"/>
      <c r="N47" s="223">
        <v>802</v>
      </c>
      <c r="O47" s="467" t="s">
        <v>173</v>
      </c>
      <c r="P47" s="468"/>
      <c r="Q47" s="468"/>
      <c r="R47" s="468"/>
      <c r="S47" s="468"/>
      <c r="T47" s="468"/>
      <c r="U47" s="468"/>
      <c r="V47" s="468"/>
      <c r="W47" s="468"/>
      <c r="X47" s="469"/>
      <c r="Y47" s="224"/>
      <c r="Z47" s="222"/>
      <c r="AA47" s="222"/>
      <c r="AB47" s="224"/>
      <c r="AC47" s="225"/>
    </row>
    <row r="48" spans="1:33" customFormat="1" ht="13.2">
      <c r="A48" s="221" t="s">
        <v>81</v>
      </c>
      <c r="B48" s="229" t="s">
        <v>131</v>
      </c>
      <c r="C48" s="230"/>
      <c r="D48" s="230"/>
      <c r="E48" s="230"/>
      <c r="F48" s="230"/>
      <c r="G48" s="230"/>
      <c r="H48" s="230"/>
      <c r="I48" s="230"/>
      <c r="J48" s="231"/>
      <c r="K48" s="222">
        <v>0</v>
      </c>
      <c r="L48" s="222"/>
      <c r="M48" s="222"/>
      <c r="N48" s="223" t="s">
        <v>176</v>
      </c>
      <c r="O48" s="232" t="s">
        <v>177</v>
      </c>
      <c r="P48" s="233"/>
      <c r="Q48" s="233"/>
      <c r="R48" s="233"/>
      <c r="S48" s="234"/>
      <c r="T48" s="235"/>
      <c r="U48" s="235"/>
      <c r="V48" s="235"/>
      <c r="W48" s="235"/>
      <c r="X48" s="236"/>
      <c r="Y48" s="224"/>
      <c r="Z48" s="222"/>
      <c r="AA48" s="222"/>
      <c r="AB48" s="224"/>
      <c r="AC48" s="225"/>
    </row>
    <row r="49" spans="1:33" customFormat="1" ht="13.2">
      <c r="A49" s="221" t="s">
        <v>189</v>
      </c>
      <c r="B49" s="440" t="s">
        <v>190</v>
      </c>
      <c r="C49" s="441"/>
      <c r="D49" s="441"/>
      <c r="E49" s="441"/>
      <c r="F49" s="441"/>
      <c r="G49" s="441"/>
      <c r="H49" s="441"/>
      <c r="I49" s="441"/>
      <c r="J49" s="442"/>
      <c r="K49" s="222">
        <v>2</v>
      </c>
      <c r="L49" s="222"/>
      <c r="M49" s="222"/>
      <c r="N49" s="223"/>
      <c r="O49" s="232"/>
      <c r="P49" s="233"/>
      <c r="Q49" s="233"/>
      <c r="R49" s="233"/>
      <c r="S49" s="234"/>
      <c r="T49" s="235"/>
      <c r="U49" s="235"/>
      <c r="V49" s="235"/>
      <c r="W49" s="235"/>
      <c r="X49" s="236"/>
      <c r="Y49" s="224"/>
      <c r="Z49" s="222"/>
      <c r="AA49" s="222"/>
      <c r="AB49" s="224"/>
      <c r="AC49" s="225"/>
    </row>
    <row r="50" spans="1:33" customFormat="1" ht="13.2">
      <c r="A50" s="221" t="s">
        <v>82</v>
      </c>
      <c r="B50" s="232" t="s">
        <v>200</v>
      </c>
      <c r="C50" s="233"/>
      <c r="D50" s="233"/>
      <c r="E50" s="234"/>
      <c r="F50" s="235"/>
      <c r="G50" s="235"/>
      <c r="H50" s="235"/>
      <c r="I50" s="235"/>
      <c r="J50" s="236"/>
      <c r="K50" s="222">
        <v>0</v>
      </c>
      <c r="L50" s="222"/>
      <c r="M50" s="222"/>
      <c r="N50" s="223"/>
      <c r="O50" s="232"/>
      <c r="P50" s="237"/>
      <c r="Q50" s="237"/>
      <c r="R50" s="237"/>
      <c r="S50" s="235"/>
      <c r="T50" s="235"/>
      <c r="U50" s="235"/>
      <c r="V50" s="235"/>
      <c r="W50" s="235"/>
      <c r="X50" s="236"/>
      <c r="Y50" s="224"/>
      <c r="Z50" s="222"/>
      <c r="AA50" s="222"/>
      <c r="AB50" s="224"/>
      <c r="AC50" s="225"/>
    </row>
    <row r="51" spans="1:33" customFormat="1" ht="13.2">
      <c r="A51" s="221" t="s">
        <v>83</v>
      </c>
      <c r="B51" s="232" t="s">
        <v>201</v>
      </c>
      <c r="C51" s="238"/>
      <c r="D51" s="234"/>
      <c r="E51" s="239"/>
      <c r="F51" s="235"/>
      <c r="G51" s="234"/>
      <c r="H51" s="234"/>
      <c r="I51" s="239"/>
      <c r="J51" s="240"/>
      <c r="K51" s="222">
        <v>0</v>
      </c>
      <c r="L51" s="222"/>
      <c r="M51" s="222"/>
      <c r="N51" s="223"/>
      <c r="O51" s="232"/>
      <c r="P51" s="241"/>
      <c r="Q51" s="241"/>
      <c r="R51" s="241"/>
      <c r="S51" s="235"/>
      <c r="T51" s="235"/>
      <c r="U51" s="235"/>
      <c r="V51" s="235"/>
      <c r="W51" s="235"/>
      <c r="X51" s="236"/>
      <c r="Y51" s="224"/>
      <c r="Z51" s="222"/>
      <c r="AA51" s="222"/>
      <c r="AB51" s="224"/>
      <c r="AC51" s="225"/>
    </row>
    <row r="52" spans="1:33" customFormat="1" ht="13.2">
      <c r="A52" s="221" t="s">
        <v>84</v>
      </c>
      <c r="B52" s="242" t="s">
        <v>202</v>
      </c>
      <c r="C52" s="243"/>
      <c r="D52" s="243"/>
      <c r="E52" s="243"/>
      <c r="F52" s="243"/>
      <c r="G52" s="243"/>
      <c r="H52" s="243"/>
      <c r="I52" s="243"/>
      <c r="J52" s="244"/>
      <c r="K52" s="222">
        <v>1</v>
      </c>
      <c r="L52" s="222"/>
      <c r="M52" s="222"/>
      <c r="N52" s="223"/>
      <c r="O52" s="232"/>
      <c r="P52" s="245"/>
      <c r="Q52" s="245"/>
      <c r="R52" s="245"/>
      <c r="S52" s="235"/>
      <c r="T52" s="235"/>
      <c r="U52" s="235"/>
      <c r="V52" s="235"/>
      <c r="W52" s="235"/>
      <c r="X52" s="236"/>
      <c r="Y52" s="224"/>
      <c r="Z52" s="222"/>
      <c r="AA52" s="222"/>
      <c r="AB52" s="224"/>
      <c r="AC52" s="225"/>
    </row>
    <row r="53" spans="1:33" customFormat="1" ht="13.2">
      <c r="A53" s="221" t="s">
        <v>262</v>
      </c>
      <c r="B53" s="305" t="s">
        <v>263</v>
      </c>
      <c r="C53" s="306"/>
      <c r="D53" s="306"/>
      <c r="E53" s="306"/>
      <c r="F53" s="306"/>
      <c r="G53" s="306"/>
      <c r="H53" s="306"/>
      <c r="I53" s="306"/>
      <c r="J53" s="307"/>
      <c r="K53" s="222">
        <v>2</v>
      </c>
      <c r="L53" s="222"/>
      <c r="M53" s="222"/>
      <c r="N53" s="223"/>
      <c r="O53" s="232"/>
      <c r="P53" s="245"/>
      <c r="Q53" s="245"/>
      <c r="R53" s="245"/>
      <c r="S53" s="235"/>
      <c r="T53" s="235"/>
      <c r="U53" s="235"/>
      <c r="V53" s="235"/>
      <c r="W53" s="235"/>
      <c r="X53" s="236"/>
      <c r="Y53" s="224"/>
      <c r="Z53" s="222"/>
      <c r="AA53" s="222"/>
      <c r="AB53" s="224"/>
      <c r="AC53" s="225"/>
    </row>
    <row r="54" spans="1:33" customFormat="1" ht="13.2">
      <c r="A54" s="221" t="s">
        <v>203</v>
      </c>
      <c r="B54" s="246" t="s">
        <v>180</v>
      </c>
      <c r="C54" s="247"/>
      <c r="D54" s="247"/>
      <c r="E54" s="247"/>
      <c r="F54" s="247"/>
      <c r="G54" s="247"/>
      <c r="H54" s="247"/>
      <c r="I54" s="247"/>
      <c r="J54" s="248"/>
      <c r="K54" s="222">
        <v>3</v>
      </c>
      <c r="L54" s="222"/>
      <c r="M54" s="222"/>
      <c r="N54" s="249"/>
      <c r="O54" s="232"/>
      <c r="P54" s="241"/>
      <c r="Q54" s="241"/>
      <c r="R54" s="241"/>
      <c r="S54" s="235"/>
      <c r="T54" s="235"/>
      <c r="U54" s="235"/>
      <c r="V54" s="235"/>
      <c r="W54" s="235"/>
      <c r="X54" s="236"/>
      <c r="Y54" s="224"/>
      <c r="Z54" s="222"/>
      <c r="AA54" s="222"/>
      <c r="AB54" s="224"/>
      <c r="AC54" s="225"/>
    </row>
    <row r="55" spans="1:33" customFormat="1" ht="13.8" thickBot="1">
      <c r="A55" s="221" t="s">
        <v>178</v>
      </c>
      <c r="B55" s="254" t="s">
        <v>179</v>
      </c>
      <c r="C55" s="255"/>
      <c r="D55" s="255"/>
      <c r="E55" s="255"/>
      <c r="F55" s="255"/>
      <c r="G55" s="255"/>
      <c r="H55" s="255"/>
      <c r="I55" s="255"/>
      <c r="J55" s="256"/>
      <c r="K55" s="222">
        <v>1</v>
      </c>
      <c r="L55" s="222"/>
      <c r="M55" s="222"/>
      <c r="N55" s="249"/>
      <c r="O55" s="250"/>
      <c r="P55" s="251"/>
      <c r="Q55" s="251"/>
      <c r="R55" s="251"/>
      <c r="S55" s="252"/>
      <c r="T55" s="252"/>
      <c r="U55" s="252"/>
      <c r="V55" s="252"/>
      <c r="W55" s="252"/>
      <c r="X55" s="253"/>
      <c r="Y55" s="224"/>
      <c r="Z55" s="222"/>
      <c r="AA55" s="222"/>
      <c r="AB55" s="224"/>
      <c r="AC55" s="225"/>
    </row>
    <row r="56" spans="1:33" customFormat="1" ht="13.2">
      <c r="A56" s="222"/>
      <c r="B56" s="222"/>
      <c r="C56" s="222"/>
      <c r="D56" s="222"/>
      <c r="E56" s="222"/>
      <c r="F56" s="222"/>
      <c r="G56" s="222"/>
      <c r="H56" s="222"/>
      <c r="I56" s="222"/>
      <c r="J56" s="222"/>
      <c r="K56" s="222"/>
      <c r="L56" s="222"/>
      <c r="M56" s="222"/>
      <c r="N56" s="249"/>
      <c r="O56" s="308"/>
      <c r="P56" s="308"/>
      <c r="Q56" s="308"/>
      <c r="R56" s="308"/>
      <c r="S56" s="308"/>
      <c r="T56" s="308"/>
      <c r="U56" s="308"/>
      <c r="V56" s="308"/>
      <c r="W56" s="308"/>
      <c r="X56" s="219"/>
      <c r="Y56" s="224"/>
      <c r="Z56" s="222"/>
      <c r="AA56" s="222"/>
      <c r="AB56" s="224"/>
      <c r="AC56" s="225"/>
    </row>
    <row r="57" spans="1:33" customFormat="1" ht="13.8" thickBot="1">
      <c r="A57" s="257"/>
      <c r="B57" s="257"/>
      <c r="C57" s="257"/>
      <c r="D57" s="257"/>
      <c r="E57" s="257"/>
      <c r="F57" s="257"/>
      <c r="G57" s="257"/>
      <c r="H57" s="257"/>
      <c r="I57" s="257"/>
      <c r="J57" s="257"/>
      <c r="K57" s="257"/>
      <c r="L57" s="258"/>
      <c r="M57" s="258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60"/>
      <c r="Y57" s="260"/>
      <c r="Z57" s="259"/>
      <c r="AA57" s="260"/>
      <c r="AB57" s="260"/>
      <c r="AC57" s="261"/>
    </row>
    <row r="58" spans="1:33" ht="22.8" customHeight="1">
      <c r="S58" s="111"/>
      <c r="T58" s="111"/>
      <c r="U58" s="111"/>
      <c r="V58" s="111"/>
      <c r="W58" s="111"/>
      <c r="X58" s="98"/>
      <c r="Y58" s="98"/>
      <c r="Z58" s="98"/>
      <c r="AA58" s="98"/>
      <c r="AB58" s="98"/>
      <c r="AC58" s="98"/>
      <c r="AD58"/>
      <c r="AE58"/>
      <c r="AF58" s="275"/>
      <c r="AG58" s="275"/>
    </row>
    <row r="59" spans="1:33" s="610" customFormat="1" ht="22.8" customHeight="1">
      <c r="B59" s="610" t="s">
        <v>407</v>
      </c>
      <c r="S59" s="611"/>
      <c r="T59" s="611"/>
      <c r="U59" s="611"/>
      <c r="V59" s="611"/>
      <c r="W59" s="611"/>
      <c r="X59" s="612"/>
      <c r="Y59" s="612"/>
      <c r="Z59" s="612"/>
      <c r="AA59" s="612"/>
      <c r="AB59" s="612"/>
      <c r="AC59" s="612"/>
      <c r="AD59" s="612"/>
      <c r="AE59" s="612"/>
      <c r="AF59" s="612"/>
      <c r="AG59" s="612"/>
    </row>
    <row r="60" spans="1:33" s="607" customFormat="1" ht="30.6" customHeight="1">
      <c r="B60" s="608" t="s">
        <v>406</v>
      </c>
      <c r="S60" s="609"/>
      <c r="T60" s="609"/>
      <c r="U60" s="609"/>
      <c r="V60" s="609"/>
      <c r="W60" s="609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</row>
    <row r="61" spans="1:33" s="607" customFormat="1" ht="15" customHeight="1">
      <c r="S61" s="609"/>
      <c r="T61" s="609"/>
      <c r="U61" s="609"/>
      <c r="V61" s="609"/>
      <c r="W61" s="609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</row>
    <row r="62" spans="1:33" s="607" customFormat="1" ht="21.6" customHeight="1">
      <c r="B62" s="608" t="s">
        <v>408</v>
      </c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</row>
    <row r="63" spans="1:33" ht="15" customHeight="1"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275"/>
      <c r="AE63" s="275"/>
      <c r="AF63" s="275"/>
      <c r="AG63" s="275"/>
    </row>
    <row r="64" spans="1:33" ht="15" customHeight="1"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275"/>
      <c r="AE64" s="275"/>
      <c r="AF64" s="275"/>
      <c r="AG64" s="275"/>
    </row>
    <row r="65" spans="19:33" ht="15.6" customHeight="1"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275"/>
      <c r="AE65" s="275"/>
      <c r="AF65" s="275"/>
      <c r="AG65" s="275"/>
    </row>
    <row r="66" spans="19:33"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275"/>
      <c r="AE66" s="275"/>
      <c r="AF66" s="275"/>
      <c r="AG66" s="275"/>
    </row>
    <row r="67" spans="19:33"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275"/>
      <c r="AE67" s="275"/>
      <c r="AF67" s="275"/>
      <c r="AG67" s="275"/>
    </row>
    <row r="68" spans="19:33"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275"/>
      <c r="AE68" s="275"/>
      <c r="AF68" s="275"/>
      <c r="AG68" s="275"/>
    </row>
    <row r="69" spans="19:33"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275"/>
      <c r="AE69" s="275"/>
    </row>
    <row r="70" spans="19:33">
      <c r="S70" s="98"/>
      <c r="T70" s="98"/>
      <c r="U70" s="98"/>
      <c r="V70" s="98"/>
      <c r="W70" s="98"/>
      <c r="X70" s="98"/>
      <c r="AA70" s="98"/>
    </row>
  </sheetData>
  <mergeCells count="135">
    <mergeCell ref="A1:A3"/>
    <mergeCell ref="AD6:AG7"/>
    <mergeCell ref="S26:W26"/>
    <mergeCell ref="T16:T19"/>
    <mergeCell ref="U16:U19"/>
    <mergeCell ref="V22:V25"/>
    <mergeCell ref="W22:W25"/>
    <mergeCell ref="S20:W21"/>
    <mergeCell ref="V16:V19"/>
    <mergeCell ref="B23:C24"/>
    <mergeCell ref="N22:N25"/>
    <mergeCell ref="O22:O25"/>
    <mergeCell ref="N15:R15"/>
    <mergeCell ref="P22:P25"/>
    <mergeCell ref="Q22:Q25"/>
    <mergeCell ref="R22:R25"/>
    <mergeCell ref="N26:R26"/>
    <mergeCell ref="R13:R14"/>
    <mergeCell ref="D20:H21"/>
    <mergeCell ref="I20:M21"/>
    <mergeCell ref="N20:R21"/>
    <mergeCell ref="D22:D25"/>
    <mergeCell ref="W16:W19"/>
    <mergeCell ref="J16:J19"/>
    <mergeCell ref="M38:M40"/>
    <mergeCell ref="B30:C31"/>
    <mergeCell ref="B32:C40"/>
    <mergeCell ref="N31:R35"/>
    <mergeCell ref="D27:D30"/>
    <mergeCell ref="E27:E30"/>
    <mergeCell ref="B27:C29"/>
    <mergeCell ref="F27:F30"/>
    <mergeCell ref="G27:G30"/>
    <mergeCell ref="H27:H30"/>
    <mergeCell ref="I27:I30"/>
    <mergeCell ref="H32:H35"/>
    <mergeCell ref="P27:P30"/>
    <mergeCell ref="Q27:Q30"/>
    <mergeCell ref="J35:L36"/>
    <mergeCell ref="F31:F32"/>
    <mergeCell ref="R27:R30"/>
    <mergeCell ref="N27:N30"/>
    <mergeCell ref="O27:O30"/>
    <mergeCell ref="J27:J30"/>
    <mergeCell ref="K29:K30"/>
    <mergeCell ref="K16:K19"/>
    <mergeCell ref="S22:S25"/>
    <mergeCell ref="S27:W30"/>
    <mergeCell ref="L27:L30"/>
    <mergeCell ref="W32:W35"/>
    <mergeCell ref="M27:M30"/>
    <mergeCell ref="D16:H19"/>
    <mergeCell ref="T22:T25"/>
    <mergeCell ref="S16:S19"/>
    <mergeCell ref="E22:E25"/>
    <mergeCell ref="F22:F25"/>
    <mergeCell ref="G22:G25"/>
    <mergeCell ref="H22:H25"/>
    <mergeCell ref="I22:I25"/>
    <mergeCell ref="J22:J25"/>
    <mergeCell ref="K22:K25"/>
    <mergeCell ref="L22:L25"/>
    <mergeCell ref="M22:M25"/>
    <mergeCell ref="S37:W40"/>
    <mergeCell ref="I26:M26"/>
    <mergeCell ref="J31:L34"/>
    <mergeCell ref="L11:L14"/>
    <mergeCell ref="S11:S14"/>
    <mergeCell ref="N16:R17"/>
    <mergeCell ref="N18:R19"/>
    <mergeCell ref="I11:I14"/>
    <mergeCell ref="L16:L19"/>
    <mergeCell ref="M16:M19"/>
    <mergeCell ref="I16:I19"/>
    <mergeCell ref="K11:K14"/>
    <mergeCell ref="J11:J14"/>
    <mergeCell ref="M11:M14"/>
    <mergeCell ref="N11:R12"/>
    <mergeCell ref="N13:N14"/>
    <mergeCell ref="S15:W15"/>
    <mergeCell ref="T11:T14"/>
    <mergeCell ref="V11:V14"/>
    <mergeCell ref="W11:W14"/>
    <mergeCell ref="O13:O14"/>
    <mergeCell ref="P13:P14"/>
    <mergeCell ref="I15:M15"/>
    <mergeCell ref="U22:U25"/>
    <mergeCell ref="D5:H5"/>
    <mergeCell ref="I5:M5"/>
    <mergeCell ref="Q13:Q14"/>
    <mergeCell ref="A4:A8"/>
    <mergeCell ref="B8:C8"/>
    <mergeCell ref="H7:H8"/>
    <mergeCell ref="M7:M8"/>
    <mergeCell ref="D26:H26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E35:G36"/>
    <mergeCell ref="S35:S36"/>
    <mergeCell ref="T35:V36"/>
    <mergeCell ref="D37:H40"/>
    <mergeCell ref="D9:H12"/>
    <mergeCell ref="D13:H15"/>
    <mergeCell ref="U13:U14"/>
    <mergeCell ref="X19:Z28"/>
    <mergeCell ref="M31:M32"/>
    <mergeCell ref="AA4:AC4"/>
    <mergeCell ref="AA5:AC5"/>
    <mergeCell ref="X4:Z4"/>
    <mergeCell ref="S9:W10"/>
    <mergeCell ref="N5:R5"/>
    <mergeCell ref="S5:W5"/>
    <mergeCell ref="X5:Z5"/>
    <mergeCell ref="S4:W4"/>
    <mergeCell ref="N4:R4"/>
    <mergeCell ref="B6:W6"/>
    <mergeCell ref="R7:R8"/>
    <mergeCell ref="W7:W8"/>
    <mergeCell ref="I9:M10"/>
    <mergeCell ref="N9:R10"/>
    <mergeCell ref="B4:C4"/>
    <mergeCell ref="D4:H4"/>
    <mergeCell ref="I4:M4"/>
    <mergeCell ref="B5:C5"/>
    <mergeCell ref="B7:C7"/>
  </mergeCells>
  <phoneticPr fontId="23"/>
  <hyperlinks>
    <hyperlink ref="E7" r:id="rId1" xr:uid="{4069C7D0-8873-4865-B642-3ABD29599FA4}"/>
    <hyperlink ref="D7" r:id="rId2" xr:uid="{695CA6C7-BACF-4878-95F7-9CECE3DC0AAF}"/>
    <hyperlink ref="F7" r:id="rId3" xr:uid="{E707A15A-75ED-4C24-81CF-1F2B2D6419F0}"/>
    <hyperlink ref="G7" r:id="rId4" xr:uid="{95000C14-F583-4B88-8F6C-591CFC9B6367}"/>
    <hyperlink ref="B27:C29" r:id="rId5" display="802 WCSC" xr:uid="{3CFF91D3-B8AB-4C3D-87F9-FE40A987339C}"/>
    <hyperlink ref="M31" r:id="rId6" display="802.15/802.1 Joint Mtg." xr:uid="{C5F8AF23-D042-410E-841B-A5658FC99D85}"/>
    <hyperlink ref="B7:C7" r:id="rId7" display="Webex 2" xr:uid="{D8EC9143-AB72-46CD-8B61-0A99049CEF58}"/>
    <hyperlink ref="J7" r:id="rId8" xr:uid="{857BFAEF-54C2-4E5B-ADC9-CE34FB6CB9B1}"/>
    <hyperlink ref="I7" r:id="rId9" xr:uid="{66F09743-B0EB-43D8-8A4D-3761C188DF1E}"/>
    <hyperlink ref="K7" r:id="rId10" xr:uid="{EC07A595-1C3C-4991-981C-398F426D859B}"/>
    <hyperlink ref="L7" r:id="rId11" xr:uid="{852AB3F4-B85A-4DE9-9776-50375587A7CF}"/>
    <hyperlink ref="O7" r:id="rId12" xr:uid="{E9CA3781-ED3C-4128-A3D4-28DE1FBD2629}"/>
    <hyperlink ref="N7" r:id="rId13" xr:uid="{D6A622EF-A056-44FE-B684-2F375415998D}"/>
    <hyperlink ref="P7" r:id="rId14" xr:uid="{8005E79C-B441-4145-BCA2-7CC8CE3F451A}"/>
    <hyperlink ref="Q7" r:id="rId15" xr:uid="{4DEF906B-3437-4A06-8D6D-B598B0324BB5}"/>
    <hyperlink ref="T7" r:id="rId16" xr:uid="{A47A57C3-6D64-4F54-B503-16D9FAD61C26}"/>
    <hyperlink ref="S7" r:id="rId17" xr:uid="{1BC2CDDF-4011-4F36-B3EF-2815EDA78F05}"/>
    <hyperlink ref="U7" r:id="rId18" xr:uid="{8D894624-3F8D-4244-ADD5-2B542E5D5163}"/>
    <hyperlink ref="V7" r:id="rId19" xr:uid="{A676CAAD-74C7-4BDE-AD87-76EB8812C258}"/>
    <hyperlink ref="B60" r:id="rId20" xr:uid="{20DD621D-7FF5-4605-A52A-0522788F24E7}"/>
    <hyperlink ref="B62" r:id="rId21" xr:uid="{D1B3850A-34D5-4511-971C-0C35B58F3A1E}"/>
  </hyperlinks>
  <pageMargins left="0.7" right="0.7" top="0.75" bottom="0.75" header="0.3" footer="0.3"/>
  <pageSetup paperSize="9" orientation="portrait" horizontalDpi="1200" verticalDpi="1200" r:id="rId22"/>
  <drawing r:id="rId2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M63"/>
  <sheetViews>
    <sheetView topLeftCell="A16" zoomScale="50" zoomScaleNormal="50" workbookViewId="0">
      <selection activeCell="S16" sqref="S16"/>
    </sheetView>
  </sheetViews>
  <sheetFormatPr defaultColWidth="8.88671875" defaultRowHeight="13.2"/>
  <cols>
    <col min="1" max="1" width="30.88671875" customWidth="1"/>
    <col min="2" max="2" width="127.109375" customWidth="1"/>
    <col min="4" max="4" width="56.77734375" customWidth="1"/>
    <col min="6" max="6" width="15.21875" customWidth="1"/>
    <col min="7" max="7" width="25.109375" customWidth="1"/>
  </cols>
  <sheetData>
    <row r="1" spans="1:13" s="165" customFormat="1" ht="192" customHeight="1">
      <c r="A1" s="581" t="s">
        <v>362</v>
      </c>
      <c r="B1" s="582"/>
      <c r="C1" s="582"/>
      <c r="D1" s="582"/>
      <c r="E1" s="582"/>
      <c r="F1" s="582"/>
      <c r="G1" s="583"/>
      <c r="I1" s="166"/>
      <c r="L1" s="130"/>
    </row>
    <row r="2" spans="1:13" s="165" customFormat="1" ht="64.95" customHeight="1" thickBot="1">
      <c r="A2" s="584" t="s">
        <v>297</v>
      </c>
      <c r="B2" s="585"/>
      <c r="C2" s="585"/>
      <c r="D2" s="585"/>
      <c r="E2" s="585"/>
      <c r="F2" s="585"/>
      <c r="G2" s="586"/>
      <c r="I2" s="167"/>
    </row>
    <row r="3" spans="1:13" s="168" customFormat="1" ht="64.95" customHeight="1"/>
    <row r="4" spans="1:13" s="168" customFormat="1" ht="64.95" customHeight="1">
      <c r="A4" s="587"/>
      <c r="B4" s="588"/>
      <c r="C4" s="588"/>
      <c r="D4" s="588"/>
      <c r="E4" s="588"/>
      <c r="F4" s="588"/>
      <c r="G4" s="589"/>
    </row>
    <row r="5" spans="1:13" s="168" customFormat="1" ht="64.95" customHeight="1">
      <c r="A5" s="590"/>
      <c r="B5" s="591"/>
      <c r="C5" s="591"/>
      <c r="D5" s="591"/>
      <c r="E5" s="591"/>
      <c r="F5" s="591"/>
      <c r="G5" s="592"/>
    </row>
    <row r="6" spans="1:13" s="168" customFormat="1" ht="64.95" customHeight="1">
      <c r="A6" s="590"/>
      <c r="B6" s="591"/>
      <c r="C6" s="591"/>
      <c r="D6" s="591"/>
      <c r="E6" s="591"/>
      <c r="F6" s="591"/>
      <c r="G6" s="592"/>
    </row>
    <row r="7" spans="1:13" s="168" customFormat="1" ht="36" customHeight="1">
      <c r="A7" s="590"/>
      <c r="B7" s="591"/>
      <c r="C7" s="591"/>
      <c r="D7" s="591"/>
      <c r="E7" s="591"/>
      <c r="F7" s="591"/>
      <c r="G7" s="592"/>
    </row>
    <row r="8" spans="1:13" s="168" customFormat="1" ht="64.650000000000006" hidden="1" customHeight="1">
      <c r="A8" s="593"/>
      <c r="B8" s="594"/>
      <c r="C8" s="594"/>
      <c r="D8" s="594"/>
      <c r="E8" s="594"/>
      <c r="F8" s="594"/>
      <c r="G8" s="595"/>
    </row>
    <row r="9" spans="1:13" s="171" customFormat="1" ht="409.6" customHeight="1">
      <c r="A9" s="169" t="s">
        <v>191</v>
      </c>
      <c r="B9" s="170" t="s">
        <v>85</v>
      </c>
    </row>
    <row r="10" spans="1:13" s="304" customFormat="1" ht="409.6" customHeight="1"/>
    <row r="11" spans="1:13" s="96" customFormat="1" ht="409.6" customHeight="1">
      <c r="A11"/>
      <c r="C11" s="191"/>
      <c r="G11" s="152"/>
      <c r="L11" s="96" t="s">
        <v>364</v>
      </c>
      <c r="M11" s="96" t="s">
        <v>363</v>
      </c>
    </row>
    <row r="12" spans="1:13" ht="204.45" customHeight="1"/>
    <row r="13" spans="1:13" s="106" customFormat="1" ht="33.9" customHeight="1">
      <c r="A13" s="130"/>
    </row>
    <row r="14" spans="1:13" ht="409.6" customHeight="1"/>
    <row r="15" spans="1:13" ht="169.5" customHeight="1"/>
    <row r="16" spans="1:13" ht="409.6" customHeight="1"/>
    <row r="17" spans="1:6" ht="409.6" customHeight="1"/>
    <row r="19" spans="1:6" s="271" customFormat="1" ht="14.4" customHeight="1"/>
    <row r="23" spans="1:6" ht="120">
      <c r="A23" s="287" t="s">
        <v>255</v>
      </c>
    </row>
    <row r="24" spans="1:6">
      <c r="A24" s="288"/>
    </row>
    <row r="25" spans="1:6" s="171" customFormat="1" ht="36" customHeight="1">
      <c r="A25" s="272" t="s">
        <v>237</v>
      </c>
    </row>
    <row r="26" spans="1:6" ht="21.6">
      <c r="A26" s="289"/>
    </row>
    <row r="27" spans="1:6" ht="15.6">
      <c r="A27" s="290"/>
    </row>
    <row r="28" spans="1:6" ht="15.6">
      <c r="A28" s="291"/>
    </row>
    <row r="29" spans="1:6" ht="16.2">
      <c r="A29" s="292"/>
      <c r="B29" s="596"/>
      <c r="C29" s="596"/>
      <c r="D29" s="292"/>
      <c r="E29" s="292"/>
    </row>
    <row r="30" spans="1:6" ht="16.2">
      <c r="A30" s="597"/>
      <c r="B30" s="597"/>
      <c r="C30" s="293"/>
      <c r="D30" s="293"/>
      <c r="E30" s="293"/>
      <c r="F30" s="292"/>
    </row>
    <row r="31" spans="1:6" ht="15.75" customHeight="1">
      <c r="A31" s="598"/>
      <c r="B31" s="598"/>
      <c r="C31" s="295"/>
      <c r="D31" s="598"/>
      <c r="E31" s="598"/>
      <c r="F31" s="596"/>
    </row>
    <row r="32" spans="1:6" ht="12.75" customHeight="1">
      <c r="A32" s="598"/>
      <c r="B32" s="598"/>
      <c r="C32" s="296"/>
      <c r="D32" s="598"/>
      <c r="E32" s="598"/>
      <c r="F32" s="596"/>
    </row>
    <row r="33" spans="1:6" ht="15.75" customHeight="1">
      <c r="A33" s="599"/>
      <c r="B33" s="599"/>
      <c r="C33" s="298"/>
      <c r="D33" s="599"/>
      <c r="E33" s="599"/>
      <c r="F33" s="596"/>
    </row>
    <row r="34" spans="1:6" ht="12.75" customHeight="1">
      <c r="A34" s="599"/>
      <c r="B34" s="599"/>
      <c r="C34" s="299"/>
      <c r="D34" s="599"/>
      <c r="E34" s="599"/>
      <c r="F34" s="596"/>
    </row>
    <row r="35" spans="1:6" ht="16.2">
      <c r="A35" s="598"/>
      <c r="B35" s="598"/>
      <c r="C35" s="294"/>
      <c r="D35" s="294"/>
      <c r="E35" s="294"/>
      <c r="F35" s="292"/>
    </row>
    <row r="36" spans="1:6" ht="16.2">
      <c r="A36" s="599"/>
      <c r="B36" s="599"/>
      <c r="C36" s="297"/>
      <c r="D36" s="297"/>
      <c r="E36" s="297"/>
      <c r="F36" s="292"/>
    </row>
    <row r="37" spans="1:6" ht="16.2">
      <c r="A37" s="598"/>
      <c r="B37" s="598"/>
      <c r="C37" s="294"/>
      <c r="D37" s="294"/>
      <c r="E37" s="294"/>
      <c r="F37" s="292"/>
    </row>
    <row r="38" spans="1:6" ht="15.75" customHeight="1">
      <c r="A38" s="597"/>
      <c r="B38" s="597"/>
      <c r="C38" s="300"/>
      <c r="D38" s="301"/>
      <c r="E38" s="301"/>
      <c r="F38" s="302"/>
    </row>
    <row r="39" spans="1:6" ht="15.6">
      <c r="A39" s="599"/>
      <c r="B39" s="599"/>
      <c r="C39" s="297"/>
      <c r="D39" s="297"/>
      <c r="E39" s="297"/>
      <c r="F39" s="302"/>
    </row>
    <row r="40" spans="1:6" ht="15.6">
      <c r="A40" s="598"/>
      <c r="B40" s="598"/>
      <c r="C40" s="294"/>
      <c r="D40" s="294"/>
      <c r="E40" s="294"/>
      <c r="F40" s="302"/>
    </row>
    <row r="41" spans="1:6" ht="15.6">
      <c r="A41" s="599"/>
      <c r="B41" s="599"/>
      <c r="C41" s="297"/>
      <c r="D41" s="297"/>
      <c r="E41" s="297"/>
      <c r="F41" s="302"/>
    </row>
    <row r="42" spans="1:6" ht="15.6">
      <c r="A42" s="598"/>
      <c r="B42" s="598"/>
      <c r="C42" s="294"/>
      <c r="D42" s="294"/>
      <c r="E42" s="294"/>
      <c r="F42" s="302"/>
    </row>
    <row r="43" spans="1:6" ht="15.6">
      <c r="A43" s="599"/>
      <c r="B43" s="599"/>
      <c r="C43" s="297"/>
      <c r="D43" s="297"/>
      <c r="E43" s="297"/>
      <c r="F43" s="302"/>
    </row>
    <row r="44" spans="1:6" ht="15.6">
      <c r="A44" s="598"/>
      <c r="B44" s="598"/>
      <c r="C44" s="294"/>
      <c r="D44" s="294"/>
      <c r="E44" s="294"/>
      <c r="F44" s="302"/>
    </row>
    <row r="45" spans="1:6" ht="15.75" customHeight="1">
      <c r="A45" s="600"/>
      <c r="B45" s="600"/>
      <c r="C45" s="303"/>
      <c r="D45" s="303"/>
      <c r="E45" s="303"/>
      <c r="F45" s="302"/>
    </row>
    <row r="46" spans="1:6" ht="15.6">
      <c r="A46" s="599"/>
      <c r="B46" s="599"/>
      <c r="C46" s="297"/>
      <c r="D46" s="297"/>
      <c r="E46" s="297"/>
      <c r="F46" s="302"/>
    </row>
    <row r="47" spans="1:6" ht="15.6">
      <c r="A47" s="598"/>
      <c r="B47" s="598"/>
      <c r="C47" s="294"/>
      <c r="D47" s="294"/>
      <c r="E47" s="294"/>
      <c r="F47" s="302"/>
    </row>
    <row r="48" spans="1:6" ht="15.6">
      <c r="A48" s="599"/>
      <c r="B48" s="599"/>
      <c r="C48" s="297"/>
      <c r="D48" s="297"/>
      <c r="E48" s="297"/>
      <c r="F48" s="302"/>
    </row>
    <row r="49" spans="1:6" ht="15.6">
      <c r="A49" s="598"/>
      <c r="B49" s="598"/>
      <c r="C49" s="294"/>
      <c r="D49" s="294"/>
      <c r="E49" s="294"/>
      <c r="F49" s="302"/>
    </row>
    <row r="50" spans="1:6" ht="15.6">
      <c r="A50" s="599"/>
      <c r="B50" s="599"/>
      <c r="C50" s="297"/>
      <c r="D50" s="297"/>
      <c r="E50" s="297"/>
      <c r="F50" s="302"/>
    </row>
    <row r="51" spans="1:6" ht="15.6">
      <c r="A51" s="598"/>
      <c r="B51" s="598"/>
      <c r="C51" s="294"/>
      <c r="D51" s="294"/>
      <c r="E51" s="294"/>
      <c r="F51" s="302"/>
    </row>
    <row r="52" spans="1:6" ht="15.75" customHeight="1">
      <c r="A52" s="600"/>
      <c r="B52" s="600"/>
      <c r="C52" s="303"/>
      <c r="D52" s="303"/>
      <c r="E52" s="303"/>
      <c r="F52" s="302"/>
    </row>
    <row r="53" spans="1:6" ht="15.6">
      <c r="A53" s="599"/>
      <c r="B53" s="599"/>
      <c r="C53" s="297"/>
      <c r="D53" s="297"/>
      <c r="E53" s="297"/>
      <c r="F53" s="302"/>
    </row>
    <row r="54" spans="1:6" ht="15.75" customHeight="1">
      <c r="A54" s="598"/>
      <c r="B54" s="598"/>
      <c r="C54" s="294"/>
      <c r="D54" s="294"/>
      <c r="E54" s="294"/>
      <c r="F54" s="302"/>
    </row>
    <row r="55" spans="1:6" ht="15.75" customHeight="1">
      <c r="A55" s="604"/>
      <c r="B55" s="604"/>
      <c r="C55" s="604"/>
      <c r="D55" s="604"/>
      <c r="E55" s="604"/>
    </row>
    <row r="56" spans="1:6">
      <c r="A56" s="602"/>
      <c r="B56" s="602"/>
      <c r="C56" s="602"/>
      <c r="D56" s="602"/>
      <c r="E56" s="602"/>
    </row>
    <row r="57" spans="1:6" ht="21.75" customHeight="1">
      <c r="A57" s="601"/>
      <c r="B57" s="601"/>
      <c r="C57" s="601"/>
      <c r="D57" s="601"/>
      <c r="E57" s="601"/>
    </row>
    <row r="58" spans="1:6" ht="21.75" customHeight="1">
      <c r="A58" s="601"/>
      <c r="B58" s="601"/>
      <c r="C58" s="601"/>
      <c r="D58" s="601"/>
      <c r="E58" s="601"/>
    </row>
    <row r="59" spans="1:6" ht="21.75" customHeight="1">
      <c r="A59" s="601"/>
      <c r="B59" s="601"/>
      <c r="C59" s="601"/>
      <c r="D59" s="601"/>
      <c r="E59" s="601"/>
    </row>
    <row r="60" spans="1:6" ht="69" customHeight="1">
      <c r="A60" s="601"/>
      <c r="B60" s="601"/>
      <c r="C60" s="601"/>
      <c r="D60" s="601"/>
      <c r="E60" s="601"/>
    </row>
    <row r="61" spans="1:6">
      <c r="A61" s="602"/>
      <c r="B61" s="602"/>
      <c r="C61" s="602"/>
      <c r="D61" s="602"/>
      <c r="E61" s="602"/>
    </row>
    <row r="62" spans="1:6" ht="12.75" customHeight="1">
      <c r="A62" s="603"/>
      <c r="B62" s="603"/>
      <c r="C62" s="603"/>
      <c r="D62" s="603"/>
      <c r="E62" s="603"/>
    </row>
    <row r="63" spans="1:6">
      <c r="A63" s="602"/>
      <c r="B63" s="602"/>
      <c r="C63" s="602"/>
      <c r="D63" s="602"/>
      <c r="E63" s="602"/>
    </row>
  </sheetData>
  <mergeCells count="42"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1:B32"/>
    <mergeCell ref="D31:D32"/>
    <mergeCell ref="E31:E32"/>
    <mergeCell ref="F31:F32"/>
    <mergeCell ref="A33:B34"/>
    <mergeCell ref="D33:D34"/>
    <mergeCell ref="E33:E34"/>
    <mergeCell ref="F33:F34"/>
    <mergeCell ref="A1:G1"/>
    <mergeCell ref="A2:G2"/>
    <mergeCell ref="A4:G8"/>
    <mergeCell ref="B29:C29"/>
    <mergeCell ref="A30:B30"/>
  </mergeCells>
  <phoneticPr fontId="23"/>
  <hyperlinks>
    <hyperlink ref="B9" r:id="rId1" xr:uid="{BC7B2A7C-D271-4FA0-8E33-0898E1E965DC}"/>
    <hyperlink ref="A25" r:id="rId2" display="https://grouper.ieee.org/groups/802/15/pub/Meeting_Plan.html" xr:uid="{02B55015-C5B1-425E-A94E-49AB429B88ED}"/>
    <hyperlink ref="A1" r:id="rId3" xr:uid="{767D5209-780F-43AB-BCD4-700E6ED8CBD4}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1" workbookViewId="0">
      <selection activeCell="A55" sqref="A55"/>
    </sheetView>
  </sheetViews>
  <sheetFormatPr defaultColWidth="8.88671875" defaultRowHeight="13.2"/>
  <sheetData>
    <row r="17" spans="4:6">
      <c r="E17" t="s">
        <v>106</v>
      </c>
    </row>
    <row r="23" spans="4:6" ht="120.75" customHeight="1">
      <c r="D23" t="s">
        <v>116</v>
      </c>
      <c r="E23" t="s">
        <v>117</v>
      </c>
      <c r="F23" s="135" t="s">
        <v>118</v>
      </c>
    </row>
    <row r="25" spans="4:6" ht="79.5" customHeight="1">
      <c r="D25" t="s">
        <v>110</v>
      </c>
      <c r="E25" t="s">
        <v>111</v>
      </c>
      <c r="F25" s="135" t="s">
        <v>112</v>
      </c>
    </row>
    <row r="26" spans="4:6" ht="98.4" customHeight="1">
      <c r="D26" t="s">
        <v>113</v>
      </c>
      <c r="E26" t="s">
        <v>114</v>
      </c>
      <c r="F26" s="135" t="s">
        <v>115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0"/>
  <sheetViews>
    <sheetView zoomScaleNormal="100" workbookViewId="0">
      <selection sqref="A1:XFD16"/>
    </sheetView>
  </sheetViews>
  <sheetFormatPr defaultColWidth="9.44140625" defaultRowHeight="15.6"/>
  <cols>
    <col min="1" max="1" width="2.44140625" style="2" customWidth="1"/>
    <col min="2" max="2" width="5.44140625" style="2" customWidth="1"/>
    <col min="3" max="3" width="1.44140625" style="2" customWidth="1"/>
    <col min="4" max="4" width="48.44140625" style="2" customWidth="1"/>
    <col min="5" max="5" width="22.88671875" style="14" customWidth="1"/>
    <col min="6" max="6" width="22.5546875" style="2" customWidth="1"/>
    <col min="7" max="7" width="11.44140625" style="2" customWidth="1"/>
    <col min="8" max="8" width="15.44140625" style="2" customWidth="1"/>
    <col min="9" max="9" width="14.44140625" style="2" bestFit="1" customWidth="1"/>
    <col min="10" max="10" width="17.44140625" style="17" customWidth="1"/>
    <col min="11" max="11" width="14.44140625" style="263" customWidth="1"/>
    <col min="13" max="13" width="17.44140625" style="17" customWidth="1"/>
    <col min="14" max="16384" width="9.44140625" style="2"/>
  </cols>
  <sheetData>
    <row r="1" spans="1:16" ht="17.399999999999999">
      <c r="B1" s="11"/>
      <c r="C1" s="12"/>
      <c r="D1" s="13" t="s">
        <v>86</v>
      </c>
      <c r="F1" s="15"/>
      <c r="G1" s="16"/>
      <c r="H1" s="149"/>
      <c r="I1" s="148"/>
      <c r="J1" s="149"/>
      <c r="K1" s="276"/>
    </row>
    <row r="2" spans="1:16">
      <c r="B2" s="15"/>
      <c r="C2" s="12"/>
      <c r="D2" s="18" t="s">
        <v>343</v>
      </c>
      <c r="F2" s="15"/>
      <c r="G2" s="16"/>
      <c r="H2" s="17"/>
      <c r="I2" s="16"/>
      <c r="K2" s="277"/>
    </row>
    <row r="3" spans="1:16" s="30" customFormat="1" ht="27">
      <c r="B3" s="41"/>
      <c r="C3" s="41"/>
      <c r="E3" s="57"/>
      <c r="F3" s="33"/>
      <c r="G3" s="87" t="s">
        <v>87</v>
      </c>
      <c r="H3" s="87" t="s">
        <v>344</v>
      </c>
      <c r="I3" s="87" t="s">
        <v>345</v>
      </c>
      <c r="J3" s="192" t="s">
        <v>346</v>
      </c>
      <c r="K3" s="278" t="s">
        <v>347</v>
      </c>
    </row>
    <row r="4" spans="1:16" s="17" customFormat="1" ht="18.75" customHeight="1">
      <c r="D4" s="47" t="s">
        <v>88</v>
      </c>
      <c r="E4" s="20"/>
      <c r="F4" s="35"/>
      <c r="G4" s="14">
        <v>60</v>
      </c>
      <c r="H4" s="127">
        <f>J4+2/24</f>
        <v>0.47916666666666663</v>
      </c>
      <c r="I4" s="127">
        <f>J4-4/24</f>
        <v>0.22916666666666666</v>
      </c>
      <c r="J4" s="127">
        <v>0.39583333333333331</v>
      </c>
      <c r="K4" s="127">
        <f>J4+9/24</f>
        <v>0.77083333333333326</v>
      </c>
    </row>
    <row r="5" spans="1:16" ht="17.399999999999999">
      <c r="A5" s="30"/>
      <c r="B5" s="30"/>
      <c r="C5" s="30"/>
      <c r="D5" s="30"/>
      <c r="F5" s="30"/>
      <c r="G5" s="30"/>
      <c r="H5" s="30"/>
      <c r="I5" s="30"/>
      <c r="J5" s="33"/>
      <c r="K5" s="262"/>
      <c r="M5" s="33"/>
      <c r="N5" s="30"/>
      <c r="O5" s="30"/>
      <c r="P5" s="30"/>
    </row>
    <row r="6" spans="1:16" s="63" customFormat="1" ht="16.5" customHeight="1" thickBot="1">
      <c r="B6" s="83"/>
      <c r="D6" s="50" t="s">
        <v>89</v>
      </c>
      <c r="E6" s="14"/>
      <c r="F6" s="61"/>
      <c r="G6" s="62"/>
      <c r="I6" s="66"/>
      <c r="J6" s="85"/>
      <c r="K6" s="279"/>
      <c r="M6" s="85"/>
    </row>
    <row r="7" spans="1:16" s="30" customFormat="1" ht="18.600000000000001" thickBot="1">
      <c r="D7" s="173" t="s">
        <v>402</v>
      </c>
      <c r="E7" s="174"/>
      <c r="F7" s="173"/>
      <c r="G7" s="175"/>
      <c r="I7" s="53"/>
      <c r="J7" s="33"/>
      <c r="K7" s="280"/>
      <c r="M7" s="33"/>
    </row>
    <row r="8" spans="1:16" s="30" customFormat="1" ht="18">
      <c r="D8" s="173" t="s">
        <v>139</v>
      </c>
      <c r="E8" s="174"/>
      <c r="F8" s="173" t="s">
        <v>144</v>
      </c>
      <c r="G8" s="176"/>
      <c r="I8" s="53"/>
      <c r="J8" s="33"/>
      <c r="K8" s="280"/>
      <c r="M8" s="33"/>
    </row>
    <row r="9" spans="1:16" s="194" customFormat="1" ht="30.6">
      <c r="D9" s="605" t="s">
        <v>394</v>
      </c>
      <c r="E9" s="196"/>
      <c r="F9" s="195" t="s">
        <v>278</v>
      </c>
      <c r="G9" s="197"/>
      <c r="I9" s="198"/>
      <c r="J9" s="199"/>
      <c r="K9" s="281"/>
      <c r="M9" s="199"/>
    </row>
    <row r="10" spans="1:16" s="30" customFormat="1" ht="18">
      <c r="D10" s="269" t="s">
        <v>395</v>
      </c>
      <c r="E10" s="174"/>
      <c r="F10" s="173" t="s">
        <v>247</v>
      </c>
      <c r="G10" s="176"/>
      <c r="I10" s="53"/>
      <c r="J10" s="33"/>
      <c r="K10" s="280"/>
      <c r="M10" s="33"/>
    </row>
    <row r="11" spans="1:16" s="30" customFormat="1" ht="18">
      <c r="D11" s="173" t="s">
        <v>396</v>
      </c>
      <c r="E11" s="174"/>
      <c r="F11" s="173" t="s">
        <v>225</v>
      </c>
      <c r="G11" s="176"/>
      <c r="I11" s="53"/>
      <c r="J11" s="33"/>
      <c r="K11" s="280"/>
      <c r="M11" s="33"/>
    </row>
    <row r="12" spans="1:16" s="30" customFormat="1" ht="18">
      <c r="D12" s="173"/>
      <c r="E12" s="174"/>
      <c r="F12" s="187" t="s">
        <v>248</v>
      </c>
      <c r="G12" s="176"/>
      <c r="I12" s="53"/>
      <c r="J12" s="33"/>
      <c r="K12" s="280"/>
      <c r="M12" s="33"/>
    </row>
    <row r="13" spans="1:16" s="30" customFormat="1" ht="18">
      <c r="D13" s="38"/>
      <c r="E13" s="174"/>
      <c r="F13" s="187" t="s">
        <v>226</v>
      </c>
      <c r="G13" s="176"/>
      <c r="I13" s="53"/>
      <c r="J13" s="33"/>
      <c r="K13" s="280"/>
      <c r="M13" s="33"/>
    </row>
    <row r="14" spans="1:16" s="30" customFormat="1" ht="18">
      <c r="D14" s="38"/>
      <c r="E14" s="174"/>
      <c r="F14" s="173" t="s">
        <v>279</v>
      </c>
      <c r="G14" s="176"/>
      <c r="I14" s="53"/>
      <c r="J14" s="33"/>
      <c r="K14" s="280"/>
      <c r="M14" s="33"/>
    </row>
    <row r="15" spans="1:16" s="30" customFormat="1" ht="18">
      <c r="D15" s="38"/>
      <c r="E15" s="174"/>
      <c r="F15" s="173" t="s">
        <v>227</v>
      </c>
      <c r="G15" s="176"/>
      <c r="I15" s="53"/>
      <c r="J15" s="33"/>
      <c r="K15" s="280"/>
      <c r="M15" s="33"/>
    </row>
    <row r="16" spans="1:16" s="30" customFormat="1" ht="18">
      <c r="D16" s="38"/>
      <c r="E16" s="174"/>
      <c r="F16" s="187" t="s">
        <v>280</v>
      </c>
      <c r="G16" s="176"/>
      <c r="I16" s="53"/>
      <c r="J16" s="33"/>
      <c r="K16" s="280"/>
      <c r="M16" s="33"/>
    </row>
    <row r="17" spans="1:16" s="30" customFormat="1" ht="17.399999999999999">
      <c r="B17" s="52"/>
      <c r="C17" s="37"/>
      <c r="D17" s="178"/>
      <c r="E17" s="31"/>
      <c r="F17" s="187"/>
      <c r="G17" s="39"/>
      <c r="I17" s="53"/>
      <c r="J17" s="33"/>
      <c r="K17" s="280"/>
      <c r="M17" s="33"/>
    </row>
    <row r="18" spans="1:16" ht="16.5" customHeight="1">
      <c r="B18" s="11"/>
      <c r="C18" s="12"/>
      <c r="D18" s="13" t="s">
        <v>90</v>
      </c>
      <c r="F18" s="15"/>
      <c r="G18" s="16"/>
      <c r="I18" s="16"/>
      <c r="K18" s="277"/>
      <c r="L18" s="2"/>
      <c r="M18" s="2"/>
    </row>
    <row r="19" spans="1:16">
      <c r="B19" s="15"/>
      <c r="C19" s="12"/>
      <c r="D19" s="18" t="s">
        <v>343</v>
      </c>
      <c r="F19" s="15"/>
      <c r="G19" s="16"/>
      <c r="I19" s="16"/>
      <c r="K19" s="277"/>
      <c r="L19" s="2"/>
      <c r="M19" s="2"/>
    </row>
    <row r="20" spans="1:16">
      <c r="B20" s="15"/>
      <c r="C20" s="12"/>
      <c r="D20" s="18"/>
      <c r="F20" s="15"/>
      <c r="G20" s="16"/>
      <c r="I20" s="16"/>
      <c r="K20" s="277"/>
      <c r="L20" s="2"/>
      <c r="M20" s="2"/>
    </row>
    <row r="21" spans="1:16" s="30" customFormat="1" ht="27">
      <c r="B21" s="32"/>
      <c r="C21" s="37"/>
      <c r="D21" s="50"/>
      <c r="E21" s="35" t="s">
        <v>91</v>
      </c>
      <c r="F21" s="35" t="s">
        <v>92</v>
      </c>
      <c r="G21" s="46" t="s">
        <v>87</v>
      </c>
      <c r="H21" s="87" t="s">
        <v>344</v>
      </c>
      <c r="I21" s="87" t="s">
        <v>345</v>
      </c>
      <c r="J21" s="192" t="s">
        <v>346</v>
      </c>
      <c r="K21" s="278" t="s">
        <v>347</v>
      </c>
      <c r="M21" s="33"/>
    </row>
    <row r="22" spans="1:16" ht="54">
      <c r="A22" s="30"/>
      <c r="B22" s="32"/>
      <c r="C22" s="37"/>
      <c r="D22" s="309" t="s">
        <v>281</v>
      </c>
      <c r="E22" s="20"/>
      <c r="F22" s="61"/>
      <c r="G22" s="48">
        <v>120</v>
      </c>
      <c r="H22" s="126">
        <f>J22+2/24</f>
        <v>0.60416666666666674</v>
      </c>
      <c r="I22" s="126">
        <f>J22-4/24</f>
        <v>0.35416666666666674</v>
      </c>
      <c r="J22" s="126">
        <v>0.52083333333333337</v>
      </c>
      <c r="K22" s="126">
        <f>J22+9/24</f>
        <v>0.89583333333333337</v>
      </c>
      <c r="L22" s="2"/>
      <c r="M22" s="33"/>
      <c r="N22" s="30"/>
      <c r="O22" s="30"/>
      <c r="P22" s="30"/>
    </row>
    <row r="23" spans="1:16" ht="18">
      <c r="A23" s="30"/>
      <c r="B23" s="36">
        <v>1.1000000000000001</v>
      </c>
      <c r="C23" s="37"/>
      <c r="D23" s="38" t="s">
        <v>93</v>
      </c>
      <c r="E23" s="67" t="s">
        <v>365</v>
      </c>
      <c r="F23" s="75" t="s">
        <v>94</v>
      </c>
      <c r="G23" s="14">
        <v>1</v>
      </c>
      <c r="H23" s="126">
        <f>J23+2/24</f>
        <v>0.60416666666666674</v>
      </c>
      <c r="I23" s="126">
        <f>J23-4/24</f>
        <v>0.35416666666666674</v>
      </c>
      <c r="J23" s="126">
        <v>0.52083333333333337</v>
      </c>
      <c r="K23" s="126">
        <f>J23+9/24</f>
        <v>0.89583333333333337</v>
      </c>
      <c r="L23" s="2"/>
      <c r="M23" s="33"/>
      <c r="N23" s="30"/>
      <c r="O23" s="30"/>
      <c r="P23" s="30"/>
    </row>
    <row r="24" spans="1:16" ht="54">
      <c r="A24" s="30"/>
      <c r="B24" s="36"/>
      <c r="C24" s="37"/>
      <c r="D24" s="38" t="s">
        <v>234</v>
      </c>
      <c r="E24" s="48" t="s">
        <v>366</v>
      </c>
      <c r="F24" s="64" t="s">
        <v>94</v>
      </c>
      <c r="G24" s="48">
        <v>1</v>
      </c>
      <c r="H24" s="76">
        <f>H23+TIME(0,G23,0)</f>
        <v>0.60486111111111118</v>
      </c>
      <c r="I24" s="76">
        <f>I23+TIME(0,G23,0)</f>
        <v>0.35486111111111118</v>
      </c>
      <c r="J24" s="76">
        <f>J23+TIME(0,G23,0)</f>
        <v>0.52152777777777781</v>
      </c>
      <c r="K24" s="126">
        <f>K23+TIME(0,G23,0)</f>
        <v>0.89652777777777781</v>
      </c>
      <c r="L24" s="2"/>
      <c r="M24" s="33"/>
      <c r="N24" s="30"/>
      <c r="O24" s="30"/>
      <c r="P24" s="30"/>
    </row>
    <row r="25" spans="1:16" ht="18">
      <c r="A25" s="30"/>
      <c r="B25" s="36">
        <f>B23+0.1</f>
        <v>1.2000000000000002</v>
      </c>
      <c r="C25" s="30"/>
      <c r="D25" s="38" t="s">
        <v>95</v>
      </c>
      <c r="F25" s="61" t="s">
        <v>96</v>
      </c>
      <c r="G25" s="14">
        <v>3</v>
      </c>
      <c r="H25" s="68">
        <f>H24+TIME(0,G24,0)</f>
        <v>0.60555555555555562</v>
      </c>
      <c r="I25" s="68">
        <f>I24+TIME(0,G24,0)</f>
        <v>0.35555555555555562</v>
      </c>
      <c r="J25" s="68">
        <f>J24+TIME(0,G24,0)</f>
        <v>0.52222222222222225</v>
      </c>
      <c r="K25" s="127">
        <f>K24+TIME(0,G24,0)</f>
        <v>0.89722222222222225</v>
      </c>
      <c r="L25" s="2"/>
      <c r="M25" s="33"/>
      <c r="N25" s="30"/>
      <c r="O25" s="30"/>
      <c r="P25" s="30"/>
    </row>
    <row r="26" spans="1:16" ht="24.9" customHeight="1">
      <c r="A26" s="30"/>
      <c r="B26" s="36">
        <f>B25+0.1</f>
        <v>1.3000000000000003</v>
      </c>
      <c r="C26" s="37"/>
      <c r="D26" s="38" t="s">
        <v>97</v>
      </c>
      <c r="E26" s="20" t="s">
        <v>365</v>
      </c>
      <c r="F26" s="61" t="s">
        <v>94</v>
      </c>
      <c r="G26" s="14">
        <v>5</v>
      </c>
      <c r="H26" s="68">
        <f>H25+TIME(0,G25,0)</f>
        <v>0.60763888888888895</v>
      </c>
      <c r="I26" s="68">
        <f>I25+TIME(0,G25,0)</f>
        <v>0.35763888888888895</v>
      </c>
      <c r="J26" s="68">
        <f>J25+TIME(0,G25,0)</f>
        <v>0.52430555555555558</v>
      </c>
      <c r="K26" s="127">
        <f>K25+TIME(0,G25,0)</f>
        <v>0.89930555555555558</v>
      </c>
      <c r="L26" s="2"/>
      <c r="M26" s="33"/>
      <c r="N26" s="30"/>
      <c r="O26" s="30"/>
      <c r="P26" s="30"/>
    </row>
    <row r="27" spans="1:16" ht="41.25" customHeight="1">
      <c r="A27" s="30"/>
      <c r="B27" s="36">
        <v>1.4</v>
      </c>
      <c r="C27" s="37"/>
      <c r="D27" s="71" t="s">
        <v>367</v>
      </c>
      <c r="E27" s="67" t="s">
        <v>368</v>
      </c>
      <c r="F27" s="64" t="s">
        <v>132</v>
      </c>
      <c r="G27" s="48">
        <v>10</v>
      </c>
      <c r="H27" s="68">
        <f>H26+TIME(0,G26,0)</f>
        <v>0.61111111111111116</v>
      </c>
      <c r="I27" s="68">
        <f>I26+TIME(0,G26,0)</f>
        <v>0.36111111111111116</v>
      </c>
      <c r="J27" s="68">
        <f>J26+TIME(0,G26,0)</f>
        <v>0.52777777777777779</v>
      </c>
      <c r="K27" s="127">
        <f>K26+TIME(0,G26,0)</f>
        <v>0.90277777777777779</v>
      </c>
      <c r="L27" s="2"/>
      <c r="M27" s="33"/>
      <c r="N27" s="30"/>
      <c r="O27" s="30"/>
      <c r="P27" s="30"/>
    </row>
    <row r="28" spans="1:16" s="103" customFormat="1" ht="33.75" customHeight="1">
      <c r="A28" s="100"/>
      <c r="B28" s="49"/>
      <c r="C28" s="101"/>
      <c r="D28" s="50" t="s">
        <v>98</v>
      </c>
      <c r="E28" s="67"/>
      <c r="F28" s="65"/>
      <c r="G28" s="48"/>
      <c r="H28" s="76"/>
      <c r="I28" s="76"/>
      <c r="J28" s="76"/>
      <c r="K28" s="126"/>
      <c r="M28" s="102"/>
      <c r="N28" s="100"/>
      <c r="O28" s="100"/>
      <c r="P28" s="100"/>
    </row>
    <row r="29" spans="1:16" ht="81.900000000000006" customHeight="1">
      <c r="A29" s="30"/>
      <c r="B29" s="49">
        <f>B27+0.1</f>
        <v>1.5</v>
      </c>
      <c r="C29" s="21"/>
      <c r="D29" s="71" t="s">
        <v>151</v>
      </c>
      <c r="E29" s="48" t="s">
        <v>319</v>
      </c>
      <c r="F29" s="64" t="s">
        <v>94</v>
      </c>
      <c r="G29" s="67">
        <v>20</v>
      </c>
      <c r="H29" s="76">
        <f>H27+TIME(0,G27,0)</f>
        <v>0.61805555555555558</v>
      </c>
      <c r="I29" s="76">
        <f>I27+TIME(0,G27,0)</f>
        <v>0.36805555555555558</v>
      </c>
      <c r="J29" s="76">
        <f>J27+TIME(0,G27,0)</f>
        <v>0.53472222222222221</v>
      </c>
      <c r="K29" s="126">
        <f>K27+TIME(0,G27,0)</f>
        <v>0.90972222222222221</v>
      </c>
      <c r="L29" s="2"/>
      <c r="M29" s="33"/>
      <c r="N29" s="30"/>
      <c r="O29" s="30"/>
      <c r="P29" s="30"/>
    </row>
    <row r="30" spans="1:16" s="90" customFormat="1" ht="72.900000000000006" customHeight="1">
      <c r="B30" s="54">
        <f t="shared" ref="B30:B36" si="0">B29+0.1</f>
        <v>1.6</v>
      </c>
      <c r="D30" s="161" t="s">
        <v>369</v>
      </c>
      <c r="E30" s="48" t="s">
        <v>370</v>
      </c>
      <c r="F30" s="189" t="s">
        <v>266</v>
      </c>
      <c r="G30" s="65">
        <v>10</v>
      </c>
      <c r="H30" s="76">
        <f t="shared" ref="H30:H36" si="1">H29+TIME(0,G29,0)</f>
        <v>0.63194444444444442</v>
      </c>
      <c r="I30" s="76">
        <f t="shared" ref="I30:I36" si="2">I29+TIME(0,G29,0)</f>
        <v>0.38194444444444448</v>
      </c>
      <c r="J30" s="76">
        <f t="shared" ref="J30:J36" si="3">J29+TIME(0,G29,0)</f>
        <v>0.54861111111111105</v>
      </c>
      <c r="K30" s="126">
        <f t="shared" ref="K30:K36" si="4">K29+TIME(0,G29,0)</f>
        <v>0.92361111111111105</v>
      </c>
    </row>
    <row r="31" spans="1:16" s="90" customFormat="1" ht="72.900000000000006" customHeight="1">
      <c r="B31" s="54">
        <f t="shared" si="0"/>
        <v>1.7000000000000002</v>
      </c>
      <c r="D31" s="161" t="s">
        <v>371</v>
      </c>
      <c r="E31" s="48" t="s">
        <v>372</v>
      </c>
      <c r="F31" s="188" t="s">
        <v>264</v>
      </c>
      <c r="G31" s="146">
        <v>30</v>
      </c>
      <c r="H31" s="76">
        <f t="shared" si="1"/>
        <v>0.63888888888888884</v>
      </c>
      <c r="I31" s="76">
        <f t="shared" si="2"/>
        <v>0.3888888888888889</v>
      </c>
      <c r="J31" s="76">
        <f t="shared" si="3"/>
        <v>0.55555555555555547</v>
      </c>
      <c r="K31" s="126">
        <f t="shared" si="4"/>
        <v>0.93055555555555547</v>
      </c>
    </row>
    <row r="32" spans="1:16" s="90" customFormat="1" ht="72.900000000000006" customHeight="1">
      <c r="B32" s="54">
        <f t="shared" si="0"/>
        <v>1.8000000000000003</v>
      </c>
      <c r="D32" s="147" t="s">
        <v>373</v>
      </c>
      <c r="E32" s="48" t="s">
        <v>374</v>
      </c>
      <c r="F32" s="86" t="s">
        <v>298</v>
      </c>
      <c r="G32" s="146">
        <v>10</v>
      </c>
      <c r="H32" s="76">
        <f t="shared" si="1"/>
        <v>0.65972222222222221</v>
      </c>
      <c r="I32" s="76">
        <f t="shared" si="2"/>
        <v>0.40972222222222221</v>
      </c>
      <c r="J32" s="76">
        <f t="shared" si="3"/>
        <v>0.57638888888888884</v>
      </c>
      <c r="K32" s="126">
        <f t="shared" si="4"/>
        <v>0.95138888888888884</v>
      </c>
    </row>
    <row r="33" spans="1:16" s="90" customFormat="1" ht="72.900000000000006" customHeight="1">
      <c r="B33" s="54">
        <f t="shared" si="0"/>
        <v>1.9000000000000004</v>
      </c>
      <c r="D33" s="147" t="s">
        <v>299</v>
      </c>
      <c r="E33" s="48" t="s">
        <v>375</v>
      </c>
      <c r="F33" s="86" t="s">
        <v>298</v>
      </c>
      <c r="G33" s="146">
        <v>15</v>
      </c>
      <c r="H33" s="76">
        <f t="shared" si="1"/>
        <v>0.66666666666666663</v>
      </c>
      <c r="I33" s="76">
        <f t="shared" si="2"/>
        <v>0.41666666666666663</v>
      </c>
      <c r="J33" s="76">
        <f t="shared" si="3"/>
        <v>0.58333333333333326</v>
      </c>
      <c r="K33" s="126">
        <f t="shared" si="4"/>
        <v>0.95833333333333326</v>
      </c>
    </row>
    <row r="34" spans="1:16" s="90" customFormat="1" ht="72.900000000000006" customHeight="1">
      <c r="B34" s="54">
        <f t="shared" si="0"/>
        <v>2.0000000000000004</v>
      </c>
      <c r="D34" s="147" t="s">
        <v>300</v>
      </c>
      <c r="E34" s="48" t="s">
        <v>293</v>
      </c>
      <c r="F34" s="86" t="s">
        <v>298</v>
      </c>
      <c r="G34" s="146">
        <v>15</v>
      </c>
      <c r="H34" s="76">
        <f t="shared" si="1"/>
        <v>0.67708333333333326</v>
      </c>
      <c r="I34" s="76">
        <f t="shared" si="2"/>
        <v>0.42708333333333331</v>
      </c>
      <c r="J34" s="76">
        <f t="shared" si="3"/>
        <v>0.59374999999999989</v>
      </c>
      <c r="K34" s="126">
        <f t="shared" si="4"/>
        <v>0.96874999999999989</v>
      </c>
    </row>
    <row r="35" spans="1:16" s="90" customFormat="1" ht="72.900000000000006" customHeight="1">
      <c r="B35" s="54">
        <f t="shared" si="0"/>
        <v>2.1000000000000005</v>
      </c>
      <c r="D35" s="147" t="s">
        <v>376</v>
      </c>
      <c r="E35" s="48" t="s">
        <v>312</v>
      </c>
      <c r="F35" s="188" t="s">
        <v>223</v>
      </c>
      <c r="G35" s="146">
        <v>5</v>
      </c>
      <c r="H35" s="76">
        <f t="shared" si="1"/>
        <v>0.68749999999999989</v>
      </c>
      <c r="I35" s="76">
        <f t="shared" si="2"/>
        <v>0.4375</v>
      </c>
      <c r="J35" s="76">
        <f t="shared" si="3"/>
        <v>0.60416666666666652</v>
      </c>
      <c r="K35" s="126">
        <f t="shared" si="4"/>
        <v>0.97916666666666652</v>
      </c>
    </row>
    <row r="36" spans="1:16" s="90" customFormat="1" ht="72.900000000000006" customHeight="1">
      <c r="B36" s="54">
        <f t="shared" si="0"/>
        <v>2.2000000000000006</v>
      </c>
      <c r="D36" s="116" t="s">
        <v>99</v>
      </c>
      <c r="E36" s="108"/>
      <c r="F36" s="112" t="s">
        <v>94</v>
      </c>
      <c r="G36" s="112">
        <v>1</v>
      </c>
      <c r="H36" s="76">
        <f t="shared" si="1"/>
        <v>0.6909722222222221</v>
      </c>
      <c r="I36" s="76">
        <f t="shared" si="2"/>
        <v>0.44097222222222221</v>
      </c>
      <c r="J36" s="76">
        <f t="shared" si="3"/>
        <v>0.60763888888888873</v>
      </c>
      <c r="K36" s="126">
        <f t="shared" si="4"/>
        <v>0.98263888888888873</v>
      </c>
    </row>
    <row r="37" spans="1:16" s="90" customFormat="1" ht="72.900000000000006" customHeight="1">
      <c r="B37" s="54"/>
      <c r="D37" s="116"/>
      <c r="E37" s="108"/>
      <c r="F37" s="112"/>
      <c r="G37" s="112"/>
      <c r="H37" s="76"/>
      <c r="I37" s="76"/>
      <c r="J37" s="76"/>
      <c r="K37" s="126"/>
    </row>
    <row r="38" spans="1:16" ht="17.399999999999999">
      <c r="A38" s="30"/>
      <c r="M38" s="33"/>
      <c r="N38" s="30"/>
      <c r="O38" s="30"/>
      <c r="P38" s="30"/>
    </row>
    <row r="39" spans="1:16" s="22" customFormat="1" ht="15" customHeight="1">
      <c r="D39" s="139" t="s">
        <v>100</v>
      </c>
      <c r="E39" s="109"/>
      <c r="H39" s="318"/>
      <c r="I39" s="318"/>
      <c r="J39" s="318"/>
      <c r="K39" s="265"/>
      <c r="L39" s="23"/>
    </row>
    <row r="40" spans="1:16" s="96" customFormat="1" ht="22.8">
      <c r="D40" s="312" t="s">
        <v>282</v>
      </c>
      <c r="E40" s="264"/>
      <c r="F40" s="264"/>
      <c r="H40" s="151"/>
      <c r="I40" s="151"/>
      <c r="J40" s="151"/>
      <c r="K40" s="266"/>
    </row>
    <row r="41" spans="1:16" s="96" customFormat="1" ht="23.4">
      <c r="D41" s="310" t="s">
        <v>283</v>
      </c>
      <c r="E41" s="151"/>
      <c r="F41" s="151"/>
      <c r="G41" s="151"/>
      <c r="H41" s="151"/>
      <c r="I41" s="151"/>
      <c r="J41" s="151"/>
      <c r="K41" s="266"/>
    </row>
    <row r="42" spans="1:16" s="96" customFormat="1" ht="21">
      <c r="D42" s="173" t="s">
        <v>377</v>
      </c>
      <c r="K42" s="264"/>
    </row>
    <row r="43" spans="1:16" s="88" customFormat="1" ht="21">
      <c r="D43" s="173" t="s">
        <v>139</v>
      </c>
      <c r="E43" s="96"/>
      <c r="F43" s="96"/>
      <c r="G43" s="96"/>
      <c r="H43" s="96"/>
      <c r="I43" s="96"/>
      <c r="J43" s="96"/>
      <c r="K43" s="264"/>
      <c r="M43" s="90"/>
    </row>
    <row r="44" spans="1:16" s="30" customFormat="1" ht="17.399999999999999">
      <c r="D44" s="177" t="s">
        <v>397</v>
      </c>
      <c r="E44" s="95"/>
      <c r="F44" s="95"/>
      <c r="G44" s="95"/>
      <c r="H44" s="95"/>
      <c r="I44" s="95"/>
      <c r="J44" s="95"/>
      <c r="K44" s="270"/>
      <c r="M44" s="33"/>
    </row>
    <row r="45" spans="1:16" s="88" customFormat="1" ht="21">
      <c r="D45" s="177" t="s">
        <v>398</v>
      </c>
      <c r="E45" s="96"/>
      <c r="F45" s="96"/>
      <c r="G45" s="96"/>
      <c r="H45" s="96"/>
      <c r="I45" s="96"/>
      <c r="J45" s="96"/>
      <c r="K45" s="264"/>
      <c r="M45" s="90"/>
    </row>
    <row r="46" spans="1:16" s="88" customFormat="1" ht="21">
      <c r="D46" s="173" t="s">
        <v>399</v>
      </c>
      <c r="K46" s="282"/>
      <c r="M46" s="90"/>
    </row>
    <row r="47" spans="1:16" s="88" customFormat="1" ht="20.399999999999999">
      <c r="D47" s="2"/>
      <c r="E47" s="2"/>
      <c r="F47" s="2"/>
      <c r="G47" s="2"/>
      <c r="H47" s="30"/>
      <c r="I47" s="2"/>
      <c r="J47" s="30"/>
      <c r="K47" s="283"/>
      <c r="M47" s="90"/>
    </row>
    <row r="48" spans="1:16" s="88" customFormat="1" ht="21">
      <c r="D48" s="155" t="s">
        <v>144</v>
      </c>
      <c r="K48" s="282"/>
      <c r="M48" s="90"/>
    </row>
    <row r="49" spans="1:13" s="88" customFormat="1" ht="69.599999999999994">
      <c r="D49" s="606" t="s">
        <v>400</v>
      </c>
      <c r="K49" s="282"/>
      <c r="M49" s="90"/>
    </row>
    <row r="50" spans="1:13" s="88" customFormat="1" ht="21">
      <c r="D50" s="155"/>
      <c r="K50" s="282"/>
      <c r="M50" s="90"/>
    </row>
    <row r="51" spans="1:13" s="88" customFormat="1" ht="21">
      <c r="D51" s="155" t="s">
        <v>146</v>
      </c>
      <c r="K51" s="282"/>
      <c r="M51" s="90"/>
    </row>
    <row r="52" spans="1:13" s="88" customFormat="1" ht="21">
      <c r="D52" s="187" t="s">
        <v>248</v>
      </c>
      <c r="K52" s="282"/>
      <c r="M52" s="90"/>
    </row>
    <row r="53" spans="1:13" s="88" customFormat="1" ht="21">
      <c r="D53" s="187" t="s">
        <v>226</v>
      </c>
      <c r="K53" s="282"/>
      <c r="M53" s="90"/>
    </row>
    <row r="54" spans="1:13" s="88" customFormat="1" ht="21">
      <c r="D54" s="155" t="s">
        <v>401</v>
      </c>
      <c r="K54" s="282"/>
      <c r="M54" s="90"/>
    </row>
    <row r="55" spans="1:13" s="88" customFormat="1" ht="21">
      <c r="D55" s="155" t="s">
        <v>192</v>
      </c>
      <c r="K55" s="282"/>
      <c r="M55" s="90"/>
    </row>
    <row r="56" spans="1:13" ht="21">
      <c r="A56" s="156"/>
      <c r="D56" s="187" t="s">
        <v>285</v>
      </c>
      <c r="E56" s="88"/>
      <c r="F56" s="88"/>
      <c r="G56" s="88"/>
      <c r="H56" s="88"/>
      <c r="I56" s="88"/>
      <c r="J56" s="88"/>
      <c r="K56" s="282"/>
      <c r="L56" s="2"/>
    </row>
    <row r="57" spans="1:13" s="88" customFormat="1" ht="21">
      <c r="D57" s="155"/>
      <c r="K57" s="282"/>
      <c r="M57" s="90"/>
    </row>
    <row r="58" spans="1:13" s="88" customFormat="1" ht="21">
      <c r="D58" s="155"/>
      <c r="K58" s="282"/>
      <c r="M58" s="90"/>
    </row>
    <row r="59" spans="1:13" s="88" customFormat="1" ht="21">
      <c r="D59" s="155"/>
      <c r="K59" s="282"/>
      <c r="M59" s="90"/>
    </row>
    <row r="60" spans="1:13" ht="21">
      <c r="A60" s="156"/>
      <c r="D60" s="187"/>
      <c r="E60" s="88"/>
      <c r="F60" s="88"/>
      <c r="G60" s="88"/>
      <c r="H60" s="88"/>
      <c r="I60" s="88"/>
      <c r="J60" s="88"/>
      <c r="K60" s="282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  <hyperlink ref="D49" r:id="rId5" display="mailto:23367660100@ieeesa.webex.com" xr:uid="{87A79A6D-FE51-48C1-B4FD-DDB51CCFEE99}"/>
    <hyperlink ref="D44" r:id="rId6" display="https://ieeesa.webex.com/wbxmjs/joinservice/sites/ieeesa/meeting/download/3e0bdaecc2e845988112b28cb38bc738?siteurl=ieeesa&amp;MTID=m077b9725fcf2dbe44c37fbf440e67f30" xr:uid="{6115B267-86E5-4BD4-B9F3-808E5C20FBCC}"/>
    <hyperlink ref="D52" r:id="rId7" xr:uid="{4559D884-DA8B-4791-BC9C-33AA599EA3FA}"/>
    <hyperlink ref="D53" r:id="rId8" xr:uid="{66993151-FC09-4206-A4FD-916B99D19E1B}"/>
    <hyperlink ref="D56" r:id="rId9" xr:uid="{07DB494D-C60D-4C47-AE75-6CFA4BB1265F}"/>
  </hyperlinks>
  <pageMargins left="0.7" right="0.7" top="0.75" bottom="0.75" header="0.3" footer="0.3"/>
  <pageSetup orientation="portrait" horizontalDpi="1200" verticalDpi="1200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44"/>
  <sheetViews>
    <sheetView topLeftCell="E2" zoomScaleNormal="100" workbookViewId="0">
      <selection activeCell="H5" sqref="H5:K6"/>
    </sheetView>
  </sheetViews>
  <sheetFormatPr defaultColWidth="8.88671875" defaultRowHeight="15"/>
  <cols>
    <col min="3" max="3" width="6.44140625" customWidth="1"/>
    <col min="4" max="4" width="42" style="74" customWidth="1"/>
    <col min="5" max="5" width="15.109375" style="74" customWidth="1"/>
    <col min="6" max="6" width="22.44140625" style="99" customWidth="1"/>
    <col min="7" max="7" width="8.44140625" style="99"/>
    <col min="8" max="8" width="14.33203125" style="99" customWidth="1"/>
    <col min="9" max="9" width="12.5546875" style="99" customWidth="1"/>
    <col min="10" max="10" width="14" style="99" customWidth="1"/>
    <col min="11" max="11" width="14.77734375" style="150" customWidth="1"/>
  </cols>
  <sheetData>
    <row r="1" spans="1:15" s="2" customFormat="1" ht="16.5" customHeight="1">
      <c r="B1" s="11"/>
      <c r="C1" s="12"/>
      <c r="D1" s="13" t="s">
        <v>90</v>
      </c>
      <c r="E1" s="14"/>
      <c r="F1" s="15"/>
      <c r="G1" s="16"/>
      <c r="I1" s="16"/>
      <c r="J1" s="17"/>
      <c r="K1" s="277"/>
    </row>
    <row r="2" spans="1:15" s="2" customFormat="1" ht="15.6">
      <c r="B2" s="15"/>
      <c r="C2" s="12"/>
      <c r="D2" s="18" t="s">
        <v>352</v>
      </c>
      <c r="E2" s="14"/>
      <c r="F2" s="15"/>
      <c r="G2" s="16"/>
      <c r="I2" s="16"/>
      <c r="J2" s="17"/>
      <c r="K2" s="277"/>
    </row>
    <row r="3" spans="1:15" s="2" customFormat="1" ht="15.6">
      <c r="B3" s="15"/>
      <c r="C3" s="12"/>
      <c r="D3" s="18"/>
      <c r="E3" s="14"/>
      <c r="F3" s="15"/>
      <c r="G3" s="16"/>
      <c r="I3" s="16"/>
      <c r="J3" s="17"/>
      <c r="K3" s="277"/>
    </row>
    <row r="4" spans="1:15" s="2" customFormat="1" ht="40.200000000000003">
      <c r="A4" s="30"/>
      <c r="B4" s="32"/>
      <c r="C4" s="37"/>
      <c r="D4" s="50"/>
      <c r="E4" s="20" t="s">
        <v>91</v>
      </c>
      <c r="F4" s="61" t="s">
        <v>92</v>
      </c>
      <c r="G4" s="87" t="s">
        <v>87</v>
      </c>
      <c r="H4" s="87" t="s">
        <v>348</v>
      </c>
      <c r="I4" s="317" t="s">
        <v>349</v>
      </c>
      <c r="J4" s="192" t="s">
        <v>350</v>
      </c>
      <c r="K4" s="278" t="s">
        <v>351</v>
      </c>
      <c r="M4" s="30"/>
      <c r="N4" s="30"/>
      <c r="O4" s="30"/>
    </row>
    <row r="5" spans="1:15" s="2" customFormat="1" ht="72.75" customHeight="1">
      <c r="A5" s="30"/>
      <c r="B5" s="32"/>
      <c r="C5" s="37"/>
      <c r="D5" s="309" t="s">
        <v>286</v>
      </c>
      <c r="E5" s="20"/>
      <c r="F5" s="61"/>
      <c r="G5" s="48">
        <v>120</v>
      </c>
      <c r="H5" s="126">
        <f>J5+2/24</f>
        <v>0.60416666666666674</v>
      </c>
      <c r="I5" s="126">
        <f>J5-4/24</f>
        <v>0.35416666666666674</v>
      </c>
      <c r="J5" s="126">
        <v>0.52083333333333337</v>
      </c>
      <c r="K5" s="126">
        <f>J5+9/24</f>
        <v>0.89583333333333337</v>
      </c>
      <c r="M5" s="30"/>
      <c r="N5" s="30"/>
      <c r="O5" s="30"/>
    </row>
    <row r="6" spans="1:15" s="88" customFormat="1" ht="21">
      <c r="A6" s="91"/>
      <c r="B6" s="70">
        <v>2.1</v>
      </c>
      <c r="C6" s="92"/>
      <c r="D6" s="110" t="s">
        <v>101</v>
      </c>
      <c r="E6" s="67" t="s">
        <v>365</v>
      </c>
      <c r="F6" s="111" t="s">
        <v>102</v>
      </c>
      <c r="G6" s="114">
        <v>1</v>
      </c>
      <c r="H6" s="126">
        <f>J6+2/24</f>
        <v>0.60416666666666674</v>
      </c>
      <c r="I6" s="126">
        <f>J6-4/24</f>
        <v>0.35416666666666674</v>
      </c>
      <c r="J6" s="126">
        <v>0.52083333333333337</v>
      </c>
      <c r="K6" s="126">
        <f>J6+9/24</f>
        <v>0.89583333333333337</v>
      </c>
    </row>
    <row r="7" spans="1:15" s="88" customFormat="1" ht="31.2">
      <c r="A7" s="91"/>
      <c r="B7" s="70"/>
      <c r="C7" s="92"/>
      <c r="D7" s="110" t="s">
        <v>27</v>
      </c>
      <c r="E7" s="48" t="s">
        <v>365</v>
      </c>
      <c r="F7" s="99"/>
      <c r="G7" s="114">
        <v>1</v>
      </c>
      <c r="H7" s="56">
        <f>H6+TIME(0,G6,0)</f>
        <v>0.60486111111111118</v>
      </c>
      <c r="I7" s="56">
        <f t="shared" ref="I7:I12" si="0">I6+TIME(0,G6,0)</f>
        <v>0.35486111111111118</v>
      </c>
      <c r="J7" s="56">
        <f>J6+TIME(0,G6,0)</f>
        <v>0.52152777777777781</v>
      </c>
      <c r="K7" s="128">
        <f>K6+TIME(0,G6,0)</f>
        <v>0.89652777777777781</v>
      </c>
    </row>
    <row r="8" spans="1:15" s="88" customFormat="1" ht="20.399999999999999">
      <c r="A8" s="91"/>
      <c r="B8" s="36">
        <f>B6+0.1</f>
        <v>2.2000000000000002</v>
      </c>
      <c r="C8" s="81"/>
      <c r="D8" s="110" t="s">
        <v>95</v>
      </c>
      <c r="E8" s="124"/>
      <c r="F8" s="111" t="s">
        <v>103</v>
      </c>
      <c r="G8" s="114">
        <v>1</v>
      </c>
      <c r="H8" s="66">
        <f>H7+TIME(0,G7,0)</f>
        <v>0.60555555555555562</v>
      </c>
      <c r="I8" s="66">
        <f t="shared" si="0"/>
        <v>0.35555555555555562</v>
      </c>
      <c r="J8" s="66">
        <f>J7+TIME(0,G7,0)</f>
        <v>0.52222222222222225</v>
      </c>
      <c r="K8" s="129">
        <f>K7+TIME(0,G7,0)</f>
        <v>0.89722222222222225</v>
      </c>
    </row>
    <row r="9" spans="1:15" s="88" customFormat="1" ht="23.25" customHeight="1">
      <c r="A9" s="91"/>
      <c r="B9" s="36">
        <f>B8+0.1</f>
        <v>2.3000000000000003</v>
      </c>
      <c r="C9" s="81"/>
      <c r="D9" s="110" t="s">
        <v>104</v>
      </c>
      <c r="E9" s="107"/>
      <c r="F9" s="111" t="s">
        <v>94</v>
      </c>
      <c r="G9" s="114">
        <v>1</v>
      </c>
      <c r="H9" s="66">
        <f>H8+TIME(0,G8,0)</f>
        <v>0.60625000000000007</v>
      </c>
      <c r="I9" s="66">
        <f t="shared" si="0"/>
        <v>0.35625000000000007</v>
      </c>
      <c r="J9" s="66">
        <f>J8+TIME(0,G8,0)</f>
        <v>0.5229166666666667</v>
      </c>
      <c r="K9" s="129">
        <f>K8+TIME(0,G8,0)</f>
        <v>0.8979166666666667</v>
      </c>
    </row>
    <row r="10" spans="1:15" s="90" customFormat="1" ht="54.9" customHeight="1">
      <c r="B10" s="54">
        <f>B9+0.1</f>
        <v>2.4000000000000004</v>
      </c>
      <c r="D10" s="144" t="s">
        <v>105</v>
      </c>
      <c r="E10" s="48" t="s">
        <v>366</v>
      </c>
      <c r="F10" s="86" t="s">
        <v>94</v>
      </c>
      <c r="G10" s="112">
        <v>5</v>
      </c>
      <c r="H10" s="56">
        <f>H9+TIME(0,G9,0)</f>
        <v>0.60694444444444451</v>
      </c>
      <c r="I10" s="56">
        <f t="shared" si="0"/>
        <v>0.35694444444444451</v>
      </c>
      <c r="J10" s="56">
        <f>J9+TIME(0,G9,0)</f>
        <v>0.52361111111111114</v>
      </c>
      <c r="K10" s="128">
        <f>K9+TIME(0,G9,0)</f>
        <v>0.89861111111111114</v>
      </c>
    </row>
    <row r="11" spans="1:15" s="90" customFormat="1" ht="72.900000000000006" customHeight="1">
      <c r="B11" s="54">
        <f>B10+0.1</f>
        <v>2.5000000000000004</v>
      </c>
      <c r="D11" s="161" t="s">
        <v>378</v>
      </c>
      <c r="E11" s="48" t="s">
        <v>372</v>
      </c>
      <c r="F11" s="188" t="s">
        <v>264</v>
      </c>
      <c r="G11" s="146">
        <v>25</v>
      </c>
      <c r="H11" s="76">
        <f t="shared" ref="H11:H12" si="1">H10+TIME(0,G10,0)</f>
        <v>0.61041666666666672</v>
      </c>
      <c r="I11" s="76">
        <f t="shared" si="0"/>
        <v>0.36041666666666672</v>
      </c>
      <c r="J11" s="76">
        <f t="shared" ref="J11:J12" si="2">J10+TIME(0,G10,0)</f>
        <v>0.52708333333333335</v>
      </c>
      <c r="K11" s="126">
        <f t="shared" ref="K11:K12" si="3">K10+TIME(0,G10,0)</f>
        <v>0.90208333333333335</v>
      </c>
    </row>
    <row r="12" spans="1:15" s="90" customFormat="1" ht="72.900000000000006" customHeight="1">
      <c r="B12" s="54">
        <f>B11+0.1</f>
        <v>2.6000000000000005</v>
      </c>
      <c r="D12" s="147" t="s">
        <v>287</v>
      </c>
      <c r="E12" s="48" t="s">
        <v>379</v>
      </c>
      <c r="F12" s="86" t="s">
        <v>265</v>
      </c>
      <c r="G12" s="146">
        <v>5</v>
      </c>
      <c r="H12" s="76">
        <f t="shared" si="1"/>
        <v>0.62777777777777788</v>
      </c>
      <c r="I12" s="76">
        <f t="shared" si="0"/>
        <v>0.37777777777777782</v>
      </c>
      <c r="J12" s="76">
        <f t="shared" si="2"/>
        <v>0.54444444444444451</v>
      </c>
      <c r="K12" s="126">
        <f t="shared" si="3"/>
        <v>0.91944444444444451</v>
      </c>
    </row>
    <row r="13" spans="1:15" s="90" customFormat="1" ht="72" customHeight="1">
      <c r="B13" s="54">
        <f>B11+0.1</f>
        <v>2.6000000000000005</v>
      </c>
      <c r="D13" s="365" t="s">
        <v>380</v>
      </c>
      <c r="E13" s="48"/>
      <c r="F13" s="188" t="s">
        <v>381</v>
      </c>
      <c r="G13" s="146">
        <v>10</v>
      </c>
      <c r="H13" s="76">
        <f>H11+TIME(0,G11,0)</f>
        <v>0.62777777777777788</v>
      </c>
      <c r="I13" s="76">
        <f>I11+TIME(0,G11,0)</f>
        <v>0.37777777777777782</v>
      </c>
      <c r="J13" s="76">
        <f>J11+TIME(0,G11,0)</f>
        <v>0.54444444444444451</v>
      </c>
      <c r="K13" s="126">
        <f>K11+TIME(0,G11,0)</f>
        <v>0.91944444444444451</v>
      </c>
    </row>
    <row r="14" spans="1:15" s="90" customFormat="1" ht="72" customHeight="1">
      <c r="B14" s="54">
        <f>B12+0.1</f>
        <v>2.7000000000000006</v>
      </c>
      <c r="D14" s="365" t="s">
        <v>304</v>
      </c>
      <c r="E14" s="48" t="s">
        <v>305</v>
      </c>
      <c r="F14" s="188" t="s">
        <v>94</v>
      </c>
      <c r="G14" s="146">
        <v>20</v>
      </c>
      <c r="H14" s="76">
        <f>H12+TIME(0,G12,0)</f>
        <v>0.63125000000000009</v>
      </c>
      <c r="I14" s="76">
        <f>I12+TIME(0,G12,0)</f>
        <v>0.38125000000000003</v>
      </c>
      <c r="J14" s="76">
        <f>J12+TIME(0,G12,0)</f>
        <v>0.54791666666666672</v>
      </c>
      <c r="K14" s="126">
        <f>K12+TIME(0,G12,0)</f>
        <v>0.92291666666666672</v>
      </c>
    </row>
    <row r="15" spans="1:15" s="88" customFormat="1" ht="46.65" customHeight="1">
      <c r="B15" s="94"/>
      <c r="C15" s="89"/>
      <c r="D15" s="145" t="s">
        <v>194</v>
      </c>
      <c r="E15" s="108"/>
      <c r="F15" s="78"/>
      <c r="G15" s="67"/>
      <c r="I15" s="26"/>
      <c r="K15" s="267"/>
    </row>
    <row r="16" spans="1:15" s="2" customFormat="1" ht="82.5" customHeight="1">
      <c r="A16" s="30"/>
      <c r="B16" s="54">
        <f>B10+0.1</f>
        <v>2.5000000000000004</v>
      </c>
      <c r="C16" s="21"/>
      <c r="D16" s="162" t="s">
        <v>136</v>
      </c>
      <c r="E16" s="67" t="s">
        <v>382</v>
      </c>
      <c r="F16" s="77" t="s">
        <v>152</v>
      </c>
      <c r="G16" s="67">
        <v>20</v>
      </c>
      <c r="H16" s="76">
        <f>AD9+TIME(0,30,0)</f>
        <v>2.0833333333333332E-2</v>
      </c>
      <c r="I16" s="76">
        <f>I14+TIME(0,G14,0)</f>
        <v>0.39513888888888893</v>
      </c>
      <c r="J16" s="76">
        <f>J14+TIME(0,G14,0)</f>
        <v>0.56180555555555556</v>
      </c>
      <c r="K16" s="126">
        <f>K14+TIME(0,G14,0)</f>
        <v>0.93680555555555556</v>
      </c>
      <c r="M16" s="30"/>
      <c r="N16" s="30"/>
      <c r="O16" s="30"/>
    </row>
    <row r="17" spans="1:15" s="163" customFormat="1" ht="55.5" customHeight="1">
      <c r="B17" s="54">
        <f t="shared" ref="B17" si="4">B16+0.1</f>
        <v>2.6000000000000005</v>
      </c>
      <c r="C17" s="113"/>
      <c r="D17" s="164" t="s">
        <v>135</v>
      </c>
      <c r="E17" s="48" t="s">
        <v>383</v>
      </c>
      <c r="F17" s="77" t="s">
        <v>133</v>
      </c>
      <c r="G17" s="67">
        <v>20</v>
      </c>
      <c r="H17" s="76">
        <f t="shared" ref="H17:H18" si="5">H16+TIME(0,G16,0)</f>
        <v>3.4722222222222224E-2</v>
      </c>
      <c r="I17" s="76">
        <f t="shared" ref="I17" si="6">I16+TIME(0,G16,0)</f>
        <v>0.40902777777777782</v>
      </c>
      <c r="J17" s="76">
        <f t="shared" ref="J17:J18" si="7">J16+TIME(0,G16,0)</f>
        <v>0.5756944444444444</v>
      </c>
      <c r="K17" s="126">
        <f t="shared" ref="K17:K18" si="8">K16+TIME(0,G16,0)</f>
        <v>0.9506944444444444</v>
      </c>
    </row>
    <row r="18" spans="1:15" s="90" customFormat="1" ht="87.9" customHeight="1">
      <c r="B18" s="54">
        <f>B17+0.1</f>
        <v>2.7000000000000006</v>
      </c>
      <c r="D18" s="172" t="s">
        <v>155</v>
      </c>
      <c r="E18" s="48" t="s">
        <v>384</v>
      </c>
      <c r="F18" s="64" t="s">
        <v>156</v>
      </c>
      <c r="G18" s="65">
        <v>20</v>
      </c>
      <c r="H18" s="56">
        <f t="shared" si="5"/>
        <v>4.8611111111111112E-2</v>
      </c>
      <c r="I18" s="56">
        <f>I17+TIME(0,G17,0)</f>
        <v>0.42291666666666672</v>
      </c>
      <c r="J18" s="56">
        <f t="shared" si="7"/>
        <v>0.58958333333333324</v>
      </c>
      <c r="K18" s="128">
        <f t="shared" si="8"/>
        <v>0.96458333333333324</v>
      </c>
    </row>
    <row r="19" spans="1:15" s="17" customFormat="1" ht="57" customHeight="1">
      <c r="B19" s="54">
        <f>B18+0.1</f>
        <v>2.8000000000000007</v>
      </c>
      <c r="C19" s="90"/>
      <c r="D19" s="116" t="s">
        <v>99</v>
      </c>
      <c r="E19" s="190"/>
      <c r="F19" s="112" t="s">
        <v>94</v>
      </c>
      <c r="G19" s="65">
        <v>1</v>
      </c>
      <c r="H19" s="56">
        <f t="shared" ref="H19" si="9">H18+TIME(0,G18,0)</f>
        <v>6.25E-2</v>
      </c>
      <c r="I19" s="56">
        <f>I18+TIME(0,G18,0)</f>
        <v>0.43680555555555561</v>
      </c>
      <c r="J19" s="56">
        <f t="shared" ref="J19" si="10">J18+TIME(0,G18,0)</f>
        <v>0.60347222222222208</v>
      </c>
      <c r="K19" s="128">
        <f t="shared" ref="K19" si="11">K18+TIME(0,G18,0)</f>
        <v>0.97847222222222208</v>
      </c>
    </row>
    <row r="22" spans="1:15" s="2" customFormat="1" ht="40.200000000000003">
      <c r="A22" s="30"/>
      <c r="B22" s="32"/>
      <c r="C22" s="37"/>
      <c r="D22" s="50"/>
      <c r="E22" s="20" t="s">
        <v>91</v>
      </c>
      <c r="F22" s="61" t="s">
        <v>92</v>
      </c>
      <c r="G22" s="87" t="s">
        <v>87</v>
      </c>
      <c r="H22" s="87" t="s">
        <v>245</v>
      </c>
      <c r="I22" s="87" t="s">
        <v>246</v>
      </c>
      <c r="J22" s="284" t="s">
        <v>244</v>
      </c>
      <c r="K22" s="278" t="s">
        <v>243</v>
      </c>
      <c r="M22" s="30"/>
      <c r="N22" s="30"/>
      <c r="O22" s="30"/>
    </row>
    <row r="23" spans="1:15" s="2" customFormat="1" ht="72.75" customHeight="1">
      <c r="A23" s="30"/>
      <c r="B23" s="32"/>
      <c r="C23" s="37"/>
      <c r="D23" s="309" t="s">
        <v>267</v>
      </c>
      <c r="E23" s="20"/>
      <c r="F23" s="61"/>
      <c r="G23" s="48">
        <v>90</v>
      </c>
      <c r="H23" s="76">
        <f>J23-4/24</f>
        <v>0.76041666666666674</v>
      </c>
      <c r="I23" s="76">
        <f>J23-7/24</f>
        <v>0.63541666666666674</v>
      </c>
      <c r="J23" s="76">
        <v>0.92708333333333337</v>
      </c>
      <c r="K23" s="126">
        <f>J23+9/24</f>
        <v>1.3020833333333335</v>
      </c>
      <c r="M23" s="30"/>
      <c r="N23" s="30"/>
      <c r="O23" s="30"/>
    </row>
    <row r="24" spans="1:15" s="88" customFormat="1" ht="21">
      <c r="A24" s="91"/>
      <c r="B24" s="70"/>
      <c r="C24" s="92"/>
      <c r="D24" s="110"/>
      <c r="E24" s="67"/>
      <c r="F24" s="111"/>
      <c r="G24" s="114"/>
      <c r="H24" s="76"/>
      <c r="I24" s="76"/>
      <c r="J24" s="76"/>
      <c r="K24" s="126"/>
    </row>
    <row r="25" spans="1:15" s="88" customFormat="1" ht="21">
      <c r="A25" s="91"/>
      <c r="B25" s="70"/>
      <c r="C25" s="92"/>
      <c r="D25" s="110"/>
      <c r="E25" s="67"/>
      <c r="F25" s="111"/>
      <c r="G25" s="114"/>
      <c r="H25" s="76"/>
      <c r="I25" s="76"/>
      <c r="J25" s="76"/>
      <c r="K25" s="126"/>
    </row>
    <row r="26" spans="1:15" s="22" customFormat="1" ht="15" customHeight="1">
      <c r="D26" s="139" t="s">
        <v>100</v>
      </c>
      <c r="E26" s="109"/>
      <c r="H26" s="318"/>
      <c r="I26" s="318"/>
      <c r="J26" s="318"/>
      <c r="K26" s="265"/>
      <c r="L26" s="23"/>
    </row>
    <row r="27" spans="1:15" s="96" customFormat="1" ht="22.8">
      <c r="D27" s="312" t="s">
        <v>288</v>
      </c>
      <c r="E27" s="264"/>
      <c r="F27" s="264"/>
      <c r="H27" s="151"/>
      <c r="I27" s="151"/>
      <c r="J27" s="151"/>
      <c r="K27" s="266"/>
    </row>
    <row r="28" spans="1:15" s="96" customFormat="1" ht="23.4">
      <c r="D28" s="310" t="s">
        <v>283</v>
      </c>
      <c r="E28" s="151"/>
      <c r="F28" s="151"/>
      <c r="G28" s="151"/>
      <c r="H28" s="151"/>
      <c r="I28" s="151"/>
      <c r="J28" s="151"/>
      <c r="K28" s="266"/>
    </row>
    <row r="29" spans="1:15" s="96" customFormat="1" ht="21">
      <c r="D29" s="173" t="s">
        <v>377</v>
      </c>
      <c r="K29" s="264"/>
    </row>
    <row r="30" spans="1:15" s="88" customFormat="1" ht="21">
      <c r="D30" s="173" t="s">
        <v>139</v>
      </c>
      <c r="E30" s="96"/>
      <c r="F30" s="96"/>
      <c r="G30" s="96"/>
      <c r="H30" s="96"/>
      <c r="I30" s="96"/>
      <c r="J30" s="96"/>
      <c r="K30" s="264"/>
      <c r="M30" s="90"/>
    </row>
    <row r="31" spans="1:15" s="30" customFormat="1" ht="17.399999999999999">
      <c r="D31" s="177" t="s">
        <v>397</v>
      </c>
      <c r="E31" s="95"/>
      <c r="F31" s="95"/>
      <c r="G31" s="95"/>
      <c r="H31" s="95"/>
      <c r="I31" s="95"/>
      <c r="J31" s="95"/>
      <c r="K31" s="270"/>
      <c r="M31" s="33"/>
    </row>
    <row r="32" spans="1:15" s="88" customFormat="1" ht="21">
      <c r="D32" s="177" t="s">
        <v>398</v>
      </c>
      <c r="E32" s="96"/>
      <c r="F32" s="96"/>
      <c r="G32" s="96"/>
      <c r="H32" s="96"/>
      <c r="I32" s="96"/>
      <c r="J32" s="96"/>
      <c r="K32" s="264"/>
      <c r="M32" s="90"/>
    </row>
    <row r="33" spans="4:13" s="88" customFormat="1" ht="21">
      <c r="D33" s="173" t="s">
        <v>399</v>
      </c>
      <c r="K33" s="282"/>
      <c r="M33" s="90"/>
    </row>
    <row r="34" spans="4:13" s="88" customFormat="1" ht="20.399999999999999">
      <c r="D34" s="2"/>
      <c r="E34" s="2"/>
      <c r="F34" s="2"/>
      <c r="G34" s="2"/>
      <c r="H34" s="30"/>
      <c r="I34" s="2"/>
      <c r="J34" s="30"/>
      <c r="K34" s="283"/>
      <c r="M34" s="90"/>
    </row>
    <row r="35" spans="4:13" s="88" customFormat="1" ht="21">
      <c r="D35" s="155" t="s">
        <v>144</v>
      </c>
      <c r="K35" s="282"/>
      <c r="M35" s="90"/>
    </row>
    <row r="36" spans="4:13" s="88" customFormat="1" ht="69.599999999999994">
      <c r="D36" s="606" t="s">
        <v>400</v>
      </c>
      <c r="K36" s="282"/>
      <c r="M36" s="90"/>
    </row>
    <row r="37" spans="4:13" s="96" customFormat="1" ht="21">
      <c r="D37" s="173" t="s">
        <v>377</v>
      </c>
      <c r="K37" s="264"/>
    </row>
    <row r="38" spans="4:13" s="88" customFormat="1" ht="21">
      <c r="D38" s="173" t="s">
        <v>139</v>
      </c>
      <c r="E38" s="96"/>
      <c r="F38" s="96"/>
      <c r="G38" s="96"/>
      <c r="H38" s="96"/>
      <c r="I38" s="96"/>
      <c r="J38" s="96"/>
      <c r="K38" s="264"/>
      <c r="M38" s="90"/>
    </row>
    <row r="39" spans="4:13" s="30" customFormat="1" ht="17.399999999999999">
      <c r="D39" s="177" t="s">
        <v>397</v>
      </c>
      <c r="E39" s="95"/>
      <c r="F39" s="95"/>
      <c r="G39" s="95"/>
      <c r="H39" s="95"/>
      <c r="I39" s="95"/>
      <c r="J39" s="95"/>
      <c r="K39" s="270"/>
      <c r="M39" s="33"/>
    </row>
    <row r="40" spans="4:13" s="88" customFormat="1" ht="21">
      <c r="D40" s="177" t="s">
        <v>398</v>
      </c>
      <c r="E40" s="96"/>
      <c r="F40" s="96"/>
      <c r="G40" s="96"/>
      <c r="H40" s="96"/>
      <c r="I40" s="96"/>
      <c r="J40" s="96"/>
      <c r="K40" s="264"/>
      <c r="M40" s="90"/>
    </row>
    <row r="41" spans="4:13" s="88" customFormat="1" ht="21">
      <c r="D41" s="173" t="s">
        <v>399</v>
      </c>
      <c r="K41" s="282"/>
      <c r="M41" s="90"/>
    </row>
    <row r="42" spans="4:13" s="88" customFormat="1" ht="20.399999999999999">
      <c r="D42" s="2"/>
      <c r="E42" s="2"/>
      <c r="F42" s="2"/>
      <c r="G42" s="2"/>
      <c r="H42" s="30"/>
      <c r="I42" s="2"/>
      <c r="J42" s="30"/>
      <c r="K42" s="283"/>
      <c r="M42" s="90"/>
    </row>
    <row r="43" spans="4:13" s="88" customFormat="1" ht="21">
      <c r="D43" s="155" t="s">
        <v>144</v>
      </c>
      <c r="K43" s="282"/>
      <c r="M43" s="90"/>
    </row>
    <row r="44" spans="4:13" s="88" customFormat="1" ht="69.599999999999994">
      <c r="D44" s="606" t="s">
        <v>400</v>
      </c>
      <c r="K44" s="282"/>
      <c r="M44" s="90"/>
    </row>
  </sheetData>
  <phoneticPr fontId="23"/>
  <hyperlinks>
    <hyperlink ref="D36" r:id="rId1" display="mailto:23367660100@ieeesa.webex.com" xr:uid="{B3F28A92-DFFD-4923-B62B-DA0A114273FC}"/>
    <hyperlink ref="D44" r:id="rId2" display="mailto:23367660100@ieeesa.webex.com" xr:uid="{DA66804A-023F-41F8-AC05-DEFDC8D0C098}"/>
    <hyperlink ref="D31" r:id="rId3" display="https://ieeesa.webex.com/wbxmjs/joinservice/sites/ieeesa/meeting/download/3e0bdaecc2e845988112b28cb38bc738?siteurl=ieeesa&amp;MTID=m077b9725fcf2dbe44c37fbf440e67f30" xr:uid="{8377A31F-B6DF-475F-8A4E-417DE5CCCBDE}"/>
    <hyperlink ref="D39" r:id="rId4" display="https://ieeesa.webex.com/wbxmjs/joinservice/sites/ieeesa/meeting/download/3e0bdaecc2e845988112b28cb38bc738?siteurl=ieeesa&amp;MTID=m077b9725fcf2dbe44c37fbf440e67f30" xr:uid="{A979B69E-E1AA-4EAF-9BE3-377B3F9A7C4E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82"/>
  <sheetViews>
    <sheetView topLeftCell="A39" zoomScale="90" zoomScaleNormal="90" workbookViewId="0">
      <selection activeCell="A51" sqref="A51"/>
    </sheetView>
  </sheetViews>
  <sheetFormatPr defaultColWidth="9.44140625" defaultRowHeight="15.6"/>
  <cols>
    <col min="1" max="1" width="2.44140625" style="2" customWidth="1"/>
    <col min="2" max="2" width="7.109375" style="2" bestFit="1" customWidth="1"/>
    <col min="3" max="3" width="3.44140625" style="2" customWidth="1"/>
    <col min="4" max="4" width="51.44140625" style="2" customWidth="1"/>
    <col min="5" max="5" width="14.44140625" style="14" customWidth="1"/>
    <col min="6" max="6" width="41.44140625" style="2" customWidth="1"/>
    <col min="7" max="7" width="12.88671875" style="2" customWidth="1"/>
    <col min="8" max="8" width="14.21875" style="99" customWidth="1"/>
    <col min="9" max="9" width="12.5546875" style="99" customWidth="1"/>
    <col min="10" max="10" width="14" style="99" customWidth="1"/>
    <col min="11" max="11" width="14.77734375" style="150" customWidth="1"/>
    <col min="12" max="12" width="17.44140625" style="17" customWidth="1"/>
    <col min="13" max="16384" width="9.44140625" style="2"/>
  </cols>
  <sheetData>
    <row r="1" spans="1:16" ht="17.399999999999999">
      <c r="B1" s="11"/>
      <c r="C1" s="12"/>
      <c r="D1" s="13" t="s">
        <v>86</v>
      </c>
      <c r="F1" s="15"/>
      <c r="G1" s="16"/>
      <c r="H1" s="149"/>
      <c r="I1" s="148"/>
      <c r="J1" s="149"/>
      <c r="K1" s="276"/>
      <c r="L1"/>
      <c r="M1" s="17"/>
    </row>
    <row r="2" spans="1:16">
      <c r="B2" s="15"/>
      <c r="C2" s="12"/>
      <c r="D2" s="18" t="s">
        <v>403</v>
      </c>
      <c r="F2" s="15"/>
      <c r="G2" s="16"/>
      <c r="H2" s="17"/>
      <c r="I2" s="16"/>
      <c r="J2" s="17"/>
      <c r="K2" s="277"/>
      <c r="L2"/>
      <c r="M2" s="17"/>
    </row>
    <row r="3" spans="1:16" s="30" customFormat="1" ht="40.200000000000003">
      <c r="B3" s="41"/>
      <c r="C3" s="41"/>
      <c r="E3" s="57"/>
      <c r="F3" s="33"/>
      <c r="G3" s="87" t="s">
        <v>87</v>
      </c>
      <c r="H3" s="87" t="s">
        <v>344</v>
      </c>
      <c r="I3" s="87" t="s">
        <v>345</v>
      </c>
      <c r="J3" s="192" t="s">
        <v>346</v>
      </c>
      <c r="K3" s="278" t="s">
        <v>347</v>
      </c>
    </row>
    <row r="4" spans="1:16" s="17" customFormat="1" ht="18.75" customHeight="1">
      <c r="D4" s="47" t="s">
        <v>404</v>
      </c>
      <c r="E4" s="20"/>
      <c r="F4" s="35"/>
      <c r="G4" s="14">
        <v>60</v>
      </c>
      <c r="H4" s="127">
        <f>J4+2/24</f>
        <v>0.47916666666666663</v>
      </c>
      <c r="I4" s="127">
        <f>J4-4/24</f>
        <v>0.22916666666666666</v>
      </c>
      <c r="J4" s="127">
        <v>0.39583333333333331</v>
      </c>
      <c r="K4" s="127">
        <f>J4+9/24</f>
        <v>0.77083333333333326</v>
      </c>
    </row>
    <row r="5" spans="1:16" s="17" customFormat="1" ht="18.75" customHeight="1">
      <c r="D5" s="47" t="s">
        <v>405</v>
      </c>
      <c r="E5" s="20"/>
      <c r="F5" s="35"/>
      <c r="G5" s="14">
        <v>60</v>
      </c>
      <c r="H5" s="127">
        <f>J5+2/24</f>
        <v>0.52083333333333337</v>
      </c>
      <c r="I5" s="127">
        <f>J5-4/24</f>
        <v>0.27083333333333337</v>
      </c>
      <c r="J5" s="127">
        <v>0.4375</v>
      </c>
      <c r="K5" s="127">
        <f>J5+9/24</f>
        <v>0.8125</v>
      </c>
    </row>
    <row r="6" spans="1:16" ht="17.399999999999999">
      <c r="A6" s="30"/>
      <c r="B6" s="30"/>
      <c r="C6" s="30"/>
      <c r="D6" s="30"/>
      <c r="F6" s="30"/>
      <c r="G6" s="30"/>
      <c r="H6" s="30"/>
      <c r="I6" s="30"/>
      <c r="J6" s="33"/>
      <c r="K6" s="262"/>
      <c r="L6"/>
      <c r="M6" s="33"/>
      <c r="N6" s="30"/>
      <c r="O6" s="30"/>
      <c r="P6" s="30"/>
    </row>
    <row r="7" spans="1:16" s="63" customFormat="1" ht="16.5" customHeight="1" thickBot="1">
      <c r="B7" s="83"/>
      <c r="D7" s="50" t="s">
        <v>89</v>
      </c>
      <c r="E7" s="14"/>
      <c r="F7" s="61"/>
      <c r="G7" s="62"/>
      <c r="I7" s="66"/>
      <c r="J7" s="85"/>
      <c r="K7" s="279"/>
      <c r="M7" s="85"/>
    </row>
    <row r="8" spans="1:16" s="30" customFormat="1" ht="18.600000000000001" thickBot="1">
      <c r="D8" s="173" t="s">
        <v>402</v>
      </c>
      <c r="E8" s="174"/>
      <c r="F8" s="173"/>
      <c r="G8" s="175"/>
      <c r="I8" s="53"/>
      <c r="J8" s="33"/>
      <c r="K8" s="280"/>
      <c r="M8" s="33"/>
    </row>
    <row r="9" spans="1:16" s="30" customFormat="1" ht="18">
      <c r="D9" s="173" t="s">
        <v>139</v>
      </c>
      <c r="E9" s="174"/>
      <c r="F9" s="173" t="s">
        <v>144</v>
      </c>
      <c r="G9" s="176"/>
      <c r="I9" s="53"/>
      <c r="J9" s="33"/>
      <c r="K9" s="280"/>
      <c r="M9" s="33"/>
    </row>
    <row r="10" spans="1:16" s="194" customFormat="1" ht="30.6">
      <c r="D10" s="605" t="s">
        <v>394</v>
      </c>
      <c r="E10" s="196"/>
      <c r="F10" s="195" t="s">
        <v>278</v>
      </c>
      <c r="G10" s="197"/>
      <c r="I10" s="198"/>
      <c r="J10" s="199"/>
      <c r="K10" s="281"/>
      <c r="M10" s="199"/>
    </row>
    <row r="11" spans="1:16" s="30" customFormat="1" ht="18">
      <c r="D11" s="269" t="s">
        <v>395</v>
      </c>
      <c r="E11" s="174"/>
      <c r="F11" s="173" t="s">
        <v>247</v>
      </c>
      <c r="G11" s="176"/>
      <c r="I11" s="53"/>
      <c r="J11" s="33"/>
      <c r="K11" s="280"/>
      <c r="M11" s="33"/>
    </row>
    <row r="12" spans="1:16" s="30" customFormat="1" ht="18">
      <c r="D12" s="173" t="s">
        <v>396</v>
      </c>
      <c r="E12" s="174"/>
      <c r="F12" s="173" t="s">
        <v>225</v>
      </c>
      <c r="G12" s="176"/>
      <c r="I12" s="53"/>
      <c r="J12" s="33"/>
      <c r="K12" s="280"/>
      <c r="M12" s="33"/>
    </row>
    <row r="13" spans="1:16" s="30" customFormat="1" ht="18">
      <c r="D13" s="173"/>
      <c r="E13" s="174"/>
      <c r="F13" s="187" t="s">
        <v>248</v>
      </c>
      <c r="G13" s="176"/>
      <c r="I13" s="53"/>
      <c r="J13" s="33"/>
      <c r="K13" s="280"/>
      <c r="M13" s="33"/>
    </row>
    <row r="14" spans="1:16" s="30" customFormat="1" ht="18">
      <c r="D14" s="38"/>
      <c r="E14" s="174"/>
      <c r="F14" s="187" t="s">
        <v>226</v>
      </c>
      <c r="G14" s="176"/>
      <c r="I14" s="53"/>
      <c r="J14" s="33"/>
      <c r="K14" s="280"/>
      <c r="M14" s="33"/>
    </row>
    <row r="15" spans="1:16" s="30" customFormat="1" ht="18">
      <c r="D15" s="38"/>
      <c r="E15" s="174"/>
      <c r="F15" s="173" t="s">
        <v>279</v>
      </c>
      <c r="G15" s="176"/>
      <c r="I15" s="53"/>
      <c r="J15" s="33"/>
      <c r="K15" s="280"/>
      <c r="M15" s="33"/>
    </row>
    <row r="16" spans="1:16" s="30" customFormat="1" ht="18">
      <c r="D16" s="38"/>
      <c r="E16" s="174"/>
      <c r="F16" s="173" t="s">
        <v>227</v>
      </c>
      <c r="G16" s="176"/>
      <c r="I16" s="53"/>
      <c r="J16" s="33"/>
      <c r="K16" s="280"/>
      <c r="M16" s="33"/>
    </row>
    <row r="17" spans="1:13" s="30" customFormat="1" ht="18">
      <c r="D17" s="38"/>
      <c r="E17" s="174"/>
      <c r="F17" s="187" t="s">
        <v>280</v>
      </c>
      <c r="G17" s="176"/>
      <c r="I17" s="53"/>
      <c r="J17" s="33"/>
      <c r="K17" s="280"/>
      <c r="M17" s="33"/>
    </row>
    <row r="18" spans="1:13" s="30" customFormat="1" ht="18">
      <c r="D18" s="38"/>
      <c r="E18" s="174"/>
      <c r="F18" s="187"/>
      <c r="G18" s="176"/>
      <c r="I18" s="53"/>
      <c r="J18" s="33"/>
      <c r="K18" s="280"/>
      <c r="M18" s="33"/>
    </row>
    <row r="19" spans="1:13" ht="17.399999999999999">
      <c r="B19" s="11"/>
      <c r="C19" s="12"/>
      <c r="D19" s="13" t="s">
        <v>86</v>
      </c>
      <c r="F19" s="15"/>
      <c r="G19" s="16"/>
      <c r="H19" s="2"/>
      <c r="I19" s="16"/>
      <c r="J19" s="17"/>
      <c r="K19" s="277"/>
      <c r="M19" s="17"/>
    </row>
    <row r="20" spans="1:13">
      <c r="B20" s="15"/>
      <c r="C20" s="12"/>
      <c r="D20" s="18" t="s">
        <v>353</v>
      </c>
      <c r="F20" s="15"/>
      <c r="G20" s="16"/>
      <c r="H20" s="2"/>
      <c r="I20" s="16"/>
      <c r="J20" s="17"/>
      <c r="K20" s="277"/>
      <c r="M20" s="17"/>
    </row>
    <row r="21" spans="1:13" s="26" customFormat="1">
      <c r="B21" s="184"/>
      <c r="C21" s="21"/>
      <c r="D21" s="55"/>
      <c r="E21" s="14"/>
      <c r="F21" s="187"/>
      <c r="G21" s="67"/>
      <c r="H21" s="76"/>
      <c r="I21" s="76"/>
      <c r="J21" s="76"/>
      <c r="K21" s="126"/>
      <c r="L21" s="57"/>
      <c r="M21" s="57"/>
    </row>
    <row r="22" spans="1:13" s="26" customFormat="1">
      <c r="B22" s="184"/>
      <c r="C22" s="21"/>
      <c r="D22" s="55"/>
      <c r="E22" s="14"/>
      <c r="F22" s="187"/>
      <c r="G22" s="67"/>
      <c r="H22" s="76"/>
      <c r="I22" s="76"/>
      <c r="J22" s="76"/>
      <c r="K22" s="126"/>
      <c r="L22" s="57"/>
      <c r="M22" s="57"/>
    </row>
    <row r="23" spans="1:13" s="30" customFormat="1" ht="40.200000000000003">
      <c r="B23" s="41"/>
      <c r="C23" s="41"/>
      <c r="E23" s="20" t="s">
        <v>91</v>
      </c>
      <c r="F23" s="61" t="s">
        <v>92</v>
      </c>
      <c r="G23" s="46" t="s">
        <v>87</v>
      </c>
      <c r="H23" s="87" t="s">
        <v>354</v>
      </c>
      <c r="I23" s="317" t="s">
        <v>355</v>
      </c>
      <c r="J23" s="192" t="s">
        <v>356</v>
      </c>
      <c r="K23" s="278" t="s">
        <v>357</v>
      </c>
      <c r="L23" s="69"/>
    </row>
    <row r="24" spans="1:13" s="140" customFormat="1" ht="54.9" customHeight="1">
      <c r="B24" s="141"/>
      <c r="C24" s="82"/>
      <c r="D24" s="311" t="s">
        <v>290</v>
      </c>
      <c r="E24" s="67"/>
      <c r="F24" s="112"/>
      <c r="G24" s="64">
        <v>120</v>
      </c>
      <c r="H24" s="126">
        <f>J24+2/24</f>
        <v>0.60416666666666674</v>
      </c>
      <c r="I24" s="126">
        <f>J24-4/24</f>
        <v>0.35416666666666674</v>
      </c>
      <c r="J24" s="126">
        <v>0.52083333333333337</v>
      </c>
      <c r="K24" s="126">
        <f>J24+9/24</f>
        <v>0.89583333333333337</v>
      </c>
      <c r="L24" s="68"/>
    </row>
    <row r="25" spans="1:13" s="88" customFormat="1" ht="21">
      <c r="A25" s="91"/>
      <c r="B25" s="70">
        <v>3.1</v>
      </c>
      <c r="C25" s="92"/>
      <c r="D25" s="110" t="s">
        <v>101</v>
      </c>
      <c r="E25" s="67" t="s">
        <v>365</v>
      </c>
      <c r="F25" s="111" t="s">
        <v>102</v>
      </c>
      <c r="G25" s="124">
        <v>1</v>
      </c>
      <c r="H25" s="126">
        <f>J25+2/24</f>
        <v>0.60416666666666674</v>
      </c>
      <c r="I25" s="126">
        <f>J25-4/24</f>
        <v>0.35416666666666674</v>
      </c>
      <c r="J25" s="126">
        <v>0.52083333333333337</v>
      </c>
      <c r="K25" s="126">
        <f>J25+9/24</f>
        <v>0.89583333333333337</v>
      </c>
      <c r="L25" s="68"/>
    </row>
    <row r="26" spans="1:13" s="88" customFormat="1" ht="21">
      <c r="A26" s="91"/>
      <c r="B26" s="70"/>
      <c r="C26" s="92"/>
      <c r="D26" s="110" t="s">
        <v>27</v>
      </c>
      <c r="E26" s="48" t="s">
        <v>365</v>
      </c>
      <c r="F26" s="99"/>
      <c r="G26" s="124">
        <v>1</v>
      </c>
      <c r="H26" s="76">
        <f t="shared" ref="H26:H34" si="0">H25+TIME(0,G25,0)</f>
        <v>0.60486111111111118</v>
      </c>
      <c r="I26" s="76">
        <f t="shared" ref="I26:I34" si="1">I25+TIME(0,G25,0)</f>
        <v>0.35486111111111118</v>
      </c>
      <c r="J26" s="76">
        <f t="shared" ref="J26:J34" si="2">J25+TIME(0,G25,0)</f>
        <v>0.52152777777777781</v>
      </c>
      <c r="K26" s="126">
        <f t="shared" ref="K26:K34" si="3">K25+TIME(0,G25,0)</f>
        <v>0.89652777777777781</v>
      </c>
      <c r="L26" s="76"/>
    </row>
    <row r="27" spans="1:13" s="88" customFormat="1" ht="20.399999999999999">
      <c r="A27" s="91"/>
      <c r="B27" s="36">
        <f>B25+0.1</f>
        <v>3.2</v>
      </c>
      <c r="C27" s="81"/>
      <c r="D27" s="110" t="s">
        <v>95</v>
      </c>
      <c r="E27" s="124"/>
      <c r="F27" s="111" t="s">
        <v>103</v>
      </c>
      <c r="G27" s="124">
        <v>1</v>
      </c>
      <c r="H27" s="76">
        <f t="shared" si="0"/>
        <v>0.60555555555555562</v>
      </c>
      <c r="I27" s="76">
        <f t="shared" si="1"/>
        <v>0.35555555555555562</v>
      </c>
      <c r="J27" s="76">
        <f t="shared" si="2"/>
        <v>0.52222222222222225</v>
      </c>
      <c r="K27" s="126">
        <f t="shared" si="3"/>
        <v>0.89722222222222225</v>
      </c>
      <c r="L27" s="68"/>
    </row>
    <row r="28" spans="1:13" s="88" customFormat="1" ht="23.25" customHeight="1">
      <c r="A28" s="91"/>
      <c r="B28" s="36">
        <f t="shared" ref="B28:B34" si="4">B27+0.1</f>
        <v>3.3000000000000003</v>
      </c>
      <c r="C28" s="81"/>
      <c r="D28" s="110" t="s">
        <v>104</v>
      </c>
      <c r="E28" s="107"/>
      <c r="F28" s="111" t="s">
        <v>94</v>
      </c>
      <c r="G28" s="124">
        <v>1</v>
      </c>
      <c r="H28" s="56">
        <f t="shared" si="0"/>
        <v>0.60625000000000007</v>
      </c>
      <c r="I28" s="56">
        <f t="shared" si="1"/>
        <v>0.35625000000000007</v>
      </c>
      <c r="J28" s="56">
        <f t="shared" si="2"/>
        <v>0.5229166666666667</v>
      </c>
      <c r="K28" s="128">
        <f t="shared" si="3"/>
        <v>0.8979166666666667</v>
      </c>
      <c r="L28" s="68"/>
    </row>
    <row r="29" spans="1:13" s="88" customFormat="1" ht="23.25" customHeight="1">
      <c r="A29" s="91"/>
      <c r="B29" s="36">
        <f t="shared" si="4"/>
        <v>3.4000000000000004</v>
      </c>
      <c r="C29" s="81"/>
      <c r="D29" s="110" t="s">
        <v>105</v>
      </c>
      <c r="E29" s="107" t="s">
        <v>366</v>
      </c>
      <c r="F29" s="111" t="s">
        <v>94</v>
      </c>
      <c r="G29" s="124">
        <v>1</v>
      </c>
      <c r="H29" s="56">
        <f t="shared" si="0"/>
        <v>0.60694444444444451</v>
      </c>
      <c r="I29" s="56">
        <f t="shared" si="1"/>
        <v>0.35694444444444451</v>
      </c>
      <c r="J29" s="56">
        <f t="shared" si="2"/>
        <v>0.52361111111111114</v>
      </c>
      <c r="K29" s="128">
        <f t="shared" si="3"/>
        <v>0.89861111111111114</v>
      </c>
      <c r="L29" s="68"/>
    </row>
    <row r="30" spans="1:13" s="90" customFormat="1" ht="72" customHeight="1">
      <c r="B30" s="54">
        <f>B29+0.1</f>
        <v>3.5000000000000004</v>
      </c>
      <c r="D30" s="147" t="s">
        <v>304</v>
      </c>
      <c r="E30" s="48" t="s">
        <v>307</v>
      </c>
      <c r="F30" s="188" t="s">
        <v>94</v>
      </c>
      <c r="G30" s="146">
        <v>10</v>
      </c>
      <c r="H30" s="56">
        <f t="shared" ref="H30" si="5">H29+TIME(0,G29,0)</f>
        <v>0.60763888888888895</v>
      </c>
      <c r="I30" s="56">
        <f t="shared" ref="I30" si="6">I29+TIME(0,G29,0)</f>
        <v>0.35763888888888895</v>
      </c>
      <c r="J30" s="56">
        <f t="shared" ref="J30" si="7">J29+TIME(0,G29,0)</f>
        <v>0.52430555555555558</v>
      </c>
      <c r="K30" s="128">
        <f t="shared" ref="K30" si="8">K29+TIME(0,G29,0)</f>
        <v>0.89930555555555558</v>
      </c>
    </row>
    <row r="31" spans="1:13" s="90" customFormat="1" ht="87.9" customHeight="1">
      <c r="B31" s="54">
        <f>B30+0.1</f>
        <v>3.6000000000000005</v>
      </c>
      <c r="D31" s="368" t="s">
        <v>155</v>
      </c>
      <c r="E31" s="48" t="s">
        <v>384</v>
      </c>
      <c r="F31" s="64" t="s">
        <v>156</v>
      </c>
      <c r="G31" s="65">
        <v>15</v>
      </c>
      <c r="H31" s="56">
        <f t="shared" ref="H31" si="9">H30+TIME(0,G30,0)</f>
        <v>0.61458333333333337</v>
      </c>
      <c r="I31" s="56">
        <f t="shared" ref="I31" si="10">I30+TIME(0,G30,0)</f>
        <v>0.36458333333333337</v>
      </c>
      <c r="J31" s="56">
        <f t="shared" ref="J31" si="11">J30+TIME(0,G30,0)</f>
        <v>0.53125</v>
      </c>
      <c r="K31" s="128">
        <f t="shared" ref="K31" si="12">K30+TIME(0,G30,0)</f>
        <v>0.90625</v>
      </c>
    </row>
    <row r="32" spans="1:13" s="17" customFormat="1" ht="99.75" customHeight="1">
      <c r="B32" s="54">
        <f>B31+0.1</f>
        <v>3.7000000000000006</v>
      </c>
      <c r="C32" s="90"/>
      <c r="D32" s="71" t="s">
        <v>164</v>
      </c>
      <c r="E32" s="48" t="s">
        <v>385</v>
      </c>
      <c r="F32" s="77" t="s">
        <v>154</v>
      </c>
      <c r="G32" s="67">
        <v>15</v>
      </c>
      <c r="H32" s="56">
        <f t="shared" ref="H32" si="13">H31+TIME(0,G31,0)</f>
        <v>0.625</v>
      </c>
      <c r="I32" s="56">
        <f>I31+TIME(0,G31,0)</f>
        <v>0.37500000000000006</v>
      </c>
      <c r="J32" s="56">
        <f t="shared" ref="J32" si="14">J31+TIME(0,G31,0)</f>
        <v>0.54166666666666663</v>
      </c>
      <c r="K32" s="128">
        <f t="shared" ref="K32" si="15">K31+TIME(0,G31,0)</f>
        <v>0.91666666666666663</v>
      </c>
    </row>
    <row r="33" spans="1:14" s="17" customFormat="1" ht="74.25" customHeight="1">
      <c r="B33" s="54">
        <f t="shared" si="4"/>
        <v>3.8000000000000007</v>
      </c>
      <c r="C33" s="90"/>
      <c r="D33" s="71" t="s">
        <v>158</v>
      </c>
      <c r="E33" s="48" t="s">
        <v>386</v>
      </c>
      <c r="F33" s="77" t="s">
        <v>157</v>
      </c>
      <c r="G33" s="67">
        <v>15</v>
      </c>
      <c r="H33" s="76">
        <f t="shared" si="0"/>
        <v>0.63541666666666663</v>
      </c>
      <c r="I33" s="76">
        <f t="shared" si="1"/>
        <v>0.38541666666666674</v>
      </c>
      <c r="J33" s="76">
        <f t="shared" si="2"/>
        <v>0.55208333333333326</v>
      </c>
      <c r="K33" s="126">
        <f t="shared" si="3"/>
        <v>0.92708333333333326</v>
      </c>
    </row>
    <row r="34" spans="1:14" s="90" customFormat="1" ht="74.400000000000006" customHeight="1">
      <c r="A34" s="85"/>
      <c r="B34" s="54">
        <f t="shared" si="4"/>
        <v>3.9000000000000008</v>
      </c>
      <c r="C34" s="33"/>
      <c r="D34" s="71" t="s">
        <v>309</v>
      </c>
      <c r="E34" s="48" t="s">
        <v>387</v>
      </c>
      <c r="F34" s="64" t="s">
        <v>128</v>
      </c>
      <c r="G34" s="67">
        <v>15</v>
      </c>
      <c r="H34" s="76">
        <f t="shared" si="0"/>
        <v>0.64583333333333326</v>
      </c>
      <c r="I34" s="76">
        <f t="shared" si="1"/>
        <v>0.39583333333333343</v>
      </c>
      <c r="J34" s="76">
        <f t="shared" si="2"/>
        <v>0.56249999999999989</v>
      </c>
      <c r="K34" s="126">
        <f t="shared" si="3"/>
        <v>0.93749999999999989</v>
      </c>
    </row>
    <row r="35" spans="1:14" s="90" customFormat="1" ht="74.400000000000006" customHeight="1">
      <c r="A35" s="85"/>
      <c r="B35" s="54"/>
      <c r="C35" s="33"/>
      <c r="D35" s="367" t="s">
        <v>308</v>
      </c>
      <c r="E35" s="48"/>
      <c r="F35" s="64"/>
      <c r="G35" s="67"/>
      <c r="H35" s="76"/>
      <c r="I35" s="76"/>
      <c r="J35" s="76"/>
      <c r="K35" s="126"/>
    </row>
    <row r="36" spans="1:14" ht="82.5" customHeight="1">
      <c r="A36" s="17"/>
      <c r="B36" s="366">
        <f>B34+0.1</f>
        <v>4.0000000000000009</v>
      </c>
      <c r="C36" s="90"/>
      <c r="D36" s="185" t="s">
        <v>242</v>
      </c>
      <c r="E36" s="157" t="s">
        <v>388</v>
      </c>
      <c r="F36" s="48" t="s">
        <v>195</v>
      </c>
      <c r="G36" s="39">
        <v>10</v>
      </c>
      <c r="H36" s="76">
        <f>H34+TIME(0,G34,0)</f>
        <v>0.65624999999999989</v>
      </c>
      <c r="I36" s="76">
        <f>I34+TIME(0,G34,0)</f>
        <v>0.40625000000000011</v>
      </c>
      <c r="J36" s="76">
        <f>J34+TIME(0,G34,0)</f>
        <v>0.57291666666666652</v>
      </c>
      <c r="K36" s="126">
        <f>K34+TIME(0,G34,0)</f>
        <v>0.94791666666666652</v>
      </c>
      <c r="L36" s="30"/>
      <c r="M36" s="30"/>
      <c r="N36" s="30"/>
    </row>
    <row r="37" spans="1:14" ht="82.5" customHeight="1">
      <c r="A37" s="17"/>
      <c r="B37" s="366">
        <f t="shared" ref="B37:B38" si="16">B36+0.1</f>
        <v>4.1000000000000005</v>
      </c>
      <c r="C37" s="90"/>
      <c r="D37" s="185" t="s">
        <v>110</v>
      </c>
      <c r="E37" s="157" t="s">
        <v>389</v>
      </c>
      <c r="F37" s="48" t="s">
        <v>193</v>
      </c>
      <c r="G37" s="39">
        <v>5</v>
      </c>
      <c r="H37" s="76">
        <f>H36+TIME(0,G36,0)</f>
        <v>0.66319444444444431</v>
      </c>
      <c r="I37" s="76">
        <f>I36+TIME(0,G36,0)</f>
        <v>0.41319444444444453</v>
      </c>
      <c r="J37" s="76">
        <f>J36+TIME(0,G36,0)</f>
        <v>0.57986111111111094</v>
      </c>
      <c r="K37" s="126">
        <f>K36+TIME(0,G36,0)</f>
        <v>0.95486111111111094</v>
      </c>
      <c r="L37" s="30"/>
      <c r="M37" s="30"/>
      <c r="N37" s="30"/>
    </row>
    <row r="38" spans="1:14" ht="82.5" customHeight="1">
      <c r="A38" s="17"/>
      <c r="B38" s="366">
        <f t="shared" si="16"/>
        <v>4.2</v>
      </c>
      <c r="C38" s="90"/>
      <c r="D38" s="185" t="s">
        <v>134</v>
      </c>
      <c r="E38" s="157" t="s">
        <v>320</v>
      </c>
      <c r="F38" s="48" t="s">
        <v>121</v>
      </c>
      <c r="G38" s="39">
        <v>5</v>
      </c>
      <c r="H38" s="76">
        <f>H37+TIME(0,G37,0)</f>
        <v>0.66666666666666652</v>
      </c>
      <c r="I38" s="76">
        <f>I37+TIME(0,G37,0)</f>
        <v>0.41666666666666674</v>
      </c>
      <c r="J38" s="76">
        <f>J37+TIME(0,G37,0)</f>
        <v>0.58333333333333315</v>
      </c>
      <c r="K38" s="126">
        <f>K37+TIME(0,G37,0)</f>
        <v>0.95833333333333315</v>
      </c>
      <c r="L38" s="30"/>
      <c r="M38" s="30"/>
      <c r="N38" s="30"/>
    </row>
    <row r="39" spans="1:14" s="90" customFormat="1" ht="57" customHeight="1">
      <c r="B39" s="54">
        <f t="shared" ref="B39:B40" si="17">B38+0.1</f>
        <v>4.3</v>
      </c>
      <c r="D39" s="315" t="s">
        <v>392</v>
      </c>
      <c r="E39" s="146" t="s">
        <v>239</v>
      </c>
      <c r="F39" s="48" t="s">
        <v>94</v>
      </c>
      <c r="G39" s="67">
        <v>10</v>
      </c>
      <c r="H39" s="76">
        <f t="shared" ref="H39:H41" si="18">H38+TIME(0,G38,0)</f>
        <v>0.67013888888888873</v>
      </c>
      <c r="I39" s="76">
        <f t="shared" ref="I39:I41" si="19">I38+TIME(0,G38,0)</f>
        <v>0.42013888888888895</v>
      </c>
      <c r="J39" s="76">
        <f t="shared" ref="J39:J41" si="20">J38+TIME(0,G38,0)</f>
        <v>0.58680555555555536</v>
      </c>
      <c r="K39" s="126">
        <f t="shared" ref="K39:K41" si="21">K38+TIME(0,G38,0)</f>
        <v>0.96180555555555536</v>
      </c>
      <c r="L39" s="273"/>
    </row>
    <row r="40" spans="1:14" s="33" customFormat="1" ht="78" customHeight="1">
      <c r="B40" s="54">
        <f t="shared" si="17"/>
        <v>4.3999999999999995</v>
      </c>
      <c r="C40" s="90"/>
      <c r="D40" s="315" t="s">
        <v>240</v>
      </c>
      <c r="E40" s="146" t="s">
        <v>238</v>
      </c>
      <c r="F40" s="48" t="s">
        <v>236</v>
      </c>
      <c r="G40" s="67">
        <v>10</v>
      </c>
      <c r="H40" s="76">
        <f t="shared" si="18"/>
        <v>0.67708333333333315</v>
      </c>
      <c r="I40" s="76">
        <f t="shared" si="19"/>
        <v>0.42708333333333337</v>
      </c>
      <c r="J40" s="76">
        <f t="shared" si="20"/>
        <v>0.59374999999999978</v>
      </c>
      <c r="K40" s="126">
        <f t="shared" si="21"/>
        <v>0.96874999999999978</v>
      </c>
      <c r="L40" s="53"/>
    </row>
    <row r="41" spans="1:14" s="90" customFormat="1" ht="68.400000000000006" customHeight="1">
      <c r="B41" s="54">
        <f>B40+0.1</f>
        <v>4.4999999999999991</v>
      </c>
      <c r="D41" s="116" t="s">
        <v>99</v>
      </c>
      <c r="E41" s="67"/>
      <c r="F41" s="112" t="s">
        <v>94</v>
      </c>
      <c r="G41" s="39">
        <v>1</v>
      </c>
      <c r="H41" s="76">
        <f t="shared" si="18"/>
        <v>0.68402777777777757</v>
      </c>
      <c r="I41" s="76">
        <f t="shared" si="19"/>
        <v>0.43402777777777779</v>
      </c>
      <c r="J41" s="76">
        <f t="shared" si="20"/>
        <v>0.6006944444444442</v>
      </c>
      <c r="K41" s="126">
        <f t="shared" si="21"/>
        <v>0.9756944444444442</v>
      </c>
      <c r="L41" s="76"/>
    </row>
    <row r="44" spans="1:14" s="22" customFormat="1" ht="15" customHeight="1">
      <c r="D44" s="139" t="s">
        <v>100</v>
      </c>
      <c r="E44" s="109"/>
      <c r="H44" s="318"/>
      <c r="I44" s="318"/>
      <c r="J44" s="318"/>
      <c r="K44" s="265"/>
      <c r="L44" s="23"/>
    </row>
    <row r="45" spans="1:14" s="96" customFormat="1" ht="22.8">
      <c r="D45" s="312" t="s">
        <v>289</v>
      </c>
      <c r="E45" s="264"/>
      <c r="F45" s="264"/>
      <c r="H45" s="151"/>
      <c r="I45" s="151"/>
      <c r="J45" s="151"/>
      <c r="K45" s="266"/>
    </row>
    <row r="46" spans="1:14" s="96" customFormat="1" ht="23.4">
      <c r="D46" s="310" t="s">
        <v>283</v>
      </c>
      <c r="E46" s="151"/>
      <c r="F46" s="151"/>
      <c r="G46" s="151"/>
      <c r="H46" s="151"/>
      <c r="I46" s="151"/>
      <c r="J46" s="151"/>
      <c r="K46" s="266"/>
    </row>
    <row r="47" spans="1:14" s="96" customFormat="1" ht="21">
      <c r="D47" s="173" t="s">
        <v>377</v>
      </c>
      <c r="K47" s="264"/>
    </row>
    <row r="48" spans="1:14" s="88" customFormat="1" ht="21">
      <c r="D48" s="173" t="s">
        <v>139</v>
      </c>
      <c r="E48" s="96"/>
      <c r="F48" s="96"/>
      <c r="G48" s="96"/>
      <c r="H48" s="96"/>
      <c r="I48" s="96"/>
      <c r="J48" s="96"/>
      <c r="K48" s="264"/>
      <c r="M48" s="90"/>
    </row>
    <row r="49" spans="1:13" s="30" customFormat="1" ht="17.399999999999999">
      <c r="D49" s="177" t="s">
        <v>397</v>
      </c>
      <c r="E49" s="95"/>
      <c r="F49" s="95"/>
      <c r="G49" s="95"/>
      <c r="H49" s="95"/>
      <c r="I49" s="95"/>
      <c r="J49" s="95"/>
      <c r="K49" s="270"/>
      <c r="M49" s="33"/>
    </row>
    <row r="50" spans="1:13" s="88" customFormat="1" ht="21">
      <c r="D50" s="177" t="s">
        <v>398</v>
      </c>
      <c r="E50" s="96"/>
      <c r="F50" s="96"/>
      <c r="G50" s="96"/>
      <c r="H50" s="96"/>
      <c r="I50" s="96"/>
      <c r="J50" s="96"/>
      <c r="K50" s="264"/>
      <c r="M50" s="90"/>
    </row>
    <row r="51" spans="1:13" s="88" customFormat="1" ht="21">
      <c r="D51" s="173" t="s">
        <v>399</v>
      </c>
      <c r="K51" s="282"/>
      <c r="M51" s="90"/>
    </row>
    <row r="52" spans="1:13" s="88" customFormat="1" ht="20.399999999999999">
      <c r="D52" s="2"/>
      <c r="E52" s="2"/>
      <c r="F52" s="2"/>
      <c r="G52" s="2"/>
      <c r="H52" s="30"/>
      <c r="I52" s="2"/>
      <c r="J52" s="30"/>
      <c r="K52" s="283"/>
      <c r="M52" s="90"/>
    </row>
    <row r="53" spans="1:13" s="88" customFormat="1" ht="21">
      <c r="D53" s="155" t="s">
        <v>144</v>
      </c>
      <c r="K53" s="282"/>
      <c r="M53" s="90"/>
    </row>
    <row r="54" spans="1:13" s="88" customFormat="1" ht="52.2">
      <c r="D54" s="606" t="s">
        <v>400</v>
      </c>
      <c r="K54" s="282"/>
      <c r="M54" s="90"/>
    </row>
    <row r="55" spans="1:13" s="88" customFormat="1" ht="21">
      <c r="D55" s="155" t="s">
        <v>224</v>
      </c>
      <c r="K55" s="282"/>
      <c r="M55" s="90"/>
    </row>
    <row r="56" spans="1:13" s="88" customFormat="1" ht="21">
      <c r="D56" s="155" t="s">
        <v>146</v>
      </c>
      <c r="K56" s="282"/>
      <c r="M56" s="90"/>
    </row>
    <row r="57" spans="1:13" s="88" customFormat="1" ht="21">
      <c r="D57" s="187" t="s">
        <v>248</v>
      </c>
      <c r="K57" s="282"/>
      <c r="M57" s="90"/>
    </row>
    <row r="58" spans="1:13" s="88" customFormat="1" ht="21">
      <c r="D58" s="187" t="s">
        <v>226</v>
      </c>
      <c r="K58" s="282"/>
      <c r="M58" s="90"/>
    </row>
    <row r="59" spans="1:13" s="88" customFormat="1" ht="21">
      <c r="D59" s="155" t="s">
        <v>284</v>
      </c>
      <c r="K59" s="282"/>
      <c r="M59" s="90"/>
    </row>
    <row r="60" spans="1:13" s="88" customFormat="1" ht="21">
      <c r="D60" s="155" t="s">
        <v>192</v>
      </c>
      <c r="K60" s="282"/>
      <c r="M60" s="90"/>
    </row>
    <row r="61" spans="1:13" ht="21">
      <c r="A61" s="156"/>
      <c r="D61" s="187" t="s">
        <v>285</v>
      </c>
      <c r="E61" s="88"/>
      <c r="F61" s="88"/>
      <c r="G61" s="88"/>
      <c r="H61" s="88"/>
      <c r="I61" s="88"/>
      <c r="J61" s="88"/>
      <c r="K61" s="282"/>
      <c r="L61" s="2"/>
      <c r="M61" s="17"/>
    </row>
    <row r="62" spans="1:13" ht="21">
      <c r="A62" s="156"/>
      <c r="D62" s="187"/>
      <c r="E62" s="88"/>
      <c r="F62" s="88"/>
      <c r="G62" s="88"/>
      <c r="M62" s="17"/>
    </row>
    <row r="63" spans="1:13">
      <c r="M63" s="17"/>
    </row>
    <row r="64" spans="1:13" s="30" customFormat="1" ht="40.200000000000003">
      <c r="B64" s="41"/>
      <c r="C64" s="41"/>
      <c r="E64" s="33"/>
      <c r="F64" s="33"/>
      <c r="G64" s="46" t="s">
        <v>87</v>
      </c>
      <c r="H64" s="87" t="s">
        <v>249</v>
      </c>
      <c r="I64" s="87" t="s">
        <v>250</v>
      </c>
      <c r="J64" s="284" t="s">
        <v>251</v>
      </c>
      <c r="K64" s="278" t="s">
        <v>252</v>
      </c>
      <c r="L64" s="69"/>
    </row>
    <row r="65" spans="2:16" s="17" customFormat="1" ht="44.1" customHeight="1">
      <c r="D65" s="105" t="s">
        <v>107</v>
      </c>
      <c r="E65" s="35"/>
      <c r="F65" s="35"/>
      <c r="G65" s="51">
        <v>60</v>
      </c>
      <c r="H65" s="76">
        <f>J65-4/24</f>
        <v>0.4375</v>
      </c>
      <c r="I65" s="76">
        <f>J65-7/24</f>
        <v>0.31249999999999994</v>
      </c>
      <c r="J65" s="76">
        <v>0.60416666666666663</v>
      </c>
      <c r="K65" s="126">
        <f>J65+9/24</f>
        <v>0.97916666666666663</v>
      </c>
      <c r="L65" s="76"/>
    </row>
    <row r="66" spans="2:16" ht="20.399999999999999" hidden="1">
      <c r="D66" s="316"/>
      <c r="E66" s="35"/>
      <c r="F66" s="35"/>
      <c r="G66" s="31"/>
      <c r="H66" s="76">
        <f>J66-4/24</f>
        <v>0.33333333333333337</v>
      </c>
      <c r="I66" s="76">
        <f>J66-7/24</f>
        <v>0.20833333333333331</v>
      </c>
      <c r="J66" s="76">
        <v>0.5</v>
      </c>
      <c r="K66" s="126">
        <f>J66+9/24</f>
        <v>0.875</v>
      </c>
      <c r="L66" s="76"/>
    </row>
    <row r="67" spans="2:16" ht="44.1" customHeight="1">
      <c r="B67" s="15"/>
      <c r="C67" s="12"/>
      <c r="D67" s="105" t="s">
        <v>108</v>
      </c>
      <c r="E67" s="19"/>
      <c r="F67" s="19"/>
      <c r="G67" s="51">
        <v>60</v>
      </c>
      <c r="H67" s="76">
        <f>J67-4/24</f>
        <v>0.375</v>
      </c>
      <c r="I67" s="76">
        <f>J67-7/24</f>
        <v>0.24999999999999994</v>
      </c>
      <c r="J67" s="76">
        <v>0.54166666666666663</v>
      </c>
      <c r="K67" s="126">
        <f>J67+9/24</f>
        <v>0.91666666666666663</v>
      </c>
      <c r="L67" s="53"/>
    </row>
    <row r="68" spans="2:16">
      <c r="H68" s="76"/>
      <c r="I68" s="76"/>
      <c r="J68" s="76"/>
      <c r="K68" s="126"/>
    </row>
    <row r="69" spans="2:16">
      <c r="H69" s="68"/>
      <c r="I69" s="68"/>
      <c r="J69" s="68"/>
      <c r="K69" s="127"/>
    </row>
    <row r="70" spans="2:16" s="63" customFormat="1" ht="16.5" customHeight="1" thickBot="1">
      <c r="B70" s="83"/>
      <c r="D70" s="84" t="s">
        <v>89</v>
      </c>
      <c r="E70" s="14"/>
      <c r="F70" s="61"/>
      <c r="G70" s="62"/>
      <c r="H70" s="68"/>
      <c r="I70" s="68"/>
      <c r="J70" s="68"/>
      <c r="K70" s="127"/>
      <c r="L70" s="85"/>
      <c r="M70" s="85"/>
    </row>
    <row r="71" spans="2:16" ht="18" thickBot="1">
      <c r="D71" s="154" t="s">
        <v>150</v>
      </c>
      <c r="E71" s="115"/>
      <c r="F71" s="153"/>
      <c r="G71" s="134"/>
      <c r="H71" s="68"/>
      <c r="I71" s="68"/>
      <c r="J71" s="68"/>
      <c r="K71" s="127"/>
      <c r="L71" s="33"/>
      <c r="M71" s="33"/>
      <c r="N71" s="30"/>
      <c r="O71" s="30"/>
      <c r="P71" s="30"/>
    </row>
    <row r="72" spans="2:16" s="26" customFormat="1" ht="16.2" thickBot="1">
      <c r="D72" s="179" t="s">
        <v>233</v>
      </c>
      <c r="E72" s="115"/>
      <c r="F72" s="179"/>
      <c r="G72" s="180"/>
      <c r="H72" s="76"/>
      <c r="I72" s="76"/>
      <c r="J72" s="76"/>
      <c r="K72" s="126"/>
      <c r="L72" s="57"/>
      <c r="M72" s="57"/>
    </row>
    <row r="73" spans="2:16" s="26" customFormat="1">
      <c r="D73" s="179" t="s">
        <v>139</v>
      </c>
      <c r="E73" s="115"/>
      <c r="F73" s="179" t="s">
        <v>144</v>
      </c>
      <c r="G73" s="181"/>
      <c r="H73" s="76"/>
      <c r="I73" s="76"/>
      <c r="J73" s="76"/>
      <c r="K73" s="126"/>
      <c r="L73" s="57"/>
      <c r="M73" s="57"/>
    </row>
    <row r="74" spans="2:16" s="26" customFormat="1">
      <c r="D74" s="182" t="s">
        <v>204</v>
      </c>
      <c r="E74" s="115"/>
      <c r="F74" s="182" t="s">
        <v>207</v>
      </c>
      <c r="G74" s="181"/>
      <c r="H74" s="76"/>
      <c r="I74" s="76"/>
      <c r="J74" s="76"/>
      <c r="K74" s="126"/>
      <c r="L74" s="57"/>
      <c r="M74" s="57"/>
    </row>
    <row r="75" spans="2:16" s="26" customFormat="1">
      <c r="D75" s="179" t="s">
        <v>205</v>
      </c>
      <c r="E75" s="115"/>
      <c r="F75" s="179" t="s">
        <v>145</v>
      </c>
      <c r="G75" s="181"/>
      <c r="H75" s="76"/>
      <c r="I75" s="76"/>
      <c r="J75" s="76"/>
      <c r="K75" s="126"/>
      <c r="L75" s="57"/>
      <c r="M75" s="57"/>
    </row>
    <row r="76" spans="2:16" s="26" customFormat="1">
      <c r="D76" s="179" t="s">
        <v>235</v>
      </c>
      <c r="E76" s="115"/>
      <c r="F76" s="179" t="s">
        <v>146</v>
      </c>
      <c r="G76" s="181"/>
      <c r="H76" s="76"/>
      <c r="I76" s="76"/>
      <c r="J76" s="76"/>
      <c r="K76" s="126"/>
      <c r="L76" s="57"/>
      <c r="M76" s="57"/>
    </row>
    <row r="77" spans="2:16" s="26" customFormat="1">
      <c r="D77" s="179"/>
      <c r="E77" s="115"/>
      <c r="F77" s="179" t="s">
        <v>147</v>
      </c>
      <c r="G77" s="181"/>
      <c r="H77" s="76"/>
      <c r="I77" s="76"/>
      <c r="J77" s="76"/>
      <c r="K77" s="126"/>
      <c r="L77" s="57"/>
      <c r="M77" s="57"/>
    </row>
    <row r="78" spans="2:16" s="26" customFormat="1">
      <c r="D78" s="183"/>
      <c r="E78" s="115"/>
      <c r="F78" s="179" t="s">
        <v>148</v>
      </c>
      <c r="G78" s="181"/>
      <c r="H78" s="76"/>
      <c r="I78" s="76"/>
      <c r="J78" s="76"/>
      <c r="K78" s="126"/>
      <c r="L78" s="57"/>
      <c r="M78" s="57"/>
    </row>
    <row r="79" spans="2:16" s="26" customFormat="1">
      <c r="D79" s="183"/>
      <c r="E79" s="115"/>
      <c r="F79" s="179" t="s">
        <v>205</v>
      </c>
      <c r="G79" s="181"/>
      <c r="H79" s="2"/>
      <c r="I79" s="2"/>
      <c r="J79" s="17"/>
      <c r="K79" s="263"/>
      <c r="L79" s="57"/>
      <c r="M79" s="57"/>
    </row>
    <row r="80" spans="2:16" s="26" customFormat="1">
      <c r="D80" s="183"/>
      <c r="E80" s="115"/>
      <c r="F80" s="179" t="s">
        <v>206</v>
      </c>
      <c r="G80" s="181"/>
      <c r="H80" s="87"/>
      <c r="I80" s="87"/>
      <c r="J80" s="284"/>
      <c r="K80" s="278"/>
      <c r="L80" s="57"/>
      <c r="M80" s="57"/>
    </row>
    <row r="81" spans="2:13" s="26" customFormat="1">
      <c r="D81" s="183"/>
      <c r="E81" s="115"/>
      <c r="F81" s="179" t="s">
        <v>149</v>
      </c>
      <c r="G81" s="181"/>
      <c r="H81" s="76"/>
      <c r="I81" s="76"/>
      <c r="J81" s="76"/>
      <c r="K81" s="126"/>
      <c r="L81" s="57"/>
      <c r="M81" s="57"/>
    </row>
    <row r="82" spans="2:13" s="26" customFormat="1">
      <c r="B82" s="184"/>
      <c r="C82" s="21"/>
      <c r="D82" s="55"/>
      <c r="E82" s="14"/>
      <c r="F82" s="187" t="s">
        <v>208</v>
      </c>
      <c r="G82" s="67"/>
      <c r="H82" s="76"/>
      <c r="I82" s="76"/>
      <c r="J82" s="76"/>
      <c r="K82" s="126"/>
      <c r="L82" s="57"/>
      <c r="M82" s="57"/>
    </row>
  </sheetData>
  <phoneticPr fontId="23"/>
  <hyperlinks>
    <hyperlink ref="D74" r:id="rId1" display="https://ieeesa.webex.com/ieeesa/j.php?MTID=mda3ba4f3974508f2ffdebbf050a15da3" xr:uid="{C55A3C8C-6B9C-4719-82C2-DC9FB7371A8C}"/>
    <hyperlink ref="F74" r:id="rId2" display="mailto:23490809065@ieeesa.webex.com" xr:uid="{BC3334DB-A4C8-4779-988B-0175E8493B11}"/>
    <hyperlink ref="F82" r:id="rId3" xr:uid="{2FFC9A64-EB0C-40A2-8AE2-56342323A106}"/>
    <hyperlink ref="D57" r:id="rId4" xr:uid="{2793B24F-3A50-49FD-823C-C7BD4DA13F88}"/>
    <hyperlink ref="D58" r:id="rId5" xr:uid="{404A9179-2B0A-4ACB-BD15-5A3853E4490D}"/>
    <hyperlink ref="D61" r:id="rId6" xr:uid="{226800EF-7CEC-476C-8C51-A215998A71A7}"/>
    <hyperlink ref="D54" r:id="rId7" display="mailto:23367660100@ieeesa.webex.com" xr:uid="{5C47EAE8-6126-4336-8967-BD27675D2DAE}"/>
    <hyperlink ref="D49" r:id="rId8" display="https://ieeesa.webex.com/wbxmjs/joinservice/sites/ieeesa/meeting/download/3e0bdaecc2e845988112b28cb38bc738?siteurl=ieeesa&amp;MTID=m077b9725fcf2dbe44c37fbf440e67f30" xr:uid="{7E0F4FE4-5F70-473A-8E82-4DBE054DC84F}"/>
    <hyperlink ref="F10" r:id="rId9" display="mailto:23490809065@ieeesa.webex.com" xr:uid="{CD45C814-F5E3-43B9-94BD-38F8FBB27914}"/>
    <hyperlink ref="F13" r:id="rId10" xr:uid="{0F9BD20C-84A3-4693-8E9F-07FC6291711F}"/>
    <hyperlink ref="F14" r:id="rId11" xr:uid="{974B9671-3DA4-4445-8F53-929249B7FA84}"/>
    <hyperlink ref="F17" r:id="rId12" xr:uid="{B1C58630-8E8C-48A4-9E31-1F50E8AF9588}"/>
  </hyperlinks>
  <pageMargins left="0.75" right="0.75" top="1" bottom="1" header="0.5" footer="0.5"/>
  <pageSetup paperSize="9" orientation="portrait" r:id="rId1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99"/>
  <sheetViews>
    <sheetView zoomScale="80" zoomScaleNormal="80" workbookViewId="0">
      <selection activeCell="H5" sqref="H5:K6"/>
    </sheetView>
  </sheetViews>
  <sheetFormatPr defaultColWidth="9.44140625" defaultRowHeight="15.6"/>
  <cols>
    <col min="1" max="1" width="2.44140625" style="2" customWidth="1"/>
    <col min="2" max="2" width="6.88671875" style="2" customWidth="1"/>
    <col min="3" max="3" width="1.44140625" style="2" customWidth="1"/>
    <col min="4" max="4" width="60.109375" style="2" customWidth="1"/>
    <col min="5" max="5" width="16.44140625" style="14" customWidth="1"/>
    <col min="6" max="6" width="24.21875" style="2" customWidth="1"/>
    <col min="7" max="7" width="12" style="2" customWidth="1"/>
    <col min="8" max="8" width="14" style="99" customWidth="1"/>
    <col min="9" max="9" width="12.5546875" style="99" customWidth="1"/>
    <col min="10" max="10" width="14" style="99" customWidth="1"/>
    <col min="11" max="11" width="14.77734375" style="150" customWidth="1"/>
    <col min="12" max="16384" width="9.44140625" style="2"/>
  </cols>
  <sheetData>
    <row r="1" spans="1:14" ht="17.399999999999999">
      <c r="B1" s="11"/>
      <c r="C1" s="12"/>
      <c r="D1" s="13" t="s">
        <v>86</v>
      </c>
      <c r="F1" s="15"/>
      <c r="G1" s="16"/>
      <c r="H1" s="2"/>
      <c r="I1" s="16"/>
      <c r="J1" s="17"/>
      <c r="K1" s="277"/>
      <c r="L1" s="17"/>
    </row>
    <row r="2" spans="1:14">
      <c r="B2" s="15"/>
      <c r="C2" s="12"/>
      <c r="D2" s="18" t="s">
        <v>296</v>
      </c>
      <c r="F2" s="15"/>
      <c r="G2" s="16"/>
      <c r="H2" s="2"/>
      <c r="I2" s="16"/>
      <c r="J2" s="17"/>
      <c r="K2" s="277"/>
      <c r="L2" s="17"/>
    </row>
    <row r="3" spans="1:14" s="74" customFormat="1" ht="21">
      <c r="A3" s="104"/>
      <c r="E3" s="79"/>
      <c r="F3" s="40"/>
      <c r="G3" s="40"/>
      <c r="H3" s="2"/>
      <c r="I3" s="16"/>
      <c r="J3" s="17"/>
      <c r="K3" s="277"/>
      <c r="L3" s="40"/>
    </row>
    <row r="4" spans="1:14" s="26" customFormat="1" ht="61.2">
      <c r="B4" s="58"/>
      <c r="C4" s="59"/>
      <c r="D4" s="313" t="s">
        <v>295</v>
      </c>
      <c r="E4" s="35" t="s">
        <v>91</v>
      </c>
      <c r="F4" s="35" t="s">
        <v>92</v>
      </c>
      <c r="G4" s="46" t="s">
        <v>87</v>
      </c>
      <c r="H4" s="87" t="s">
        <v>358</v>
      </c>
      <c r="I4" s="317" t="s">
        <v>359</v>
      </c>
      <c r="J4" s="192" t="s">
        <v>360</v>
      </c>
      <c r="K4" s="278" t="s">
        <v>361</v>
      </c>
    </row>
    <row r="5" spans="1:14" s="26" customFormat="1" ht="35.4" customHeight="1">
      <c r="B5" s="58"/>
      <c r="C5" s="59"/>
      <c r="D5" s="60"/>
      <c r="E5" s="35"/>
      <c r="F5" s="35"/>
      <c r="G5" s="51">
        <v>120</v>
      </c>
      <c r="H5" s="126">
        <f>J5+2/24</f>
        <v>0.60416666666666674</v>
      </c>
      <c r="I5" s="126">
        <f>J5-4/24</f>
        <v>0.35416666666666674</v>
      </c>
      <c r="J5" s="126">
        <v>0.52083333333333337</v>
      </c>
      <c r="K5" s="126">
        <f>J5+9/24</f>
        <v>0.89583333333333337</v>
      </c>
    </row>
    <row r="6" spans="1:14" s="30" customFormat="1" ht="21">
      <c r="A6" s="41"/>
      <c r="B6" s="131">
        <v>4.0999999999999996</v>
      </c>
      <c r="C6" s="92"/>
      <c r="D6" s="125" t="s">
        <v>101</v>
      </c>
      <c r="E6" s="45" t="s">
        <v>365</v>
      </c>
      <c r="F6" s="133" t="s">
        <v>102</v>
      </c>
      <c r="G6" s="44">
        <v>1</v>
      </c>
      <c r="H6" s="126">
        <f>J6+2/24</f>
        <v>0.60416666666666674</v>
      </c>
      <c r="I6" s="126">
        <f>J6-4/24</f>
        <v>0.35416666666666674</v>
      </c>
      <c r="J6" s="126">
        <v>0.52083333333333337</v>
      </c>
      <c r="K6" s="126">
        <f>J6+9/24</f>
        <v>0.89583333333333337</v>
      </c>
    </row>
    <row r="7" spans="1:14" s="30" customFormat="1" ht="40.799999999999997">
      <c r="A7" s="41"/>
      <c r="B7" s="131"/>
      <c r="C7" s="92"/>
      <c r="D7" s="125" t="s">
        <v>27</v>
      </c>
      <c r="E7" s="44"/>
      <c r="F7" s="74"/>
      <c r="G7" s="44">
        <v>1</v>
      </c>
      <c r="H7" s="76">
        <f t="shared" ref="H7:H10" si="0">H6+TIME(0,G6,0)</f>
        <v>0.60486111111111118</v>
      </c>
      <c r="I7" s="76">
        <f t="shared" ref="I7:I10" si="1">I6+TIME(0,G6,0)</f>
        <v>0.35486111111111118</v>
      </c>
      <c r="J7" s="76">
        <f t="shared" ref="J7:J10" si="2">J6+TIME(0,G6,0)</f>
        <v>0.52152777777777781</v>
      </c>
      <c r="K7" s="126">
        <f t="shared" ref="K7:K10" si="3">K6+TIME(0,G6,0)</f>
        <v>0.89652777777777781</v>
      </c>
    </row>
    <row r="8" spans="1:14" s="30" customFormat="1" ht="21">
      <c r="A8" s="41"/>
      <c r="B8" s="132">
        <f>B6+0.1</f>
        <v>4.1999999999999993</v>
      </c>
      <c r="C8" s="81"/>
      <c r="D8" s="125" t="s">
        <v>95</v>
      </c>
      <c r="E8" s="44"/>
      <c r="F8" s="133" t="s">
        <v>96</v>
      </c>
      <c r="G8" s="44">
        <v>1</v>
      </c>
      <c r="H8" s="68">
        <f t="shared" si="0"/>
        <v>0.60555555555555562</v>
      </c>
      <c r="I8" s="68">
        <f t="shared" si="1"/>
        <v>0.35555555555555562</v>
      </c>
      <c r="J8" s="68">
        <f t="shared" si="2"/>
        <v>0.52222222222222225</v>
      </c>
      <c r="K8" s="127">
        <f t="shared" si="3"/>
        <v>0.89722222222222225</v>
      </c>
    </row>
    <row r="9" spans="1:14" s="30" customFormat="1" ht="23.25" customHeight="1">
      <c r="A9" s="41"/>
      <c r="B9" s="132">
        <f t="shared" ref="B9:B10" si="4">B8+0.1</f>
        <v>4.2999999999999989</v>
      </c>
      <c r="C9" s="81"/>
      <c r="D9" s="125" t="s">
        <v>104</v>
      </c>
      <c r="E9" s="44"/>
      <c r="F9" s="133" t="s">
        <v>94</v>
      </c>
      <c r="G9" s="44">
        <v>1</v>
      </c>
      <c r="H9" s="68">
        <f t="shared" si="0"/>
        <v>0.60625000000000007</v>
      </c>
      <c r="I9" s="68">
        <f t="shared" si="1"/>
        <v>0.35625000000000007</v>
      </c>
      <c r="J9" s="68">
        <f t="shared" si="2"/>
        <v>0.5229166666666667</v>
      </c>
      <c r="K9" s="127">
        <f t="shared" si="3"/>
        <v>0.8979166666666667</v>
      </c>
    </row>
    <row r="10" spans="1:14" s="30" customFormat="1" ht="23.25" customHeight="1">
      <c r="A10" s="41"/>
      <c r="B10" s="132">
        <f t="shared" si="4"/>
        <v>4.3999999999999986</v>
      </c>
      <c r="C10" s="81"/>
      <c r="D10" s="125" t="s">
        <v>105</v>
      </c>
      <c r="E10" s="44" t="s">
        <v>366</v>
      </c>
      <c r="F10" s="133" t="s">
        <v>94</v>
      </c>
      <c r="G10" s="39">
        <v>5</v>
      </c>
      <c r="H10" s="68">
        <f t="shared" si="0"/>
        <v>0.60694444444444451</v>
      </c>
      <c r="I10" s="68">
        <f t="shared" si="1"/>
        <v>0.35694444444444451</v>
      </c>
      <c r="J10" s="68">
        <f t="shared" si="2"/>
        <v>0.52361111111111114</v>
      </c>
      <c r="K10" s="127">
        <f t="shared" si="3"/>
        <v>0.89861111111111114</v>
      </c>
    </row>
    <row r="11" spans="1:14" s="57" customFormat="1" ht="72.900000000000006" customHeight="1">
      <c r="B11" s="93">
        <f>B10+0.1</f>
        <v>4.4999999999999982</v>
      </c>
      <c r="C11" s="90"/>
      <c r="D11" s="314" t="s">
        <v>390</v>
      </c>
      <c r="E11" s="51" t="s">
        <v>391</v>
      </c>
      <c r="F11" s="78" t="s">
        <v>264</v>
      </c>
      <c r="G11" s="157">
        <v>30</v>
      </c>
      <c r="H11" s="76">
        <f t="shared" ref="H11:H12" si="5">H10+TIME(0,G10,0)</f>
        <v>0.61041666666666672</v>
      </c>
      <c r="I11" s="76">
        <f t="shared" ref="I11:I12" si="6">I10+TIME(0,G10,0)</f>
        <v>0.36041666666666672</v>
      </c>
      <c r="J11" s="76">
        <f t="shared" ref="J11:J12" si="7">J10+TIME(0,G10,0)</f>
        <v>0.52708333333333335</v>
      </c>
      <c r="K11" s="126">
        <f t="shared" ref="K11:K12" si="8">K10+TIME(0,G10,0)</f>
        <v>0.90208333333333335</v>
      </c>
    </row>
    <row r="12" spans="1:14" s="90" customFormat="1" ht="57" customHeight="1">
      <c r="B12" s="93">
        <f t="shared" ref="B12" si="9">B11+0.1</f>
        <v>4.5999999999999979</v>
      </c>
      <c r="D12" s="315" t="s">
        <v>292</v>
      </c>
      <c r="E12" s="146" t="s">
        <v>293</v>
      </c>
      <c r="F12" s="48" t="s">
        <v>94</v>
      </c>
      <c r="G12" s="39">
        <v>5</v>
      </c>
      <c r="H12" s="76">
        <f t="shared" si="5"/>
        <v>0.63125000000000009</v>
      </c>
      <c r="I12" s="76">
        <f t="shared" si="6"/>
        <v>0.38125000000000003</v>
      </c>
      <c r="J12" s="76">
        <f t="shared" si="7"/>
        <v>0.54791666666666672</v>
      </c>
      <c r="K12" s="126">
        <f t="shared" si="8"/>
        <v>0.92291666666666672</v>
      </c>
      <c r="L12" s="273"/>
    </row>
    <row r="13" spans="1:14" ht="97.5" customHeight="1">
      <c r="A13" s="17"/>
      <c r="B13" s="186">
        <f>B12+0.1</f>
        <v>4.6999999999999975</v>
      </c>
      <c r="C13" s="90"/>
      <c r="D13" s="185" t="s">
        <v>306</v>
      </c>
      <c r="E13" s="157" t="s">
        <v>393</v>
      </c>
      <c r="F13" s="64" t="s">
        <v>241</v>
      </c>
      <c r="G13" s="39">
        <v>10</v>
      </c>
      <c r="H13" s="76">
        <f t="shared" ref="H13" si="10">H12+TIME(0,G12,0)</f>
        <v>0.6347222222222223</v>
      </c>
      <c r="I13" s="76">
        <f t="shared" ref="I13" si="11">I12+TIME(0,G12,0)</f>
        <v>0.38472222222222224</v>
      </c>
      <c r="J13" s="76">
        <f t="shared" ref="J13" si="12">J12+TIME(0,G12,0)</f>
        <v>0.55138888888888893</v>
      </c>
      <c r="K13" s="126">
        <f t="shared" ref="K13" si="13">K12+TIME(0,G12,0)</f>
        <v>0.92638888888888893</v>
      </c>
      <c r="L13" s="30"/>
      <c r="M13" s="30"/>
      <c r="N13" s="30"/>
    </row>
    <row r="14" spans="1:14" ht="82.5" customHeight="1">
      <c r="A14" s="17"/>
      <c r="B14" s="186">
        <f>B13+0.1</f>
        <v>4.7999999999999972</v>
      </c>
      <c r="C14" s="90"/>
      <c r="D14" s="185" t="s">
        <v>242</v>
      </c>
      <c r="E14" s="157" t="s">
        <v>388</v>
      </c>
      <c r="F14" s="48" t="s">
        <v>195</v>
      </c>
      <c r="G14" s="39">
        <v>5</v>
      </c>
      <c r="H14" s="76">
        <f>H13+TIME(0,G13,0)</f>
        <v>0.64166666666666672</v>
      </c>
      <c r="I14" s="76">
        <f>I13+TIME(0,G13,0)</f>
        <v>0.39166666666666666</v>
      </c>
      <c r="J14" s="76">
        <f>J13+TIME(0,G13,0)</f>
        <v>0.55833333333333335</v>
      </c>
      <c r="K14" s="126">
        <f>K13+TIME(0,G13,0)</f>
        <v>0.93333333333333335</v>
      </c>
      <c r="L14" s="30"/>
      <c r="M14" s="30"/>
      <c r="N14" s="30"/>
    </row>
    <row r="15" spans="1:14" ht="82.5" customHeight="1">
      <c r="A15" s="17"/>
      <c r="B15" s="186">
        <f t="shared" ref="B15:B17" si="14">B14+0.1</f>
        <v>4.8999999999999968</v>
      </c>
      <c r="C15" s="90"/>
      <c r="D15" s="185" t="s">
        <v>110</v>
      </c>
      <c r="E15" s="157" t="s">
        <v>389</v>
      </c>
      <c r="F15" s="48" t="s">
        <v>193</v>
      </c>
      <c r="G15" s="39">
        <v>5</v>
      </c>
      <c r="H15" s="76">
        <f>H14+TIME(0,G14,0)</f>
        <v>0.64513888888888893</v>
      </c>
      <c r="I15" s="76">
        <f>I14+TIME(0,G14,0)</f>
        <v>0.39513888888888887</v>
      </c>
      <c r="J15" s="76">
        <f>J14+TIME(0,G14,0)</f>
        <v>0.56180555555555556</v>
      </c>
      <c r="K15" s="126">
        <f>K14+TIME(0,G14,0)</f>
        <v>0.93680555555555556</v>
      </c>
      <c r="L15" s="30"/>
      <c r="M15" s="30"/>
      <c r="N15" s="30"/>
    </row>
    <row r="16" spans="1:14" ht="82.5" customHeight="1">
      <c r="A16" s="17"/>
      <c r="B16" s="186">
        <f t="shared" si="14"/>
        <v>4.9999999999999964</v>
      </c>
      <c r="C16" s="90"/>
      <c r="D16" s="185" t="s">
        <v>134</v>
      </c>
      <c r="E16" s="157" t="s">
        <v>320</v>
      </c>
      <c r="F16" s="48" t="s">
        <v>121</v>
      </c>
      <c r="G16" s="39">
        <v>5</v>
      </c>
      <c r="H16" s="76">
        <f>H15+TIME(0,G15,0)</f>
        <v>0.64861111111111114</v>
      </c>
      <c r="I16" s="76">
        <f>I15+TIME(0,G15,0)</f>
        <v>0.39861111111111108</v>
      </c>
      <c r="J16" s="76">
        <f>J15+TIME(0,G15,0)</f>
        <v>0.56527777777777777</v>
      </c>
      <c r="K16" s="126">
        <f>K15+TIME(0,G15,0)</f>
        <v>0.94027777777777777</v>
      </c>
      <c r="L16" s="30"/>
      <c r="M16" s="30"/>
      <c r="N16" s="30"/>
    </row>
    <row r="17" spans="1:13" s="96" customFormat="1" ht="58.5" customHeight="1">
      <c r="A17" s="96" t="s">
        <v>122</v>
      </c>
      <c r="B17" s="93">
        <f t="shared" si="14"/>
        <v>5.0999999999999961</v>
      </c>
      <c r="C17" s="90"/>
      <c r="D17" s="185" t="s">
        <v>109</v>
      </c>
      <c r="E17" s="51"/>
      <c r="F17" s="48" t="s">
        <v>94</v>
      </c>
      <c r="G17" s="274">
        <v>1</v>
      </c>
      <c r="H17" s="76">
        <f>H16+TIME(0,G16,0)</f>
        <v>0.65208333333333335</v>
      </c>
      <c r="I17" s="76">
        <f>I16+TIME(0,G16,0)</f>
        <v>0.40208333333333329</v>
      </c>
      <c r="J17" s="76">
        <f>J16+TIME(0,G16,0)</f>
        <v>0.56874999999999998</v>
      </c>
      <c r="K17" s="126">
        <f>K16+TIME(0,G16,0)</f>
        <v>0.94374999999999998</v>
      </c>
    </row>
    <row r="19" spans="1:13" s="74" customFormat="1" ht="21">
      <c r="A19" s="104"/>
      <c r="E19" s="79"/>
      <c r="F19" s="40"/>
      <c r="G19" s="40"/>
      <c r="H19" s="76"/>
      <c r="I19" s="76"/>
      <c r="J19" s="76"/>
      <c r="K19" s="126"/>
      <c r="L19" s="40"/>
    </row>
    <row r="20" spans="1:13" s="22" customFormat="1" ht="15" customHeight="1">
      <c r="D20" s="139" t="s">
        <v>100</v>
      </c>
      <c r="E20" s="109"/>
      <c r="H20" s="318"/>
      <c r="I20" s="318"/>
      <c r="J20" s="318"/>
      <c r="K20" s="265"/>
      <c r="L20" s="23"/>
    </row>
    <row r="21" spans="1:13" s="96" customFormat="1" ht="22.8">
      <c r="D21" s="312" t="s">
        <v>291</v>
      </c>
      <c r="E21" s="264"/>
      <c r="F21" s="264"/>
      <c r="H21" s="151"/>
      <c r="I21" s="151"/>
      <c r="J21" s="151"/>
      <c r="K21" s="266"/>
    </row>
    <row r="22" spans="1:13" s="96" customFormat="1" ht="23.4">
      <c r="D22" s="310" t="s">
        <v>283</v>
      </c>
      <c r="E22" s="151"/>
      <c r="F22" s="151"/>
      <c r="G22" s="151"/>
      <c r="H22" s="151"/>
      <c r="I22" s="151"/>
      <c r="J22" s="151"/>
      <c r="K22" s="266"/>
    </row>
    <row r="23" spans="1:13" s="96" customFormat="1" ht="21">
      <c r="D23" s="173" t="s">
        <v>377</v>
      </c>
      <c r="K23" s="264"/>
    </row>
    <row r="24" spans="1:13" s="88" customFormat="1" ht="21">
      <c r="D24" s="173" t="s">
        <v>139</v>
      </c>
      <c r="E24" s="96"/>
      <c r="F24" s="96"/>
      <c r="G24" s="96"/>
      <c r="H24" s="96"/>
      <c r="I24" s="96"/>
      <c r="J24" s="96"/>
      <c r="K24" s="264"/>
      <c r="M24" s="90"/>
    </row>
    <row r="25" spans="1:13" s="30" customFormat="1" ht="17.399999999999999">
      <c r="D25" s="177" t="s">
        <v>397</v>
      </c>
      <c r="E25" s="95"/>
      <c r="F25" s="95"/>
      <c r="G25" s="95"/>
      <c r="H25" s="95"/>
      <c r="I25" s="95"/>
      <c r="J25" s="95"/>
      <c r="K25" s="270"/>
      <c r="M25" s="33"/>
    </row>
    <row r="26" spans="1:13" s="88" customFormat="1" ht="21">
      <c r="D26" s="177" t="s">
        <v>398</v>
      </c>
      <c r="E26" s="96"/>
      <c r="F26" s="96"/>
      <c r="G26" s="96"/>
      <c r="H26" s="96"/>
      <c r="I26" s="96"/>
      <c r="J26" s="96"/>
      <c r="K26" s="264"/>
      <c r="M26" s="90"/>
    </row>
    <row r="27" spans="1:13" s="88" customFormat="1" ht="21">
      <c r="D27" s="173" t="s">
        <v>399</v>
      </c>
      <c r="K27" s="282"/>
      <c r="M27" s="90"/>
    </row>
    <row r="28" spans="1:13" s="88" customFormat="1" ht="20.399999999999999">
      <c r="D28" s="2"/>
      <c r="E28" s="2"/>
      <c r="F28" s="2"/>
      <c r="G28" s="2"/>
      <c r="H28" s="30"/>
      <c r="I28" s="2"/>
      <c r="J28" s="30"/>
      <c r="K28" s="283"/>
      <c r="M28" s="90"/>
    </row>
    <row r="29" spans="1:13" s="88" customFormat="1" ht="21">
      <c r="D29" s="155" t="s">
        <v>144</v>
      </c>
      <c r="K29" s="282"/>
      <c r="M29" s="90"/>
    </row>
    <row r="30" spans="1:13" s="88" customFormat="1" ht="52.2">
      <c r="D30" s="606" t="s">
        <v>400</v>
      </c>
      <c r="K30" s="282"/>
      <c r="M30" s="90"/>
    </row>
    <row r="31" spans="1:13" s="88" customFormat="1" ht="21">
      <c r="D31" s="155" t="s">
        <v>224</v>
      </c>
      <c r="K31" s="282"/>
      <c r="M31" s="90"/>
    </row>
    <row r="32" spans="1:13" s="88" customFormat="1" ht="21">
      <c r="D32" s="155" t="s">
        <v>146</v>
      </c>
      <c r="K32" s="282"/>
      <c r="M32" s="90"/>
    </row>
    <row r="33" spans="1:13" s="88" customFormat="1" ht="21">
      <c r="D33" s="187" t="s">
        <v>248</v>
      </c>
      <c r="K33" s="282"/>
      <c r="M33" s="90"/>
    </row>
    <row r="34" spans="1:13" s="88" customFormat="1" ht="21">
      <c r="D34" s="187" t="s">
        <v>226</v>
      </c>
      <c r="K34" s="282"/>
      <c r="M34" s="90"/>
    </row>
    <row r="35" spans="1:13" s="88" customFormat="1" ht="21">
      <c r="D35" s="155" t="s">
        <v>284</v>
      </c>
      <c r="K35" s="282"/>
      <c r="M35" s="90"/>
    </row>
    <row r="36" spans="1:13" s="88" customFormat="1" ht="21">
      <c r="D36" s="155" t="s">
        <v>192</v>
      </c>
      <c r="K36" s="282"/>
      <c r="M36" s="90"/>
    </row>
    <row r="37" spans="1:13" ht="21">
      <c r="A37" s="156"/>
      <c r="D37" s="187" t="s">
        <v>285</v>
      </c>
      <c r="E37" s="88"/>
      <c r="F37" s="88"/>
      <c r="G37" s="88"/>
      <c r="H37" s="88"/>
      <c r="I37" s="88"/>
      <c r="J37" s="88"/>
      <c r="K37" s="282"/>
      <c r="M37" s="17"/>
    </row>
    <row r="38" spans="1:13" ht="21">
      <c r="A38" s="156"/>
      <c r="D38" s="187"/>
      <c r="E38" s="88"/>
      <c r="F38" s="88"/>
      <c r="G38" s="88"/>
      <c r="L38" s="17"/>
      <c r="M38" s="17"/>
    </row>
    <row r="39" spans="1:13" s="30" customFormat="1" ht="40.200000000000003">
      <c r="A39" s="74"/>
      <c r="B39" s="41"/>
      <c r="C39" s="41"/>
      <c r="E39" s="33"/>
      <c r="F39" s="33"/>
      <c r="G39" s="46" t="s">
        <v>87</v>
      </c>
      <c r="H39" s="87" t="s">
        <v>358</v>
      </c>
      <c r="I39" s="317" t="s">
        <v>359</v>
      </c>
      <c r="J39" s="192" t="s">
        <v>360</v>
      </c>
      <c r="K39" s="278" t="s">
        <v>361</v>
      </c>
      <c r="L39" s="285"/>
    </row>
    <row r="40" spans="1:13" s="17" customFormat="1" ht="47.25" customHeight="1">
      <c r="A40" s="30"/>
      <c r="D40" s="105" t="s">
        <v>294</v>
      </c>
      <c r="E40" s="35"/>
      <c r="F40" s="35"/>
      <c r="G40" s="51">
        <v>120</v>
      </c>
      <c r="H40" s="126">
        <f>J40+2/24</f>
        <v>0.70833333333333337</v>
      </c>
      <c r="I40" s="126">
        <f>J40-4/24</f>
        <v>0.45833333333333337</v>
      </c>
      <c r="J40" s="126">
        <v>0.625</v>
      </c>
      <c r="K40" s="126">
        <f>J40+9/24</f>
        <v>1</v>
      </c>
      <c r="L40" s="286"/>
    </row>
    <row r="41" spans="1:13" ht="21">
      <c r="A41" s="156"/>
      <c r="D41" s="187"/>
      <c r="E41" s="88"/>
      <c r="F41" s="88"/>
      <c r="G41" s="88"/>
      <c r="L41" s="17"/>
      <c r="M41" s="17"/>
    </row>
    <row r="42" spans="1:13" s="95" customFormat="1" ht="22.8">
      <c r="A42" s="41"/>
      <c r="H42" s="151"/>
      <c r="I42" s="151"/>
      <c r="J42" s="151"/>
      <c r="K42" s="266"/>
    </row>
    <row r="43" spans="1:13" s="63" customFormat="1" ht="16.5" customHeight="1" thickBot="1">
      <c r="B43" s="83"/>
      <c r="D43" s="50" t="s">
        <v>89</v>
      </c>
      <c r="E43" s="14"/>
      <c r="F43" s="61"/>
      <c r="G43" s="62"/>
      <c r="I43" s="66"/>
      <c r="J43" s="85"/>
      <c r="K43" s="279"/>
      <c r="M43" s="85"/>
    </row>
    <row r="44" spans="1:13" s="30" customFormat="1" ht="18.600000000000001" thickBot="1">
      <c r="D44" s="173" t="s">
        <v>402</v>
      </c>
      <c r="E44" s="174"/>
      <c r="F44" s="173"/>
      <c r="G44" s="175"/>
      <c r="I44" s="53"/>
      <c r="J44" s="33"/>
      <c r="K44" s="280"/>
      <c r="M44" s="33"/>
    </row>
    <row r="45" spans="1:13" s="30" customFormat="1" ht="18">
      <c r="D45" s="173" t="s">
        <v>139</v>
      </c>
      <c r="E45" s="174"/>
      <c r="F45" s="173" t="s">
        <v>144</v>
      </c>
      <c r="G45" s="176"/>
      <c r="I45" s="53"/>
      <c r="J45" s="33"/>
      <c r="K45" s="280"/>
      <c r="M45" s="33"/>
    </row>
    <row r="46" spans="1:13" s="194" customFormat="1" ht="20.399999999999999">
      <c r="D46" s="605" t="s">
        <v>394</v>
      </c>
      <c r="E46" s="196"/>
      <c r="F46" s="195" t="s">
        <v>278</v>
      </c>
      <c r="G46" s="197"/>
      <c r="I46" s="198"/>
      <c r="J46" s="199"/>
      <c r="K46" s="281"/>
      <c r="M46" s="199"/>
    </row>
    <row r="47" spans="1:13" s="30" customFormat="1" ht="18">
      <c r="D47" s="269" t="s">
        <v>395</v>
      </c>
      <c r="E47" s="174"/>
      <c r="F47" s="173" t="s">
        <v>247</v>
      </c>
      <c r="G47" s="176"/>
      <c r="I47" s="53"/>
      <c r="J47" s="33"/>
      <c r="K47" s="280"/>
      <c r="M47" s="33"/>
    </row>
    <row r="48" spans="1:13" s="30" customFormat="1" ht="18">
      <c r="D48" s="173" t="s">
        <v>396</v>
      </c>
      <c r="E48" s="174"/>
      <c r="F48" s="173" t="s">
        <v>225</v>
      </c>
      <c r="G48" s="176"/>
      <c r="I48" s="53"/>
      <c r="J48" s="33"/>
      <c r="K48" s="280"/>
      <c r="M48" s="33"/>
    </row>
    <row r="49" spans="1:14" s="30" customFormat="1" ht="18">
      <c r="D49" s="173"/>
      <c r="E49" s="174"/>
      <c r="F49" s="187" t="s">
        <v>248</v>
      </c>
      <c r="G49" s="176"/>
      <c r="I49" s="53"/>
      <c r="J49" s="33"/>
      <c r="K49" s="280"/>
      <c r="M49" s="33"/>
    </row>
    <row r="50" spans="1:14" s="30" customFormat="1" ht="18">
      <c r="D50" s="38"/>
      <c r="E50" s="174"/>
      <c r="F50" s="187" t="s">
        <v>226</v>
      </c>
      <c r="G50" s="176"/>
      <c r="I50" s="53"/>
      <c r="J50" s="33"/>
      <c r="K50" s="280"/>
      <c r="M50" s="33"/>
    </row>
    <row r="51" spans="1:14" s="30" customFormat="1" ht="18">
      <c r="D51" s="38"/>
      <c r="E51" s="174"/>
      <c r="F51" s="173" t="s">
        <v>279</v>
      </c>
      <c r="G51" s="176"/>
      <c r="I51" s="53"/>
      <c r="J51" s="33"/>
      <c r="K51" s="280"/>
      <c r="M51" s="33"/>
    </row>
    <row r="52" spans="1:14" s="30" customFormat="1" ht="18">
      <c r="D52" s="38"/>
      <c r="E52" s="174"/>
      <c r="F52" s="173" t="s">
        <v>227</v>
      </c>
      <c r="G52" s="176"/>
      <c r="I52" s="53"/>
      <c r="J52" s="33"/>
      <c r="K52" s="280"/>
      <c r="M52" s="33"/>
    </row>
    <row r="53" spans="1:14" s="30" customFormat="1" ht="18">
      <c r="D53" s="38"/>
      <c r="E53" s="174"/>
      <c r="F53" s="187" t="s">
        <v>280</v>
      </c>
      <c r="G53" s="176"/>
      <c r="I53" s="53"/>
      <c r="J53" s="33"/>
      <c r="K53" s="280"/>
      <c r="M53" s="33"/>
    </row>
    <row r="54" spans="1:14" s="26" customFormat="1" ht="21">
      <c r="B54" s="184"/>
      <c r="C54" s="21"/>
      <c r="D54" s="55"/>
      <c r="E54" s="14"/>
      <c r="F54" s="187"/>
      <c r="G54" s="67"/>
      <c r="H54" s="88"/>
      <c r="I54" s="88"/>
      <c r="J54" s="88"/>
      <c r="K54" s="282"/>
      <c r="L54" s="57"/>
    </row>
    <row r="55" spans="1:14" ht="21">
      <c r="H55" s="88"/>
      <c r="I55" s="88"/>
      <c r="J55" s="88"/>
      <c r="K55" s="282"/>
    </row>
    <row r="56" spans="1:14" ht="21">
      <c r="B56" s="30"/>
      <c r="C56" s="30"/>
      <c r="D56" s="30"/>
      <c r="E56" s="31"/>
      <c r="F56" s="30"/>
      <c r="H56" s="88"/>
      <c r="I56" s="88"/>
      <c r="J56" s="88"/>
      <c r="K56" s="282"/>
      <c r="L56" s="30"/>
      <c r="M56" s="30"/>
      <c r="N56" s="30"/>
    </row>
    <row r="57" spans="1:14" ht="21">
      <c r="A57" s="30"/>
      <c r="B57" s="30"/>
      <c r="C57" s="30"/>
      <c r="D57" s="30"/>
      <c r="E57" s="31"/>
      <c r="F57" s="30"/>
      <c r="G57" s="30"/>
      <c r="H57" s="88"/>
      <c r="I57" s="88"/>
      <c r="J57" s="88"/>
      <c r="K57" s="282"/>
      <c r="L57" s="30"/>
      <c r="M57" s="30"/>
      <c r="N57" s="30"/>
    </row>
    <row r="58" spans="1:14" ht="17.399999999999999">
      <c r="A58" s="30"/>
      <c r="B58" s="30"/>
      <c r="C58" s="30"/>
      <c r="D58" s="30"/>
      <c r="E58" s="31"/>
      <c r="F58" s="30"/>
      <c r="G58" s="30"/>
      <c r="H58" s="2"/>
      <c r="I58" s="2"/>
      <c r="J58" s="17"/>
      <c r="K58" s="263"/>
      <c r="L58" s="30"/>
      <c r="M58" s="30"/>
      <c r="N58" s="30"/>
    </row>
    <row r="59" spans="1:14" ht="17.399999999999999">
      <c r="A59" s="30"/>
      <c r="B59" s="30"/>
      <c r="C59" s="30"/>
      <c r="D59" s="30"/>
      <c r="E59" s="31"/>
      <c r="F59" s="30"/>
      <c r="G59" s="30"/>
      <c r="H59" s="2"/>
      <c r="I59" s="2"/>
      <c r="J59" s="17"/>
      <c r="K59" s="263"/>
      <c r="L59" s="30"/>
      <c r="M59" s="30"/>
      <c r="N59" s="30"/>
    </row>
    <row r="60" spans="1:14" ht="17.399999999999999">
      <c r="A60" s="30"/>
      <c r="B60" s="30"/>
      <c r="C60" s="30"/>
      <c r="D60" s="30"/>
      <c r="E60" s="31"/>
      <c r="F60" s="30"/>
      <c r="G60" s="30"/>
      <c r="L60" s="30"/>
      <c r="M60" s="30"/>
      <c r="N60" s="30"/>
    </row>
    <row r="61" spans="1:14" ht="17.399999999999999">
      <c r="A61" s="30"/>
      <c r="B61" s="30"/>
      <c r="C61" s="30"/>
      <c r="D61" s="30"/>
      <c r="E61" s="31"/>
      <c r="F61" s="30"/>
      <c r="G61" s="30"/>
      <c r="L61" s="30"/>
      <c r="M61" s="30"/>
      <c r="N61" s="30"/>
    </row>
    <row r="62" spans="1:14" ht="17.399999999999999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7.399999999999999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7.399999999999999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7.399999999999999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7.399999999999999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7.399999999999999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7.399999999999999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7.399999999999999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7.399999999999999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7.399999999999999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7.399999999999999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7.399999999999999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7.399999999999999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7.399999999999999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7.399999999999999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7.399999999999999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7.399999999999999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7.399999999999999">
      <c r="A79" s="30"/>
      <c r="B79" s="30"/>
      <c r="C79" s="30"/>
      <c r="D79" s="30"/>
      <c r="E79" s="31"/>
      <c r="F79" s="30"/>
      <c r="G79" s="30"/>
      <c r="L79" s="30"/>
      <c r="M79" s="30"/>
      <c r="N79" s="30"/>
    </row>
    <row r="80" spans="1:14" ht="17.399999999999999">
      <c r="A80" s="30"/>
      <c r="B80" s="30"/>
      <c r="C80" s="30"/>
      <c r="D80" s="30"/>
      <c r="E80" s="31"/>
      <c r="F80" s="30"/>
      <c r="G80" s="30"/>
      <c r="L80" s="30"/>
      <c r="M80" s="30"/>
      <c r="N80" s="30"/>
    </row>
    <row r="81" spans="1:14" ht="17.399999999999999">
      <c r="A81" s="30"/>
      <c r="B81" s="30"/>
      <c r="C81" s="30"/>
      <c r="D81" s="30"/>
      <c r="E81" s="31"/>
      <c r="F81" s="30"/>
      <c r="G81" s="30"/>
      <c r="L81" s="30"/>
      <c r="M81" s="30"/>
      <c r="N81" s="30"/>
    </row>
    <row r="82" spans="1:14" ht="17.399999999999999">
      <c r="A82" s="30"/>
      <c r="B82" s="30"/>
      <c r="C82" s="30"/>
      <c r="D82" s="30"/>
      <c r="E82" s="31"/>
      <c r="F82" s="30"/>
      <c r="G82" s="30"/>
      <c r="L82" s="30"/>
      <c r="M82" s="30"/>
      <c r="N82" s="30"/>
    </row>
    <row r="83" spans="1:14" ht="17.399999999999999">
      <c r="A83" s="30"/>
      <c r="B83" s="30"/>
      <c r="C83" s="30"/>
      <c r="D83" s="30"/>
      <c r="E83" s="31"/>
      <c r="F83" s="30"/>
      <c r="G83" s="30"/>
      <c r="L83" s="30"/>
      <c r="M83" s="30"/>
      <c r="N83" s="30"/>
    </row>
    <row r="84" spans="1:14" ht="17.399999999999999">
      <c r="A84" s="30"/>
      <c r="B84" s="30"/>
      <c r="C84" s="30"/>
      <c r="D84" s="30"/>
      <c r="E84" s="31"/>
      <c r="F84" s="30"/>
      <c r="G84" s="30"/>
      <c r="L84" s="30"/>
      <c r="M84" s="30"/>
      <c r="N84" s="30"/>
    </row>
    <row r="85" spans="1:14" ht="17.399999999999999">
      <c r="A85" s="30"/>
      <c r="B85" s="30"/>
      <c r="C85" s="30"/>
      <c r="D85" s="30"/>
      <c r="E85" s="31"/>
      <c r="F85" s="30"/>
      <c r="G85" s="30"/>
      <c r="L85" s="30"/>
      <c r="M85" s="30"/>
      <c r="N85" s="30"/>
    </row>
    <row r="86" spans="1:14" ht="17.399999999999999">
      <c r="A86" s="30"/>
      <c r="B86" s="30"/>
      <c r="C86" s="30"/>
      <c r="D86" s="30"/>
      <c r="E86" s="31"/>
      <c r="F86" s="30"/>
      <c r="G86" s="30"/>
      <c r="L86" s="30"/>
      <c r="M86" s="30"/>
      <c r="N86" s="30"/>
    </row>
    <row r="87" spans="1:14" ht="17.399999999999999">
      <c r="A87" s="30"/>
      <c r="B87" s="30"/>
      <c r="C87" s="30"/>
      <c r="D87" s="30"/>
      <c r="E87" s="31"/>
      <c r="F87" s="30"/>
      <c r="G87" s="30"/>
      <c r="L87" s="30"/>
      <c r="M87" s="30"/>
      <c r="N87" s="30"/>
    </row>
    <row r="88" spans="1:14" ht="17.399999999999999">
      <c r="A88" s="30"/>
      <c r="B88" s="30"/>
      <c r="C88" s="30"/>
      <c r="D88" s="30"/>
      <c r="E88" s="31"/>
      <c r="F88" s="30"/>
      <c r="G88" s="30"/>
      <c r="L88" s="30"/>
      <c r="M88" s="30"/>
      <c r="N88" s="30"/>
    </row>
    <row r="89" spans="1:14" ht="17.399999999999999">
      <c r="A89" s="30"/>
      <c r="B89" s="30"/>
      <c r="C89" s="30"/>
      <c r="D89" s="30"/>
      <c r="E89" s="31"/>
      <c r="F89" s="30"/>
      <c r="G89" s="30"/>
      <c r="L89" s="30"/>
      <c r="M89" s="30"/>
      <c r="N89" s="30"/>
    </row>
    <row r="90" spans="1:14" ht="17.399999999999999">
      <c r="A90" s="30"/>
      <c r="B90" s="30"/>
      <c r="C90" s="30"/>
      <c r="D90" s="30"/>
      <c r="E90" s="31"/>
      <c r="F90" s="30"/>
      <c r="G90" s="30"/>
      <c r="L90" s="30"/>
      <c r="M90" s="30"/>
      <c r="N90" s="30"/>
    </row>
    <row r="91" spans="1:14" ht="17.399999999999999">
      <c r="A91" s="30"/>
      <c r="B91" s="30"/>
      <c r="G91" s="30"/>
      <c r="L91" s="30"/>
      <c r="M91" s="30"/>
      <c r="N91" s="30"/>
    </row>
    <row r="92" spans="1:14" ht="17.399999999999999">
      <c r="A92" s="30"/>
      <c r="B92" s="30"/>
      <c r="G92" s="30"/>
      <c r="L92" s="30"/>
      <c r="M92" s="30"/>
      <c r="N92" s="30"/>
    </row>
    <row r="93" spans="1:14" ht="17.399999999999999">
      <c r="A93" s="30"/>
      <c r="G93" s="30"/>
      <c r="L93" s="30"/>
      <c r="M93" s="30"/>
      <c r="N93" s="30"/>
    </row>
    <row r="94" spans="1:14" ht="17.399999999999999">
      <c r="A94" s="30"/>
      <c r="G94" s="30"/>
      <c r="L94" s="30"/>
      <c r="M94" s="30"/>
      <c r="N94" s="30"/>
    </row>
    <row r="95" spans="1:14" ht="17.399999999999999">
      <c r="A95" s="30"/>
      <c r="G95" s="30"/>
      <c r="L95" s="30"/>
      <c r="M95" s="30"/>
      <c r="N95" s="30"/>
    </row>
    <row r="96" spans="1:14" ht="17.399999999999999">
      <c r="A96" s="30"/>
      <c r="G96" s="30"/>
    </row>
    <row r="97" spans="5:7" ht="17.399999999999999">
      <c r="G97" s="30"/>
    </row>
    <row r="98" spans="5:7" ht="17.399999999999999">
      <c r="G98" s="30"/>
    </row>
    <row r="99" spans="5:7" ht="17.399999999999999">
      <c r="E99" s="2"/>
      <c r="G99" s="30"/>
    </row>
  </sheetData>
  <phoneticPr fontId="23"/>
  <hyperlinks>
    <hyperlink ref="D33" r:id="rId1" xr:uid="{BD1FCF0C-8831-4369-AA56-FAEE02B53175}"/>
    <hyperlink ref="D34" r:id="rId2" xr:uid="{8C3B96B0-1C73-44CD-936F-2179A0DB0156}"/>
    <hyperlink ref="D37" r:id="rId3" xr:uid="{3E20E968-817D-480F-87BB-3BDF2F75EC30}"/>
    <hyperlink ref="D30" r:id="rId4" display="mailto:23367660100@ieeesa.webex.com" xr:uid="{05C14D2F-42C1-4FA2-8496-4014A082BE60}"/>
    <hyperlink ref="D25" r:id="rId5" display="https://ieeesa.webex.com/wbxmjs/joinservice/sites/ieeesa/meeting/download/3e0bdaecc2e845988112b28cb38bc738?siteurl=ieeesa&amp;MTID=m077b9725fcf2dbe44c37fbf440e67f30" xr:uid="{FD62E3DE-E2A4-4C44-9346-0CD9B3EF17E9}"/>
    <hyperlink ref="F46" r:id="rId6" display="mailto:23490809065@ieeesa.webex.com" xr:uid="{E714604D-0002-40AE-B5E2-FFAD42220AC3}"/>
    <hyperlink ref="F49" r:id="rId7" xr:uid="{602BEA19-36F6-4A48-8940-7AE56253D9EA}"/>
    <hyperlink ref="F50" r:id="rId8" xr:uid="{DF6D0F18-1A0A-4BB8-AE1C-5790E36544A3}"/>
    <hyperlink ref="F53" r:id="rId9" xr:uid="{2547CB73-9A38-40D0-A42C-2B73511565E9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July 28 Mon</vt:lpstr>
      <vt:lpstr>July 29 Tue</vt:lpstr>
      <vt:lpstr>July 30 Wed</vt:lpstr>
      <vt:lpstr>July 31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2025-07-09T09:16:09Z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