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DAF1D4DA-1D46-42E2-84ED-03A1F8A179F0}" xr6:coauthVersionLast="47" xr6:coauthVersionMax="47" xr10:uidLastSave="{00000000-0000-0000-0000-000000000000}"/>
  <bookViews>
    <workbookView xWindow="-108" yWindow="-108" windowWidth="23256" windowHeight="12456" tabRatio="703" activeTab="5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TimeZones" sheetId="38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9" l="1"/>
  <c r="E25" i="19" s="1"/>
  <c r="E20" i="19"/>
  <c r="E16" i="20" l="1"/>
  <c r="E15" i="20"/>
  <c r="E14" i="20"/>
  <c r="D2" i="38"/>
  <c r="C2" i="38"/>
  <c r="B2" i="38"/>
  <c r="A3" i="38" l="1"/>
  <c r="A4" i="38" s="1"/>
  <c r="A5" i="38" s="1"/>
  <c r="A6" i="38" s="1"/>
  <c r="A7" i="38" s="1"/>
  <c r="B3" i="38"/>
  <c r="B4" i="38" s="1"/>
  <c r="B5" i="38" s="1"/>
  <c r="B6" i="38" s="1"/>
  <c r="B7" i="38" s="1"/>
  <c r="C3" i="38"/>
  <c r="C4" i="38" s="1"/>
  <c r="C5" i="38" s="1"/>
  <c r="C6" i="38" s="1"/>
  <c r="C7" i="38" s="1"/>
  <c r="D3" i="38"/>
  <c r="D4" i="38" s="1"/>
  <c r="D5" i="38" s="1"/>
  <c r="D6" i="38" s="1"/>
  <c r="D7" i="38" s="1"/>
  <c r="B24" i="19" l="1"/>
  <c r="A24" i="19"/>
  <c r="A25" i="19" s="1"/>
  <c r="A12" i="2"/>
  <c r="A11" i="2"/>
  <c r="E5" i="13" l="1"/>
  <c r="B5" i="13"/>
  <c r="B28" i="13"/>
  <c r="E28" i="13"/>
  <c r="E29" i="13" s="1"/>
  <c r="E30" i="13" s="1"/>
  <c r="E31" i="13" s="1"/>
  <c r="E32" i="13" s="1"/>
  <c r="E33" i="13" s="1"/>
  <c r="E34" i="13" s="1"/>
  <c r="E35" i="13" s="1"/>
  <c r="E6" i="13" l="1"/>
  <c r="E7" i="13" s="1"/>
  <c r="E8" i="13" s="1"/>
  <c r="E9" i="13" s="1"/>
  <c r="E10" i="13" s="1"/>
  <c r="E11" i="13" s="1"/>
  <c r="E12" i="13" s="1"/>
  <c r="E13" i="13" s="1"/>
  <c r="E14" i="13" s="1"/>
  <c r="E21" i="19"/>
  <c r="B20" i="19"/>
  <c r="E18" i="20" l="1"/>
  <c r="E19" i="20" s="1"/>
  <c r="E20" i="20" s="1"/>
  <c r="E21" i="20" s="1"/>
  <c r="E22" i="20" s="1"/>
  <c r="E23" i="20" s="1"/>
  <c r="E24" i="20" s="1"/>
  <c r="E25" i="20" s="1"/>
  <c r="E26" i="20" s="1"/>
  <c r="B18" i="20"/>
  <c r="B3" i="16" l="1"/>
  <c r="B3" i="13"/>
  <c r="B3" i="19"/>
  <c r="B3" i="20"/>
  <c r="E5" i="19"/>
  <c r="E6" i="19" s="1"/>
  <c r="E7" i="19" s="1"/>
  <c r="E8" i="19" s="1"/>
  <c r="E9" i="19" s="1"/>
  <c r="E10" i="19" s="1"/>
  <c r="E11" i="19" s="1"/>
  <c r="E12" i="19" s="1"/>
  <c r="E13" i="19" s="1"/>
  <c r="E14" i="19" s="1"/>
  <c r="B5" i="19"/>
  <c r="B3" i="2"/>
  <c r="E15" i="19" l="1"/>
  <c r="E17" i="19" s="1"/>
  <c r="E16" i="19"/>
  <c r="B1" i="2"/>
  <c r="E18" i="16" l="1"/>
  <c r="E19" i="16" s="1"/>
  <c r="E20" i="16" s="1"/>
  <c r="E21" i="16" s="1"/>
  <c r="E22" i="16" s="1"/>
  <c r="E23" i="16" s="1"/>
  <c r="E24" i="16" s="1"/>
  <c r="E25" i="16" s="1"/>
  <c r="E26" i="16" s="1"/>
  <c r="B18" i="16" l="1"/>
  <c r="B16" i="13" l="1"/>
  <c r="E6" i="16"/>
  <c r="E7" i="16" s="1"/>
  <c r="E8" i="16" s="1"/>
  <c r="E9" i="16" s="1"/>
  <c r="E10" i="16" s="1"/>
  <c r="E11" i="16" s="1"/>
  <c r="E12" i="16" s="1"/>
  <c r="E13" i="16" s="1"/>
  <c r="E14" i="16" s="1"/>
  <c r="B6" i="16"/>
  <c r="E16" i="13" l="1"/>
  <c r="E17" i="13" l="1"/>
  <c r="E18" i="13" s="1"/>
  <c r="E19" i="13" s="1"/>
  <c r="E20" i="13" s="1"/>
  <c r="E21" i="13" s="1"/>
  <c r="E22" i="13" s="1"/>
  <c r="E23" i="13" s="1"/>
  <c r="E24" i="13" s="1"/>
  <c r="E25" i="13" s="1"/>
  <c r="E2" i="20"/>
  <c r="A10" i="28" l="1"/>
  <c r="A11" i="28" s="1"/>
  <c r="A12" i="28" s="1"/>
  <c r="A13" i="28" s="1"/>
  <c r="A14" i="28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E10" i="20" s="1"/>
  <c r="E11" i="20" s="1"/>
  <c r="E12" i="20" s="1"/>
  <c r="E13" i="20" s="1"/>
  <c r="B1" i="20"/>
  <c r="E2" i="16"/>
  <c r="E2" i="13"/>
  <c r="E2" i="19"/>
  <c r="B1" i="19" l="1"/>
  <c r="B1" i="16" l="1"/>
  <c r="B1" i="13"/>
  <c r="A7" i="2"/>
  <c r="A8" i="2" l="1"/>
  <c r="A18" i="20" s="1"/>
  <c r="A19" i="20" s="1"/>
  <c r="A20" i="20" s="1"/>
  <c r="A21" i="20" s="1"/>
  <c r="A22" i="20" s="1"/>
  <c r="A23" i="20" s="1"/>
  <c r="A24" i="20" s="1"/>
  <c r="A25" i="20" s="1"/>
  <c r="A26" i="20" s="1"/>
  <c r="A5" i="20"/>
  <c r="A6" i="20" s="1"/>
  <c r="A7" i="20" s="1"/>
  <c r="A8" i="20" s="1"/>
  <c r="A9" i="20" s="1"/>
  <c r="A9" i="2" l="1"/>
  <c r="A10" i="20"/>
  <c r="A11" i="20" s="1"/>
  <c r="A12" i="20" s="1"/>
  <c r="A13" i="20" s="1"/>
  <c r="A14" i="20" s="1"/>
  <c r="A5" i="19" l="1"/>
  <c r="A6" i="19" s="1"/>
  <c r="A7" i="19" s="1"/>
  <c r="A8" i="19" s="1"/>
  <c r="A9" i="19" s="1"/>
  <c r="A10" i="19" s="1"/>
  <c r="A11" i="19" s="1"/>
  <c r="A12" i="19" s="1"/>
  <c r="A13" i="19" s="1"/>
  <c r="A14" i="19" s="1"/>
  <c r="A10" i="2"/>
  <c r="A20" i="19" l="1"/>
  <c r="A21" i="19" s="1"/>
  <c r="A5" i="13" l="1"/>
  <c r="A6" i="13" s="1"/>
  <c r="A7" i="13" s="1"/>
  <c r="A8" i="13" s="1"/>
  <c r="A9" i="13" s="1"/>
  <c r="A10" i="13" s="1"/>
  <c r="A11" i="13" s="1"/>
  <c r="A12" i="13" s="1"/>
  <c r="A13" i="13" s="1"/>
  <c r="A14" i="13" s="1"/>
  <c r="A13" i="2"/>
  <c r="A14" i="2" l="1"/>
  <c r="A16" i="13"/>
  <c r="A17" i="13" s="1"/>
  <c r="A18" i="13" s="1"/>
  <c r="A19" i="13" s="1"/>
  <c r="A20" i="13" s="1"/>
  <c r="A21" i="13" s="1"/>
  <c r="A22" i="13" s="1"/>
  <c r="A24" i="13" l="1"/>
  <c r="A25" i="13" s="1"/>
  <c r="A23" i="13"/>
  <c r="A28" i="13"/>
  <c r="A29" i="13" s="1"/>
  <c r="A30" i="13" s="1"/>
  <c r="A31" i="13" s="1"/>
  <c r="A32" i="13" s="1"/>
  <c r="A33" i="13" s="1"/>
  <c r="A34" i="13" s="1"/>
  <c r="A35" i="13" s="1"/>
  <c r="A15" i="2"/>
  <c r="A16" i="2" l="1"/>
  <c r="A18" i="16" s="1"/>
  <c r="A19" i="16" s="1"/>
  <c r="A20" i="16" s="1"/>
  <c r="A21" i="16" s="1"/>
  <c r="A22" i="16" s="1"/>
  <c r="A23" i="16" s="1"/>
  <c r="A24" i="16" s="1"/>
  <c r="A25" i="16" s="1"/>
  <c r="A26" i="16" s="1"/>
  <c r="A6" i="16"/>
  <c r="A7" i="16" s="1"/>
  <c r="A8" i="16" s="1"/>
  <c r="A9" i="16" s="1"/>
  <c r="A10" i="16" s="1"/>
  <c r="A11" i="16" s="1"/>
  <c r="A12" i="16" l="1"/>
  <c r="A13" i="16" s="1"/>
  <c r="A14" i="16" s="1"/>
</calcChain>
</file>

<file path=xl/sharedStrings.xml><?xml version="1.0" encoding="utf-8"?>
<sst xmlns="http://schemas.openxmlformats.org/spreadsheetml/2006/main" count="684" uniqueCount="386">
  <si>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</si>
  <si>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</si>
  <si>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</si>
  <si>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</si>
  <si>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</si>
  <si>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</si>
  <si>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</si>
  <si>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</si>
  <si>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</si>
  <si>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</si>
  <si>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</si>
  <si>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</si>
  <si>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</si>
  <si>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</si>
  <si>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</si>
  <si>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</si>
  <si>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</si>
  <si>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</si>
  <si>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</si>
  <si>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</si>
  <si>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</si>
  <si>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</si>
  <si>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</si>
  <si>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</si>
  <si>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</si>
  <si>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</si>
  <si>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</si>
  <si>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</si>
  <si>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</si>
  <si>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</si>
  <si>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</si>
  <si>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</si>
  <si>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</si>
  <si>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</si>
  <si>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</si>
  <si>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</si>
  <si>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</si>
  <si>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</si>
  <si>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</si>
  <si>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</si>
  <si>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</si>
  <si>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</si>
  <si>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</si>
  <si>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</si>
  <si>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</si>
  <si>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</si>
  <si>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</si>
  <si>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</si>
  <si>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</si>
  <si>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</si>
  <si>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</si>
  <si>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</si>
  <si>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</si>
  <si>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</si>
  <si>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</si>
  <si>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</si>
  <si>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</si>
  <si>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</si>
  <si>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</si>
  <si>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</si>
  <si>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</si>
  <si>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</si>
  <si>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SC
MAINT</t>
  </si>
  <si>
    <t>http://802world.org/plenary/</t>
  </si>
  <si>
    <t>LUNCH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</si>
  <si>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</si>
  <si>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</si>
  <si>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</si>
  <si>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</si>
  <si>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</si>
  <si>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</si>
  <si>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</si>
  <si>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</si>
  <si>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</si>
  <si>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</si>
  <si>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</si>
  <si>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</si>
  <si>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Request/contribution topic</t>
  </si>
  <si>
    <t>Who</t>
  </si>
  <si>
    <t>Duration</t>
  </si>
  <si>
    <t>Preferred Slot</t>
  </si>
  <si>
    <t>Assigned</t>
  </si>
  <si>
    <t>Additional links:</t>
  </si>
  <si>
    <t>Additional links</t>
  </si>
  <si>
    <t>Opening report and discussion: Plan and objectives for the week</t>
  </si>
  <si>
    <t>Reces</t>
  </si>
  <si>
    <t>(Informational)</t>
  </si>
  <si>
    <t>802
JTC1
802.24</t>
  </si>
  <si>
    <t xml:space="preserve">Dinner on
your own
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</si>
  <si>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</si>
  <si>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</si>
  <si>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</si>
  <si>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</si>
  <si>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</si>
  <si>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</si>
  <si>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Jnt/Recip 
Credit
See 802
Cal</t>
  </si>
  <si>
    <t>TG4ab
NG UWB</t>
  </si>
  <si>
    <t>TG4ad
NG SUN PHYs</t>
  </si>
  <si>
    <t>Hour</t>
  </si>
  <si>
    <t>Tue PM2</t>
  </si>
  <si>
    <t>Potential Room Times</t>
  </si>
  <si>
    <t>Virtual 1</t>
  </si>
  <si>
    <t>Virtual 4</t>
  </si>
  <si>
    <t>Room</t>
  </si>
  <si>
    <t>√</t>
  </si>
  <si>
    <t>IG
Access</t>
  </si>
  <si>
    <t>Thursday 13-Mar PM2: Working Group Closing</t>
  </si>
  <si>
    <t>Clint C</t>
  </si>
  <si>
    <t>OPEN and Reminders, agenda review</t>
  </si>
  <si>
    <t>WEBEX &amp; PHYSICAL RM INFO</t>
  </si>
  <si>
    <t>Webex 2</t>
  </si>
  <si>
    <t>Webex 1</t>
  </si>
  <si>
    <t>Webex 3</t>
  </si>
  <si>
    <t>Webex 4</t>
  </si>
  <si>
    <t>TG16me
Lic NB</t>
  </si>
  <si>
    <t>802.15
AC MEETING
(Webex 2)</t>
  </si>
  <si>
    <t>Comment submission progress and summary</t>
  </si>
  <si>
    <t>Open and reminders</t>
  </si>
  <si>
    <t>PDT</t>
  </si>
  <si>
    <t>EDT</t>
  </si>
  <si>
    <t>JST</t>
  </si>
  <si>
    <t>Comment resolution (placeholder)</t>
  </si>
  <si>
    <t>1.11</t>
  </si>
  <si>
    <t>1.12</t>
  </si>
  <si>
    <t xml:space="preserve">Breakout planning </t>
  </si>
  <si>
    <t>157th IEEE 802.15 WSN SESSION</t>
  </si>
  <si>
    <t>Madrid</t>
  </si>
  <si>
    <t>FRIDAY</t>
  </si>
  <si>
    <t>SATURDAY</t>
  </si>
  <si>
    <t>802 LMSC
OPENING MEETING</t>
  </si>
  <si>
    <t>Coffee</t>
  </si>
  <si>
    <t>SC
THz</t>
  </si>
  <si>
    <t>802.15 AC Meeting
(Webex 2 - )</t>
  </si>
  <si>
    <t>IG
NG OWC</t>
  </si>
  <si>
    <t>SC THz</t>
  </si>
  <si>
    <t>802.15 WG Opening Plenary
(Webex 1 - )</t>
  </si>
  <si>
    <t>802.15 WG Midweek Plenary
(Webex 1 - )</t>
  </si>
  <si>
    <t>SC WNG
(Webex 1 - )</t>
  </si>
  <si>
    <t>802 LMSC
 CLOSING MEETING</t>
  </si>
  <si>
    <t>802.15 WG Closing Plenary
(Webex 1 - )</t>
  </si>
  <si>
    <t>Joint
.15 /.1</t>
  </si>
  <si>
    <t>23:00-23:30</t>
  </si>
  <si>
    <t>23:30-24:00</t>
  </si>
  <si>
    <t>TG4ab</t>
  </si>
  <si>
    <t>15.4 Amend: Next Gen UWB</t>
  </si>
  <si>
    <t>WG15</t>
  </si>
  <si>
    <t>802.15 WG Activities &amp; Joint WG Activities</t>
  </si>
  <si>
    <t>TG4ac</t>
  </si>
  <si>
    <t>15.4 Amend: Privacy</t>
  </si>
  <si>
    <t>SC-IETF</t>
  </si>
  <si>
    <t>Standing Committee on IETF Related Activities (part of WG Mid-Week)</t>
  </si>
  <si>
    <t>TG4ad</t>
  </si>
  <si>
    <t>15.4 Amend: Next Gen SUN PHYs</t>
  </si>
  <si>
    <t>SC-M</t>
  </si>
  <si>
    <t>Standing Committee on Maintenance and Rules</t>
  </si>
  <si>
    <t>TG4ae</t>
  </si>
  <si>
    <t>15.4 Amend: Ascon Cryptographic Algorithms</t>
  </si>
  <si>
    <t>SC-THz</t>
  </si>
  <si>
    <t>Standing Committee on Terahertz</t>
  </si>
  <si>
    <t>SC WNG</t>
  </si>
  <si>
    <t>Standing Committee on Wireless Next Generation</t>
  </si>
  <si>
    <t>TG6ma</t>
  </si>
  <si>
    <t>15.6 Revision to 15.6-2012 (and adding BAN/VAN)</t>
  </si>
  <si>
    <t>802 Activities (LMSC or Other)</t>
  </si>
  <si>
    <t>TG7a</t>
  </si>
  <si>
    <t>15.7 Amend: Optical Camera Communications (OCC)</t>
  </si>
  <si>
    <t>Jnt/Rec See 802 Cal.</t>
  </si>
  <si>
    <t>Joint Mtg. w/Other 802 WG &amp; WG Offering Reciprocal Credit - See 802 Cal. for Webex Info</t>
  </si>
  <si>
    <t>TG9a</t>
  </si>
  <si>
    <t>15.9 Amend: EDHOC KMP</t>
  </si>
  <si>
    <t>TG14</t>
  </si>
  <si>
    <t>UWB Ad Hoc Networks (in hibernation)</t>
  </si>
  <si>
    <t>TG15</t>
  </si>
  <si>
    <t>NB Ad Hoc Networks (in hibernation)</t>
  </si>
  <si>
    <t>TG16t</t>
  </si>
  <si>
    <t>16 Amend: Licensed Narrowband</t>
  </si>
  <si>
    <t>TG16me</t>
  </si>
  <si>
    <t>16 Revision to 802.16-2017 (Licensed Narrowband)</t>
  </si>
  <si>
    <t>IG NG OWC</t>
  </si>
  <si>
    <t>Interest Group on Next Gen OWC</t>
  </si>
  <si>
    <t>IG Access</t>
  </si>
  <si>
    <t>Interest Group on Access Techniques</t>
  </si>
  <si>
    <t>July 2025 802 Plenary Session</t>
  </si>
  <si>
    <t>Times in Central European Summer Time (GMT +2 hours)</t>
  </si>
  <si>
    <t>CEST</t>
  </si>
  <si>
    <t>Monday 28-July PM2: Comment Resolution</t>
  </si>
  <si>
    <t>Monday 28-July PM1: TG Opening; Status, review and preparation; comment resolution</t>
  </si>
  <si>
    <t xml:space="preserve">Tuesday 29-July  AM1: Comment Resolution </t>
  </si>
  <si>
    <t xml:space="preserve">Wednesday 30-July AM1.5: Comment Resolution </t>
  </si>
  <si>
    <t>Wednesday 30-July PM1: Status, review and comment resolution</t>
  </si>
  <si>
    <t>Thursday 31-July AM2: Comment Resolution</t>
  </si>
  <si>
    <t>Thursday 31-July PM1: TG closing</t>
  </si>
  <si>
    <t>Editor's remarks</t>
  </si>
  <si>
    <t>Billy V</t>
  </si>
  <si>
    <t>Comment Status and Session Review</t>
  </si>
  <si>
    <t>Wed PM2 (maybe)</t>
  </si>
  <si>
    <t>Thr AM1</t>
  </si>
  <si>
    <t>NA</t>
  </si>
  <si>
    <t>Topic(s) and Place(s) to be determined</t>
  </si>
  <si>
    <t>LB213/D02 comment resolution -- CIDs 12, 407, 115</t>
  </si>
  <si>
    <t>Alex</t>
  </si>
  <si>
    <t>15-25-0307</t>
  </si>
  <si>
    <t>https://mentor.ieee.org/802.15/dcn/25/15-25-0307-00-04ab-lb213-d02-comment-resolution-cids-12-407-115.docx</t>
  </si>
  <si>
    <t>LB213/D02 comment resolution -- CIDs 174, 471, 472</t>
  </si>
  <si>
    <t>15-25-0308</t>
  </si>
  <si>
    <t>https://mentor.ieee.org/802.15/dcn/25/15-25-0308-00-04ab-lb213-d02-comment-resolution-cids-174-471-472.docx</t>
  </si>
  <si>
    <t>LB213/D02 comment resolution -- CID 27</t>
  </si>
  <si>
    <t>15-25-0309</t>
  </si>
  <si>
    <t>https://mentor.ieee.org/802.15/dcn/25/15-25-0309-00-04ab-lb213-d02-comment-resolution-cid-27.docx</t>
  </si>
  <si>
    <t>DCN</t>
  </si>
  <si>
    <t>Comment resolution for CID 139</t>
  </si>
  <si>
    <t xml:space="preserve">Huan-Bang Li </t>
  </si>
  <si>
    <t>Tuesday</t>
  </si>
  <si>
    <t xml:space="preserve">LB213 - Proposed Resolutions for Security </t>
  </si>
  <si>
    <t>Rojan Chitrakar</t>
  </si>
  <si>
    <t>Monday PM2</t>
  </si>
  <si>
    <t>15-25-0312</t>
  </si>
  <si>
    <t>Resolutions to CIDs 19, 234, 311</t>
  </si>
  <si>
    <t>Riku</t>
  </si>
  <si>
    <t>https://mentor.ieee.org/802.15/dcn/25/15-25-0331-00-04ab-resolutions-to-cids-19-234-311.docx</t>
  </si>
  <si>
    <t>15-25-0331</t>
  </si>
  <si>
    <t xml:space="preserve">Youngwan So </t>
  </si>
  <si>
    <t>Tuesday AM1 or AM2</t>
  </si>
  <si>
    <t>15-25-0329</t>
  </si>
  <si>
    <t>15-25-0330</t>
  </si>
  <si>
    <t>https://mentor.ieee.org/802.15/dcn/25/15-25-0329-00-04ab-comment-resolution-165-576-213-214-215-242-579-243.docx</t>
  </si>
  <si>
    <t>https://mentor.ieee.org/802.15/dcn/25/15-25-0330-01-04ab-comment-resolution-8-250-251-252-623-636-637-638.docx</t>
  </si>
  <si>
    <t>Comment Resolution - 165, 576, 213, 214, 215, 242, 579, 243   </t>
  </si>
  <si>
    <t xml:space="preserve">Comment Resolution - 8, 250, 251, 252, 623, 636, 637, 638   </t>
  </si>
  <si>
    <t>Xiliang</t>
  </si>
  <si>
    <t>Clarification of Timing Offset btw NB and MMS + Resolution to CID 144</t>
  </si>
  <si>
    <t>Resolutions to CIDs: 5,6,141,143,221,222,223,224,647,649,650,654</t>
  </si>
  <si>
    <t>15-25-0326</t>
  </si>
  <si>
    <t>15-25-0327</t>
  </si>
  <si>
    <t>15-25-0328</t>
  </si>
  <si>
    <t>https://mentor.ieee.org/802.15/dcn/25/15-25-0332-00-04ab-proposed-resolutions-for-d02-cid-139.docx</t>
  </si>
  <si>
    <t>15-25-0332</t>
  </si>
  <si>
    <t>https://mentor.ieee.org/802.15/dcn/25/15-25-0328-01-04ab-proposed-resolutions-for-cid-5-6-etc.docx</t>
  </si>
  <si>
    <t>https://mentor.ieee.org/802.15/dcn/25/15-25-0327-00-04ab-clarification-of-timing-offset-between-nb-and-mms.pptx</t>
  </si>
  <si>
    <t>https://mentor.ieee.org/802.15/dcn/25/15-25-0326-00-04ab-proposed-resolution-for-cid-144.docx</t>
  </si>
  <si>
    <t>Tue AM1</t>
  </si>
  <si>
    <t>Tue AM2</t>
  </si>
  <si>
    <t>Mon PM1</t>
  </si>
  <si>
    <t>Mon PM2</t>
  </si>
  <si>
    <t>R2</t>
  </si>
  <si>
    <t>La Galleria</t>
  </si>
  <si>
    <t>El Escorial</t>
  </si>
  <si>
    <t>Roceletos</t>
  </si>
  <si>
    <t>El Jardin</t>
  </si>
  <si>
    <t>https://mentor.ieee.org/802.15/dcn/25/15-25-0174-30-04ab-consolidated-comments-draft-2-0.xlsm</t>
  </si>
  <si>
    <t>15-25-0174</t>
  </si>
  <si>
    <t xml:space="preserve">TG4ab Conf Call Mins May to July 2025	</t>
  </si>
  <si>
    <t>https://mentor.ieee.org/802.15/dcn/25/15-25-0314-00-04ab-tg4ab-conf-call-mins-may-to-july-2025.docx</t>
  </si>
  <si>
    <t>15-25-0314</t>
  </si>
  <si>
    <t>TG4ab 2025 May Interim Mins</t>
  </si>
  <si>
    <t>15-25-0313</t>
  </si>
  <si>
    <t>https://mentor.ieee.org/802.15/dcn/25/15-25-0313-00-04ab-tg4ab-2025-may-interim-mins.docx</t>
  </si>
  <si>
    <t>Approval of prior minutes</t>
  </si>
  <si>
    <t>Panpan</t>
  </si>
  <si>
    <t>15-25-0336</t>
  </si>
  <si>
    <t xml:space="preserve">Hongwon Lee </t>
  </si>
  <si>
    <t>D02 Proposed Resolution for MAC data service for the Compact Frame</t>
  </si>
  <si>
    <t>15-25-0337</t>
  </si>
  <si>
    <t>Mickael</t>
  </si>
  <si>
    <t>15-25-0224</t>
  </si>
  <si>
    <t>Misc lingering comments</t>
  </si>
  <si>
    <t>Ben</t>
  </si>
  <si>
    <t>Billy</t>
  </si>
  <si>
    <t>15-25-0274</t>
  </si>
  <si>
    <t>15-25-0281</t>
  </si>
  <si>
    <t>15-25-0306</t>
  </si>
  <si>
    <t>Alex, Billy</t>
  </si>
  <si>
    <t xml:space="preserve">Comment resolution </t>
  </si>
  <si>
    <t>https://mentor.ieee.org/802.15/dcn/25/15-25-0337-00-04ab-lb213-d02-comment-resolution-various-cids-p-111-to-p-201.docx</t>
  </si>
  <si>
    <t>LB213/D02 comment resolution -- CID 504</t>
  </si>
  <si>
    <t>https://mentor.ieee.org/802.15/dcn/25/15-25-0306-00-04ab-lb213-d02-comment-resolution-cid-504.docx</t>
  </si>
  <si>
    <t>LB213/D02 comment resolution -- various CIDs -- p.111 to p.201</t>
  </si>
  <si>
    <t>Mon PM1,PM2</t>
  </si>
  <si>
    <t xml:space="preserve">LB213/D02 comment resolution -- CID 504	</t>
  </si>
  <si>
    <t>https://mentor.ieee.org/802.15/dcn/25/15-25-0224-02-04ab-proposed-resolution-for-mms-without-report.docx</t>
  </si>
  <si>
    <t>https://mentor.ieee.org/802.15/dcn/25/15-25-0274-01-04ab-d02-miscellaneous-comment-resolutions-iv.docx</t>
  </si>
  <si>
    <t xml:space="preserve">D02 Miscellaneous Comment Resolutions IV	</t>
  </si>
  <si>
    <t>proposed resolution for MMS without report</t>
  </si>
  <si>
    <t>https://mentor.ieee.org/802.15/dcn/25/15-25-0281-00-04ab-d02-miscellaneous-comment-resolutions-v.docx</t>
  </si>
  <si>
    <t>D02 Miscellaneous Comment Resolutions V</t>
  </si>
  <si>
    <t>https://mentor.ieee.org/802.15/dcn/25/15-25-0312-01-04ab-lb213-proposed-resolutions-for-security.docx</t>
  </si>
  <si>
    <t xml:space="preserve">Rojan </t>
  </si>
  <si>
    <t>LB213 - Proposed Resolutions for Security – Part 1</t>
  </si>
  <si>
    <t xml:space="preserve">D02 Miscellaneous Comment Resolutions V	</t>
  </si>
  <si>
    <t>D02 Miscellaneous Comment Resolutions IV</t>
  </si>
  <si>
    <t>15-25-0344</t>
  </si>
  <si>
    <t>a</t>
  </si>
  <si>
    <t>n</t>
  </si>
  <si>
    <t>Wednesday 30-July PM2: Comment Resolution</t>
  </si>
  <si>
    <t>Tuesday 29-July  AM2: Ad hoc time</t>
  </si>
  <si>
    <t>Tuesday 29-July  PM2: Ad hoc time</t>
  </si>
  <si>
    <t>Disposition</t>
  </si>
  <si>
    <t>a = adopted</t>
  </si>
  <si>
    <t>n = need more agenda time</t>
  </si>
  <si>
    <t>https://mentor.ieee.org/802.15/dcn/25/15-25-0337-01-04ab-lb213-d02-comment-resolution-various-cids-p-111-to-p-201.docx</t>
  </si>
  <si>
    <t>Hongwon</t>
  </si>
  <si>
    <t xml:space="preserve">D02 Proposed Resolution for MAC data service for the Compact Frame (5 CIDs) </t>
  </si>
  <si>
    <t>15-25-0358</t>
  </si>
  <si>
    <t>https://mentor.ieee.org/802.15/dcn/25/15-25-0358-00-04ab-lb213-d02-comment-resolution-cid-562.docx</t>
  </si>
  <si>
    <t>3.10</t>
  </si>
  <si>
    <t>15-25-0356</t>
  </si>
  <si>
    <t xml:space="preserve">LB213/D02 comment resolution -- CID 562	</t>
  </si>
  <si>
    <t xml:space="preserve">LB213/D02 comment resolution -- CID 536	</t>
  </si>
  <si>
    <t>https://mentor.ieee.org/802.15/dcn/25/15-25-0356-00-04ab-lb213-d02-comment-resolution-cid-536.docx</t>
  </si>
  <si>
    <t>15-25-0355</t>
  </si>
  <si>
    <t xml:space="preserve">	LB213/D02 comment resolution -- CID 545</t>
  </si>
  <si>
    <t>https://mentor.ieee.org/802.15/dcn/25/15-25-0355-00-04ab-lb213-d02-comment-resolution-cid-54.docx</t>
  </si>
  <si>
    <t>Wenzheng</t>
  </si>
  <si>
    <t>Alex et al</t>
  </si>
  <si>
    <t>3.11</t>
  </si>
  <si>
    <t>3.12</t>
  </si>
  <si>
    <t>15-25-0361</t>
  </si>
  <si>
    <t>15-25-0360</t>
  </si>
  <si>
    <t>15-25-0359</t>
  </si>
  <si>
    <t>Proposed resolution for Pulse shape of the NB</t>
  </si>
  <si>
    <t>Proposed Resolution for Multiple advertising NB channels for MMS initialization</t>
  </si>
  <si>
    <t>Multiple advertising NB channels for MMS initialization</t>
  </si>
  <si>
    <t>https://mentor.ieee.org/802.15/dcn/25/15-25-0361-00-04ab-proposed-resolution-for-pulse-shape-of-the-nb.docx</t>
  </si>
  <si>
    <t>https://mentor.ieee.org/802.15/dcn/25/15-25-0360-00-04ab-proposed-resolution-for-multiple-advertising-nb-channels-for-mms-initialization.docx</t>
  </si>
  <si>
    <t>https://mentor.ieee.org/802.15/dcn/25/15-25-0359-00-04ab-multiple-advertising-nb-channels-for-mms-initialization.pptx</t>
  </si>
  <si>
    <t>15-25-0364</t>
  </si>
  <si>
    <t>https://mentor.ieee.org/802.15/dcn/25/15-25-0364-00-04ab-comment-resolution-176-177-238.docx</t>
  </si>
  <si>
    <t>Comment Resolution for CID 176, 177, 238.</t>
  </si>
  <si>
    <t>Youngwan</t>
  </si>
  <si>
    <t>15-25-0365</t>
  </si>
  <si>
    <t>LB213/D02 comment resolution -- CID 16 and 17</t>
  </si>
  <si>
    <t>https://mentor.ieee.org/802.15/dcn/25/15-25-0365-00-04ab-lb213-d02-comment-resolution-cid-16-and-17.docx</t>
  </si>
  <si>
    <t>Pooria</t>
  </si>
  <si>
    <t>15-25-0339</t>
  </si>
  <si>
    <t>Proposed Resolutions for 15.4ab D2.0 Sensing Comments</t>
  </si>
  <si>
    <t xml:space="preserve">Final  review of CID 536 resolution </t>
  </si>
  <si>
    <t>15-25-0366</t>
  </si>
  <si>
    <t xml:space="preserve">LB213/D02 comment resolution -- CID 545	</t>
  </si>
  <si>
    <t>https://mentor.ieee.org/802.15/dcn/25/15-25-0366-00-04ab-lb213-d02-comment-resolution-cid-545.docx</t>
  </si>
  <si>
    <t>proposed resolutions for Security part2</t>
  </si>
  <si>
    <t>Rojan</t>
  </si>
  <si>
    <t>15-25-0345</t>
  </si>
  <si>
    <t>https://mentor.ieee.org/802.15/dcn/25/15-25-0336-00-04ab-d02-proposed-resolution-for-mac-data-service-for-the-compact-frame.docx</t>
  </si>
  <si>
    <t>https://mentor.ieee.org/802.15/dcn/25/15-25-0331-01-04ab-resolutions-to-cids-19-234-311.docx</t>
  </si>
  <si>
    <t>https://mentor.ieee.org/802.15/dcn/25/15-25-0347-00-04ab-revised-resolution-to-cid-290.docx</t>
  </si>
  <si>
    <t>15-25-0347</t>
  </si>
  <si>
    <t>d</t>
  </si>
  <si>
    <t>d = deferred</t>
  </si>
  <si>
    <t>Que</t>
  </si>
  <si>
    <t>Comment Resolution - 250, 251, 8</t>
  </si>
  <si>
    <t>https://mentor.ieee.org/802.15/dcn/25/15-25-0382-00-04ab-comment-resolution-250-251-8.docx</t>
  </si>
  <si>
    <t>Comment Resolution - 8, 250, 251, 252, 623, 636, 637, 638</t>
  </si>
  <si>
    <t>https://mentor.ieee.org/802.15/dcn/25/15-25-0330-02-04ab-comment-resolution-8-250-251-252-623-636-637-638.docx</t>
  </si>
  <si>
    <t>Youngwan So</t>
  </si>
  <si>
    <t>Wed PM1</t>
  </si>
  <si>
    <t>Wed AM1</t>
  </si>
  <si>
    <t>15-25-0376</t>
  </si>
  <si>
    <t>MMS ranging procedure with fixed reply time</t>
  </si>
  <si>
    <t>https://mentor.ieee.org/802.15/dcn/25/15-25-0376-00-04ab-mms-ranging-procedure-with-fixed-reply-time.docx</t>
  </si>
  <si>
    <t>15-25-0311-00</t>
  </si>
  <si>
    <t>15-25-0326-01</t>
  </si>
  <si>
    <t>15-25-0330-02</t>
  </si>
  <si>
    <t>15-25-0331-01</t>
  </si>
  <si>
    <t>15-25-0336-02</t>
  </si>
  <si>
    <t>15-25-0347-00</t>
  </si>
  <si>
    <t>15-25-0358-01</t>
  </si>
  <si>
    <t>15-25-0359-01</t>
  </si>
  <si>
    <t>15-25-0360-01</t>
  </si>
  <si>
    <t>15-25-0361-01</t>
  </si>
  <si>
    <t>15-25-0365-01</t>
  </si>
  <si>
    <t>15-25-0382-00</t>
  </si>
  <si>
    <t>No request but on uloaded / revised today on mentor</t>
  </si>
  <si>
    <t>Proposed Resolution for CID 144</t>
  </si>
  <si>
    <t>https://mentor.ieee.org/802.15/dcn/25/15-25-0326-01-04ab-proposed-resolution-for-cid-144.docx</t>
  </si>
  <si>
    <t>https://mentor.ieee.org/802.15/dcn/25/15-25-0345-01-04ab-lb213-proposed-resolutions-for-security-part-2.docx</t>
  </si>
  <si>
    <t>Clarification of Timing Offset Between NB and MMS</t>
  </si>
  <si>
    <t>15-25-0382</t>
  </si>
  <si>
    <t>15-25-0311</t>
  </si>
  <si>
    <t>https://mentor.ieee.org/802.15/dcn/25/15-25-0311-00-04ab-resolution-of-comments-on-dynamic-data-mode-sync-length-negotiation.pdf</t>
  </si>
  <si>
    <t xml:space="preserve">Resolution of comments on Dynamic Data Mode SYNC Length Negotiation	</t>
  </si>
  <si>
    <t xml:space="preserve">Comment Resolution - 250, 251, 8	</t>
  </si>
  <si>
    <t>To be announced</t>
  </si>
  <si>
    <t>15-25-0388</t>
  </si>
  <si>
    <t>https://mentor.ieee.org/802.15/dcn/25/15-25-0339-00-04ab-proposed-comments-resolution-for-15-4ab-d2-0-sensing-comments.docx</t>
  </si>
  <si>
    <t>https://mentor.ieee.org/802.15/dcn/25/15-25-0388-00-04ab-proposed-resolution-for-cid-121-227-628-629.docx</t>
  </si>
  <si>
    <t xml:space="preserve">Proposed Resolution for CID 121 227 628 629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</si>
</sst>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  <numFmt numFmtId="167" formatCode="dd\-mmm\-yyyy\ hh:mm:ss"/>
  </numFmts>
  <fonts count="8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sz val="20"/>
      <name val="Arial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sz val="10"/>
      <name val="Aptos Narrow"/>
      <family val="2"/>
    </font>
    <font>
      <sz val="11"/>
      <name val="Aptos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  <font>
      <sz val="11"/>
      <color rgb="FF454545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6">
    <xf numFmtId="0" fontId="0" fillId="0" borderId="0"/>
    <xf numFmtId="165" fontId="2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4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9" fillId="0" borderId="0"/>
    <xf numFmtId="164" fontId="30" fillId="0" borderId="0"/>
    <xf numFmtId="0" fontId="31" fillId="0" borderId="0"/>
    <xf numFmtId="0" fontId="36" fillId="0" borderId="0"/>
    <xf numFmtId="0" fontId="23" fillId="0" borderId="0"/>
    <xf numFmtId="164" fontId="37" fillId="0" borderId="0"/>
    <xf numFmtId="164" fontId="39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0" fontId="22" fillId="0" borderId="0"/>
    <xf numFmtId="0" fontId="49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49" fillId="0" borderId="0" applyNumberForma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7">
    <xf numFmtId="0" fontId="0" fillId="0" borderId="0" xfId="0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/>
    <xf numFmtId="18" fontId="27" fillId="0" borderId="0" xfId="10" applyNumberFormat="1" applyFont="1"/>
    <xf numFmtId="0" fontId="29" fillId="0" borderId="0" xfId="6"/>
    <xf numFmtId="0" fontId="28" fillId="0" borderId="0" xfId="10" applyFont="1"/>
    <xf numFmtId="49" fontId="28" fillId="0" borderId="0" xfId="6" applyNumberFormat="1" applyFont="1" applyAlignment="1">
      <alignment horizontal="left"/>
    </xf>
    <xf numFmtId="18" fontId="28" fillId="0" borderId="0" xfId="10" applyNumberFormat="1" applyFont="1"/>
    <xf numFmtId="0" fontId="27" fillId="0" borderId="0" xfId="6" applyFont="1"/>
    <xf numFmtId="0" fontId="27" fillId="0" borderId="0" xfId="10" applyFont="1" applyAlignment="1">
      <alignment horizontal="center"/>
    </xf>
    <xf numFmtId="18" fontId="27" fillId="0" borderId="0" xfId="0" applyNumberFormat="1" applyFont="1"/>
    <xf numFmtId="0" fontId="33" fillId="0" borderId="0" xfId="3"/>
    <xf numFmtId="18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0" fillId="0" borderId="0" xfId="10" applyFont="1" applyAlignment="1">
      <alignment horizontal="center"/>
    </xf>
    <xf numFmtId="0" fontId="40" fillId="0" borderId="0" xfId="10" applyFont="1"/>
    <xf numFmtId="18" fontId="29" fillId="0" borderId="0" xfId="6" applyNumberFormat="1" applyAlignment="1">
      <alignment horizontal="right"/>
    </xf>
    <xf numFmtId="0" fontId="41" fillId="0" borderId="0" xfId="6" applyFont="1"/>
    <xf numFmtId="0" fontId="25" fillId="0" borderId="0" xfId="0" applyFont="1" applyAlignment="1">
      <alignment wrapText="1"/>
    </xf>
    <xf numFmtId="0" fontId="24" fillId="0" borderId="0" xfId="10" applyFont="1"/>
    <xf numFmtId="0" fontId="42" fillId="0" borderId="0" xfId="0" applyFont="1"/>
    <xf numFmtId="49" fontId="27" fillId="0" borderId="0" xfId="6" applyNumberFormat="1" applyFont="1" applyAlignment="1">
      <alignment horizontal="left"/>
    </xf>
    <xf numFmtId="0" fontId="27" fillId="0" borderId="0" xfId="10" applyFont="1"/>
    <xf numFmtId="0" fontId="0" fillId="0" borderId="0" xfId="6" applyFont="1"/>
    <xf numFmtId="18" fontId="51" fillId="0" borderId="0" xfId="0" applyNumberFormat="1" applyFont="1"/>
    <xf numFmtId="0" fontId="29" fillId="0" borderId="0" xfId="6" applyAlignment="1">
      <alignment wrapText="1"/>
    </xf>
    <xf numFmtId="0" fontId="53" fillId="0" borderId="0" xfId="0" applyFont="1"/>
    <xf numFmtId="0" fontId="0" fillId="0" borderId="0" xfId="0" applyAlignment="1">
      <alignment wrapText="1"/>
    </xf>
    <xf numFmtId="0" fontId="27" fillId="0" borderId="0" xfId="10" applyFont="1" applyAlignment="1">
      <alignment horizontal="left"/>
    </xf>
    <xf numFmtId="0" fontId="27" fillId="0" borderId="0" xfId="10" quotePrefix="1" applyFont="1" applyAlignment="1">
      <alignment horizontal="right"/>
    </xf>
    <xf numFmtId="16" fontId="0" fillId="0" borderId="0" xfId="0" applyNumberFormat="1"/>
    <xf numFmtId="0" fontId="33" fillId="0" borderId="0" xfId="3" applyAlignment="1">
      <alignment vertical="center"/>
    </xf>
    <xf numFmtId="0" fontId="33" fillId="0" borderId="0" xfId="3" applyAlignment="1"/>
    <xf numFmtId="0" fontId="27" fillId="0" borderId="0" xfId="0" quotePrefix="1" applyFont="1" applyAlignment="1">
      <alignment horizontal="right"/>
    </xf>
    <xf numFmtId="0" fontId="63" fillId="0" borderId="0" xfId="0" applyFont="1"/>
    <xf numFmtId="0" fontId="64" fillId="0" borderId="0" xfId="0" applyFont="1" applyAlignment="1">
      <alignment vertical="center"/>
    </xf>
    <xf numFmtId="20" fontId="0" fillId="0" borderId="0" xfId="0" applyNumberFormat="1"/>
    <xf numFmtId="20" fontId="69" fillId="0" borderId="0" xfId="0" applyNumberFormat="1" applyFont="1"/>
    <xf numFmtId="0" fontId="25" fillId="0" borderId="28" xfId="0" applyFont="1" applyBorder="1" applyAlignment="1">
      <alignment horizontal="right"/>
    </xf>
    <xf numFmtId="0" fontId="39" fillId="17" borderId="19" xfId="12" applyNumberFormat="1" applyFill="1" applyBorder="1" applyAlignment="1">
      <alignment horizontal="center" vertical="center" wrapText="1"/>
    </xf>
    <xf numFmtId="0" fontId="78" fillId="0" borderId="0" xfId="0" applyFont="1"/>
    <xf numFmtId="0" fontId="79" fillId="0" borderId="0" xfId="0" applyFont="1"/>
    <xf numFmtId="0" fontId="49" fillId="0" borderId="0" xfId="36"/>
    <xf numFmtId="0" fontId="49" fillId="0" borderId="0" xfId="36" applyAlignment="1"/>
    <xf numFmtId="164" fontId="47" fillId="11" borderId="4" xfId="11" applyFont="1" applyFill="1" applyBorder="1" applyAlignment="1">
      <alignment horizontal="center" vertical="center" wrapText="1"/>
    </xf>
    <xf numFmtId="164" fontId="47" fillId="11" borderId="0" xfId="11" applyFont="1" applyFill="1" applyAlignment="1">
      <alignment horizontal="center" vertical="center" wrapText="1"/>
    </xf>
    <xf numFmtId="164" fontId="47" fillId="11" borderId="3" xfId="11" applyFont="1" applyFill="1" applyBorder="1" applyAlignment="1">
      <alignment horizontal="center" vertical="center" wrapText="1"/>
    </xf>
    <xf numFmtId="164" fontId="47" fillId="11" borderId="6" xfId="11" applyFont="1" applyFill="1" applyBorder="1" applyAlignment="1">
      <alignment horizontal="center" vertical="center" wrapText="1"/>
    </xf>
    <xf numFmtId="164" fontId="47" fillId="11" borderId="5" xfId="11" applyFont="1" applyFill="1" applyBorder="1" applyAlignment="1">
      <alignment horizontal="center" vertical="center" wrapText="1"/>
    </xf>
    <xf numFmtId="164" fontId="47" fillId="11" borderId="10" xfId="11" applyFont="1" applyFill="1" applyBorder="1" applyAlignment="1">
      <alignment horizontal="center" vertical="center" wrapText="1"/>
    </xf>
    <xf numFmtId="164" fontId="25" fillId="26" borderId="4" xfId="11" applyFont="1" applyFill="1" applyBorder="1" applyAlignment="1">
      <alignment horizontal="right" vertical="center"/>
    </xf>
    <xf numFmtId="164" fontId="25" fillId="26" borderId="0" xfId="11" applyFont="1" applyFill="1" applyAlignment="1">
      <alignment horizontal="right" vertical="center"/>
    </xf>
    <xf numFmtId="164" fontId="25" fillId="31" borderId="4" xfId="11" applyFont="1" applyFill="1" applyBorder="1" applyAlignment="1">
      <alignment vertical="center"/>
    </xf>
    <xf numFmtId="164" fontId="25" fillId="31" borderId="0" xfId="11" applyFont="1" applyFill="1" applyAlignment="1">
      <alignment vertical="center"/>
    </xf>
    <xf numFmtId="164" fontId="75" fillId="31" borderId="0" xfId="11" applyFont="1" applyFill="1" applyAlignment="1">
      <alignment vertical="center"/>
    </xf>
    <xf numFmtId="164" fontId="72" fillId="31" borderId="0" xfId="11" applyFont="1" applyFill="1" applyAlignment="1">
      <alignment horizontal="left" vertical="center" indent="1"/>
    </xf>
    <xf numFmtId="164" fontId="71" fillId="31" borderId="0" xfId="11" applyFont="1" applyFill="1" applyAlignment="1">
      <alignment vertical="center"/>
    </xf>
    <xf numFmtId="164" fontId="74" fillId="31" borderId="0" xfId="11" applyFont="1" applyFill="1" applyAlignment="1">
      <alignment vertical="center"/>
    </xf>
    <xf numFmtId="164" fontId="74" fillId="31" borderId="3" xfId="11" applyFont="1" applyFill="1" applyBorder="1" applyAlignment="1">
      <alignment vertical="center"/>
    </xf>
    <xf numFmtId="164" fontId="72" fillId="31" borderId="0" xfId="11" applyFont="1" applyFill="1" applyAlignment="1">
      <alignment vertical="center"/>
    </xf>
    <xf numFmtId="164" fontId="72" fillId="31" borderId="3" xfId="11" applyFont="1" applyFill="1" applyBorder="1" applyAlignment="1">
      <alignment horizontal="left" vertical="center" indent="1"/>
    </xf>
    <xf numFmtId="164" fontId="73" fillId="31" borderId="0" xfId="11" applyFont="1" applyFill="1" applyAlignment="1">
      <alignment vertical="center"/>
    </xf>
    <xf numFmtId="164" fontId="25" fillId="26" borderId="0" xfId="11" applyFont="1" applyFill="1" applyAlignment="1">
      <alignment horizontal="center" vertical="center"/>
    </xf>
    <xf numFmtId="164" fontId="73" fillId="31" borderId="0" xfId="11" applyFont="1" applyFill="1" applyAlignment="1">
      <alignment horizontal="left" vertical="center" indent="1"/>
    </xf>
    <xf numFmtId="164" fontId="25" fillId="26" borderId="0" xfId="11" applyFont="1" applyFill="1" applyAlignment="1">
      <alignment vertical="center"/>
    </xf>
    <xf numFmtId="164" fontId="25" fillId="26" borderId="3" xfId="11" applyFont="1" applyFill="1" applyBorder="1" applyAlignment="1">
      <alignment horizontal="center" vertical="center"/>
    </xf>
    <xf numFmtId="164" fontId="76" fillId="31" borderId="6" xfId="11" applyFont="1" applyFill="1" applyBorder="1" applyAlignment="1">
      <alignment vertical="center"/>
    </xf>
    <xf numFmtId="164" fontId="75" fillId="31" borderId="5" xfId="11" applyFont="1" applyFill="1" applyBorder="1" applyAlignment="1">
      <alignment vertical="center"/>
    </xf>
    <xf numFmtId="164" fontId="72" fillId="31" borderId="5" xfId="11" applyFont="1" applyFill="1" applyBorder="1" applyAlignment="1">
      <alignment horizontal="left" vertical="center" indent="1"/>
    </xf>
    <xf numFmtId="164" fontId="72" fillId="31" borderId="10" xfId="11" applyFont="1" applyFill="1" applyBorder="1" applyAlignment="1">
      <alignment horizontal="left" vertical="center" indent="1"/>
    </xf>
    <xf numFmtId="164" fontId="70" fillId="26" borderId="2" xfId="11" applyFont="1" applyFill="1" applyBorder="1" applyAlignment="1">
      <alignment horizontal="center" vertical="center"/>
    </xf>
    <xf numFmtId="164" fontId="25" fillId="26" borderId="1" xfId="11" applyFont="1" applyFill="1" applyBorder="1" applyAlignment="1">
      <alignment vertical="center"/>
    </xf>
    <xf numFmtId="164" fontId="25" fillId="26" borderId="8" xfId="11" applyFont="1" applyFill="1" applyBorder="1" applyAlignment="1">
      <alignment vertical="center"/>
    </xf>
    <xf numFmtId="164" fontId="76" fillId="26" borderId="0" xfId="11" applyFont="1" applyFill="1" applyAlignment="1">
      <alignment horizontal="right" vertical="center"/>
    </xf>
    <xf numFmtId="164" fontId="77" fillId="26" borderId="5" xfId="11" applyFont="1" applyFill="1" applyBorder="1" applyAlignment="1">
      <alignment horizontal="center" vertical="center"/>
    </xf>
    <xf numFmtId="164" fontId="43" fillId="26" borderId="5" xfId="11" applyFont="1" applyFill="1" applyBorder="1" applyAlignment="1">
      <alignment horizontal="center" vertical="center"/>
    </xf>
    <xf numFmtId="164" fontId="25" fillId="26" borderId="5" xfId="11" applyFont="1" applyFill="1" applyBorder="1" applyAlignment="1">
      <alignment vertical="center"/>
    </xf>
    <xf numFmtId="164" fontId="43" fillId="26" borderId="10" xfId="11" applyFont="1" applyFill="1" applyBorder="1" applyAlignment="1">
      <alignment horizontal="center" vertical="center"/>
    </xf>
    <xf numFmtId="164" fontId="58" fillId="18" borderId="1" xfId="11" applyFont="1" applyFill="1" applyBorder="1" applyAlignment="1">
      <alignment horizontal="left" vertical="center" indent="2"/>
    </xf>
    <xf numFmtId="164" fontId="59" fillId="18" borderId="1" xfId="11" applyFont="1" applyFill="1" applyBorder="1" applyAlignment="1">
      <alignment vertical="center"/>
    </xf>
    <xf numFmtId="164" fontId="59" fillId="18" borderId="1" xfId="11" applyFont="1" applyFill="1" applyBorder="1" applyAlignment="1">
      <alignment horizontal="center" vertical="center"/>
    </xf>
    <xf numFmtId="164" fontId="59" fillId="18" borderId="8" xfId="11" applyFont="1" applyFill="1" applyBorder="1" applyAlignment="1">
      <alignment vertical="center"/>
    </xf>
    <xf numFmtId="164" fontId="58" fillId="18" borderId="0" xfId="11" applyFont="1" applyFill="1" applyAlignment="1">
      <alignment horizontal="left" indent="2"/>
    </xf>
    <xf numFmtId="164" fontId="60" fillId="18" borderId="0" xfId="11" applyFont="1" applyFill="1"/>
    <xf numFmtId="164" fontId="60" fillId="18" borderId="3" xfId="11" applyFont="1" applyFill="1" applyBorder="1"/>
    <xf numFmtId="164" fontId="59" fillId="18" borderId="5" xfId="11" applyFont="1" applyFill="1" applyBorder="1" applyAlignment="1">
      <alignment horizontal="left" vertical="center" indent="2"/>
    </xf>
    <xf numFmtId="164" fontId="59" fillId="18" borderId="5" xfId="11" applyFont="1" applyFill="1" applyBorder="1" applyAlignment="1">
      <alignment vertical="center"/>
    </xf>
    <xf numFmtId="164" fontId="59" fillId="18" borderId="5" xfId="11" applyFont="1" applyFill="1" applyBorder="1" applyAlignment="1">
      <alignment horizontal="center" vertical="center"/>
    </xf>
    <xf numFmtId="164" fontId="59" fillId="18" borderId="10" xfId="11" applyFont="1" applyFill="1" applyBorder="1" applyAlignment="1">
      <alignment vertical="center"/>
    </xf>
    <xf numFmtId="164" fontId="47" fillId="25" borderId="0" xfId="11" applyFont="1" applyFill="1" applyAlignment="1">
      <alignment horizontal="center" vertical="center" wrapText="1"/>
    </xf>
    <xf numFmtId="164" fontId="59" fillId="7" borderId="4" xfId="11" applyFont="1" applyFill="1" applyBorder="1" applyAlignment="1">
      <alignment horizontal="left" vertical="center"/>
    </xf>
    <xf numFmtId="164" fontId="59" fillId="7" borderId="0" xfId="11" applyFont="1" applyFill="1" applyAlignment="1">
      <alignment horizontal="left" vertical="center"/>
    </xf>
    <xf numFmtId="164" fontId="59" fillId="7" borderId="3" xfId="11" applyFont="1" applyFill="1" applyBorder="1" applyAlignment="1">
      <alignment horizontal="left" vertical="center"/>
    </xf>
    <xf numFmtId="164" fontId="25" fillId="30" borderId="4" xfId="11" applyFont="1" applyFill="1" applyBorder="1" applyAlignment="1">
      <alignment horizontal="left" vertical="center"/>
    </xf>
    <xf numFmtId="164" fontId="25" fillId="30" borderId="0" xfId="11" applyFont="1" applyFill="1" applyAlignment="1">
      <alignment horizontal="left" vertical="center"/>
    </xf>
    <xf numFmtId="164" fontId="25" fillId="30" borderId="3" xfId="11" applyFont="1" applyFill="1" applyBorder="1" applyAlignment="1">
      <alignment horizontal="left" vertical="center"/>
    </xf>
    <xf numFmtId="164" fontId="25" fillId="10" borderId="4" xfId="11" applyFont="1" applyFill="1" applyBorder="1" applyAlignment="1">
      <alignment horizontal="left" vertical="center"/>
    </xf>
    <xf numFmtId="164" fontId="25" fillId="10" borderId="0" xfId="11" applyFont="1" applyFill="1" applyAlignment="1">
      <alignment horizontal="left" vertical="center"/>
    </xf>
    <xf numFmtId="164" fontId="25" fillId="10" borderId="3" xfId="11" applyFont="1" applyFill="1" applyBorder="1" applyAlignment="1">
      <alignment horizontal="left" vertical="center"/>
    </xf>
    <xf numFmtId="164" fontId="59" fillId="24" borderId="4" xfId="11" applyFont="1" applyFill="1" applyBorder="1" applyAlignment="1">
      <alignment horizontal="left" vertical="center"/>
    </xf>
    <xf numFmtId="164" fontId="59" fillId="24" borderId="0" xfId="11" applyFont="1" applyFill="1" applyAlignment="1">
      <alignment horizontal="left" vertical="center"/>
    </xf>
    <xf numFmtId="164" fontId="59" fillId="24" borderId="3" xfId="11" applyFont="1" applyFill="1" applyBorder="1" applyAlignment="1">
      <alignment horizontal="left" vertical="center"/>
    </xf>
    <xf numFmtId="164" fontId="25" fillId="26" borderId="5" xfId="11" applyFont="1" applyFill="1" applyBorder="1" applyAlignment="1">
      <alignment horizontal="center" vertical="center"/>
    </xf>
    <xf numFmtId="164" fontId="59" fillId="20" borderId="6" xfId="11" applyFont="1" applyFill="1" applyBorder="1" applyAlignment="1">
      <alignment horizontal="left" vertical="center"/>
    </xf>
    <xf numFmtId="164" fontId="59" fillId="20" borderId="5" xfId="11" applyFont="1" applyFill="1" applyBorder="1" applyAlignment="1">
      <alignment horizontal="left" vertical="center"/>
    </xf>
    <xf numFmtId="164" fontId="59" fillId="20" borderId="10" xfId="11" applyFont="1" applyFill="1" applyBorder="1" applyAlignment="1">
      <alignment horizontal="left" vertical="center"/>
    </xf>
    <xf numFmtId="0" fontId="47" fillId="11" borderId="3" xfId="94" applyFont="1" applyFill="1" applyBorder="1" applyAlignment="1">
      <alignment horizontal="center" vertical="center" wrapText="1"/>
    </xf>
    <xf numFmtId="0" fontId="47" fillId="11" borderId="0" xfId="94" applyFont="1" applyFill="1" applyAlignment="1">
      <alignment horizontal="center" vertical="center" wrapText="1"/>
    </xf>
    <xf numFmtId="0" fontId="46" fillId="5" borderId="16" xfId="94" quotePrefix="1" applyFont="1" applyFill="1" applyBorder="1" applyAlignment="1">
      <alignment horizontal="center" vertical="center" wrapText="1"/>
    </xf>
    <xf numFmtId="0" fontId="25" fillId="8" borderId="16" xfId="94" applyFont="1" applyFill="1" applyBorder="1" applyAlignment="1">
      <alignment horizontal="center" vertical="center" wrapText="1"/>
    </xf>
    <xf numFmtId="0" fontId="46" fillId="5" borderId="16" xfId="94" applyFont="1" applyFill="1" applyBorder="1" applyAlignment="1">
      <alignment horizontal="center" vertical="center" wrapText="1"/>
    </xf>
    <xf numFmtId="0" fontId="43" fillId="14" borderId="15" xfId="94" applyFont="1" applyFill="1" applyBorder="1" applyAlignment="1">
      <alignment horizontal="center" vertical="center" wrapText="1"/>
    </xf>
    <xf numFmtId="0" fontId="43" fillId="14" borderId="16" xfId="94" applyFont="1" applyFill="1" applyBorder="1" applyAlignment="1">
      <alignment horizontal="center" vertical="center" wrapText="1"/>
    </xf>
    <xf numFmtId="0" fontId="54" fillId="14" borderId="3" xfId="94" applyFont="1" applyFill="1" applyBorder="1" applyAlignment="1">
      <alignment vertical="center" wrapText="1"/>
    </xf>
    <xf numFmtId="0" fontId="54" fillId="14" borderId="0" xfId="94" applyFont="1" applyFill="1" applyAlignment="1">
      <alignment vertical="center" wrapText="1"/>
    </xf>
    <xf numFmtId="0" fontId="54" fillId="14" borderId="4" xfId="94" applyFont="1" applyFill="1" applyBorder="1" applyAlignment="1">
      <alignment vertical="center" wrapText="1"/>
    </xf>
    <xf numFmtId="0" fontId="54" fillId="14" borderId="5" xfId="94" applyFont="1" applyFill="1" applyBorder="1" applyAlignment="1">
      <alignment vertical="center" wrapText="1"/>
    </xf>
    <xf numFmtId="0" fontId="47" fillId="14" borderId="4" xfId="94" applyFont="1" applyFill="1" applyBorder="1" applyAlignment="1">
      <alignment vertical="center" wrapText="1"/>
    </xf>
    <xf numFmtId="0" fontId="47" fillId="14" borderId="6" xfId="94" applyFont="1" applyFill="1" applyBorder="1" applyAlignment="1">
      <alignment vertical="center" wrapText="1"/>
    </xf>
    <xf numFmtId="0" fontId="54" fillId="14" borderId="2" xfId="94" applyFont="1" applyFill="1" applyBorder="1" applyAlignment="1">
      <alignment vertical="center" wrapText="1"/>
    </xf>
    <xf numFmtId="0" fontId="54" fillId="14" borderId="1" xfId="94" applyFont="1" applyFill="1" applyBorder="1" applyAlignment="1">
      <alignment vertical="center" wrapText="1"/>
    </xf>
    <xf numFmtId="0" fontId="54" fillId="14" borderId="8" xfId="94" applyFont="1" applyFill="1" applyBorder="1" applyAlignment="1">
      <alignment vertical="center" wrapText="1"/>
    </xf>
    <xf numFmtId="0" fontId="68" fillId="11" borderId="0" xfId="94" applyFont="1" applyFill="1" applyAlignment="1">
      <alignment horizontal="center" vertical="center" wrapText="1"/>
    </xf>
    <xf numFmtId="0" fontId="45" fillId="9" borderId="11" xfId="94" applyFont="1" applyFill="1" applyBorder="1" applyAlignment="1">
      <alignment vertical="center" wrapText="1"/>
    </xf>
    <xf numFmtId="0" fontId="45" fillId="9" borderId="9" xfId="94" applyFont="1" applyFill="1" applyBorder="1" applyAlignment="1">
      <alignment vertical="center" wrapText="1"/>
    </xf>
    <xf numFmtId="0" fontId="66" fillId="14" borderId="0" xfId="94" applyFont="1" applyFill="1" applyAlignment="1">
      <alignment vertical="center" wrapText="1"/>
    </xf>
    <xf numFmtId="164" fontId="43" fillId="26" borderId="1" xfId="11" applyFont="1" applyFill="1" applyBorder="1" applyAlignment="1">
      <alignment horizontal="center" vertical="center"/>
    </xf>
    <xf numFmtId="164" fontId="59" fillId="22" borderId="4" xfId="11" applyFont="1" applyFill="1" applyBorder="1" applyAlignment="1">
      <alignment horizontal="left" vertical="center"/>
    </xf>
    <xf numFmtId="164" fontId="59" fillId="22" borderId="0" xfId="11" applyFont="1" applyFill="1" applyAlignment="1">
      <alignment horizontal="left" vertical="center"/>
    </xf>
    <xf numFmtId="164" fontId="59" fillId="22" borderId="3" xfId="11" applyFont="1" applyFill="1" applyBorder="1" applyAlignment="1">
      <alignment horizontal="left" vertical="center"/>
    </xf>
    <xf numFmtId="0" fontId="39" fillId="17" borderId="24" xfId="12" applyNumberFormat="1" applyFill="1" applyBorder="1" applyAlignment="1">
      <alignment horizontal="center" vertical="center" wrapText="1"/>
    </xf>
    <xf numFmtId="0" fontId="39" fillId="17" borderId="25" xfId="12" applyNumberFormat="1" applyFill="1" applyBorder="1" applyAlignment="1">
      <alignment horizontal="center" vertical="center" wrapText="1"/>
    </xf>
    <xf numFmtId="0" fontId="67" fillId="14" borderId="3" xfId="36" applyFont="1" applyFill="1" applyBorder="1" applyAlignment="1">
      <alignment vertical="center" wrapText="1"/>
    </xf>
    <xf numFmtId="0" fontId="39" fillId="17" borderId="21" xfId="12" applyNumberFormat="1" applyFill="1" applyBorder="1" applyAlignment="1">
      <alignment horizontal="center" vertical="center" wrapText="1"/>
    </xf>
    <xf numFmtId="0" fontId="47" fillId="14" borderId="0" xfId="94" applyFont="1" applyFill="1" applyAlignment="1">
      <alignment vertical="center" wrapText="1"/>
    </xf>
    <xf numFmtId="0" fontId="29" fillId="0" borderId="0" xfId="6" applyAlignment="1">
      <alignment horizontal="center"/>
    </xf>
    <xf numFmtId="0" fontId="29" fillId="0" borderId="0" xfId="6" applyAlignment="1">
      <alignment horizontal="center" vertical="center"/>
    </xf>
    <xf numFmtId="0" fontId="27" fillId="0" borderId="0" xfId="10" applyFont="1" applyAlignment="1">
      <alignment horizontal="right"/>
    </xf>
    <xf numFmtId="167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4" fontId="57" fillId="18" borderId="11" xfId="11" applyFont="1" applyFill="1" applyBorder="1" applyAlignment="1">
      <alignment horizontal="center" vertical="center" wrapText="1"/>
    </xf>
    <xf numFmtId="164" fontId="57" fillId="18" borderId="9" xfId="11" applyFont="1" applyFill="1" applyBorder="1" applyAlignment="1">
      <alignment horizontal="center" vertical="center" wrapText="1"/>
    </xf>
    <xf numFmtId="164" fontId="25" fillId="17" borderId="1" xfId="11" applyFont="1" applyFill="1" applyBorder="1" applyAlignment="1">
      <alignment horizontal="center" vertical="center"/>
    </xf>
    <xf numFmtId="164" fontId="25" fillId="17" borderId="8" xfId="11" applyFont="1" applyFill="1" applyBorder="1" applyAlignment="1">
      <alignment horizontal="center" vertical="center"/>
    </xf>
    <xf numFmtId="164" fontId="59" fillId="12" borderId="4" xfId="11" applyFont="1" applyFill="1" applyBorder="1" applyAlignment="1">
      <alignment horizontal="left" vertical="center"/>
    </xf>
    <xf numFmtId="164" fontId="59" fillId="12" borderId="0" xfId="11" applyFont="1" applyFill="1" applyAlignment="1">
      <alignment horizontal="left" vertical="center"/>
    </xf>
    <xf numFmtId="164" fontId="59" fillId="12" borderId="3" xfId="11" applyFont="1" applyFill="1" applyBorder="1" applyAlignment="1">
      <alignment horizontal="left" vertical="center"/>
    </xf>
    <xf numFmtId="164" fontId="59" fillId="4" borderId="2" xfId="11" applyFont="1" applyFill="1" applyBorder="1" applyAlignment="1">
      <alignment horizontal="left" vertical="center"/>
    </xf>
    <xf numFmtId="164" fontId="59" fillId="4" borderId="1" xfId="11" applyFont="1" applyFill="1" applyBorder="1" applyAlignment="1">
      <alignment horizontal="left" vertical="center"/>
    </xf>
    <xf numFmtId="164" fontId="59" fillId="4" borderId="8" xfId="11" applyFont="1" applyFill="1" applyBorder="1" applyAlignment="1">
      <alignment horizontal="left" vertical="center"/>
    </xf>
    <xf numFmtId="164" fontId="59" fillId="4" borderId="4" xfId="11" applyFont="1" applyFill="1" applyBorder="1" applyAlignment="1">
      <alignment horizontal="left" vertical="center"/>
    </xf>
    <xf numFmtId="164" fontId="59" fillId="4" borderId="0" xfId="11" applyFont="1" applyFill="1" applyAlignment="1">
      <alignment horizontal="left" vertical="center"/>
    </xf>
    <xf numFmtId="164" fontId="59" fillId="4" borderId="3" xfId="11" applyFont="1" applyFill="1" applyBorder="1" applyAlignment="1">
      <alignment horizontal="left" vertical="center"/>
    </xf>
    <xf numFmtId="164" fontId="25" fillId="0" borderId="4" xfId="11" applyFont="1" applyBorder="1" applyAlignment="1">
      <alignment horizontal="left" vertical="center"/>
    </xf>
    <xf numFmtId="164" fontId="25" fillId="0" borderId="0" xfId="11" applyFont="1" applyAlignment="1">
      <alignment horizontal="left" vertical="center"/>
    </xf>
    <xf numFmtId="164" fontId="25" fillId="0" borderId="3" xfId="11" applyFont="1" applyBorder="1" applyAlignment="1">
      <alignment horizontal="left" vertical="center"/>
    </xf>
    <xf numFmtId="164" fontId="25" fillId="2" borderId="4" xfId="11" applyFont="1" applyFill="1" applyBorder="1" applyAlignment="1">
      <alignment horizontal="left" vertical="center"/>
    </xf>
    <xf numFmtId="164" fontId="25" fillId="2" borderId="0" xfId="11" applyFont="1" applyFill="1" applyAlignment="1">
      <alignment horizontal="left" vertical="center"/>
    </xf>
    <xf numFmtId="164" fontId="25" fillId="2" borderId="3" xfId="11" applyFont="1" applyFill="1" applyBorder="1" applyAlignment="1">
      <alignment horizontal="left" vertical="center"/>
    </xf>
    <xf numFmtId="164" fontId="59" fillId="23" borderId="4" xfId="11" applyFont="1" applyFill="1" applyBorder="1" applyAlignment="1">
      <alignment horizontal="left" vertical="center"/>
    </xf>
    <xf numFmtId="164" fontId="59" fillId="23" borderId="0" xfId="11" applyFont="1" applyFill="1" applyAlignment="1">
      <alignment horizontal="left" vertical="center"/>
    </xf>
    <xf numFmtId="164" fontId="59" fillId="23" borderId="3" xfId="11" applyFont="1" applyFill="1" applyBorder="1" applyAlignment="1">
      <alignment horizontal="left" vertical="center"/>
    </xf>
    <xf numFmtId="164" fontId="25" fillId="27" borderId="2" xfId="11" applyFont="1" applyFill="1" applyBorder="1" applyAlignment="1">
      <alignment horizontal="left" vertical="center"/>
    </xf>
    <xf numFmtId="164" fontId="25" fillId="27" borderId="1" xfId="11" applyFont="1" applyFill="1" applyBorder="1" applyAlignment="1">
      <alignment horizontal="left" vertical="center"/>
    </xf>
    <xf numFmtId="164" fontId="25" fillId="27" borderId="8" xfId="11" applyFont="1" applyFill="1" applyBorder="1" applyAlignment="1">
      <alignment horizontal="left" vertical="center"/>
    </xf>
    <xf numFmtId="164" fontId="25" fillId="13" borderId="4" xfId="11" applyFont="1" applyFill="1" applyBorder="1" applyAlignment="1">
      <alignment horizontal="left" vertical="center"/>
    </xf>
    <xf numFmtId="164" fontId="25" fillId="13" borderId="0" xfId="11" applyFont="1" applyFill="1" applyAlignment="1">
      <alignment horizontal="left" vertical="center"/>
    </xf>
    <xf numFmtId="164" fontId="25" fillId="13" borderId="3" xfId="11" applyFont="1" applyFill="1" applyBorder="1" applyAlignment="1">
      <alignment horizontal="left" vertical="center"/>
    </xf>
    <xf numFmtId="164" fontId="59" fillId="15" borderId="4" xfId="11" applyFont="1" applyFill="1" applyBorder="1" applyAlignment="1">
      <alignment horizontal="left" vertical="center"/>
    </xf>
    <xf numFmtId="164" fontId="59" fillId="15" borderId="0" xfId="11" applyFont="1" applyFill="1" applyAlignment="1">
      <alignment horizontal="left" vertical="center"/>
    </xf>
    <xf numFmtId="164" fontId="59" fillId="15" borderId="3" xfId="11" applyFont="1" applyFill="1" applyBorder="1" applyAlignment="1">
      <alignment horizontal="left" vertical="center"/>
    </xf>
    <xf numFmtId="164" fontId="25" fillId="6" borderId="4" xfId="11" applyFont="1" applyFill="1" applyBorder="1" applyAlignment="1">
      <alignment horizontal="left" vertical="center"/>
    </xf>
    <xf numFmtId="164" fontId="25" fillId="6" borderId="0" xfId="11" applyFont="1" applyFill="1" applyAlignment="1">
      <alignment horizontal="left" vertical="center"/>
    </xf>
    <xf numFmtId="164" fontId="25" fillId="6" borderId="3" xfId="11" applyFont="1" applyFill="1" applyBorder="1" applyAlignment="1">
      <alignment horizontal="left" vertical="center"/>
    </xf>
    <xf numFmtId="164" fontId="59" fillId="28" borderId="4" xfId="11" applyFont="1" applyFill="1" applyBorder="1" applyAlignment="1">
      <alignment horizontal="left" vertical="center" wrapText="1"/>
    </xf>
    <xf numFmtId="164" fontId="59" fillId="28" borderId="0" xfId="11" applyFont="1" applyFill="1" applyAlignment="1">
      <alignment horizontal="left" vertical="center"/>
    </xf>
    <xf numFmtId="164" fontId="59" fillId="28" borderId="3" xfId="11" applyFont="1" applyFill="1" applyBorder="1" applyAlignment="1">
      <alignment horizontal="left" vertical="center"/>
    </xf>
    <xf numFmtId="164" fontId="25" fillId="29" borderId="4" xfId="11" applyFont="1" applyFill="1" applyBorder="1" applyAlignment="1">
      <alignment horizontal="left" vertical="center"/>
    </xf>
    <xf numFmtId="164" fontId="25" fillId="29" borderId="0" xfId="11" applyFont="1" applyFill="1" applyAlignment="1">
      <alignment horizontal="left" vertical="center"/>
    </xf>
    <xf numFmtId="164" fontId="25" fillId="29" borderId="3" xfId="11" applyFont="1" applyFill="1" applyBorder="1" applyAlignment="1">
      <alignment horizontal="left" vertical="center"/>
    </xf>
    <xf numFmtId="0" fontId="44" fillId="8" borderId="12" xfId="94" applyFont="1" applyFill="1" applyBorder="1" applyAlignment="1">
      <alignment horizontal="center" vertical="center" wrapText="1"/>
    </xf>
    <xf numFmtId="0" fontId="44" fillId="8" borderId="14" xfId="94" applyFont="1" applyFill="1" applyBorder="1" applyAlignment="1">
      <alignment horizontal="center" vertical="center" wrapText="1"/>
    </xf>
    <xf numFmtId="0" fontId="44" fillId="8" borderId="13" xfId="94" applyFont="1" applyFill="1" applyBorder="1" applyAlignment="1">
      <alignment horizontal="center" vertical="center" wrapText="1"/>
    </xf>
    <xf numFmtId="0" fontId="45" fillId="7" borderId="11" xfId="94" applyFont="1" applyFill="1" applyBorder="1" applyAlignment="1">
      <alignment horizontal="center" vertical="center" wrapText="1"/>
    </xf>
    <xf numFmtId="0" fontId="45" fillId="7" borderId="9" xfId="94" applyFont="1" applyFill="1" applyBorder="1" applyAlignment="1">
      <alignment horizontal="center" vertical="center" wrapText="1"/>
    </xf>
    <xf numFmtId="0" fontId="45" fillId="7" borderId="7" xfId="94" applyFont="1" applyFill="1" applyBorder="1" applyAlignment="1">
      <alignment horizontal="center" vertical="center" wrapText="1"/>
    </xf>
    <xf numFmtId="0" fontId="45" fillId="9" borderId="11" xfId="94" applyFont="1" applyFill="1" applyBorder="1" applyAlignment="1">
      <alignment horizontal="center" vertical="center" wrapText="1"/>
    </xf>
    <xf numFmtId="0" fontId="45" fillId="9" borderId="9" xfId="94" applyFont="1" applyFill="1" applyBorder="1" applyAlignment="1">
      <alignment horizontal="center" vertical="center" wrapText="1"/>
    </xf>
    <xf numFmtId="0" fontId="45" fillId="9" borderId="7" xfId="94" applyFont="1" applyFill="1" applyBorder="1" applyAlignment="1">
      <alignment horizontal="center" vertical="center" wrapText="1"/>
    </xf>
    <xf numFmtId="0" fontId="45" fillId="22" borderId="11" xfId="94" applyFont="1" applyFill="1" applyBorder="1" applyAlignment="1">
      <alignment horizontal="center" vertical="center" wrapText="1"/>
    </xf>
    <xf numFmtId="0" fontId="45" fillId="22" borderId="9" xfId="94" applyFont="1" applyFill="1" applyBorder="1" applyAlignment="1">
      <alignment horizontal="center" vertical="center" wrapText="1"/>
    </xf>
    <xf numFmtId="0" fontId="45" fillId="22" borderId="7" xfId="94" applyFont="1" applyFill="1" applyBorder="1" applyAlignment="1">
      <alignment horizontal="center" vertical="center" wrapText="1"/>
    </xf>
    <xf numFmtId="0" fontId="44" fillId="16" borderId="11" xfId="94" applyFont="1" applyFill="1" applyBorder="1" applyAlignment="1">
      <alignment horizontal="center" vertical="center" wrapText="1"/>
    </xf>
    <xf numFmtId="0" fontId="44" fillId="16" borderId="9" xfId="94" applyFont="1" applyFill="1" applyBorder="1" applyAlignment="1">
      <alignment horizontal="center" vertical="center" wrapText="1"/>
    </xf>
    <xf numFmtId="0" fontId="44" fillId="16" borderId="7" xfId="94" applyFont="1" applyFill="1" applyBorder="1" applyAlignment="1">
      <alignment horizontal="center" vertical="center" wrapText="1"/>
    </xf>
    <xf numFmtId="0" fontId="45" fillId="15" borderId="11" xfId="94" applyFont="1" applyFill="1" applyBorder="1" applyAlignment="1">
      <alignment horizontal="center" vertical="center" wrapText="1"/>
    </xf>
    <xf numFmtId="0" fontId="45" fillId="15" borderId="9" xfId="94" applyFont="1" applyFill="1" applyBorder="1" applyAlignment="1">
      <alignment horizontal="center" vertical="center" wrapText="1"/>
    </xf>
    <xf numFmtId="0" fontId="45" fillId="15" borderId="7" xfId="94" applyFont="1" applyFill="1" applyBorder="1" applyAlignment="1">
      <alignment horizontal="center" vertical="center" wrapText="1"/>
    </xf>
    <xf numFmtId="0" fontId="44" fillId="13" borderId="11" xfId="94" applyFont="1" applyFill="1" applyBorder="1" applyAlignment="1">
      <alignment horizontal="center" vertical="center" wrapText="1"/>
    </xf>
    <xf numFmtId="0" fontId="44" fillId="13" borderId="9" xfId="94" applyFont="1" applyFill="1" applyBorder="1" applyAlignment="1">
      <alignment horizontal="center" vertical="center" wrapText="1"/>
    </xf>
    <xf numFmtId="0" fontId="44" fillId="13" borderId="7" xfId="94" applyFont="1" applyFill="1" applyBorder="1" applyAlignment="1">
      <alignment horizontal="center" vertical="center" wrapText="1"/>
    </xf>
    <xf numFmtId="0" fontId="25" fillId="3" borderId="1" xfId="94" applyFont="1" applyFill="1" applyBorder="1" applyAlignment="1">
      <alignment horizontal="center" vertical="center" wrapText="1"/>
    </xf>
    <xf numFmtId="0" fontId="25" fillId="3" borderId="8" xfId="94" applyFont="1" applyFill="1" applyBorder="1" applyAlignment="1">
      <alignment horizontal="center" vertical="center" wrapText="1"/>
    </xf>
    <xf numFmtId="0" fontId="25" fillId="3" borderId="5" xfId="94" applyFont="1" applyFill="1" applyBorder="1" applyAlignment="1">
      <alignment horizontal="center" vertical="center" wrapText="1"/>
    </xf>
    <xf numFmtId="0" fontId="25" fillId="3" borderId="10" xfId="94" applyFont="1" applyFill="1" applyBorder="1" applyAlignment="1">
      <alignment horizontal="center" vertical="center" wrapText="1"/>
    </xf>
    <xf numFmtId="164" fontId="45" fillId="23" borderId="11" xfId="11" applyFont="1" applyFill="1" applyBorder="1" applyAlignment="1">
      <alignment horizontal="center" vertical="center" wrapText="1"/>
    </xf>
    <xf numFmtId="164" fontId="45" fillId="23" borderId="9" xfId="11" applyFont="1" applyFill="1" applyBorder="1" applyAlignment="1">
      <alignment horizontal="center" vertical="center" wrapText="1"/>
    </xf>
    <xf numFmtId="164" fontId="45" fillId="23" borderId="7" xfId="11" applyFont="1" applyFill="1" applyBorder="1" applyAlignment="1">
      <alignment horizontal="center" vertical="center" wrapText="1"/>
    </xf>
    <xf numFmtId="0" fontId="45" fillId="24" borderId="11" xfId="94" applyFont="1" applyFill="1" applyBorder="1" applyAlignment="1">
      <alignment horizontal="center" vertical="center" wrapText="1"/>
    </xf>
    <xf numFmtId="0" fontId="45" fillId="24" borderId="9" xfId="94" applyFont="1" applyFill="1" applyBorder="1" applyAlignment="1">
      <alignment horizontal="center" vertical="center" wrapText="1"/>
    </xf>
    <xf numFmtId="0" fontId="45" fillId="24" borderId="7" xfId="94" applyFont="1" applyFill="1" applyBorder="1" applyAlignment="1">
      <alignment horizontal="center" vertical="center" wrapText="1"/>
    </xf>
    <xf numFmtId="164" fontId="43" fillId="6" borderId="2" xfId="11" applyFont="1" applyFill="1" applyBorder="1" applyAlignment="1">
      <alignment horizontal="center" vertical="center" wrapText="1"/>
    </xf>
    <xf numFmtId="164" fontId="43" fillId="6" borderId="1" xfId="11" applyFont="1" applyFill="1" applyBorder="1" applyAlignment="1">
      <alignment horizontal="center" vertical="center" wrapText="1"/>
    </xf>
    <xf numFmtId="164" fontId="43" fillId="6" borderId="8" xfId="11" applyFont="1" applyFill="1" applyBorder="1" applyAlignment="1">
      <alignment horizontal="center" vertical="center" wrapText="1"/>
    </xf>
    <xf numFmtId="164" fontId="43" fillId="6" borderId="4" xfId="11" applyFont="1" applyFill="1" applyBorder="1" applyAlignment="1">
      <alignment horizontal="center" vertical="center" wrapText="1"/>
    </xf>
    <xf numFmtId="164" fontId="43" fillId="6" borderId="0" xfId="11" applyFont="1" applyFill="1" applyAlignment="1">
      <alignment horizontal="center" vertical="center" wrapText="1"/>
    </xf>
    <xf numFmtId="164" fontId="43" fillId="6" borderId="3" xfId="11" applyFont="1" applyFill="1" applyBorder="1" applyAlignment="1">
      <alignment horizontal="center" vertical="center" wrapText="1"/>
    </xf>
    <xf numFmtId="164" fontId="43" fillId="6" borderId="6" xfId="11" applyFont="1" applyFill="1" applyBorder="1" applyAlignment="1">
      <alignment horizontal="center" vertical="center" wrapText="1"/>
    </xf>
    <xf numFmtId="164" fontId="43" fillId="6" borderId="5" xfId="11" applyFont="1" applyFill="1" applyBorder="1" applyAlignment="1">
      <alignment horizontal="center" vertical="center" wrapText="1"/>
    </xf>
    <xf numFmtId="164" fontId="43" fillId="6" borderId="10" xfId="11" applyFont="1" applyFill="1" applyBorder="1" applyAlignment="1">
      <alignment horizontal="center" vertical="center" wrapText="1"/>
    </xf>
    <xf numFmtId="0" fontId="67" fillId="4" borderId="11" xfId="36" applyFont="1" applyFill="1" applyBorder="1" applyAlignment="1">
      <alignment horizontal="center" vertical="center" wrapText="1"/>
    </xf>
    <xf numFmtId="0" fontId="67" fillId="4" borderId="7" xfId="36" applyFont="1" applyFill="1" applyBorder="1" applyAlignment="1">
      <alignment horizontal="center" vertical="center" wrapText="1"/>
    </xf>
    <xf numFmtId="164" fontId="25" fillId="17" borderId="2" xfId="11" applyFont="1" applyFill="1" applyBorder="1" applyAlignment="1">
      <alignment horizontal="center" vertical="center" wrapText="1"/>
    </xf>
    <xf numFmtId="164" fontId="25" fillId="17" borderId="1" xfId="11" applyFont="1" applyFill="1" applyBorder="1" applyAlignment="1">
      <alignment horizontal="center" vertical="center" wrapText="1"/>
    </xf>
    <xf numFmtId="164" fontId="25" fillId="17" borderId="8" xfId="11" applyFont="1" applyFill="1" applyBorder="1" applyAlignment="1">
      <alignment horizontal="center" vertical="center" wrapText="1"/>
    </xf>
    <xf numFmtId="166" fontId="25" fillId="17" borderId="6" xfId="11" applyNumberFormat="1" applyFont="1" applyFill="1" applyBorder="1" applyAlignment="1">
      <alignment horizontal="center" vertical="center" wrapText="1"/>
    </xf>
    <xf numFmtId="166" fontId="25" fillId="17" borderId="5" xfId="11" applyNumberFormat="1" applyFont="1" applyFill="1" applyBorder="1" applyAlignment="1">
      <alignment horizontal="center" vertical="center" wrapText="1"/>
    </xf>
    <xf numFmtId="166" fontId="25" fillId="17" borderId="10" xfId="11" applyNumberFormat="1" applyFont="1" applyFill="1" applyBorder="1" applyAlignment="1">
      <alignment horizontal="center" vertical="center" wrapText="1"/>
    </xf>
    <xf numFmtId="0" fontId="25" fillId="3" borderId="0" xfId="94" applyFont="1" applyFill="1" applyAlignment="1">
      <alignment horizontal="center" vertical="center" wrapText="1"/>
    </xf>
    <xf numFmtId="166" fontId="25" fillId="17" borderId="4" xfId="11" applyNumberFormat="1" applyFont="1" applyFill="1" applyBorder="1" applyAlignment="1">
      <alignment horizontal="center" vertical="center" wrapText="1"/>
    </xf>
    <xf numFmtId="166" fontId="25" fillId="17" borderId="0" xfId="11" applyNumberFormat="1" applyFont="1" applyFill="1" applyAlignment="1">
      <alignment horizontal="center" vertical="center" wrapText="1"/>
    </xf>
    <xf numFmtId="166" fontId="25" fillId="17" borderId="3" xfId="11" applyNumberFormat="1" applyFont="1" applyFill="1" applyBorder="1" applyAlignment="1">
      <alignment horizontal="center" vertical="center" wrapText="1"/>
    </xf>
    <xf numFmtId="166" fontId="56" fillId="17" borderId="17" xfId="11" applyNumberFormat="1" applyFont="1" applyFill="1" applyBorder="1" applyAlignment="1">
      <alignment horizontal="center" vertical="center"/>
    </xf>
    <xf numFmtId="166" fontId="56" fillId="17" borderId="22" xfId="11" applyNumberFormat="1" applyFont="1" applyFill="1" applyBorder="1" applyAlignment="1">
      <alignment horizontal="center" vertical="center"/>
    </xf>
    <xf numFmtId="166" fontId="56" fillId="17" borderId="18" xfId="11" applyNumberFormat="1" applyFont="1" applyFill="1" applyBorder="1" applyAlignment="1">
      <alignment horizontal="center" vertical="center"/>
    </xf>
    <xf numFmtId="0" fontId="50" fillId="19" borderId="23" xfId="12" applyNumberFormat="1" applyFont="1" applyFill="1" applyBorder="1" applyAlignment="1">
      <alignment horizontal="center" vertical="center" wrapText="1"/>
    </xf>
    <xf numFmtId="0" fontId="50" fillId="19" borderId="20" xfId="12" applyNumberFormat="1" applyFont="1" applyFill="1" applyBorder="1" applyAlignment="1">
      <alignment horizontal="center" vertical="center" wrapText="1"/>
    </xf>
    <xf numFmtId="0" fontId="59" fillId="4" borderId="2" xfId="94" applyFont="1" applyFill="1" applyBorder="1" applyAlignment="1">
      <alignment horizontal="center" vertical="center" wrapText="1"/>
    </xf>
    <xf numFmtId="0" fontId="59" fillId="4" borderId="1" xfId="94" applyFont="1" applyFill="1" applyBorder="1" applyAlignment="1">
      <alignment horizontal="center" vertical="center" wrapText="1"/>
    </xf>
    <xf numFmtId="0" fontId="59" fillId="4" borderId="8" xfId="94" applyFont="1" applyFill="1" applyBorder="1" applyAlignment="1">
      <alignment horizontal="center" vertical="center" wrapText="1"/>
    </xf>
    <xf numFmtId="0" fontId="59" fillId="4" borderId="6" xfId="94" applyFont="1" applyFill="1" applyBorder="1" applyAlignment="1">
      <alignment horizontal="center" vertical="center" wrapText="1"/>
    </xf>
    <xf numFmtId="0" fontId="59" fillId="4" borderId="5" xfId="94" applyFont="1" applyFill="1" applyBorder="1" applyAlignment="1">
      <alignment horizontal="center" vertical="center" wrapText="1"/>
    </xf>
    <xf numFmtId="0" fontId="59" fillId="4" borderId="10" xfId="94" applyFont="1" applyFill="1" applyBorder="1" applyAlignment="1">
      <alignment horizontal="center" vertical="center" wrapText="1"/>
    </xf>
    <xf numFmtId="0" fontId="62" fillId="6" borderId="2" xfId="36" applyNumberFormat="1" applyFont="1" applyFill="1" applyBorder="1" applyAlignment="1">
      <alignment horizontal="center" vertical="center" wrapText="1"/>
    </xf>
    <xf numFmtId="0" fontId="62" fillId="6" borderId="8" xfId="36" applyNumberFormat="1" applyFont="1" applyFill="1" applyBorder="1" applyAlignment="1">
      <alignment horizontal="center" vertical="center" wrapText="1"/>
    </xf>
    <xf numFmtId="0" fontId="62" fillId="6" borderId="4" xfId="36" applyNumberFormat="1" applyFont="1" applyFill="1" applyBorder="1" applyAlignment="1">
      <alignment horizontal="center" vertical="center" wrapText="1"/>
    </xf>
    <xf numFmtId="0" fontId="62" fillId="6" borderId="3" xfId="36" applyNumberFormat="1" applyFont="1" applyFill="1" applyBorder="1" applyAlignment="1">
      <alignment horizontal="center" vertical="center" wrapText="1"/>
    </xf>
    <xf numFmtId="0" fontId="62" fillId="6" borderId="6" xfId="36" applyNumberFormat="1" applyFont="1" applyFill="1" applyBorder="1" applyAlignment="1">
      <alignment horizontal="center" vertical="center" wrapText="1"/>
    </xf>
    <xf numFmtId="0" fontId="62" fillId="6" borderId="10" xfId="36" applyNumberFormat="1" applyFont="1" applyFill="1" applyBorder="1" applyAlignment="1">
      <alignment horizontal="center" vertical="center" wrapText="1"/>
    </xf>
    <xf numFmtId="166" fontId="25" fillId="17" borderId="0" xfId="11" applyNumberFormat="1" applyFont="1" applyFill="1" applyAlignment="1">
      <alignment horizontal="center" vertical="center"/>
    </xf>
    <xf numFmtId="166" fontId="25" fillId="17" borderId="3" xfId="11" applyNumberFormat="1" applyFont="1" applyFill="1" applyBorder="1" applyAlignment="1">
      <alignment horizontal="center" vertical="center"/>
    </xf>
    <xf numFmtId="164" fontId="39" fillId="17" borderId="26" xfId="12" applyFill="1" applyBorder="1" applyAlignment="1">
      <alignment horizontal="center" vertical="center"/>
    </xf>
    <xf numFmtId="164" fontId="39" fillId="17" borderId="27" xfId="12" applyFill="1" applyBorder="1" applyAlignment="1">
      <alignment horizontal="center" vertical="center"/>
    </xf>
    <xf numFmtId="164" fontId="55" fillId="17" borderId="11" xfId="11" applyFont="1" applyFill="1" applyBorder="1" applyAlignment="1">
      <alignment horizontal="center" vertical="center" wrapText="1"/>
    </xf>
    <xf numFmtId="164" fontId="55" fillId="17" borderId="9" xfId="11" applyFont="1" applyFill="1" applyBorder="1" applyAlignment="1">
      <alignment horizontal="center" vertical="center" wrapText="1"/>
    </xf>
    <xf numFmtId="164" fontId="55" fillId="17" borderId="7" xfId="11" applyFont="1" applyFill="1" applyBorder="1" applyAlignment="1">
      <alignment horizontal="center" vertical="center" wrapText="1"/>
    </xf>
    <xf numFmtId="0" fontId="39" fillId="17" borderId="19" xfId="12" applyNumberFormat="1" applyFill="1" applyBorder="1" applyAlignment="1">
      <alignment horizontal="center" vertical="center" wrapText="1"/>
    </xf>
    <xf numFmtId="0" fontId="39" fillId="17" borderId="20" xfId="12" applyNumberFormat="1" applyFill="1" applyBorder="1" applyAlignment="1">
      <alignment horizontal="center" vertical="center" wrapText="1"/>
    </xf>
    <xf numFmtId="0" fontId="25" fillId="6" borderId="2" xfId="94" applyFont="1" applyFill="1" applyBorder="1" applyAlignment="1">
      <alignment horizontal="center" vertical="center" wrapText="1"/>
    </xf>
    <xf numFmtId="0" fontId="25" fillId="6" borderId="1" xfId="94" applyFont="1" applyFill="1" applyBorder="1" applyAlignment="1">
      <alignment horizontal="center" vertical="center" wrapText="1"/>
    </xf>
    <xf numFmtId="0" fontId="25" fillId="6" borderId="8" xfId="94" applyFont="1" applyFill="1" applyBorder="1" applyAlignment="1">
      <alignment horizontal="center" vertical="center" wrapText="1"/>
    </xf>
    <xf numFmtId="0" fontId="25" fillId="6" borderId="4" xfId="94" applyFont="1" applyFill="1" applyBorder="1" applyAlignment="1">
      <alignment horizontal="center" vertical="center" wrapText="1"/>
    </xf>
    <xf numFmtId="0" fontId="25" fillId="6" borderId="0" xfId="94" applyFont="1" applyFill="1" applyAlignment="1">
      <alignment horizontal="center" vertical="center" wrapText="1"/>
    </xf>
    <xf numFmtId="0" fontId="25" fillId="6" borderId="3" xfId="94" applyFont="1" applyFill="1" applyBorder="1" applyAlignment="1">
      <alignment horizontal="center" vertical="center" wrapText="1"/>
    </xf>
    <xf numFmtId="0" fontId="25" fillId="6" borderId="6" xfId="94" applyFont="1" applyFill="1" applyBorder="1" applyAlignment="1">
      <alignment horizontal="center" vertical="center" wrapText="1"/>
    </xf>
    <xf numFmtId="0" fontId="25" fillId="6" borderId="5" xfId="94" applyFont="1" applyFill="1" applyBorder="1" applyAlignment="1">
      <alignment horizontal="center" vertical="center" wrapText="1"/>
    </xf>
    <xf numFmtId="0" fontId="25" fillId="6" borderId="10" xfId="94" applyFont="1" applyFill="1" applyBorder="1" applyAlignment="1">
      <alignment horizontal="center" vertical="center" wrapText="1"/>
    </xf>
    <xf numFmtId="0" fontId="44" fillId="8" borderId="2" xfId="94" applyFont="1" applyFill="1" applyBorder="1" applyAlignment="1">
      <alignment horizontal="center" vertical="center" wrapText="1"/>
    </xf>
    <xf numFmtId="0" fontId="44" fillId="8" borderId="1" xfId="94" applyFont="1" applyFill="1" applyBorder="1" applyAlignment="1">
      <alignment horizontal="center" vertical="center" wrapText="1"/>
    </xf>
    <xf numFmtId="0" fontId="44" fillId="8" borderId="8" xfId="94" applyFont="1" applyFill="1" applyBorder="1" applyAlignment="1">
      <alignment horizontal="center" vertical="center" wrapText="1"/>
    </xf>
    <xf numFmtId="0" fontId="44" fillId="8" borderId="4" xfId="94" applyFont="1" applyFill="1" applyBorder="1" applyAlignment="1">
      <alignment horizontal="center" vertical="center" wrapText="1"/>
    </xf>
    <xf numFmtId="0" fontId="44" fillId="8" borderId="0" xfId="94" applyFont="1" applyFill="1" applyAlignment="1">
      <alignment horizontal="center" vertical="center" wrapText="1"/>
    </xf>
    <xf numFmtId="0" fontId="44" fillId="8" borderId="3" xfId="94" applyFont="1" applyFill="1" applyBorder="1" applyAlignment="1">
      <alignment horizontal="center" vertical="center" wrapText="1"/>
    </xf>
    <xf numFmtId="0" fontId="44" fillId="8" borderId="6" xfId="94" applyFont="1" applyFill="1" applyBorder="1" applyAlignment="1">
      <alignment horizontal="center" vertical="center" wrapText="1"/>
    </xf>
    <xf numFmtId="0" fontId="44" fillId="8" borderId="5" xfId="94" applyFont="1" applyFill="1" applyBorder="1" applyAlignment="1">
      <alignment horizontal="center" vertical="center" wrapText="1"/>
    </xf>
    <xf numFmtId="0" fontId="44" fillId="8" borderId="10" xfId="94" applyFont="1" applyFill="1" applyBorder="1" applyAlignment="1">
      <alignment horizontal="center" vertical="center" wrapText="1"/>
    </xf>
    <xf numFmtId="0" fontId="54" fillId="14" borderId="4" xfId="94" applyFont="1" applyFill="1" applyBorder="1" applyAlignment="1">
      <alignment horizontal="center" vertical="center" wrapText="1"/>
    </xf>
    <xf numFmtId="0" fontId="54" fillId="14" borderId="0" xfId="94" applyFont="1" applyFill="1" applyAlignment="1">
      <alignment horizontal="center" vertical="center" wrapText="1"/>
    </xf>
    <xf numFmtId="0" fontId="66" fillId="14" borderId="4" xfId="94" applyFont="1" applyFill="1" applyBorder="1" applyAlignment="1">
      <alignment horizontal="center" vertical="center" wrapText="1"/>
    </xf>
    <xf numFmtId="0" fontId="66" fillId="14" borderId="0" xfId="94" applyFont="1" applyFill="1" applyAlignment="1">
      <alignment horizontal="center" vertical="center" wrapText="1"/>
    </xf>
    <xf numFmtId="0" fontId="66" fillId="14" borderId="3" xfId="94" applyFont="1" applyFill="1" applyBorder="1" applyAlignment="1">
      <alignment horizontal="center" vertical="center" wrapText="1"/>
    </xf>
    <xf numFmtId="0" fontId="66" fillId="14" borderId="6" xfId="94" applyFont="1" applyFill="1" applyBorder="1" applyAlignment="1">
      <alignment horizontal="center" vertical="center" wrapText="1"/>
    </xf>
    <xf numFmtId="0" fontId="66" fillId="14" borderId="5" xfId="94" applyFont="1" applyFill="1" applyBorder="1" applyAlignment="1">
      <alignment horizontal="center" vertical="center" wrapText="1"/>
    </xf>
    <xf numFmtId="0" fontId="66" fillId="14" borderId="10" xfId="94" applyFont="1" applyFill="1" applyBorder="1" applyAlignment="1">
      <alignment horizontal="center" vertical="center" wrapText="1"/>
    </xf>
    <xf numFmtId="0" fontId="54" fillId="14" borderId="3" xfId="94" applyFont="1" applyFill="1" applyBorder="1" applyAlignment="1">
      <alignment horizontal="center" vertical="center" wrapText="1"/>
    </xf>
    <xf numFmtId="0" fontId="54" fillId="14" borderId="6" xfId="94" applyFont="1" applyFill="1" applyBorder="1" applyAlignment="1">
      <alignment horizontal="center" vertical="center" wrapText="1"/>
    </xf>
    <xf numFmtId="0" fontId="54" fillId="14" borderId="5" xfId="94" applyFont="1" applyFill="1" applyBorder="1" applyAlignment="1">
      <alignment horizontal="center" vertical="center" wrapText="1"/>
    </xf>
    <xf numFmtId="0" fontId="54" fillId="14" borderId="10" xfId="94" applyFont="1" applyFill="1" applyBorder="1" applyAlignment="1">
      <alignment horizontal="center" vertical="center" wrapText="1"/>
    </xf>
    <xf numFmtId="0" fontId="47" fillId="14" borderId="1" xfId="94" applyFont="1" applyFill="1" applyBorder="1" applyAlignment="1">
      <alignment horizontal="center" vertical="center" wrapText="1"/>
    </xf>
    <xf numFmtId="0" fontId="47" fillId="14" borderId="0" xfId="94" applyFont="1" applyFill="1" applyAlignment="1">
      <alignment horizontal="center" vertical="center" wrapText="1"/>
    </xf>
    <xf numFmtId="0" fontId="52" fillId="4" borderId="2" xfId="94" applyFont="1" applyFill="1" applyBorder="1" applyAlignment="1">
      <alignment horizontal="center" vertical="center" wrapText="1"/>
    </xf>
    <xf numFmtId="0" fontId="52" fillId="4" borderId="1" xfId="94" applyFont="1" applyFill="1" applyBorder="1" applyAlignment="1">
      <alignment horizontal="center" vertical="center" wrapText="1"/>
    </xf>
    <xf numFmtId="0" fontId="52" fillId="4" borderId="8" xfId="94" applyFont="1" applyFill="1" applyBorder="1" applyAlignment="1">
      <alignment horizontal="center" vertical="center" wrapText="1"/>
    </xf>
    <xf numFmtId="0" fontId="52" fillId="4" borderId="4" xfId="94" applyFont="1" applyFill="1" applyBorder="1" applyAlignment="1">
      <alignment horizontal="center" vertical="center" wrapText="1"/>
    </xf>
    <xf numFmtId="0" fontId="52" fillId="4" borderId="0" xfId="94" applyFont="1" applyFill="1" applyAlignment="1">
      <alignment horizontal="center" vertical="center" wrapText="1"/>
    </xf>
    <xf numFmtId="0" fontId="52" fillId="4" borderId="3" xfId="94" applyFont="1" applyFill="1" applyBorder="1" applyAlignment="1">
      <alignment horizontal="center" vertical="center" wrapText="1"/>
    </xf>
    <xf numFmtId="0" fontId="52" fillId="4" borderId="6" xfId="94" applyFont="1" applyFill="1" applyBorder="1" applyAlignment="1">
      <alignment horizontal="center" vertical="center" wrapText="1"/>
    </xf>
    <xf numFmtId="0" fontId="52" fillId="4" borderId="5" xfId="94" applyFont="1" applyFill="1" applyBorder="1" applyAlignment="1">
      <alignment horizontal="center" vertical="center" wrapText="1"/>
    </xf>
    <xf numFmtId="0" fontId="52" fillId="4" borderId="10" xfId="94" applyFont="1" applyFill="1" applyBorder="1" applyAlignment="1">
      <alignment horizontal="center" vertical="center" wrapText="1"/>
    </xf>
    <xf numFmtId="0" fontId="44" fillId="0" borderId="11" xfId="94" applyFont="1" applyBorder="1" applyAlignment="1">
      <alignment horizontal="center" vertical="center" wrapText="1"/>
    </xf>
    <xf numFmtId="0" fontId="44" fillId="0" borderId="9" xfId="94" applyFont="1" applyBorder="1" applyAlignment="1">
      <alignment horizontal="center" vertical="center" wrapText="1"/>
    </xf>
    <xf numFmtId="0" fontId="44" fillId="0" borderId="7" xfId="94" applyFont="1" applyBorder="1" applyAlignment="1">
      <alignment horizontal="center" vertical="center" wrapText="1"/>
    </xf>
    <xf numFmtId="0" fontId="44" fillId="2" borderId="11" xfId="94" applyFont="1" applyFill="1" applyBorder="1" applyAlignment="1">
      <alignment horizontal="center" vertical="center" wrapText="1"/>
    </xf>
    <xf numFmtId="0" fontId="44" fillId="2" borderId="9" xfId="94" applyFont="1" applyFill="1" applyBorder="1" applyAlignment="1">
      <alignment horizontal="center" vertical="center" wrapText="1"/>
    </xf>
    <xf numFmtId="0" fontId="44" fillId="2" borderId="7" xfId="94" applyFont="1" applyFill="1" applyBorder="1" applyAlignment="1">
      <alignment horizontal="center" vertical="center" wrapText="1"/>
    </xf>
    <xf numFmtId="0" fontId="45" fillId="12" borderId="11" xfId="94" applyFont="1" applyFill="1" applyBorder="1" applyAlignment="1">
      <alignment horizontal="center" vertical="center" wrapText="1"/>
    </xf>
    <xf numFmtId="0" fontId="45" fillId="12" borderId="7" xfId="94" applyFont="1" applyFill="1" applyBorder="1" applyAlignment="1">
      <alignment horizontal="center" vertical="center" wrapText="1"/>
    </xf>
    <xf numFmtId="0" fontId="45" fillId="21" borderId="11" xfId="94" applyFont="1" applyFill="1" applyBorder="1" applyAlignment="1">
      <alignment horizontal="center" vertical="center" wrapText="1"/>
    </xf>
    <xf numFmtId="0" fontId="45" fillId="21" borderId="9" xfId="94" applyFont="1" applyFill="1" applyBorder="1" applyAlignment="1">
      <alignment horizontal="center" vertical="center" wrapText="1"/>
    </xf>
    <xf numFmtId="0" fontId="25" fillId="3" borderId="2" xfId="94" applyFont="1" applyFill="1" applyBorder="1" applyAlignment="1">
      <alignment horizontal="center" vertical="center" wrapText="1"/>
    </xf>
    <xf numFmtId="0" fontId="25" fillId="3" borderId="6" xfId="94" applyFont="1" applyFill="1" applyBorder="1" applyAlignment="1">
      <alignment horizontal="center" vertical="center" wrapText="1"/>
    </xf>
    <xf numFmtId="0" fontId="44" fillId="16" borderId="3" xfId="94" applyFont="1" applyFill="1" applyBorder="1" applyAlignment="1">
      <alignment horizontal="center" vertical="center" wrapText="1"/>
    </xf>
    <xf numFmtId="0" fontId="44" fillId="16" borderId="10" xfId="94" applyFont="1" applyFill="1" applyBorder="1" applyAlignment="1">
      <alignment horizontal="center" vertical="center" wrapText="1"/>
    </xf>
    <xf numFmtId="0" fontId="59" fillId="4" borderId="4" xfId="94" applyFont="1" applyFill="1" applyBorder="1" applyAlignment="1">
      <alignment horizontal="center" vertical="center" wrapText="1"/>
    </xf>
    <xf numFmtId="0" fontId="59" fillId="4" borderId="0" xfId="94" applyFont="1" applyFill="1" applyAlignment="1">
      <alignment horizontal="center" vertical="center" wrapText="1"/>
    </xf>
    <xf numFmtId="0" fontId="59" fillId="4" borderId="3" xfId="94" applyFont="1" applyFill="1" applyBorder="1" applyAlignment="1">
      <alignment horizontal="center" vertical="center" wrapText="1"/>
    </xf>
    <xf numFmtId="0" fontId="48" fillId="4" borderId="1" xfId="94" applyFont="1" applyFill="1" applyBorder="1" applyAlignment="1">
      <alignment horizontal="center" vertical="center" wrapText="1"/>
    </xf>
    <xf numFmtId="0" fontId="48" fillId="4" borderId="8" xfId="94" applyFont="1" applyFill="1" applyBorder="1" applyAlignment="1">
      <alignment horizontal="center" vertical="center" wrapText="1"/>
    </xf>
    <xf numFmtId="0" fontId="48" fillId="4" borderId="5" xfId="94" applyFont="1" applyFill="1" applyBorder="1" applyAlignment="1">
      <alignment horizontal="center" vertical="center" wrapText="1"/>
    </xf>
    <xf numFmtId="0" fontId="48" fillId="4" borderId="10" xfId="94" applyFont="1" applyFill="1" applyBorder="1" applyAlignment="1">
      <alignment horizontal="center" vertical="center" wrapText="1"/>
    </xf>
    <xf numFmtId="0" fontId="61" fillId="14" borderId="2" xfId="94" applyFont="1" applyFill="1" applyBorder="1" applyAlignment="1">
      <alignment horizontal="center" vertical="center" wrapText="1"/>
    </xf>
    <xf numFmtId="0" fontId="61" fillId="14" borderId="8" xfId="94" applyFont="1" applyFill="1" applyBorder="1" applyAlignment="1">
      <alignment horizontal="center" vertical="center" wrapText="1"/>
    </xf>
    <xf numFmtId="0" fontId="61" fillId="14" borderId="4" xfId="94" applyFont="1" applyFill="1" applyBorder="1" applyAlignment="1">
      <alignment horizontal="center" vertical="center" wrapText="1"/>
    </xf>
    <xf numFmtId="0" fontId="61" fillId="14" borderId="3" xfId="94" applyFont="1" applyFill="1" applyBorder="1" applyAlignment="1">
      <alignment horizontal="center" vertical="center" wrapText="1"/>
    </xf>
    <xf numFmtId="0" fontId="61" fillId="14" borderId="6" xfId="94" applyFont="1" applyFill="1" applyBorder="1" applyAlignment="1">
      <alignment horizontal="center" vertical="center" wrapText="1"/>
    </xf>
    <xf numFmtId="0" fontId="61" fillId="14" borderId="10" xfId="94" applyFont="1" applyFill="1" applyBorder="1" applyAlignment="1">
      <alignment horizontal="center" vertical="center" wrapText="1"/>
    </xf>
    <xf numFmtId="0" fontId="65" fillId="6" borderId="2" xfId="94" applyFont="1" applyFill="1" applyBorder="1" applyAlignment="1">
      <alignment horizontal="center" vertical="center" wrapText="1"/>
    </xf>
    <xf numFmtId="0" fontId="65" fillId="6" borderId="1" xfId="94" applyFont="1" applyFill="1" applyBorder="1" applyAlignment="1">
      <alignment horizontal="center" vertical="center" wrapText="1"/>
    </xf>
    <xf numFmtId="0" fontId="65" fillId="6" borderId="8" xfId="94" applyFont="1" applyFill="1" applyBorder="1" applyAlignment="1">
      <alignment horizontal="center" vertical="center" wrapText="1"/>
    </xf>
    <xf numFmtId="0" fontId="65" fillId="6" borderId="4" xfId="94" applyFont="1" applyFill="1" applyBorder="1" applyAlignment="1">
      <alignment horizontal="center" vertical="center" wrapText="1"/>
    </xf>
    <xf numFmtId="0" fontId="65" fillId="6" borderId="0" xfId="94" applyFont="1" applyFill="1" applyAlignment="1">
      <alignment horizontal="center" vertical="center" wrapText="1"/>
    </xf>
    <xf numFmtId="0" fontId="65" fillId="6" borderId="3" xfId="94" applyFont="1" applyFill="1" applyBorder="1" applyAlignment="1">
      <alignment horizontal="center" vertical="center" wrapText="1"/>
    </xf>
    <xf numFmtId="0" fontId="65" fillId="6" borderId="5" xfId="94" applyFont="1" applyFill="1" applyBorder="1" applyAlignment="1">
      <alignment horizontal="center" vertical="center" wrapText="1"/>
    </xf>
    <xf numFmtId="0" fontId="65" fillId="6" borderId="10" xfId="94" applyFont="1" applyFill="1" applyBorder="1" applyAlignment="1">
      <alignment horizontal="center" vertical="center" wrapText="1"/>
    </xf>
    <xf numFmtId="0" fontId="61" fillId="14" borderId="0" xfId="94" applyFont="1" applyFill="1" applyAlignment="1">
      <alignment horizontal="center" vertical="center" wrapText="1"/>
    </xf>
    <xf numFmtId="0" fontId="45" fillId="4" borderId="11" xfId="94" applyFont="1" applyFill="1" applyBorder="1" applyAlignment="1">
      <alignment horizontal="center" vertical="center" wrapText="1"/>
    </xf>
    <xf numFmtId="0" fontId="45" fillId="4" borderId="7" xfId="94" applyFont="1" applyFill="1" applyBorder="1" applyAlignment="1">
      <alignment horizontal="center" vertical="center"/>
    </xf>
    <xf numFmtId="0" fontId="45" fillId="21" borderId="7" xfId="94" applyFont="1" applyFill="1" applyBorder="1" applyAlignment="1">
      <alignment horizontal="center" vertical="center" wrapText="1"/>
    </xf>
    <xf numFmtId="0" fontId="45" fillId="20" borderId="11" xfId="94" applyFont="1" applyFill="1" applyBorder="1" applyAlignment="1">
      <alignment horizontal="center" vertical="center" wrapText="1"/>
    </xf>
    <xf numFmtId="0" fontId="45" fillId="20" borderId="9" xfId="94" applyFont="1" applyFill="1" applyBorder="1" applyAlignment="1">
      <alignment horizontal="center" vertical="center" wrapText="1"/>
    </xf>
    <xf numFmtId="0" fontId="45" fillId="20" borderId="7" xfId="94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</cellXfs>
  <cellStyles count="96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10" xfId="74" xr:uid="{1B0F4FA9-0D25-4E31-95A4-C7E580FA1DA1}"/>
    <cellStyle name="Normal 2 11" xfId="85" xr:uid="{C1D98039-62FA-4A36-B47A-D4C7F7E0F314}"/>
    <cellStyle name="Normal 2 2" xfId="35" xr:uid="{0493A4BF-535F-4CD2-A6BA-A59A0DBC3A50}"/>
    <cellStyle name="Normal 2 2 2" xfId="60" xr:uid="{1D320E17-FD21-428C-82E5-DB1A0DB0F5A6}"/>
    <cellStyle name="Normal 2 2 3" xfId="69" xr:uid="{4154EB6B-BEDF-4BB4-907D-595E53C788A7}"/>
    <cellStyle name="Normal 2 2 4" xfId="80" xr:uid="{CDA581AC-4B18-4161-8FA3-5C2C6A9F2981}"/>
    <cellStyle name="Normal 2 2 5" xfId="91" xr:uid="{E2E641ED-1D5C-4343-B455-2A0700B44BB9}"/>
    <cellStyle name="Normal 2 3" xfId="39" xr:uid="{313B4DC2-298B-4CDA-9DB6-DA9A56CE3213}"/>
    <cellStyle name="Normal 2 3 2" xfId="57" xr:uid="{8469742A-AB40-4BD6-B73C-D266DB592A96}"/>
    <cellStyle name="Normal 2 3 3" xfId="66" xr:uid="{F35661AB-2DF1-482C-923F-B82248DF0F6C}"/>
    <cellStyle name="Normal 2 3 4" xfId="77" xr:uid="{36415DCF-ED2F-49F1-8E13-5B10E5CAB805}"/>
    <cellStyle name="Normal 2 3 5" xfId="88" xr:uid="{3EE93098-1DFF-4058-83B7-B0E62F0EA2BE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2 8" xfId="54" xr:uid="{C04392B0-B4A3-41D6-8EAC-8B1809486773}"/>
    <cellStyle name="Normal 2 9" xfId="63" xr:uid="{71695FC5-98A1-4316-B577-F129CD113047}"/>
    <cellStyle name="Normal 3" xfId="7" xr:uid="{00000000-0005-0000-0000-000009000000}"/>
    <cellStyle name="Normal 3 10" xfId="75" xr:uid="{C72542CD-48A8-4377-924D-0CACACDD8F7A}"/>
    <cellStyle name="Normal 3 11" xfId="86" xr:uid="{F9D3BE84-1AE5-4F39-9128-D84E2EF7CB4A}"/>
    <cellStyle name="Normal 3 2" xfId="37" xr:uid="{1F7AF19E-41DC-44F9-851D-289A403DF45A}"/>
    <cellStyle name="Normal 3 2 2" xfId="61" xr:uid="{9E2AF5DE-E939-49F2-A02A-D38E4A638729}"/>
    <cellStyle name="Normal 3 2 3" xfId="70" xr:uid="{290A51AC-6C4F-490F-8D7B-4E8791EEC105}"/>
    <cellStyle name="Normal 3 2 4" xfId="81" xr:uid="{6A6EC323-3819-4AE8-AC9A-124753222CBF}"/>
    <cellStyle name="Normal 3 2 5" xfId="92" xr:uid="{07B4EDB4-EA4B-493F-9C12-519494C6450F}"/>
    <cellStyle name="Normal 3 3" xfId="40" xr:uid="{835D0274-078E-4E29-87FD-83ED84D39EDD}"/>
    <cellStyle name="Normal 3 3 2" xfId="58" xr:uid="{6151D48C-B971-4EBB-9E8A-884301CB7C5F}"/>
    <cellStyle name="Normal 3 3 3" xfId="67" xr:uid="{A4E2C815-B10B-4C68-8CB1-E8AC340E91F4}"/>
    <cellStyle name="Normal 3 3 4" xfId="78" xr:uid="{085FF6EB-E463-465E-8C19-63D30F2E4558}"/>
    <cellStyle name="Normal 3 3 5" xfId="89" xr:uid="{A5EBA39D-606E-40A0-8BFF-D21AD49DB84C}"/>
    <cellStyle name="Normal 3 4" xfId="43" xr:uid="{ADA44863-6941-4B80-AF13-6639AC10EDA5}"/>
    <cellStyle name="Normal 3 4 2" xfId="73" xr:uid="{6B53A257-21D1-49B3-AC1D-2F280134292A}"/>
    <cellStyle name="Normal 3 4 3" xfId="84" xr:uid="{6B31989D-9495-4E1F-A15E-414389C5A7EB}"/>
    <cellStyle name="Normal 3 4 4" xfId="95" xr:uid="{3B747F10-DD8E-49A4-92FD-0F8AC24A695E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3 8" xfId="55" xr:uid="{5DAFFBF9-E565-41FB-82B3-4B13551F097A}"/>
    <cellStyle name="Normal 3 9" xfId="64" xr:uid="{BB92B787-E375-4571-882F-F85039ACFBA5}"/>
    <cellStyle name="Normal 4" xfId="8" xr:uid="{00000000-0005-0000-0000-00000A000000}"/>
    <cellStyle name="Normal 4 10" xfId="76" xr:uid="{BE2FBE4A-91DD-422A-9BAA-79367F26FC72}"/>
    <cellStyle name="Normal 4 11" xfId="87" xr:uid="{7945AF45-9A01-4C6B-AB03-EB85A88E5D0E}"/>
    <cellStyle name="Normal 4 2" xfId="38" xr:uid="{087C5F30-7D69-440A-A67B-BD575BCE84A3}"/>
    <cellStyle name="Normal 4 2 2" xfId="62" xr:uid="{105DC4B0-A58E-4C31-9B25-7E9C5EC4F1E2}"/>
    <cellStyle name="Normal 4 2 3" xfId="71" xr:uid="{0C7A0739-3F7B-4527-BC1C-8C628F3B477C}"/>
    <cellStyle name="Normal 4 2 4" xfId="82" xr:uid="{6B248DC7-A296-4FA2-8AE0-7B393322ECBA}"/>
    <cellStyle name="Normal 4 2 5" xfId="93" xr:uid="{11A91965-C5E8-4464-B4D7-01D007CE4E46}"/>
    <cellStyle name="Normal 4 3" xfId="41" xr:uid="{6FBEFCF1-AD0C-4C27-8FD5-A5F9C695A33A}"/>
    <cellStyle name="Normal 4 3 2" xfId="59" xr:uid="{B8DFBB24-A630-4D0A-ABD2-E618DF65048C}"/>
    <cellStyle name="Normal 4 3 3" xfId="68" xr:uid="{DF75885E-217D-4562-92FD-09D21B8A14AC}"/>
    <cellStyle name="Normal 4 3 4" xfId="79" xr:uid="{5F5CF9E3-9C11-4766-A661-84E39D044698}"/>
    <cellStyle name="Normal 4 3 5" xfId="90" xr:uid="{39392216-31F4-4E17-8E5F-F0712E46251C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4 8" xfId="56" xr:uid="{E3769A29-B983-4DEC-B41A-DD597243D555}"/>
    <cellStyle name="Normal 4 9" xfId="65" xr:uid="{0B0C4EF6-0058-4A5B-A990-5B0BF700D242}"/>
    <cellStyle name="Normal 5" xfId="9" xr:uid="{00000000-0005-0000-0000-00000B000000}"/>
    <cellStyle name="Normal 5 2" xfId="23" xr:uid="{BCBF4D8D-46D2-405B-9BE9-FA720F0CCB5E}"/>
    <cellStyle name="Normal 5 3" xfId="72" xr:uid="{C3E2C6EF-FD06-44ED-85A5-924135E92D09}"/>
    <cellStyle name="Normal 5 4" xfId="83" xr:uid="{7AB21096-E8EB-420A-ACB2-1AFC6F95069A}"/>
    <cellStyle name="Normal 5 5" xfId="94" xr:uid="{836ED797-795A-4FDC-BBEF-063C3B00FF5C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2">
    <dxf>
      <font>
        <b/>
        <i val="0"/>
      </font>
    </dxf>
    <dxf>
      <fill>
        <patternFill>
          <bgColor theme="8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Medium4">
    <tableStyle name="Table Style 1" pivot="0" count="2" xr9:uid="{48234502-1696-4225-ACF8-7BCFD5749ACC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e425ee822448b188d09076c9d858ab54" TargetMode="External"/><Relationship Id="rId13" Type="http://schemas.openxmlformats.org/officeDocument/2006/relationships/hyperlink" Target="https://ieeesa.webex.com/ieeesa/j.php?MTID=m39cd4143daca9df0251e167562c5bd33" TargetMode="External"/><Relationship Id="rId18" Type="http://schemas.openxmlformats.org/officeDocument/2006/relationships/hyperlink" Target="https://ieeesa.webex.com/ieeesa/j.php?MTID=m0f5ac6f381083d486829442bf42c1a5f" TargetMode="External"/><Relationship Id="rId3" Type="http://schemas.openxmlformats.org/officeDocument/2006/relationships/hyperlink" Target="https://ieeesa.webex.com/ieeesa/j.php?MTID=m39cd4143daca9df0251e167562c5bd33" TargetMode="External"/><Relationship Id="rId7" Type="http://schemas.openxmlformats.org/officeDocument/2006/relationships/hyperlink" Target="https://ieeesa.webex.com/ieeesa/j.php?MTID=mc886e884539ff9982c9d313599608096" TargetMode="External"/><Relationship Id="rId12" Type="http://schemas.openxmlformats.org/officeDocument/2006/relationships/hyperlink" Target="https://ieeesa.webex.com/ieeesa/j.php?MTID=me425ee822448b188d09076c9d858ab54" TargetMode="External"/><Relationship Id="rId17" Type="http://schemas.openxmlformats.org/officeDocument/2006/relationships/hyperlink" Target="https://ieeesa.webex.com/ieeesa/j.php?MTID=m39cd4143daca9df0251e167562c5bd33" TargetMode="External"/><Relationship Id="rId2" Type="http://schemas.openxmlformats.org/officeDocument/2006/relationships/hyperlink" Target="https://ieeesa.webex.com/ieeesa/j.php?MTID=me425ee822448b188d09076c9d858ab54" TargetMode="External"/><Relationship Id="rId16" Type="http://schemas.openxmlformats.org/officeDocument/2006/relationships/hyperlink" Target="https://ieeesa.webex.com/ieeesa/j.php?MTID=me425ee822448b188d09076c9d858ab54" TargetMode="External"/><Relationship Id="rId1" Type="http://schemas.openxmlformats.org/officeDocument/2006/relationships/hyperlink" Target="https://ieeesa.webex.com/ieeesa/j.php?MTID=mc886e884539ff9982c9d313599608096" TargetMode="External"/><Relationship Id="rId6" Type="http://schemas.openxmlformats.org/officeDocument/2006/relationships/hyperlink" Target="https://ieeesa.webex.com/ieeesa/j.php?MTID=mc886e884539ff9982c9d313599608096" TargetMode="External"/><Relationship Id="rId11" Type="http://schemas.openxmlformats.org/officeDocument/2006/relationships/hyperlink" Target="https://ieeesa.webex.com/ieeesa/j.php?MTID=mc886e884539ff9982c9d313599608096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c886e884539ff9982c9d313599608096" TargetMode="External"/><Relationship Id="rId10" Type="http://schemas.openxmlformats.org/officeDocument/2006/relationships/hyperlink" Target="https://ieeesa.webex.com/ieeesa/j.php?MTID=m0f5ac6f381083d486829442bf42c1a5f" TargetMode="External"/><Relationship Id="rId4" Type="http://schemas.openxmlformats.org/officeDocument/2006/relationships/hyperlink" Target="https://ieeesa.webex.com/ieeesa/j.php?MTID=m0f5ac6f381083d486829442bf42c1a5f" TargetMode="External"/><Relationship Id="rId9" Type="http://schemas.openxmlformats.org/officeDocument/2006/relationships/hyperlink" Target="https://ieeesa.webex.com/ieeesa/j.php?MTID=m39cd4143daca9df0251e167562c5bd33" TargetMode="External"/><Relationship Id="rId14" Type="http://schemas.openxmlformats.org/officeDocument/2006/relationships/hyperlink" Target="https://ieeesa.webex.com/ieeesa/j.php?MTID=m0f5ac6f381083d486829442bf42c1a5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281-00-04ab-d02-miscellaneous-comment-resolutions-v.docx" TargetMode="External"/><Relationship Id="rId3" Type="http://schemas.openxmlformats.org/officeDocument/2006/relationships/hyperlink" Target="https://mentor.ieee.org/802.15/dcn/25/15-25-0313-00-04ab-tg4ab-2025-may-interim-mins.docx" TargetMode="External"/><Relationship Id="rId7" Type="http://schemas.openxmlformats.org/officeDocument/2006/relationships/hyperlink" Target="https://mentor.ieee.org/802.15/dcn/25/15-25-0274-01-04ab-d02-miscellaneous-comment-resolutions-iv.docx" TargetMode="External"/><Relationship Id="rId2" Type="http://schemas.openxmlformats.org/officeDocument/2006/relationships/hyperlink" Target="https://mentor.ieee.org/802.15/dcn/25/15-25-0174-30-04ab-consolidated-comments-draft-2-0.xlsm" TargetMode="External"/><Relationship Id="rId1" Type="http://schemas.openxmlformats.org/officeDocument/2006/relationships/hyperlink" Target="https://mentor.ieee.org/802.15/dcn/25/15-25-0331-00-04ab-resolutions-to-cids-19-234-311.docx" TargetMode="External"/><Relationship Id="rId6" Type="http://schemas.openxmlformats.org/officeDocument/2006/relationships/hyperlink" Target="https://mentor.ieee.org/802.15/dcn/25/15-25-0224-02-04ab-proposed-resolution-for-mms-without-report.docx" TargetMode="External"/><Relationship Id="rId5" Type="http://schemas.openxmlformats.org/officeDocument/2006/relationships/hyperlink" Target="https://mentor.ieee.org/802.15/dcn/25/15-25-0337-01-04ab-lb213-d02-comment-resolution-various-cids-p-111-to-p-201.docx" TargetMode="External"/><Relationship Id="rId4" Type="http://schemas.openxmlformats.org/officeDocument/2006/relationships/hyperlink" Target="https://mentor.ieee.org/802.15/dcn/25/15-25-0337-00-04ab-lb213-d02-comment-resolution-various-cids-p-111-to-p-201.docx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55-00-04ab-lb213-d02-comment-resolution-cid-54.docx" TargetMode="External"/><Relationship Id="rId3" Type="http://schemas.openxmlformats.org/officeDocument/2006/relationships/hyperlink" Target="https://mentor.ieee.org/802.15/dcn/25/15-25-0329-00-04ab-comment-resolution-165-576-213-214-215-242-579-243.docx" TargetMode="External"/><Relationship Id="rId7" Type="http://schemas.openxmlformats.org/officeDocument/2006/relationships/hyperlink" Target="https://mentor.ieee.org/802.15/dcn/25/15-25-0356-00-04ab-lb213-d02-comment-resolution-cid-536.docx" TargetMode="External"/><Relationship Id="rId2" Type="http://schemas.openxmlformats.org/officeDocument/2006/relationships/hyperlink" Target="https://mentor.ieee.org/802.15/dcn/25/15-25-0330-01-04ab-comment-resolution-8-250-251-252-623-636-637-638.docx" TargetMode="External"/><Relationship Id="rId1" Type="http://schemas.openxmlformats.org/officeDocument/2006/relationships/hyperlink" Target="https://mentor.ieee.org/802.15/dcn/25/15-25-0332-00-04ab-proposed-resolutions-for-d02-cid-139.docx" TargetMode="External"/><Relationship Id="rId6" Type="http://schemas.openxmlformats.org/officeDocument/2006/relationships/hyperlink" Target="https://mentor.ieee.org/802.15/dcn/25/15-25-0358-00-04ab-lb213-d02-comment-resolution-cid-562.docx" TargetMode="External"/><Relationship Id="rId5" Type="http://schemas.openxmlformats.org/officeDocument/2006/relationships/hyperlink" Target="https://mentor.ieee.org/802.15/dcn/25/15-25-0274-01-04ab-d02-miscellaneous-comment-resolutions-iv.docx" TargetMode="External"/><Relationship Id="rId4" Type="http://schemas.openxmlformats.org/officeDocument/2006/relationships/hyperlink" Target="https://mentor.ieee.org/802.15/dcn/25/15-25-0281-00-04ab-d02-miscellaneous-comment-resolutions-v.docx" TargetMode="External"/><Relationship Id="rId9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65-00-04ab-lb213-d02-comment-resolution-cid-16-and-17.docx" TargetMode="External"/><Relationship Id="rId13" Type="http://schemas.openxmlformats.org/officeDocument/2006/relationships/hyperlink" Target="https://mentor.ieee.org/802.15/dcn/25/15-25-0365-00-04ab-lb213-d02-comment-resolution-cid-16-and-17.docx" TargetMode="External"/><Relationship Id="rId18" Type="http://schemas.openxmlformats.org/officeDocument/2006/relationships/hyperlink" Target="https://mentor.ieee.org/802.15/dcn/25/15-25-0382-00-04ab-comment-resolution-250-251-8.docx" TargetMode="External"/><Relationship Id="rId3" Type="http://schemas.openxmlformats.org/officeDocument/2006/relationships/hyperlink" Target="https://mentor.ieee.org/802.15/dcn/25/15-25-0326-00-04ab-proposed-resolution-for-cid-144.docx" TargetMode="External"/><Relationship Id="rId7" Type="http://schemas.openxmlformats.org/officeDocument/2006/relationships/hyperlink" Target="https://mentor.ieee.org/802.15/dcn/25/15-25-0331-01-04ab-resolutions-to-cids-19-234-311.docx" TargetMode="External"/><Relationship Id="rId12" Type="http://schemas.openxmlformats.org/officeDocument/2006/relationships/hyperlink" Target="https://mentor.ieee.org/802.15/dcn/25/15-25-0356-00-04ab-lb213-d02-comment-resolution-cid-536.docx" TargetMode="External"/><Relationship Id="rId17" Type="http://schemas.openxmlformats.org/officeDocument/2006/relationships/hyperlink" Target="https://mentor.ieee.org/802.15/dcn/25/15-25-0376-00-04ab-mms-ranging-procedure-with-fixed-reply-time.docx" TargetMode="External"/><Relationship Id="rId2" Type="http://schemas.openxmlformats.org/officeDocument/2006/relationships/hyperlink" Target="https://mentor.ieee.org/802.15/dcn/25/15-25-0306-00-04ab-lb213-d02-comment-resolution-cid-504.docx" TargetMode="External"/><Relationship Id="rId16" Type="http://schemas.openxmlformats.org/officeDocument/2006/relationships/hyperlink" Target="https://mentor.ieee.org/802.15/dcn/25/15-25-0347-00-04ab-revised-resolution-to-cid-290.docx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5/15-25-0309-00-04ab-lb213-d02-comment-resolution-cid-27.docx" TargetMode="External"/><Relationship Id="rId6" Type="http://schemas.openxmlformats.org/officeDocument/2006/relationships/hyperlink" Target="https://mentor.ieee.org/802.15/dcn/25/15-25-0364-00-04ab-comment-resolution-176-177-238.docx" TargetMode="External"/><Relationship Id="rId11" Type="http://schemas.openxmlformats.org/officeDocument/2006/relationships/hyperlink" Target="https://mentor.ieee.org/802.15/dcn/25/15-25-0345-01-04ab-lb213-proposed-resolutions-for-security-part-2.docx" TargetMode="External"/><Relationship Id="rId5" Type="http://schemas.openxmlformats.org/officeDocument/2006/relationships/hyperlink" Target="https://mentor.ieee.org/802.15/dcn/25/15-25-0328-01-04ab-proposed-resolutions-for-cid-5-6-etc.docx" TargetMode="External"/><Relationship Id="rId15" Type="http://schemas.openxmlformats.org/officeDocument/2006/relationships/hyperlink" Target="https://mentor.ieee.org/802.15/dcn/25/15-25-0336-00-04ab-d02-proposed-resolution-for-mac-data-service-for-the-compact-frame.docx" TargetMode="External"/><Relationship Id="rId10" Type="http://schemas.openxmlformats.org/officeDocument/2006/relationships/hyperlink" Target="https://mentor.ieee.org/802.15/dcn/25/15-25-0308-00-04ab-lb213-d02-comment-resolution-cids-174-471-472.docx" TargetMode="External"/><Relationship Id="rId19" Type="http://schemas.openxmlformats.org/officeDocument/2006/relationships/hyperlink" Target="https://mentor.ieee.org/802.15/dcn/25/15-25-0311-00-04ab-resolution-of-comments-on-dynamic-data-mode-sync-length-negotiation.pdf" TargetMode="External"/><Relationship Id="rId4" Type="http://schemas.openxmlformats.org/officeDocument/2006/relationships/hyperlink" Target="https://mentor.ieee.org/802.15/dcn/25/15-25-0327-00-04ab-clarification-of-timing-offset-between-nb-and-mms.pptx" TargetMode="External"/><Relationship Id="rId9" Type="http://schemas.openxmlformats.org/officeDocument/2006/relationships/hyperlink" Target="https://mentor.ieee.org/802.15/dcn/25/15-25-0366-00-04ab-lb213-d02-comment-resolution-cid-545.docx" TargetMode="External"/><Relationship Id="rId14" Type="http://schemas.openxmlformats.org/officeDocument/2006/relationships/hyperlink" Target="https://mentor.ieee.org/802.15/dcn/25/15-25-0358-00-04ab-lb213-d02-comment-resolution-cid-562.docx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88-00-04ab-proposed-resolution-for-cid-121-227-628-629.docx" TargetMode="External"/><Relationship Id="rId3" Type="http://schemas.openxmlformats.org/officeDocument/2006/relationships/hyperlink" Target="https://mentor.ieee.org/802.15/dcn/25/15-25-0360-00-04ab-proposed-resolution-for-multiple-advertising-nb-channels-for-mms-initialization.docx" TargetMode="External"/><Relationship Id="rId7" Type="http://schemas.openxmlformats.org/officeDocument/2006/relationships/hyperlink" Target="https://mentor.ieee.org/802.15/dcn/25/15-25-0326-00-04ab-proposed-resolution-for-cid-144.docx" TargetMode="External"/><Relationship Id="rId2" Type="http://schemas.openxmlformats.org/officeDocument/2006/relationships/hyperlink" Target="https://mentor.ieee.org/802.15/dcn/25/15-25-0361-00-04ab-proposed-resolution-for-pulse-shape-of-the-nb.docx" TargetMode="External"/><Relationship Id="rId1" Type="http://schemas.openxmlformats.org/officeDocument/2006/relationships/hyperlink" Target="https://mentor.ieee.org/802.15/dcn/25/15-25-0307-00-04ab-lb213-d02-comment-resolution-cids-12-407-115.docx" TargetMode="External"/><Relationship Id="rId6" Type="http://schemas.openxmlformats.org/officeDocument/2006/relationships/hyperlink" Target="https://mentor.ieee.org/802.15/dcn/25/15-25-0339-00-04ab-proposed-comments-resolution-for-15-4ab-d2-0-sensing-comments.docx" TargetMode="External"/><Relationship Id="rId5" Type="http://schemas.openxmlformats.org/officeDocument/2006/relationships/hyperlink" Target="https://mentor.ieee.org/802.15/dcn/25/15-25-0358-00-04ab-lb213-d02-comment-resolution-cid-562.docx" TargetMode="External"/><Relationship Id="rId4" Type="http://schemas.openxmlformats.org/officeDocument/2006/relationships/hyperlink" Target="https://mentor.ieee.org/802.15/dcn/25/15-25-0359-00-04ab-multiple-advertising-nb-channels-for-mms-initialization.pptx" TargetMode="External"/><Relationship Id="rId9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28-01-04ab-proposed-resolutions-for-cid-5-6-etc.docx" TargetMode="External"/><Relationship Id="rId13" Type="http://schemas.openxmlformats.org/officeDocument/2006/relationships/hyperlink" Target="https://mentor.ieee.org/802.15/dcn/25/15-25-0327-00-04ab-clarification-of-timing-offset-between-nb-and-mms.pptx" TargetMode="External"/><Relationship Id="rId18" Type="http://schemas.openxmlformats.org/officeDocument/2006/relationships/hyperlink" Target="https://mentor.ieee.org/802.15/dcn/25/15-25-0309-00-04ab-lb213-d02-comment-resolution-cid-27.docx" TargetMode="External"/><Relationship Id="rId26" Type="http://schemas.openxmlformats.org/officeDocument/2006/relationships/hyperlink" Target="https://mentor.ieee.org/802.15/dcn/25/15-25-0326-01-04ab-proposed-resolution-for-cid-144.docx" TargetMode="External"/><Relationship Id="rId3" Type="http://schemas.openxmlformats.org/officeDocument/2006/relationships/hyperlink" Target="https://mentor.ieee.org/802.15/dcn/25/15-25-0309-00-04ab-lb213-d02-comment-resolution-cid-27.docx" TargetMode="External"/><Relationship Id="rId21" Type="http://schemas.openxmlformats.org/officeDocument/2006/relationships/hyperlink" Target="https://mentor.ieee.org/802.15/dcn/25/15-25-0306-00-04ab-lb213-d02-comment-resolution-cid-504.docx" TargetMode="External"/><Relationship Id="rId7" Type="http://schemas.openxmlformats.org/officeDocument/2006/relationships/hyperlink" Target="https://mentor.ieee.org/802.15/dcn/25/15-25-0332-00-04ab-proposed-resolutions-for-d02-cid-139.docx" TargetMode="External"/><Relationship Id="rId12" Type="http://schemas.openxmlformats.org/officeDocument/2006/relationships/hyperlink" Target="https://mentor.ieee.org/802.15/dcn/25/15-25-0326-00-04ab-proposed-resolution-for-cid-144.docx" TargetMode="External"/><Relationship Id="rId17" Type="http://schemas.openxmlformats.org/officeDocument/2006/relationships/hyperlink" Target="https://mentor.ieee.org/802.15/dcn/25/15-25-0331-00-04ab-resolutions-to-cids-19-234-311.docx" TargetMode="External"/><Relationship Id="rId25" Type="http://schemas.openxmlformats.org/officeDocument/2006/relationships/hyperlink" Target="https://mentor.ieee.org/802.15/dcn/25/15-25-0376-00-04ab-mms-ranging-procedure-with-fixed-reply-time.docx" TargetMode="External"/><Relationship Id="rId2" Type="http://schemas.openxmlformats.org/officeDocument/2006/relationships/hyperlink" Target="https://mentor.ieee.org/802.15/dcn/25/15-25-0308-00-04ab-lb213-d02-comment-resolution-cids-174-471-472.docx" TargetMode="External"/><Relationship Id="rId16" Type="http://schemas.openxmlformats.org/officeDocument/2006/relationships/hyperlink" Target="https://mentor.ieee.org/802.15/dcn/25/15-25-0329-00-04ab-comment-resolution-165-576-213-214-215-242-579-243.docx" TargetMode="External"/><Relationship Id="rId20" Type="http://schemas.openxmlformats.org/officeDocument/2006/relationships/hyperlink" Target="https://mentor.ieee.org/802.15/dcn/25/15-25-0307-00-04ab-lb213-d02-comment-resolution-cids-12-407-115.docx" TargetMode="External"/><Relationship Id="rId1" Type="http://schemas.openxmlformats.org/officeDocument/2006/relationships/hyperlink" Target="https://mentor.ieee.org/802.15/dcn/25/15-25-0307-00-04ab-lb213-d02-comment-resolution-cids-12-407-115.docx" TargetMode="External"/><Relationship Id="rId6" Type="http://schemas.openxmlformats.org/officeDocument/2006/relationships/hyperlink" Target="https://mentor.ieee.org/802.15/dcn/25/15-25-0330-01-04ab-comment-resolution-8-250-251-252-623-636-637-638.docx" TargetMode="External"/><Relationship Id="rId11" Type="http://schemas.openxmlformats.org/officeDocument/2006/relationships/hyperlink" Target="https://mentor.ieee.org/802.15/dcn/25/15-25-0332-00-04ab-proposed-resolutions-for-d02-cid-139.docx" TargetMode="External"/><Relationship Id="rId24" Type="http://schemas.openxmlformats.org/officeDocument/2006/relationships/hyperlink" Target="https://mentor.ieee.org/802.15/dcn/25/15-25-0330-02-04ab-comment-resolution-8-250-251-252-623-636-637-638.docx" TargetMode="External"/><Relationship Id="rId5" Type="http://schemas.openxmlformats.org/officeDocument/2006/relationships/hyperlink" Target="https://mentor.ieee.org/802.15/dcn/25/15-25-0329-00-04ab-comment-resolution-165-576-213-214-215-242-579-243.docx" TargetMode="External"/><Relationship Id="rId15" Type="http://schemas.openxmlformats.org/officeDocument/2006/relationships/hyperlink" Target="https://mentor.ieee.org/802.15/dcn/25/15-25-0330-01-04ab-comment-resolution-8-250-251-252-623-636-637-638.docx" TargetMode="External"/><Relationship Id="rId23" Type="http://schemas.openxmlformats.org/officeDocument/2006/relationships/hyperlink" Target="https://mentor.ieee.org/802.15/dcn/25/15-25-0382-00-04ab-comment-resolution-250-251-8.docx" TargetMode="External"/><Relationship Id="rId10" Type="http://schemas.openxmlformats.org/officeDocument/2006/relationships/hyperlink" Target="https://mentor.ieee.org/802.15/dcn/25/15-25-0326-00-04ab-proposed-resolution-for-cid-144.docx" TargetMode="External"/><Relationship Id="rId19" Type="http://schemas.openxmlformats.org/officeDocument/2006/relationships/hyperlink" Target="https://mentor.ieee.org/802.15/dcn/25/15-25-0308-00-04ab-lb213-d02-comment-resolution-cids-174-471-472.docx" TargetMode="External"/><Relationship Id="rId4" Type="http://schemas.openxmlformats.org/officeDocument/2006/relationships/hyperlink" Target="https://mentor.ieee.org/802.15/dcn/25/15-25-0331-00-04ab-resolutions-to-cids-19-234-311.docx" TargetMode="External"/><Relationship Id="rId9" Type="http://schemas.openxmlformats.org/officeDocument/2006/relationships/hyperlink" Target="https://mentor.ieee.org/802.15/dcn/25/15-25-0327-00-04ab-clarification-of-timing-offset-between-nb-and-mms.pptx" TargetMode="External"/><Relationship Id="rId14" Type="http://schemas.openxmlformats.org/officeDocument/2006/relationships/hyperlink" Target="https://mentor.ieee.org/802.15/dcn/25/15-25-0328-01-04ab-proposed-resolutions-for-cid-5-6-etc.docx" TargetMode="External"/><Relationship Id="rId22" Type="http://schemas.openxmlformats.org/officeDocument/2006/relationships/hyperlink" Target="https://mentor.ieee.org/802.15/dcn/25/15-25-0337-00-04ab-lb213-d02-comment-resolution-various-cids-p-111-to-p-2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7"/>
  <sheetViews>
    <sheetView zoomScale="80" zoomScaleNormal="80" workbookViewId="0">
      <selection activeCell="D62" sqref="D62"/>
    </sheetView>
  </sheetViews>
  <sheetFormatPr defaultRowHeight="13.2" x14ac:dyDescent="0.25"/>
  <cols>
    <col min="1" max="1" width="16.33203125" customWidth="1"/>
  </cols>
  <sheetData>
    <row r="1" spans="1:29" ht="23.25" customHeight="1" x14ac:dyDescent="0.25">
      <c r="A1" s="144" t="s">
        <v>244</v>
      </c>
      <c r="B1" s="82" t="s">
        <v>125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4"/>
      <c r="Z1" s="84"/>
      <c r="AA1" s="83"/>
      <c r="AB1" s="84"/>
      <c r="AC1" s="85"/>
    </row>
    <row r="2" spans="1:29" ht="23.25" customHeight="1" x14ac:dyDescent="0.4">
      <c r="A2" s="145"/>
      <c r="B2" s="86" t="s">
        <v>126</v>
      </c>
      <c r="C2" s="8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8"/>
    </row>
    <row r="3" spans="1:29" ht="13.5" customHeight="1" thickBot="1" x14ac:dyDescent="0.3">
      <c r="A3" s="145"/>
      <c r="B3" s="89" t="s">
        <v>75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  <c r="AA3" s="90"/>
      <c r="AB3" s="90"/>
      <c r="AC3" s="92"/>
    </row>
    <row r="4" spans="1:29" ht="12.75" customHeight="1" x14ac:dyDescent="0.25">
      <c r="A4" s="257" t="s">
        <v>71</v>
      </c>
      <c r="B4" s="146" t="s">
        <v>41</v>
      </c>
      <c r="C4" s="147"/>
      <c r="D4" s="226" t="s">
        <v>42</v>
      </c>
      <c r="E4" s="227"/>
      <c r="F4" s="227"/>
      <c r="G4" s="227"/>
      <c r="H4" s="228"/>
      <c r="I4" s="226" t="s">
        <v>43</v>
      </c>
      <c r="J4" s="227"/>
      <c r="K4" s="227"/>
      <c r="L4" s="227"/>
      <c r="M4" s="228"/>
      <c r="N4" s="226" t="s">
        <v>44</v>
      </c>
      <c r="O4" s="227"/>
      <c r="P4" s="227"/>
      <c r="Q4" s="227"/>
      <c r="R4" s="228"/>
      <c r="S4" s="226" t="s">
        <v>45</v>
      </c>
      <c r="T4" s="227"/>
      <c r="U4" s="227"/>
      <c r="V4" s="227"/>
      <c r="W4" s="228"/>
      <c r="X4" s="226" t="s">
        <v>127</v>
      </c>
      <c r="Y4" s="227"/>
      <c r="Z4" s="228"/>
      <c r="AA4" s="226" t="s">
        <v>128</v>
      </c>
      <c r="AB4" s="227"/>
      <c r="AC4" s="228"/>
    </row>
    <row r="5" spans="1:29" ht="13.5" customHeight="1" thickBot="1" x14ac:dyDescent="0.3">
      <c r="A5" s="258"/>
      <c r="B5" s="253">
        <v>45865</v>
      </c>
      <c r="C5" s="254"/>
      <c r="D5" s="234">
        <v>45866</v>
      </c>
      <c r="E5" s="234"/>
      <c r="F5" s="234"/>
      <c r="G5" s="234"/>
      <c r="H5" s="235"/>
      <c r="I5" s="233">
        <v>45867</v>
      </c>
      <c r="J5" s="234"/>
      <c r="K5" s="234"/>
      <c r="L5" s="234"/>
      <c r="M5" s="235"/>
      <c r="N5" s="233">
        <v>45868</v>
      </c>
      <c r="O5" s="234"/>
      <c r="P5" s="234"/>
      <c r="Q5" s="234"/>
      <c r="R5" s="235"/>
      <c r="S5" s="233">
        <v>45869</v>
      </c>
      <c r="T5" s="234"/>
      <c r="U5" s="234"/>
      <c r="V5" s="234"/>
      <c r="W5" s="235"/>
      <c r="X5" s="229">
        <v>45870</v>
      </c>
      <c r="Y5" s="230"/>
      <c r="Z5" s="231"/>
      <c r="AA5" s="229">
        <v>45871</v>
      </c>
      <c r="AB5" s="230"/>
      <c r="AC5" s="231"/>
    </row>
    <row r="6" spans="1:29" ht="15.75" customHeight="1" x14ac:dyDescent="0.25">
      <c r="A6" s="258"/>
      <c r="B6" s="236" t="s">
        <v>109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8"/>
      <c r="X6" s="48"/>
      <c r="Y6" s="49"/>
      <c r="Z6" s="50"/>
      <c r="AA6" s="48"/>
      <c r="AB6" s="49"/>
      <c r="AC6" s="50"/>
    </row>
    <row r="7" spans="1:29" ht="15.75" customHeight="1" x14ac:dyDescent="0.25">
      <c r="A7" s="258"/>
      <c r="B7" s="255" t="s">
        <v>110</v>
      </c>
      <c r="C7" s="256"/>
      <c r="D7" s="134" t="s">
        <v>111</v>
      </c>
      <c r="E7" s="135" t="s">
        <v>110</v>
      </c>
      <c r="F7" s="135" t="s">
        <v>112</v>
      </c>
      <c r="G7" s="135" t="s">
        <v>113</v>
      </c>
      <c r="H7" s="239" t="s">
        <v>95</v>
      </c>
      <c r="I7" s="134" t="s">
        <v>111</v>
      </c>
      <c r="J7" s="135" t="s">
        <v>110</v>
      </c>
      <c r="K7" s="135" t="s">
        <v>112</v>
      </c>
      <c r="L7" s="135" t="s">
        <v>113</v>
      </c>
      <c r="M7" s="239" t="s">
        <v>95</v>
      </c>
      <c r="N7" s="134" t="s">
        <v>111</v>
      </c>
      <c r="O7" s="135" t="s">
        <v>110</v>
      </c>
      <c r="P7" s="135" t="s">
        <v>112</v>
      </c>
      <c r="Q7" s="135" t="s">
        <v>113</v>
      </c>
      <c r="R7" s="239" t="s">
        <v>95</v>
      </c>
      <c r="S7" s="134" t="s">
        <v>111</v>
      </c>
      <c r="T7" s="135" t="s">
        <v>110</v>
      </c>
      <c r="U7" s="135" t="s">
        <v>112</v>
      </c>
      <c r="V7" s="135" t="s">
        <v>113</v>
      </c>
      <c r="W7" s="239" t="s">
        <v>95</v>
      </c>
      <c r="X7" s="48"/>
      <c r="Y7" s="49"/>
      <c r="Z7" s="50"/>
      <c r="AA7" s="48"/>
      <c r="AB7" s="49"/>
      <c r="AC7" s="50"/>
    </row>
    <row r="8" spans="1:29" ht="12.75" customHeight="1" thickBot="1" x14ac:dyDescent="0.3">
      <c r="A8" s="259"/>
      <c r="B8" s="260" t="s">
        <v>245</v>
      </c>
      <c r="C8" s="261"/>
      <c r="D8" s="43" t="s">
        <v>246</v>
      </c>
      <c r="E8" s="137" t="s">
        <v>245</v>
      </c>
      <c r="F8" s="137" t="s">
        <v>247</v>
      </c>
      <c r="G8" s="137" t="s">
        <v>248</v>
      </c>
      <c r="H8" s="240"/>
      <c r="I8" s="43" t="s">
        <v>246</v>
      </c>
      <c r="J8" s="137" t="s">
        <v>245</v>
      </c>
      <c r="K8" s="137" t="s">
        <v>247</v>
      </c>
      <c r="L8" s="137" t="s">
        <v>248</v>
      </c>
      <c r="M8" s="240"/>
      <c r="N8" s="43" t="s">
        <v>246</v>
      </c>
      <c r="O8" s="137" t="s">
        <v>245</v>
      </c>
      <c r="P8" s="137" t="s">
        <v>247</v>
      </c>
      <c r="Q8" s="137" t="s">
        <v>248</v>
      </c>
      <c r="R8" s="240"/>
      <c r="S8" s="43" t="s">
        <v>246</v>
      </c>
      <c r="T8" s="137" t="s">
        <v>245</v>
      </c>
      <c r="U8" s="137" t="s">
        <v>247</v>
      </c>
      <c r="V8" s="137" t="s">
        <v>248</v>
      </c>
      <c r="W8" s="240"/>
      <c r="X8" s="48"/>
      <c r="Y8" s="49"/>
      <c r="Z8" s="50"/>
      <c r="AA8" s="48"/>
      <c r="AB8" s="49"/>
      <c r="AC8" s="50"/>
    </row>
    <row r="9" spans="1:29" ht="12.75" customHeight="1" thickBot="1" x14ac:dyDescent="0.3">
      <c r="A9" s="115" t="s">
        <v>18</v>
      </c>
      <c r="B9" s="111"/>
      <c r="C9" s="110"/>
      <c r="D9" s="262" t="s">
        <v>129</v>
      </c>
      <c r="E9" s="263"/>
      <c r="F9" s="263"/>
      <c r="G9" s="263"/>
      <c r="H9" s="264"/>
      <c r="I9" s="205" t="s">
        <v>130</v>
      </c>
      <c r="J9" s="205"/>
      <c r="K9" s="205"/>
      <c r="L9" s="232"/>
      <c r="M9" s="206"/>
      <c r="N9" s="205" t="s">
        <v>130</v>
      </c>
      <c r="O9" s="205"/>
      <c r="P9" s="205"/>
      <c r="Q9" s="232"/>
      <c r="R9" s="206"/>
      <c r="S9" s="205" t="s">
        <v>130</v>
      </c>
      <c r="T9" s="205"/>
      <c r="U9" s="205"/>
      <c r="V9" s="232"/>
      <c r="W9" s="206"/>
      <c r="X9" s="48"/>
      <c r="Y9" s="49"/>
      <c r="Z9" s="50"/>
      <c r="AA9" s="48"/>
      <c r="AB9" s="49"/>
      <c r="AC9" s="50"/>
    </row>
    <row r="10" spans="1:29" ht="12.75" customHeight="1" thickBot="1" x14ac:dyDescent="0.3">
      <c r="A10" s="115" t="s">
        <v>19</v>
      </c>
      <c r="B10" s="111"/>
      <c r="C10" s="110"/>
      <c r="D10" s="265"/>
      <c r="E10" s="266"/>
      <c r="F10" s="266"/>
      <c r="G10" s="266"/>
      <c r="H10" s="267"/>
      <c r="I10" s="207"/>
      <c r="J10" s="207"/>
      <c r="K10" s="207"/>
      <c r="L10" s="207"/>
      <c r="M10" s="208"/>
      <c r="N10" s="207"/>
      <c r="O10" s="207"/>
      <c r="P10" s="207"/>
      <c r="Q10" s="207"/>
      <c r="R10" s="208"/>
      <c r="S10" s="207"/>
      <c r="T10" s="207"/>
      <c r="U10" s="207"/>
      <c r="V10" s="207"/>
      <c r="W10" s="208"/>
      <c r="X10" s="48"/>
      <c r="Y10" s="49"/>
      <c r="Z10" s="50"/>
      <c r="AA10" s="48"/>
      <c r="AB10" s="49"/>
      <c r="AC10" s="50"/>
    </row>
    <row r="11" spans="1:29" ht="12.75" customHeight="1" x14ac:dyDescent="0.25">
      <c r="A11" s="112" t="s">
        <v>20</v>
      </c>
      <c r="B11" s="111"/>
      <c r="C11" s="110"/>
      <c r="D11" s="265"/>
      <c r="E11" s="266"/>
      <c r="F11" s="266"/>
      <c r="G11" s="266"/>
      <c r="H11" s="267"/>
      <c r="I11" s="196" t="s">
        <v>96</v>
      </c>
      <c r="J11" s="199" t="s">
        <v>97</v>
      </c>
      <c r="K11" s="202" t="s">
        <v>89</v>
      </c>
      <c r="L11" s="209" t="s">
        <v>131</v>
      </c>
      <c r="M11" s="190"/>
      <c r="N11" s="317" t="s">
        <v>132</v>
      </c>
      <c r="O11" s="318"/>
      <c r="P11" s="318"/>
      <c r="Q11" s="318"/>
      <c r="R11" s="319"/>
      <c r="S11" s="212" t="s">
        <v>133</v>
      </c>
      <c r="T11" s="199" t="s">
        <v>97</v>
      </c>
      <c r="U11" s="127"/>
      <c r="V11" s="190"/>
      <c r="W11" s="303">
        <v>802.18</v>
      </c>
      <c r="X11" s="48"/>
      <c r="Y11" s="49"/>
      <c r="Z11" s="50"/>
      <c r="AA11" s="48"/>
      <c r="AB11" s="49"/>
      <c r="AC11" s="50"/>
    </row>
    <row r="12" spans="1:29" ht="12.75" customHeight="1" thickBot="1" x14ac:dyDescent="0.3">
      <c r="A12" s="112" t="s">
        <v>21</v>
      </c>
      <c r="B12" s="111"/>
      <c r="C12" s="110"/>
      <c r="D12" s="268"/>
      <c r="E12" s="269"/>
      <c r="F12" s="269"/>
      <c r="G12" s="269"/>
      <c r="H12" s="270"/>
      <c r="I12" s="197"/>
      <c r="J12" s="200"/>
      <c r="K12" s="203"/>
      <c r="L12" s="210"/>
      <c r="M12" s="191"/>
      <c r="N12" s="244"/>
      <c r="O12" s="245"/>
      <c r="P12" s="245"/>
      <c r="Q12" s="245"/>
      <c r="R12" s="246"/>
      <c r="S12" s="213"/>
      <c r="T12" s="200"/>
      <c r="U12" s="128"/>
      <c r="V12" s="191"/>
      <c r="W12" s="304"/>
      <c r="X12" s="48"/>
      <c r="Y12" s="49"/>
      <c r="Z12" s="50"/>
      <c r="AA12" s="48"/>
      <c r="AB12" s="49"/>
      <c r="AC12" s="50"/>
    </row>
    <row r="13" spans="1:29" ht="12.75" customHeight="1" x14ac:dyDescent="0.25">
      <c r="A13" s="112" t="s">
        <v>22</v>
      </c>
      <c r="B13" s="111"/>
      <c r="C13" s="111"/>
      <c r="D13" s="271" t="s">
        <v>23</v>
      </c>
      <c r="E13" s="272"/>
      <c r="F13" s="272"/>
      <c r="G13" s="272"/>
      <c r="H13" s="273"/>
      <c r="I13" s="315"/>
      <c r="J13" s="200"/>
      <c r="K13" s="203"/>
      <c r="L13" s="210"/>
      <c r="M13" s="191"/>
      <c r="N13" s="196" t="s">
        <v>96</v>
      </c>
      <c r="O13" s="212" t="s">
        <v>133</v>
      </c>
      <c r="P13" s="311" t="s">
        <v>93</v>
      </c>
      <c r="Q13" s="209" t="s">
        <v>134</v>
      </c>
      <c r="R13" s="190"/>
      <c r="S13" s="213"/>
      <c r="T13" s="200"/>
      <c r="U13" s="309" t="s">
        <v>90</v>
      </c>
      <c r="V13" s="191"/>
      <c r="W13" s="304"/>
      <c r="X13" s="48"/>
      <c r="Y13" s="49"/>
      <c r="Z13" s="50"/>
      <c r="AA13" s="48"/>
      <c r="AB13" s="49"/>
      <c r="AC13" s="50"/>
    </row>
    <row r="14" spans="1:29" ht="13.8" thickBot="1" x14ac:dyDescent="0.3">
      <c r="A14" s="112" t="s">
        <v>24</v>
      </c>
      <c r="B14" s="126"/>
      <c r="C14" s="111"/>
      <c r="D14" s="274"/>
      <c r="E14" s="275"/>
      <c r="F14" s="275"/>
      <c r="G14" s="275"/>
      <c r="H14" s="276"/>
      <c r="I14" s="316"/>
      <c r="J14" s="201"/>
      <c r="K14" s="204"/>
      <c r="L14" s="211"/>
      <c r="M14" s="192"/>
      <c r="N14" s="198"/>
      <c r="O14" s="213"/>
      <c r="P14" s="312"/>
      <c r="Q14" s="210"/>
      <c r="R14" s="192"/>
      <c r="S14" s="214"/>
      <c r="T14" s="201"/>
      <c r="U14" s="310"/>
      <c r="V14" s="192"/>
      <c r="W14" s="305"/>
      <c r="X14" s="48"/>
      <c r="Y14" s="49"/>
      <c r="Z14" s="50"/>
      <c r="AA14" s="48"/>
      <c r="AB14" s="49"/>
      <c r="AC14" s="50"/>
    </row>
    <row r="15" spans="1:29" ht="12.75" customHeight="1" thickBot="1" x14ac:dyDescent="0.3">
      <c r="A15" s="113" t="s">
        <v>25</v>
      </c>
      <c r="B15" s="111"/>
      <c r="C15" s="111"/>
      <c r="D15" s="277"/>
      <c r="E15" s="278"/>
      <c r="F15" s="278"/>
      <c r="G15" s="278"/>
      <c r="H15" s="279"/>
      <c r="I15" s="185" t="s">
        <v>23</v>
      </c>
      <c r="J15" s="185"/>
      <c r="K15" s="185"/>
      <c r="L15" s="185"/>
      <c r="M15" s="186"/>
      <c r="N15" s="184" t="s">
        <v>23</v>
      </c>
      <c r="O15" s="185"/>
      <c r="P15" s="185"/>
      <c r="Q15" s="185"/>
      <c r="R15" s="186"/>
      <c r="S15" s="184" t="s">
        <v>23</v>
      </c>
      <c r="T15" s="185"/>
      <c r="U15" s="185"/>
      <c r="V15" s="185"/>
      <c r="W15" s="186"/>
      <c r="X15" s="48"/>
      <c r="Y15" s="49"/>
      <c r="Z15" s="50"/>
      <c r="AA15" s="48"/>
      <c r="AB15" s="49"/>
      <c r="AC15" s="50"/>
    </row>
    <row r="16" spans="1:29" ht="12.75" customHeight="1" x14ac:dyDescent="0.25">
      <c r="A16" s="112" t="s">
        <v>26</v>
      </c>
      <c r="B16" s="111"/>
      <c r="C16" s="110"/>
      <c r="D16" s="241" t="s">
        <v>135</v>
      </c>
      <c r="E16" s="242"/>
      <c r="F16" s="242"/>
      <c r="G16" s="242"/>
      <c r="H16" s="243"/>
      <c r="I16" s="196" t="s">
        <v>96</v>
      </c>
      <c r="J16" s="306" t="s">
        <v>62</v>
      </c>
      <c r="K16" s="190"/>
      <c r="L16" s="190"/>
      <c r="M16" s="303">
        <v>802.18</v>
      </c>
      <c r="N16" s="241" t="s">
        <v>136</v>
      </c>
      <c r="O16" s="242"/>
      <c r="P16" s="242"/>
      <c r="Q16" s="242"/>
      <c r="R16" s="243"/>
      <c r="S16" s="196" t="s">
        <v>96</v>
      </c>
      <c r="T16" s="199" t="s">
        <v>97</v>
      </c>
      <c r="U16" s="202" t="s">
        <v>89</v>
      </c>
      <c r="V16" s="209" t="s">
        <v>131</v>
      </c>
      <c r="W16" s="190"/>
      <c r="X16" s="48"/>
      <c r="Y16" s="49"/>
      <c r="Z16" s="50"/>
      <c r="AA16" s="48"/>
      <c r="AB16" s="49"/>
      <c r="AC16" s="50"/>
    </row>
    <row r="17" spans="1:29" ht="12.75" customHeight="1" thickBot="1" x14ac:dyDescent="0.3">
      <c r="A17" s="112" t="s">
        <v>27</v>
      </c>
      <c r="B17" s="111"/>
      <c r="C17" s="110"/>
      <c r="D17" s="317"/>
      <c r="E17" s="318"/>
      <c r="F17" s="318"/>
      <c r="G17" s="318"/>
      <c r="H17" s="319"/>
      <c r="I17" s="197"/>
      <c r="J17" s="307"/>
      <c r="K17" s="191"/>
      <c r="L17" s="191"/>
      <c r="M17" s="304"/>
      <c r="N17" s="244"/>
      <c r="O17" s="245"/>
      <c r="P17" s="245"/>
      <c r="Q17" s="245"/>
      <c r="R17" s="246"/>
      <c r="S17" s="197"/>
      <c r="T17" s="200"/>
      <c r="U17" s="203"/>
      <c r="V17" s="210"/>
      <c r="W17" s="191"/>
      <c r="X17" s="48"/>
      <c r="Y17" s="49"/>
      <c r="Z17" s="50"/>
      <c r="AA17" s="48"/>
      <c r="AB17" s="49"/>
      <c r="AC17" s="50"/>
    </row>
    <row r="18" spans="1:29" ht="12.75" customHeight="1" thickBot="1" x14ac:dyDescent="0.3">
      <c r="A18" s="112" t="s">
        <v>28</v>
      </c>
      <c r="B18" s="111"/>
      <c r="C18" s="110"/>
      <c r="D18" s="317"/>
      <c r="E18" s="318"/>
      <c r="F18" s="318"/>
      <c r="G18" s="318"/>
      <c r="H18" s="319"/>
      <c r="I18" s="197"/>
      <c r="J18" s="307"/>
      <c r="K18" s="191"/>
      <c r="L18" s="191"/>
      <c r="M18" s="304"/>
      <c r="N18" s="241" t="s">
        <v>137</v>
      </c>
      <c r="O18" s="242"/>
      <c r="P18" s="242"/>
      <c r="Q18" s="242"/>
      <c r="R18" s="243"/>
      <c r="S18" s="197"/>
      <c r="T18" s="200"/>
      <c r="U18" s="203"/>
      <c r="V18" s="210"/>
      <c r="W18" s="191"/>
      <c r="X18" s="48"/>
      <c r="Y18" s="49"/>
      <c r="Z18" s="50"/>
      <c r="AA18" s="48"/>
      <c r="AB18" s="49"/>
      <c r="AC18" s="50"/>
    </row>
    <row r="19" spans="1:29" ht="13.95" customHeight="1" thickBot="1" x14ac:dyDescent="0.3">
      <c r="A19" s="112" t="s">
        <v>29</v>
      </c>
      <c r="B19" s="111"/>
      <c r="C19" s="110"/>
      <c r="D19" s="244"/>
      <c r="E19" s="245"/>
      <c r="F19" s="245"/>
      <c r="G19" s="245"/>
      <c r="H19" s="246"/>
      <c r="I19" s="198"/>
      <c r="J19" s="308"/>
      <c r="K19" s="192"/>
      <c r="L19" s="192"/>
      <c r="M19" s="305"/>
      <c r="N19" s="244"/>
      <c r="O19" s="245"/>
      <c r="P19" s="245"/>
      <c r="Q19" s="245"/>
      <c r="R19" s="246"/>
      <c r="S19" s="198"/>
      <c r="T19" s="201"/>
      <c r="U19" s="204"/>
      <c r="V19" s="211"/>
      <c r="W19" s="192"/>
      <c r="X19" s="215" t="s">
        <v>138</v>
      </c>
      <c r="Y19" s="216"/>
      <c r="Z19" s="217"/>
      <c r="AA19" s="48"/>
      <c r="AB19" s="49"/>
      <c r="AC19" s="50"/>
    </row>
    <row r="20" spans="1:29" ht="13.5" customHeight="1" thickBot="1" x14ac:dyDescent="0.3">
      <c r="A20" s="116" t="s">
        <v>30</v>
      </c>
      <c r="B20" s="111"/>
      <c r="C20" s="110"/>
      <c r="D20" s="205" t="s">
        <v>64</v>
      </c>
      <c r="E20" s="205"/>
      <c r="F20" s="205"/>
      <c r="G20" s="205"/>
      <c r="H20" s="206"/>
      <c r="I20" s="205" t="s">
        <v>64</v>
      </c>
      <c r="J20" s="205"/>
      <c r="K20" s="205"/>
      <c r="L20" s="205"/>
      <c r="M20" s="206"/>
      <c r="N20" s="313" t="s">
        <v>64</v>
      </c>
      <c r="O20" s="205"/>
      <c r="P20" s="205"/>
      <c r="Q20" s="205"/>
      <c r="R20" s="206"/>
      <c r="S20" s="205" t="s">
        <v>64</v>
      </c>
      <c r="T20" s="205"/>
      <c r="U20" s="205"/>
      <c r="V20" s="205"/>
      <c r="W20" s="206"/>
      <c r="X20" s="218"/>
      <c r="Y20" s="219"/>
      <c r="Z20" s="220"/>
      <c r="AA20" s="48"/>
      <c r="AB20" s="49"/>
      <c r="AC20" s="50"/>
    </row>
    <row r="21" spans="1:29" ht="13.5" customHeight="1" thickBot="1" x14ac:dyDescent="0.3">
      <c r="A21" s="116" t="s">
        <v>31</v>
      </c>
      <c r="B21" s="320" t="s">
        <v>91</v>
      </c>
      <c r="C21" s="321"/>
      <c r="D21" s="207"/>
      <c r="E21" s="207"/>
      <c r="F21" s="207"/>
      <c r="G21" s="207"/>
      <c r="H21" s="208"/>
      <c r="I21" s="207"/>
      <c r="J21" s="207"/>
      <c r="K21" s="207"/>
      <c r="L21" s="207"/>
      <c r="M21" s="208"/>
      <c r="N21" s="314"/>
      <c r="O21" s="207"/>
      <c r="P21" s="207"/>
      <c r="Q21" s="207"/>
      <c r="R21" s="208"/>
      <c r="S21" s="207"/>
      <c r="T21" s="207"/>
      <c r="U21" s="207"/>
      <c r="V21" s="207"/>
      <c r="W21" s="208"/>
      <c r="X21" s="218"/>
      <c r="Y21" s="219"/>
      <c r="Z21" s="220"/>
      <c r="AA21" s="48"/>
      <c r="AB21" s="49"/>
      <c r="AC21" s="50"/>
    </row>
    <row r="22" spans="1:29" ht="12.75" customHeight="1" thickBot="1" x14ac:dyDescent="0.3">
      <c r="A22" s="114" t="s">
        <v>32</v>
      </c>
      <c r="B22" s="322"/>
      <c r="C22" s="323"/>
      <c r="D22" s="196" t="s">
        <v>96</v>
      </c>
      <c r="E22" s="199" t="s">
        <v>97</v>
      </c>
      <c r="F22" s="311" t="s">
        <v>93</v>
      </c>
      <c r="G22" s="187" t="s">
        <v>40</v>
      </c>
      <c r="H22" s="190"/>
      <c r="I22" s="342" t="s">
        <v>105</v>
      </c>
      <c r="J22" s="199" t="s">
        <v>97</v>
      </c>
      <c r="K22" s="193" t="s">
        <v>114</v>
      </c>
      <c r="L22" s="187" t="s">
        <v>40</v>
      </c>
      <c r="M22" s="190"/>
      <c r="N22" s="196" t="s">
        <v>96</v>
      </c>
      <c r="O22" s="199" t="s">
        <v>97</v>
      </c>
      <c r="P22" s="193" t="s">
        <v>114</v>
      </c>
      <c r="Q22" s="187" t="s">
        <v>40</v>
      </c>
      <c r="R22" s="190"/>
      <c r="S22" s="196" t="s">
        <v>96</v>
      </c>
      <c r="T22" s="212" t="s">
        <v>133</v>
      </c>
      <c r="U22" s="193" t="s">
        <v>114</v>
      </c>
      <c r="V22" s="187" t="s">
        <v>40</v>
      </c>
      <c r="W22" s="190"/>
      <c r="X22" s="218"/>
      <c r="Y22" s="219"/>
      <c r="Z22" s="220"/>
      <c r="AA22" s="48"/>
      <c r="AB22" s="49"/>
      <c r="AC22" s="50"/>
    </row>
    <row r="23" spans="1:29" ht="12.75" customHeight="1" x14ac:dyDescent="0.25">
      <c r="A23" s="114" t="s">
        <v>33</v>
      </c>
      <c r="B23" s="111"/>
      <c r="C23" s="110"/>
      <c r="D23" s="197"/>
      <c r="E23" s="200"/>
      <c r="F23" s="312"/>
      <c r="G23" s="188"/>
      <c r="H23" s="191"/>
      <c r="I23" s="343"/>
      <c r="J23" s="200"/>
      <c r="K23" s="194"/>
      <c r="L23" s="188"/>
      <c r="M23" s="191"/>
      <c r="N23" s="197"/>
      <c r="O23" s="200"/>
      <c r="P23" s="194"/>
      <c r="Q23" s="188"/>
      <c r="R23" s="191"/>
      <c r="S23" s="197"/>
      <c r="T23" s="213"/>
      <c r="U23" s="194"/>
      <c r="V23" s="188"/>
      <c r="W23" s="191"/>
      <c r="X23" s="218"/>
      <c r="Y23" s="219"/>
      <c r="Z23" s="220"/>
      <c r="AA23" s="48"/>
      <c r="AB23" s="49"/>
      <c r="AC23" s="50"/>
    </row>
    <row r="24" spans="1:29" ht="13.8" thickBot="1" x14ac:dyDescent="0.3">
      <c r="A24" s="114" t="s">
        <v>34</v>
      </c>
      <c r="B24" s="111"/>
      <c r="C24" s="110"/>
      <c r="D24" s="197"/>
      <c r="E24" s="200"/>
      <c r="F24" s="312"/>
      <c r="G24" s="188"/>
      <c r="H24" s="191"/>
      <c r="I24" s="343"/>
      <c r="J24" s="200"/>
      <c r="K24" s="194"/>
      <c r="L24" s="188"/>
      <c r="M24" s="191"/>
      <c r="N24" s="197"/>
      <c r="O24" s="200"/>
      <c r="P24" s="194"/>
      <c r="Q24" s="188"/>
      <c r="R24" s="191"/>
      <c r="S24" s="197"/>
      <c r="T24" s="213"/>
      <c r="U24" s="194"/>
      <c r="V24" s="188"/>
      <c r="W24" s="191"/>
      <c r="X24" s="218"/>
      <c r="Y24" s="219"/>
      <c r="Z24" s="220"/>
      <c r="AA24" s="48"/>
      <c r="AB24" s="49"/>
      <c r="AC24" s="50"/>
    </row>
    <row r="25" spans="1:29" ht="13.8" thickBot="1" x14ac:dyDescent="0.3">
      <c r="A25" s="112" t="s">
        <v>35</v>
      </c>
      <c r="B25" s="247" t="s">
        <v>92</v>
      </c>
      <c r="C25" s="248"/>
      <c r="D25" s="198"/>
      <c r="E25" s="201"/>
      <c r="F25" s="341"/>
      <c r="G25" s="189"/>
      <c r="H25" s="192"/>
      <c r="I25" s="344"/>
      <c r="J25" s="201"/>
      <c r="K25" s="195"/>
      <c r="L25" s="189"/>
      <c r="M25" s="192"/>
      <c r="N25" s="198"/>
      <c r="O25" s="201"/>
      <c r="P25" s="195"/>
      <c r="Q25" s="189"/>
      <c r="R25" s="192"/>
      <c r="S25" s="198"/>
      <c r="T25" s="214"/>
      <c r="U25" s="195"/>
      <c r="V25" s="189"/>
      <c r="W25" s="192"/>
      <c r="X25" s="218"/>
      <c r="Y25" s="219"/>
      <c r="Z25" s="220"/>
      <c r="AA25" s="48"/>
      <c r="AB25" s="49"/>
      <c r="AC25" s="50"/>
    </row>
    <row r="26" spans="1:29" ht="12.75" customHeight="1" thickBot="1" x14ac:dyDescent="0.3">
      <c r="A26" s="113" t="s">
        <v>36</v>
      </c>
      <c r="B26" s="249"/>
      <c r="C26" s="250"/>
      <c r="D26" s="184" t="s">
        <v>23</v>
      </c>
      <c r="E26" s="185"/>
      <c r="F26" s="185"/>
      <c r="G26" s="185"/>
      <c r="H26" s="186"/>
      <c r="I26" s="184" t="s">
        <v>23</v>
      </c>
      <c r="J26" s="185"/>
      <c r="K26" s="185"/>
      <c r="L26" s="185"/>
      <c r="M26" s="186"/>
      <c r="N26" s="184" t="s">
        <v>23</v>
      </c>
      <c r="O26" s="185"/>
      <c r="P26" s="185"/>
      <c r="Q26" s="185"/>
      <c r="R26" s="186"/>
      <c r="S26" s="184" t="s">
        <v>23</v>
      </c>
      <c r="T26" s="185"/>
      <c r="U26" s="185"/>
      <c r="V26" s="185"/>
      <c r="W26" s="186"/>
      <c r="X26" s="218"/>
      <c r="Y26" s="219"/>
      <c r="Z26" s="220"/>
      <c r="AA26" s="48"/>
      <c r="AB26" s="49"/>
      <c r="AC26" s="50"/>
    </row>
    <row r="27" spans="1:29" ht="12.75" customHeight="1" thickBot="1" x14ac:dyDescent="0.3">
      <c r="A27" s="114" t="s">
        <v>37</v>
      </c>
      <c r="B27" s="251"/>
      <c r="C27" s="252"/>
      <c r="D27" s="196" t="s">
        <v>96</v>
      </c>
      <c r="E27" s="306" t="s">
        <v>62</v>
      </c>
      <c r="F27" s="193" t="s">
        <v>114</v>
      </c>
      <c r="G27" s="190"/>
      <c r="H27" s="303">
        <v>802.19</v>
      </c>
      <c r="I27" s="190"/>
      <c r="J27" s="190"/>
      <c r="K27" s="127"/>
      <c r="L27" s="190"/>
      <c r="M27" s="303" t="s">
        <v>87</v>
      </c>
      <c r="N27" s="196" t="s">
        <v>96</v>
      </c>
      <c r="O27" s="306" t="s">
        <v>62</v>
      </c>
      <c r="P27" s="190"/>
      <c r="Q27" s="190"/>
      <c r="R27" s="303">
        <v>802.24</v>
      </c>
      <c r="S27" s="294" t="s">
        <v>139</v>
      </c>
      <c r="T27" s="295"/>
      <c r="U27" s="295"/>
      <c r="V27" s="295"/>
      <c r="W27" s="296"/>
      <c r="X27" s="218"/>
      <c r="Y27" s="219"/>
      <c r="Z27" s="220"/>
      <c r="AA27" s="48"/>
      <c r="AB27" s="49"/>
      <c r="AC27" s="50"/>
    </row>
    <row r="28" spans="1:29" ht="13.95" customHeight="1" thickBot="1" x14ac:dyDescent="0.3">
      <c r="A28" s="114" t="s">
        <v>38</v>
      </c>
      <c r="B28" s="320" t="s">
        <v>115</v>
      </c>
      <c r="C28" s="321"/>
      <c r="D28" s="197"/>
      <c r="E28" s="307"/>
      <c r="F28" s="194"/>
      <c r="G28" s="191"/>
      <c r="H28" s="304"/>
      <c r="I28" s="191"/>
      <c r="J28" s="191"/>
      <c r="K28" s="128"/>
      <c r="L28" s="191"/>
      <c r="M28" s="304"/>
      <c r="N28" s="197"/>
      <c r="O28" s="307"/>
      <c r="P28" s="191"/>
      <c r="Q28" s="191"/>
      <c r="R28" s="304"/>
      <c r="S28" s="297"/>
      <c r="T28" s="298"/>
      <c r="U28" s="298"/>
      <c r="V28" s="298"/>
      <c r="W28" s="299"/>
      <c r="X28" s="221"/>
      <c r="Y28" s="222"/>
      <c r="Z28" s="223"/>
      <c r="AA28" s="48"/>
      <c r="AB28" s="49"/>
      <c r="AC28" s="50"/>
    </row>
    <row r="29" spans="1:29" ht="13.5" customHeight="1" thickBot="1" x14ac:dyDescent="0.3">
      <c r="A29" s="114" t="s">
        <v>39</v>
      </c>
      <c r="B29" s="322"/>
      <c r="C29" s="323"/>
      <c r="D29" s="197"/>
      <c r="E29" s="307"/>
      <c r="F29" s="194"/>
      <c r="G29" s="191"/>
      <c r="H29" s="304"/>
      <c r="I29" s="191"/>
      <c r="J29" s="191"/>
      <c r="K29" s="309" t="s">
        <v>90</v>
      </c>
      <c r="L29" s="191"/>
      <c r="M29" s="304"/>
      <c r="N29" s="197"/>
      <c r="O29" s="307"/>
      <c r="P29" s="191"/>
      <c r="Q29" s="191"/>
      <c r="R29" s="304"/>
      <c r="S29" s="297"/>
      <c r="T29" s="298"/>
      <c r="U29" s="298"/>
      <c r="V29" s="298"/>
      <c r="W29" s="299"/>
      <c r="X29" s="49"/>
      <c r="Y29" s="49"/>
      <c r="Z29" s="50"/>
      <c r="AA29" s="48"/>
      <c r="AB29" s="49"/>
      <c r="AC29" s="50"/>
    </row>
    <row r="30" spans="1:29" ht="15.75" customHeight="1" thickBot="1" x14ac:dyDescent="0.3">
      <c r="A30" s="114" t="s">
        <v>48</v>
      </c>
      <c r="B30" s="324" t="s">
        <v>88</v>
      </c>
      <c r="C30" s="325"/>
      <c r="D30" s="198"/>
      <c r="E30" s="308"/>
      <c r="F30" s="195"/>
      <c r="G30" s="192"/>
      <c r="H30" s="305"/>
      <c r="I30" s="192"/>
      <c r="J30" s="192"/>
      <c r="K30" s="310"/>
      <c r="L30" s="192"/>
      <c r="M30" s="305"/>
      <c r="N30" s="198"/>
      <c r="O30" s="308"/>
      <c r="P30" s="192"/>
      <c r="Q30" s="192"/>
      <c r="R30" s="305"/>
      <c r="S30" s="300"/>
      <c r="T30" s="301"/>
      <c r="U30" s="301"/>
      <c r="V30" s="301"/>
      <c r="W30" s="302"/>
      <c r="X30" s="49"/>
      <c r="Y30" s="49"/>
      <c r="Z30" s="50"/>
      <c r="AA30" s="48"/>
      <c r="AB30" s="49"/>
      <c r="AC30" s="50"/>
    </row>
    <row r="31" spans="1:29" ht="16.5" customHeight="1" thickBot="1" x14ac:dyDescent="0.3">
      <c r="A31" s="116" t="s">
        <v>50</v>
      </c>
      <c r="B31" s="326"/>
      <c r="C31" s="327"/>
      <c r="D31" s="123"/>
      <c r="E31" s="138"/>
      <c r="F31" s="339" t="s">
        <v>94</v>
      </c>
      <c r="G31" s="124"/>
      <c r="H31" s="125"/>
      <c r="I31" s="121"/>
      <c r="J31" s="292"/>
      <c r="K31" s="292"/>
      <c r="L31" s="292"/>
      <c r="M31" s="224" t="s">
        <v>140</v>
      </c>
      <c r="N31" s="330" t="s">
        <v>73</v>
      </c>
      <c r="O31" s="331"/>
      <c r="P31" s="331"/>
      <c r="Q31" s="331"/>
      <c r="R31" s="332"/>
      <c r="S31" s="123"/>
      <c r="T31" s="124"/>
      <c r="U31" s="124"/>
      <c r="V31" s="124"/>
      <c r="W31" s="125"/>
      <c r="X31" s="49"/>
      <c r="Y31" s="49"/>
      <c r="Z31" s="50"/>
      <c r="AA31" s="48"/>
      <c r="AB31" s="49"/>
      <c r="AC31" s="50"/>
    </row>
    <row r="32" spans="1:29" ht="15.75" customHeight="1" thickBot="1" x14ac:dyDescent="0.3">
      <c r="A32" s="116" t="s">
        <v>51</v>
      </c>
      <c r="B32" s="326"/>
      <c r="C32" s="327"/>
      <c r="D32" s="121"/>
      <c r="E32" s="138"/>
      <c r="F32" s="340"/>
      <c r="G32" s="118"/>
      <c r="H32" s="136"/>
      <c r="I32" s="121"/>
      <c r="J32" s="293"/>
      <c r="K32" s="293"/>
      <c r="L32" s="293"/>
      <c r="M32" s="225"/>
      <c r="N32" s="333"/>
      <c r="O32" s="334"/>
      <c r="P32" s="334"/>
      <c r="Q32" s="334"/>
      <c r="R32" s="335"/>
      <c r="S32" s="119"/>
      <c r="T32" s="118"/>
      <c r="U32" s="118"/>
      <c r="V32" s="118"/>
      <c r="W32" s="303">
        <v>802.19</v>
      </c>
      <c r="X32" s="49"/>
      <c r="Y32" s="49"/>
      <c r="Z32" s="50"/>
      <c r="AA32" s="48"/>
      <c r="AB32" s="49"/>
      <c r="AC32" s="50"/>
    </row>
    <row r="33" spans="1:29" ht="16.5" customHeight="1" x14ac:dyDescent="0.25">
      <c r="A33" s="116" t="s">
        <v>52</v>
      </c>
      <c r="B33" s="326"/>
      <c r="C33" s="327"/>
      <c r="D33" s="121"/>
      <c r="E33" s="118"/>
      <c r="F33" s="118"/>
      <c r="G33" s="118"/>
      <c r="H33" s="136"/>
      <c r="I33" s="121"/>
      <c r="J33" s="293"/>
      <c r="K33" s="293"/>
      <c r="L33" s="293"/>
      <c r="M33" s="117"/>
      <c r="N33" s="333"/>
      <c r="O33" s="334"/>
      <c r="P33" s="334"/>
      <c r="Q33" s="334"/>
      <c r="R33" s="335"/>
      <c r="S33" s="119"/>
      <c r="T33" s="118"/>
      <c r="U33" s="118"/>
      <c r="V33" s="118"/>
      <c r="W33" s="304"/>
      <c r="X33" s="49"/>
      <c r="Y33" s="93"/>
      <c r="Z33" s="50"/>
      <c r="AA33" s="48"/>
      <c r="AB33" s="49"/>
      <c r="AC33" s="50"/>
    </row>
    <row r="34" spans="1:29" ht="13.5" customHeight="1" x14ac:dyDescent="0.25">
      <c r="A34" s="116" t="s">
        <v>53</v>
      </c>
      <c r="B34" s="326"/>
      <c r="C34" s="327"/>
      <c r="D34" s="121"/>
      <c r="E34" s="118"/>
      <c r="F34" s="118"/>
      <c r="G34" s="118"/>
      <c r="H34" s="136"/>
      <c r="I34" s="121"/>
      <c r="J34" s="293"/>
      <c r="K34" s="293"/>
      <c r="L34" s="293"/>
      <c r="M34" s="136"/>
      <c r="N34" s="334"/>
      <c r="O34" s="334"/>
      <c r="P34" s="334"/>
      <c r="Q34" s="334"/>
      <c r="R34" s="335"/>
      <c r="S34" s="119"/>
      <c r="T34" s="118"/>
      <c r="U34" s="118"/>
      <c r="V34" s="118"/>
      <c r="W34" s="304"/>
      <c r="X34" s="49"/>
      <c r="Y34" s="49"/>
      <c r="Z34" s="50"/>
      <c r="AA34" s="48"/>
      <c r="AB34" s="49"/>
      <c r="AC34" s="50"/>
    </row>
    <row r="35" spans="1:29" ht="12.75" customHeight="1" thickBot="1" x14ac:dyDescent="0.3">
      <c r="A35" s="116" t="s">
        <v>54</v>
      </c>
      <c r="B35" s="326"/>
      <c r="C35" s="327"/>
      <c r="D35" s="121"/>
      <c r="E35" s="281" t="s">
        <v>49</v>
      </c>
      <c r="F35" s="281"/>
      <c r="G35" s="281"/>
      <c r="H35" s="136"/>
      <c r="I35" s="121"/>
      <c r="J35" s="338" t="s">
        <v>49</v>
      </c>
      <c r="K35" s="338"/>
      <c r="L35" s="338"/>
      <c r="M35" s="136"/>
      <c r="N35" s="336"/>
      <c r="O35" s="336"/>
      <c r="P35" s="336"/>
      <c r="Q35" s="336"/>
      <c r="R35" s="337"/>
      <c r="S35" s="280"/>
      <c r="T35" s="281" t="s">
        <v>49</v>
      </c>
      <c r="U35" s="281"/>
      <c r="V35" s="281"/>
      <c r="W35" s="305"/>
      <c r="X35" s="49"/>
      <c r="Y35" s="49"/>
      <c r="Z35" s="50"/>
      <c r="AA35" s="48"/>
      <c r="AB35" s="49"/>
      <c r="AC35" s="50"/>
    </row>
    <row r="36" spans="1:29" x14ac:dyDescent="0.25">
      <c r="A36" s="116" t="s">
        <v>55</v>
      </c>
      <c r="B36" s="326"/>
      <c r="C36" s="327"/>
      <c r="D36" s="119"/>
      <c r="E36" s="281"/>
      <c r="F36" s="281"/>
      <c r="G36" s="281"/>
      <c r="H36" s="117"/>
      <c r="I36" s="121"/>
      <c r="J36" s="338"/>
      <c r="K36" s="338"/>
      <c r="L36" s="338"/>
      <c r="M36" s="136"/>
      <c r="N36" s="118"/>
      <c r="O36" s="118"/>
      <c r="P36" s="118"/>
      <c r="Q36" s="118"/>
      <c r="R36" s="118"/>
      <c r="S36" s="280"/>
      <c r="T36" s="281"/>
      <c r="U36" s="281"/>
      <c r="V36" s="281"/>
      <c r="W36" s="117"/>
      <c r="X36" s="49"/>
      <c r="Y36" s="49"/>
      <c r="Z36" s="50"/>
      <c r="AA36" s="48"/>
      <c r="AB36" s="49"/>
      <c r="AC36" s="50"/>
    </row>
    <row r="37" spans="1:29" x14ac:dyDescent="0.25">
      <c r="A37" s="116" t="s">
        <v>56</v>
      </c>
      <c r="B37" s="326"/>
      <c r="C37" s="327"/>
      <c r="D37" s="282"/>
      <c r="E37" s="283"/>
      <c r="F37" s="283"/>
      <c r="G37" s="283"/>
      <c r="H37" s="284"/>
      <c r="I37" s="121"/>
      <c r="J37" s="118"/>
      <c r="K37" s="129"/>
      <c r="L37" s="118"/>
      <c r="M37" s="136"/>
      <c r="N37" s="118"/>
      <c r="O37" s="118"/>
      <c r="P37" s="118"/>
      <c r="Q37" s="118"/>
      <c r="R37" s="118"/>
      <c r="S37" s="280"/>
      <c r="T37" s="281"/>
      <c r="U37" s="281"/>
      <c r="V37" s="281"/>
      <c r="W37" s="288"/>
      <c r="X37" s="49"/>
      <c r="Y37" s="49"/>
      <c r="Z37" s="50"/>
      <c r="AA37" s="48"/>
      <c r="AB37" s="49"/>
      <c r="AC37" s="50"/>
    </row>
    <row r="38" spans="1:29" x14ac:dyDescent="0.25">
      <c r="A38" s="116" t="s">
        <v>57</v>
      </c>
      <c r="B38" s="326"/>
      <c r="C38" s="327"/>
      <c r="D38" s="282"/>
      <c r="E38" s="283"/>
      <c r="F38" s="283"/>
      <c r="G38" s="283"/>
      <c r="H38" s="284"/>
      <c r="I38" s="121"/>
      <c r="J38" s="118"/>
      <c r="K38" s="118"/>
      <c r="L38" s="118"/>
      <c r="M38" s="288"/>
      <c r="N38" s="118"/>
      <c r="O38" s="118"/>
      <c r="P38" s="118"/>
      <c r="Q38" s="118"/>
      <c r="R38" s="118"/>
      <c r="S38" s="280"/>
      <c r="T38" s="281"/>
      <c r="U38" s="281"/>
      <c r="V38" s="281"/>
      <c r="W38" s="288"/>
      <c r="X38" s="49"/>
      <c r="Y38" s="49"/>
      <c r="Z38" s="50"/>
      <c r="AA38" s="48"/>
      <c r="AB38" s="49"/>
      <c r="AC38" s="50"/>
    </row>
    <row r="39" spans="1:29" x14ac:dyDescent="0.25">
      <c r="A39" s="116" t="s">
        <v>141</v>
      </c>
      <c r="B39" s="326"/>
      <c r="C39" s="327"/>
      <c r="D39" s="282"/>
      <c r="E39" s="283"/>
      <c r="F39" s="283"/>
      <c r="G39" s="283"/>
      <c r="H39" s="284"/>
      <c r="I39" s="121"/>
      <c r="J39" s="118"/>
      <c r="K39" s="118"/>
      <c r="L39" s="118"/>
      <c r="M39" s="288"/>
      <c r="N39" s="119"/>
      <c r="O39" s="118"/>
      <c r="P39" s="118"/>
      <c r="Q39" s="118"/>
      <c r="R39" s="117"/>
      <c r="S39" s="280"/>
      <c r="T39" s="281"/>
      <c r="U39" s="281"/>
      <c r="V39" s="281"/>
      <c r="W39" s="288"/>
      <c r="X39" s="49"/>
      <c r="Y39" s="49"/>
      <c r="Z39" s="50"/>
      <c r="AA39" s="48"/>
      <c r="AB39" s="49"/>
      <c r="AC39" s="50"/>
    </row>
    <row r="40" spans="1:29" ht="13.8" thickBot="1" x14ac:dyDescent="0.3">
      <c r="A40" s="116" t="s">
        <v>142</v>
      </c>
      <c r="B40" s="328"/>
      <c r="C40" s="329"/>
      <c r="D40" s="285"/>
      <c r="E40" s="286"/>
      <c r="F40" s="286"/>
      <c r="G40" s="286"/>
      <c r="H40" s="287"/>
      <c r="I40" s="122"/>
      <c r="J40" s="120"/>
      <c r="K40" s="120"/>
      <c r="L40" s="120"/>
      <c r="M40" s="291"/>
      <c r="N40" s="118"/>
      <c r="O40" s="118"/>
      <c r="P40" s="118"/>
      <c r="Q40" s="118"/>
      <c r="R40" s="118"/>
      <c r="S40" s="289"/>
      <c r="T40" s="290"/>
      <c r="U40" s="290"/>
      <c r="V40" s="290"/>
      <c r="W40" s="291"/>
      <c r="X40" s="52"/>
      <c r="Y40" s="52"/>
      <c r="Z40" s="53"/>
      <c r="AA40" s="51"/>
      <c r="AB40" s="52"/>
      <c r="AC40" s="53"/>
    </row>
    <row r="41" spans="1:29" ht="13.8" thickBot="1" x14ac:dyDescent="0.3">
      <c r="A41" s="74" t="s">
        <v>72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6"/>
    </row>
    <row r="42" spans="1:29" x14ac:dyDescent="0.25">
      <c r="A42" s="54" t="s">
        <v>143</v>
      </c>
      <c r="B42" s="166" t="s">
        <v>144</v>
      </c>
      <c r="C42" s="167"/>
      <c r="D42" s="167"/>
      <c r="E42" s="167"/>
      <c r="F42" s="167"/>
      <c r="G42" s="167"/>
      <c r="H42" s="167"/>
      <c r="I42" s="167"/>
      <c r="J42" s="168"/>
      <c r="K42" s="66">
        <v>9</v>
      </c>
      <c r="L42" s="66"/>
      <c r="M42" s="66"/>
      <c r="N42" s="55" t="s">
        <v>145</v>
      </c>
      <c r="O42" s="151" t="s">
        <v>146</v>
      </c>
      <c r="P42" s="152"/>
      <c r="Q42" s="152"/>
      <c r="R42" s="152"/>
      <c r="S42" s="152"/>
      <c r="T42" s="152"/>
      <c r="U42" s="152"/>
      <c r="V42" s="152"/>
      <c r="W42" s="152"/>
      <c r="X42" s="153"/>
      <c r="Y42" s="68"/>
      <c r="Z42" s="66"/>
      <c r="AA42" s="66"/>
      <c r="AB42" s="68"/>
      <c r="AC42" s="69"/>
    </row>
    <row r="43" spans="1:29" x14ac:dyDescent="0.25">
      <c r="A43" s="54" t="s">
        <v>147</v>
      </c>
      <c r="B43" s="169" t="s">
        <v>148</v>
      </c>
      <c r="C43" s="170"/>
      <c r="D43" s="170"/>
      <c r="E43" s="170"/>
      <c r="F43" s="170"/>
      <c r="G43" s="170"/>
      <c r="H43" s="170"/>
      <c r="I43" s="170"/>
      <c r="J43" s="171"/>
      <c r="K43" s="66">
        <v>2</v>
      </c>
      <c r="L43" s="66"/>
      <c r="M43" s="66"/>
      <c r="N43" s="55" t="s">
        <v>149</v>
      </c>
      <c r="O43" s="157" t="s">
        <v>150</v>
      </c>
      <c r="P43" s="158"/>
      <c r="Q43" s="158"/>
      <c r="R43" s="158"/>
      <c r="S43" s="158"/>
      <c r="T43" s="158"/>
      <c r="U43" s="158"/>
      <c r="V43" s="158"/>
      <c r="W43" s="158"/>
      <c r="X43" s="159"/>
      <c r="Y43" s="68"/>
      <c r="Z43" s="66"/>
      <c r="AA43" s="66"/>
      <c r="AB43" s="68"/>
      <c r="AC43" s="69"/>
    </row>
    <row r="44" spans="1:29" ht="12.75" customHeight="1" x14ac:dyDescent="0.25">
      <c r="A44" s="54" t="s">
        <v>151</v>
      </c>
      <c r="B44" s="172" t="s">
        <v>152</v>
      </c>
      <c r="C44" s="173"/>
      <c r="D44" s="173"/>
      <c r="E44" s="173"/>
      <c r="F44" s="173"/>
      <c r="G44" s="173"/>
      <c r="H44" s="173"/>
      <c r="I44" s="173"/>
      <c r="J44" s="174"/>
      <c r="K44" s="66">
        <v>6</v>
      </c>
      <c r="L44" s="66"/>
      <c r="M44" s="66"/>
      <c r="N44" s="55" t="s">
        <v>153</v>
      </c>
      <c r="O44" s="160" t="s">
        <v>154</v>
      </c>
      <c r="P44" s="161"/>
      <c r="Q44" s="161"/>
      <c r="R44" s="161"/>
      <c r="S44" s="161"/>
      <c r="T44" s="161"/>
      <c r="U44" s="161"/>
      <c r="V44" s="161"/>
      <c r="W44" s="161"/>
      <c r="X44" s="162"/>
      <c r="Y44" s="68">
        <v>3</v>
      </c>
      <c r="Z44" s="66"/>
      <c r="AA44" s="66"/>
      <c r="AB44" s="68"/>
      <c r="AC44" s="69"/>
    </row>
    <row r="45" spans="1:29" ht="13.2" customHeight="1" x14ac:dyDescent="0.25">
      <c r="A45" s="54" t="s">
        <v>155</v>
      </c>
      <c r="B45" s="178" t="s">
        <v>156</v>
      </c>
      <c r="C45" s="179"/>
      <c r="D45" s="179"/>
      <c r="E45" s="179"/>
      <c r="F45" s="179"/>
      <c r="G45" s="179"/>
      <c r="H45" s="179"/>
      <c r="I45" s="179"/>
      <c r="J45" s="180"/>
      <c r="K45" s="66">
        <v>2</v>
      </c>
      <c r="L45" s="66"/>
      <c r="M45" s="66"/>
      <c r="N45" s="55" t="s">
        <v>157</v>
      </c>
      <c r="O45" s="163" t="s">
        <v>158</v>
      </c>
      <c r="P45" s="164"/>
      <c r="Q45" s="164"/>
      <c r="R45" s="164"/>
      <c r="S45" s="164"/>
      <c r="T45" s="164"/>
      <c r="U45" s="164"/>
      <c r="V45" s="164"/>
      <c r="W45" s="164"/>
      <c r="X45" s="165"/>
      <c r="Y45" s="68">
        <v>3</v>
      </c>
      <c r="Z45" s="66"/>
      <c r="AA45" s="66"/>
      <c r="AB45" s="68"/>
      <c r="AC45" s="69"/>
    </row>
    <row r="46" spans="1:29" x14ac:dyDescent="0.25">
      <c r="A46" s="54" t="s">
        <v>74</v>
      </c>
      <c r="B46" s="181" t="s">
        <v>74</v>
      </c>
      <c r="C46" s="182"/>
      <c r="D46" s="182"/>
      <c r="E46" s="182"/>
      <c r="F46" s="182"/>
      <c r="G46" s="182"/>
      <c r="H46" s="182"/>
      <c r="I46" s="182"/>
      <c r="J46" s="183"/>
      <c r="K46" s="66"/>
      <c r="L46" s="66"/>
      <c r="M46" s="66"/>
      <c r="N46" s="55" t="s">
        <v>159</v>
      </c>
      <c r="O46" s="154" t="s">
        <v>160</v>
      </c>
      <c r="P46" s="155"/>
      <c r="Q46" s="155"/>
      <c r="R46" s="155"/>
      <c r="S46" s="155"/>
      <c r="T46" s="155"/>
      <c r="U46" s="155"/>
      <c r="V46" s="155"/>
      <c r="W46" s="155"/>
      <c r="X46" s="156"/>
      <c r="Y46" s="68">
        <v>1</v>
      </c>
      <c r="Z46" s="66"/>
      <c r="AA46" s="66"/>
      <c r="AB46" s="68"/>
      <c r="AC46" s="69"/>
    </row>
    <row r="47" spans="1:29" x14ac:dyDescent="0.25">
      <c r="A47" s="54" t="s">
        <v>161</v>
      </c>
      <c r="B47" s="94" t="s">
        <v>162</v>
      </c>
      <c r="C47" s="95"/>
      <c r="D47" s="95"/>
      <c r="E47" s="95"/>
      <c r="F47" s="95"/>
      <c r="G47" s="95"/>
      <c r="H47" s="95"/>
      <c r="I47" s="95"/>
      <c r="J47" s="96"/>
      <c r="K47" s="66">
        <v>4</v>
      </c>
      <c r="L47" s="66"/>
      <c r="M47" s="66"/>
      <c r="N47" s="55">
        <v>802</v>
      </c>
      <c r="O47" s="175" t="s">
        <v>163</v>
      </c>
      <c r="P47" s="176"/>
      <c r="Q47" s="176"/>
      <c r="R47" s="176"/>
      <c r="S47" s="176"/>
      <c r="T47" s="176"/>
      <c r="U47" s="176"/>
      <c r="V47" s="176"/>
      <c r="W47" s="176"/>
      <c r="X47" s="177"/>
      <c r="Y47" s="68"/>
      <c r="Z47" s="66"/>
      <c r="AA47" s="66"/>
      <c r="AB47" s="68"/>
      <c r="AC47" s="69"/>
    </row>
    <row r="48" spans="1:29" x14ac:dyDescent="0.25">
      <c r="A48" s="54" t="s">
        <v>164</v>
      </c>
      <c r="B48" s="97" t="s">
        <v>165</v>
      </c>
      <c r="C48" s="98"/>
      <c r="D48" s="98"/>
      <c r="E48" s="98"/>
      <c r="F48" s="98"/>
      <c r="G48" s="98"/>
      <c r="H48" s="98"/>
      <c r="I48" s="98"/>
      <c r="J48" s="99"/>
      <c r="K48" s="66">
        <v>0</v>
      </c>
      <c r="L48" s="66"/>
      <c r="M48" s="66"/>
      <c r="N48" s="55" t="s">
        <v>166</v>
      </c>
      <c r="O48" s="56" t="s">
        <v>167</v>
      </c>
      <c r="P48" s="60"/>
      <c r="Q48" s="60"/>
      <c r="R48" s="60"/>
      <c r="S48" s="63"/>
      <c r="T48" s="59"/>
      <c r="U48" s="59"/>
      <c r="V48" s="59"/>
      <c r="W48" s="59"/>
      <c r="X48" s="64"/>
      <c r="Y48" s="68"/>
      <c r="Z48" s="66"/>
      <c r="AA48" s="66"/>
      <c r="AB48" s="68"/>
      <c r="AC48" s="69"/>
    </row>
    <row r="49" spans="1:29" x14ac:dyDescent="0.25">
      <c r="A49" s="54" t="s">
        <v>168</v>
      </c>
      <c r="B49" s="148" t="s">
        <v>169</v>
      </c>
      <c r="C49" s="149"/>
      <c r="D49" s="149"/>
      <c r="E49" s="149"/>
      <c r="F49" s="149"/>
      <c r="G49" s="149"/>
      <c r="H49" s="149"/>
      <c r="I49" s="149"/>
      <c r="J49" s="150"/>
      <c r="K49" s="66">
        <v>2</v>
      </c>
      <c r="L49" s="66"/>
      <c r="M49" s="66"/>
      <c r="N49" s="55"/>
      <c r="O49" s="56"/>
      <c r="P49" s="60"/>
      <c r="Q49" s="60"/>
      <c r="R49" s="60"/>
      <c r="S49" s="63"/>
      <c r="T49" s="59"/>
      <c r="U49" s="59"/>
      <c r="V49" s="59"/>
      <c r="W49" s="59"/>
      <c r="X49" s="64"/>
      <c r="Y49" s="68"/>
      <c r="Z49" s="66"/>
      <c r="AA49" s="66"/>
      <c r="AB49" s="68"/>
      <c r="AC49" s="69"/>
    </row>
    <row r="50" spans="1:29" x14ac:dyDescent="0.25">
      <c r="A50" s="54" t="s">
        <v>170</v>
      </c>
      <c r="B50" s="56" t="s">
        <v>171</v>
      </c>
      <c r="C50" s="60"/>
      <c r="D50" s="60"/>
      <c r="E50" s="63"/>
      <c r="F50" s="59"/>
      <c r="G50" s="59"/>
      <c r="H50" s="59"/>
      <c r="I50" s="59"/>
      <c r="J50" s="64"/>
      <c r="K50" s="66">
        <v>0</v>
      </c>
      <c r="L50" s="66"/>
      <c r="M50" s="66"/>
      <c r="N50" s="55"/>
      <c r="O50" s="56"/>
      <c r="P50" s="65"/>
      <c r="Q50" s="65"/>
      <c r="R50" s="65"/>
      <c r="S50" s="59"/>
      <c r="T50" s="59"/>
      <c r="U50" s="59"/>
      <c r="V50" s="59"/>
      <c r="W50" s="59"/>
      <c r="X50" s="64"/>
      <c r="Y50" s="68"/>
      <c r="Z50" s="66"/>
      <c r="AA50" s="66"/>
      <c r="AB50" s="68"/>
      <c r="AC50" s="69"/>
    </row>
    <row r="51" spans="1:29" x14ac:dyDescent="0.25">
      <c r="A51" s="54" t="s">
        <v>172</v>
      </c>
      <c r="B51" s="56" t="s">
        <v>173</v>
      </c>
      <c r="C51" s="57"/>
      <c r="D51" s="63"/>
      <c r="E51" s="61"/>
      <c r="F51" s="59"/>
      <c r="G51" s="63"/>
      <c r="H51" s="63"/>
      <c r="I51" s="61"/>
      <c r="J51" s="62"/>
      <c r="K51" s="66">
        <v>0</v>
      </c>
      <c r="L51" s="66"/>
      <c r="M51" s="66"/>
      <c r="N51" s="55"/>
      <c r="O51" s="56"/>
      <c r="P51" s="67"/>
      <c r="Q51" s="67"/>
      <c r="R51" s="67"/>
      <c r="S51" s="59"/>
      <c r="T51" s="59"/>
      <c r="U51" s="59"/>
      <c r="V51" s="59"/>
      <c r="W51" s="59"/>
      <c r="X51" s="64"/>
      <c r="Y51" s="68"/>
      <c r="Z51" s="66"/>
      <c r="AA51" s="66"/>
      <c r="AB51" s="68"/>
      <c r="AC51" s="69"/>
    </row>
    <row r="52" spans="1:29" x14ac:dyDescent="0.25">
      <c r="A52" s="54" t="s">
        <v>174</v>
      </c>
      <c r="B52" s="100" t="s">
        <v>175</v>
      </c>
      <c r="C52" s="101"/>
      <c r="D52" s="101"/>
      <c r="E52" s="101"/>
      <c r="F52" s="101"/>
      <c r="G52" s="101"/>
      <c r="H52" s="101"/>
      <c r="I52" s="101"/>
      <c r="J52" s="102"/>
      <c r="K52" s="66">
        <v>1</v>
      </c>
      <c r="L52" s="66"/>
      <c r="M52" s="66"/>
      <c r="N52" s="55"/>
      <c r="O52" s="56"/>
      <c r="P52" s="58"/>
      <c r="Q52" s="58"/>
      <c r="R52" s="58"/>
      <c r="S52" s="59"/>
      <c r="T52" s="59"/>
      <c r="U52" s="59"/>
      <c r="V52" s="59"/>
      <c r="W52" s="59"/>
      <c r="X52" s="64"/>
      <c r="Y52" s="68"/>
      <c r="Z52" s="66"/>
      <c r="AA52" s="66"/>
      <c r="AB52" s="68"/>
      <c r="AC52" s="69"/>
    </row>
    <row r="53" spans="1:29" x14ac:dyDescent="0.25">
      <c r="A53" s="54" t="s">
        <v>176</v>
      </c>
      <c r="B53" s="131" t="s">
        <v>177</v>
      </c>
      <c r="C53" s="132"/>
      <c r="D53" s="132"/>
      <c r="E53" s="132"/>
      <c r="F53" s="132"/>
      <c r="G53" s="132"/>
      <c r="H53" s="132"/>
      <c r="I53" s="132"/>
      <c r="J53" s="133"/>
      <c r="K53" s="66">
        <v>2</v>
      </c>
      <c r="L53" s="66"/>
      <c r="M53" s="66"/>
      <c r="N53" s="55"/>
      <c r="O53" s="56"/>
      <c r="P53" s="58"/>
      <c r="Q53" s="58"/>
      <c r="R53" s="58"/>
      <c r="S53" s="59"/>
      <c r="T53" s="59"/>
      <c r="U53" s="59"/>
      <c r="V53" s="59"/>
      <c r="W53" s="59"/>
      <c r="X53" s="64"/>
      <c r="Y53" s="68"/>
      <c r="Z53" s="66"/>
      <c r="AA53" s="66"/>
      <c r="AB53" s="68"/>
      <c r="AC53" s="69"/>
    </row>
    <row r="54" spans="1:29" x14ac:dyDescent="0.25">
      <c r="A54" s="54" t="s">
        <v>178</v>
      </c>
      <c r="B54" s="103" t="s">
        <v>179</v>
      </c>
      <c r="C54" s="104"/>
      <c r="D54" s="104"/>
      <c r="E54" s="104"/>
      <c r="F54" s="104"/>
      <c r="G54" s="104"/>
      <c r="H54" s="104"/>
      <c r="I54" s="104"/>
      <c r="J54" s="105"/>
      <c r="K54" s="66">
        <v>3</v>
      </c>
      <c r="L54" s="66"/>
      <c r="M54" s="66"/>
      <c r="N54" s="77"/>
      <c r="O54" s="56"/>
      <c r="P54" s="67"/>
      <c r="Q54" s="67"/>
      <c r="R54" s="67"/>
      <c r="S54" s="59"/>
      <c r="T54" s="59"/>
      <c r="U54" s="59"/>
      <c r="V54" s="59"/>
      <c r="W54" s="59"/>
      <c r="X54" s="64"/>
      <c r="Y54" s="68"/>
      <c r="Z54" s="66"/>
      <c r="AA54" s="66"/>
      <c r="AB54" s="68"/>
      <c r="AC54" s="69"/>
    </row>
    <row r="55" spans="1:29" ht="13.8" thickBot="1" x14ac:dyDescent="0.3">
      <c r="A55" s="54" t="s">
        <v>180</v>
      </c>
      <c r="B55" s="107" t="s">
        <v>181</v>
      </c>
      <c r="C55" s="108"/>
      <c r="D55" s="108"/>
      <c r="E55" s="108"/>
      <c r="F55" s="108"/>
      <c r="G55" s="108"/>
      <c r="H55" s="108"/>
      <c r="I55" s="108"/>
      <c r="J55" s="109"/>
      <c r="K55" s="66">
        <v>1</v>
      </c>
      <c r="L55" s="66"/>
      <c r="M55" s="66"/>
      <c r="N55" s="77"/>
      <c r="O55" s="70"/>
      <c r="P55" s="71"/>
      <c r="Q55" s="71"/>
      <c r="R55" s="71"/>
      <c r="S55" s="72"/>
      <c r="T55" s="72"/>
      <c r="U55" s="72"/>
      <c r="V55" s="72"/>
      <c r="W55" s="72"/>
      <c r="X55" s="73"/>
      <c r="Y55" s="68"/>
      <c r="Z55" s="66"/>
      <c r="AA55" s="66"/>
      <c r="AB55" s="68"/>
      <c r="AC55" s="69"/>
    </row>
    <row r="56" spans="1:29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77"/>
      <c r="O56" s="130"/>
      <c r="P56" s="130"/>
      <c r="Q56" s="130"/>
      <c r="R56" s="130"/>
      <c r="S56" s="130"/>
      <c r="T56" s="130"/>
      <c r="U56" s="130"/>
      <c r="V56" s="130"/>
      <c r="W56" s="130"/>
      <c r="X56" s="75"/>
      <c r="Y56" s="68"/>
      <c r="Z56" s="66"/>
      <c r="AA56" s="66"/>
      <c r="AB56" s="68"/>
      <c r="AC56" s="69"/>
    </row>
    <row r="57" spans="1:29" ht="13.8" thickBot="1" x14ac:dyDescent="0.3">
      <c r="A57" s="106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78"/>
      <c r="M57" s="78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80"/>
      <c r="Y57" s="80"/>
      <c r="Z57" s="79"/>
      <c r="AA57" s="80"/>
      <c r="AB57" s="80"/>
      <c r="AC57" s="81"/>
    </row>
  </sheetData>
  <mergeCells count="133">
    <mergeCell ref="B28:C29"/>
    <mergeCell ref="B30:C40"/>
    <mergeCell ref="B21:C22"/>
    <mergeCell ref="N31:R35"/>
    <mergeCell ref="D27:D30"/>
    <mergeCell ref="E27:E30"/>
    <mergeCell ref="F27:F30"/>
    <mergeCell ref="G27:G30"/>
    <mergeCell ref="H27:H30"/>
    <mergeCell ref="I27:I30"/>
    <mergeCell ref="P27:P30"/>
    <mergeCell ref="Q27:Q30"/>
    <mergeCell ref="J35:L36"/>
    <mergeCell ref="F31:F32"/>
    <mergeCell ref="R27:R30"/>
    <mergeCell ref="E22:E25"/>
    <mergeCell ref="F22:F25"/>
    <mergeCell ref="G22:G25"/>
    <mergeCell ref="H22:H25"/>
    <mergeCell ref="I22:I25"/>
    <mergeCell ref="J22:J25"/>
    <mergeCell ref="J27:J30"/>
    <mergeCell ref="K29:K30"/>
    <mergeCell ref="P22:P25"/>
    <mergeCell ref="V11:V14"/>
    <mergeCell ref="W11:W14"/>
    <mergeCell ref="O13:O14"/>
    <mergeCell ref="P13:P14"/>
    <mergeCell ref="Q13:Q14"/>
    <mergeCell ref="R13:R14"/>
    <mergeCell ref="D20:H21"/>
    <mergeCell ref="I20:M21"/>
    <mergeCell ref="N20:R21"/>
    <mergeCell ref="I15:M15"/>
    <mergeCell ref="I11:I14"/>
    <mergeCell ref="L16:L19"/>
    <mergeCell ref="M16:M19"/>
    <mergeCell ref="I16:I19"/>
    <mergeCell ref="K11:K14"/>
    <mergeCell ref="J11:J14"/>
    <mergeCell ref="M11:M14"/>
    <mergeCell ref="N11:R12"/>
    <mergeCell ref="N13:N14"/>
    <mergeCell ref="U13:U14"/>
    <mergeCell ref="W16:W19"/>
    <mergeCell ref="J16:J19"/>
    <mergeCell ref="A4:A8"/>
    <mergeCell ref="B8:C8"/>
    <mergeCell ref="H7:H8"/>
    <mergeCell ref="M7:M8"/>
    <mergeCell ref="D9:H12"/>
    <mergeCell ref="D13:H15"/>
    <mergeCell ref="S35:S36"/>
    <mergeCell ref="T35:V36"/>
    <mergeCell ref="D37:H40"/>
    <mergeCell ref="S37:W40"/>
    <mergeCell ref="I26:M26"/>
    <mergeCell ref="J31:L34"/>
    <mergeCell ref="S27:W30"/>
    <mergeCell ref="L27:L30"/>
    <mergeCell ref="W32:W35"/>
    <mergeCell ref="M27:M30"/>
    <mergeCell ref="S26:W26"/>
    <mergeCell ref="M38:M40"/>
    <mergeCell ref="N27:N30"/>
    <mergeCell ref="O27:O30"/>
    <mergeCell ref="E35:G36"/>
    <mergeCell ref="N26:R26"/>
    <mergeCell ref="N22:N25"/>
    <mergeCell ref="O22:O25"/>
    <mergeCell ref="B25:C27"/>
    <mergeCell ref="S15:W15"/>
    <mergeCell ref="T11:T14"/>
    <mergeCell ref="D4:H4"/>
    <mergeCell ref="I4:M4"/>
    <mergeCell ref="B5:C5"/>
    <mergeCell ref="B7:C7"/>
    <mergeCell ref="D5:H5"/>
    <mergeCell ref="I5:M5"/>
    <mergeCell ref="K22:K25"/>
    <mergeCell ref="L22:L25"/>
    <mergeCell ref="M22:M25"/>
    <mergeCell ref="K16:K19"/>
    <mergeCell ref="D22:D25"/>
    <mergeCell ref="D16:H19"/>
    <mergeCell ref="V16:V19"/>
    <mergeCell ref="T22:T25"/>
    <mergeCell ref="S16:S19"/>
    <mergeCell ref="X19:Z28"/>
    <mergeCell ref="M31:M32"/>
    <mergeCell ref="AA4:AC4"/>
    <mergeCell ref="AA5:AC5"/>
    <mergeCell ref="X4:Z4"/>
    <mergeCell ref="S9:W10"/>
    <mergeCell ref="N5:R5"/>
    <mergeCell ref="S5:W5"/>
    <mergeCell ref="X5:Z5"/>
    <mergeCell ref="S4:W4"/>
    <mergeCell ref="N4:R4"/>
    <mergeCell ref="B6:W6"/>
    <mergeCell ref="R7:R8"/>
    <mergeCell ref="W7:W8"/>
    <mergeCell ref="I9:M10"/>
    <mergeCell ref="N9:R10"/>
    <mergeCell ref="D26:H26"/>
    <mergeCell ref="L11:L14"/>
    <mergeCell ref="S11:S14"/>
    <mergeCell ref="N16:R17"/>
    <mergeCell ref="N18:R19"/>
    <mergeCell ref="A1:A3"/>
    <mergeCell ref="B4:C4"/>
    <mergeCell ref="B49:J49"/>
    <mergeCell ref="O42:X42"/>
    <mergeCell ref="O46:X46"/>
    <mergeCell ref="O43:X43"/>
    <mergeCell ref="O44:X44"/>
    <mergeCell ref="O45:X45"/>
    <mergeCell ref="B42:J42"/>
    <mergeCell ref="B43:J43"/>
    <mergeCell ref="B44:J44"/>
    <mergeCell ref="O47:X47"/>
    <mergeCell ref="B45:J45"/>
    <mergeCell ref="B46:J46"/>
    <mergeCell ref="N15:R15"/>
    <mergeCell ref="Q22:Q25"/>
    <mergeCell ref="R22:R25"/>
    <mergeCell ref="U22:U25"/>
    <mergeCell ref="S22:S25"/>
    <mergeCell ref="T16:T19"/>
    <mergeCell ref="U16:U19"/>
    <mergeCell ref="V22:V25"/>
    <mergeCell ref="W22:W25"/>
    <mergeCell ref="S20:W21"/>
  </mergeCells>
  <hyperlinks>
    <hyperlink ref="E7" r:id="rId1" xr:uid="{14CAD3AB-5B40-4809-B771-CCA84A2700FB}"/>
    <hyperlink ref="D7" r:id="rId2" xr:uid="{4F1117BC-AAEE-430E-B6DA-7F0F8D997AF2}"/>
    <hyperlink ref="F7" r:id="rId3" xr:uid="{8A177336-9D4F-4B54-9C0D-BC4D5848AF1E}"/>
    <hyperlink ref="G7" r:id="rId4" xr:uid="{BF60D474-77D6-415A-B96A-BBF7714879EB}"/>
    <hyperlink ref="M31" r:id="rId5" display="802.15/802.1 Joint Mtg." xr:uid="{FFE4DFAE-D5D8-4745-944D-F55FF3B1AB3D}"/>
    <hyperlink ref="B7:C7" r:id="rId6" display="Webex 2" xr:uid="{915C8846-42AD-4FA3-82D0-7019B516C018}"/>
    <hyperlink ref="J7" r:id="rId7" xr:uid="{98A7B903-9D9C-45DC-BA94-29018F247178}"/>
    <hyperlink ref="I7" r:id="rId8" xr:uid="{F243B78F-AD1F-4F57-96DC-54BA44F04ABF}"/>
    <hyperlink ref="K7" r:id="rId9" xr:uid="{BA7F39B2-601A-493C-8938-9D6057F9A855}"/>
    <hyperlink ref="L7" r:id="rId10" xr:uid="{BE51199E-3156-42C5-8787-0B4AB1496DE6}"/>
    <hyperlink ref="O7" r:id="rId11" xr:uid="{0C3209AC-DF03-48BD-A9C7-F9CC5A95A81C}"/>
    <hyperlink ref="N7" r:id="rId12" xr:uid="{660CC61E-B78C-4607-9885-93F2DEEDF17C}"/>
    <hyperlink ref="P7" r:id="rId13" xr:uid="{F840E3E3-E444-4FF7-AF30-F14223455054}"/>
    <hyperlink ref="Q7" r:id="rId14" xr:uid="{D5E434F4-6A27-4D68-8480-EB8158696275}"/>
    <hyperlink ref="T7" r:id="rId15" xr:uid="{BC49ED97-EA59-413A-BD41-B003670B7305}"/>
    <hyperlink ref="S7" r:id="rId16" xr:uid="{0B41B236-4ABA-4547-80FB-492A2851336A}"/>
    <hyperlink ref="U7" r:id="rId17" xr:uid="{3C7F98DD-4485-4AAC-9392-7BC22FBBAA29}"/>
    <hyperlink ref="V7" r:id="rId18" xr:uid="{3FD5D7D1-DE9E-4341-A901-7829159AEA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zoomScale="120" zoomScaleNormal="120" workbookViewId="0">
      <pane ySplit="3" topLeftCell="A4" activePane="bottomLeft" state="frozen"/>
      <selection pane="bottomLeft" activeCell="B12" sqref="B12"/>
    </sheetView>
  </sheetViews>
  <sheetFormatPr defaultRowHeight="13.2" x14ac:dyDescent="0.25"/>
  <cols>
    <col min="1" max="1" width="10.6640625" customWidth="1"/>
    <col min="2" max="2" width="73.109375" customWidth="1"/>
    <col min="3" max="3" width="8.6640625" customWidth="1"/>
  </cols>
  <sheetData>
    <row r="1" spans="1:3" ht="15.6" x14ac:dyDescent="0.25">
      <c r="B1" s="3" t="str">
        <f>'Big Picture'!$B$1</f>
        <v>157th IEEE 802.15 WSN SESSION</v>
      </c>
    </row>
    <row r="2" spans="1:3" ht="15.6" x14ac:dyDescent="0.25">
      <c r="B2" s="3" t="s">
        <v>182</v>
      </c>
    </row>
    <row r="3" spans="1:3" ht="15.6" x14ac:dyDescent="0.25">
      <c r="B3" s="3" t="str">
        <f>'Big Picture'!$B$2</f>
        <v>Madrid</v>
      </c>
    </row>
    <row r="4" spans="1:3" x14ac:dyDescent="0.25">
      <c r="B4" s="17" t="s">
        <v>6</v>
      </c>
    </row>
    <row r="5" spans="1:3" x14ac:dyDescent="0.25">
      <c r="A5" s="1"/>
      <c r="B5" s="17" t="s">
        <v>65</v>
      </c>
    </row>
    <row r="6" spans="1:3" x14ac:dyDescent="0.25">
      <c r="A6" s="1"/>
      <c r="B6" s="16" t="s">
        <v>183</v>
      </c>
      <c r="C6" s="15" t="s">
        <v>184</v>
      </c>
    </row>
    <row r="7" spans="1:3" x14ac:dyDescent="0.25">
      <c r="A7" s="1">
        <f t="shared" ref="A7:A16" si="0">A6+1</f>
        <v>1</v>
      </c>
      <c r="B7" s="1" t="s">
        <v>186</v>
      </c>
      <c r="C7" s="13">
        <v>0.60416666666666663</v>
      </c>
    </row>
    <row r="8" spans="1:3" x14ac:dyDescent="0.25">
      <c r="A8" s="1">
        <f>A7+1</f>
        <v>2</v>
      </c>
      <c r="B8" s="1" t="s">
        <v>185</v>
      </c>
      <c r="C8" s="13">
        <v>0.70833333333333337</v>
      </c>
    </row>
    <row r="9" spans="1:3" x14ac:dyDescent="0.25">
      <c r="A9" s="1">
        <f t="shared" si="0"/>
        <v>3</v>
      </c>
      <c r="B9" s="1" t="s">
        <v>187</v>
      </c>
      <c r="C9" s="13">
        <v>0.375</v>
      </c>
    </row>
    <row r="10" spans="1:3" x14ac:dyDescent="0.25">
      <c r="A10" s="1">
        <f t="shared" si="0"/>
        <v>4</v>
      </c>
      <c r="B10" s="1" t="s">
        <v>294</v>
      </c>
      <c r="C10" s="13">
        <v>0.47916666666666669</v>
      </c>
    </row>
    <row r="11" spans="1:3" x14ac:dyDescent="0.25">
      <c r="A11" s="1">
        <f t="shared" si="0"/>
        <v>5</v>
      </c>
      <c r="B11" s="1" t="s">
        <v>295</v>
      </c>
      <c r="C11" s="13">
        <v>0.70833333333333337</v>
      </c>
    </row>
    <row r="12" spans="1:3" x14ac:dyDescent="0.25">
      <c r="A12" s="1">
        <f t="shared" si="0"/>
        <v>6</v>
      </c>
      <c r="B12" s="1" t="s">
        <v>188</v>
      </c>
      <c r="C12" s="13">
        <v>0.41666666666666669</v>
      </c>
    </row>
    <row r="13" spans="1:3" x14ac:dyDescent="0.25">
      <c r="A13" s="1">
        <f t="shared" si="0"/>
        <v>7</v>
      </c>
      <c r="B13" s="1" t="s">
        <v>189</v>
      </c>
      <c r="C13" s="13">
        <v>0.60416666666666663</v>
      </c>
    </row>
    <row r="14" spans="1:3" x14ac:dyDescent="0.25">
      <c r="A14" s="1">
        <f t="shared" si="0"/>
        <v>8</v>
      </c>
      <c r="B14" s="1" t="s">
        <v>293</v>
      </c>
      <c r="C14" s="13">
        <v>0.70833333333333337</v>
      </c>
    </row>
    <row r="15" spans="1:3" x14ac:dyDescent="0.25">
      <c r="A15" s="1">
        <f t="shared" si="0"/>
        <v>9</v>
      </c>
      <c r="B15" s="1" t="s">
        <v>190</v>
      </c>
      <c r="C15" s="13">
        <v>0.47916666666666669</v>
      </c>
    </row>
    <row r="16" spans="1:3" x14ac:dyDescent="0.25">
      <c r="A16" s="1">
        <f t="shared" si="0"/>
        <v>10</v>
      </c>
      <c r="B16" s="1" t="s">
        <v>191</v>
      </c>
      <c r="C16" s="13">
        <v>0.60416666666666663</v>
      </c>
    </row>
    <row r="17" spans="1:5" x14ac:dyDescent="0.25">
      <c r="A17" s="1"/>
      <c r="B17" s="1"/>
      <c r="C17" s="13"/>
    </row>
    <row r="18" spans="1:5" x14ac:dyDescent="0.25">
      <c r="A18" s="1"/>
      <c r="B18" s="24" t="s">
        <v>106</v>
      </c>
      <c r="C18" s="13">
        <v>0.70833333333333337</v>
      </c>
    </row>
    <row r="19" spans="1:5" x14ac:dyDescent="0.25">
      <c r="A19" s="1"/>
    </row>
    <row r="20" spans="1:5" x14ac:dyDescent="0.25">
      <c r="A20" s="1"/>
      <c r="B20" s="2" t="s">
        <v>8</v>
      </c>
      <c r="C20" s="13"/>
    </row>
    <row r="21" spans="1:5" x14ac:dyDescent="0.25">
      <c r="A21" s="1"/>
      <c r="B21" s="2" t="s">
        <v>59</v>
      </c>
      <c r="C21" s="13"/>
    </row>
    <row r="22" spans="1:5" x14ac:dyDescent="0.25">
      <c r="A22" s="2"/>
      <c r="B22" s="14" t="s">
        <v>5</v>
      </c>
    </row>
    <row r="24" spans="1:5" x14ac:dyDescent="0.25">
      <c r="B24" s="2" t="s">
        <v>60</v>
      </c>
    </row>
    <row r="25" spans="1:5" x14ac:dyDescent="0.25">
      <c r="A25" s="2"/>
      <c r="B25" s="22" t="s">
        <v>9</v>
      </c>
    </row>
    <row r="26" spans="1:5" x14ac:dyDescent="0.25">
      <c r="B26" s="14" t="s">
        <v>10</v>
      </c>
      <c r="D26" s="5"/>
      <c r="E26" s="5"/>
    </row>
    <row r="27" spans="1:5" x14ac:dyDescent="0.25">
      <c r="B27" s="2"/>
      <c r="D27" s="5"/>
      <c r="E27" s="5"/>
    </row>
    <row r="28" spans="1:5" x14ac:dyDescent="0.25">
      <c r="B28" s="2" t="s">
        <v>11</v>
      </c>
      <c r="C28" s="5"/>
      <c r="D28" s="5"/>
      <c r="E28" s="5"/>
    </row>
    <row r="29" spans="1:5" x14ac:dyDescent="0.25">
      <c r="B29" s="14" t="s">
        <v>12</v>
      </c>
      <c r="C29" s="5"/>
      <c r="E29" s="5"/>
    </row>
    <row r="30" spans="1:5" x14ac:dyDescent="0.25">
      <c r="B30" s="2"/>
      <c r="C30" s="5"/>
      <c r="E30" s="5"/>
    </row>
    <row r="31" spans="1:5" x14ac:dyDescent="0.25">
      <c r="B31" s="2" t="s">
        <v>13</v>
      </c>
      <c r="E31" s="5"/>
    </row>
    <row r="32" spans="1:5" x14ac:dyDescent="0.25">
      <c r="B32" s="2" t="s">
        <v>14</v>
      </c>
      <c r="E32" s="5"/>
    </row>
    <row r="33" spans="2:5" x14ac:dyDescent="0.25">
      <c r="B33" s="14" t="s">
        <v>63</v>
      </c>
      <c r="C33" s="5"/>
      <c r="E33" s="5"/>
    </row>
    <row r="34" spans="2:5" x14ac:dyDescent="0.25">
      <c r="B34" s="2"/>
      <c r="C34" s="5"/>
      <c r="E34" s="5"/>
    </row>
    <row r="35" spans="2:5" x14ac:dyDescent="0.25">
      <c r="B35" s="2" t="s">
        <v>15</v>
      </c>
      <c r="C35" s="5"/>
      <c r="E35" s="5"/>
    </row>
    <row r="36" spans="2:5" x14ac:dyDescent="0.25">
      <c r="B36" s="14" t="s">
        <v>16</v>
      </c>
      <c r="C36" s="5"/>
      <c r="D36" s="5"/>
      <c r="E36" s="5"/>
    </row>
    <row r="37" spans="2:5" x14ac:dyDescent="0.25">
      <c r="B37" s="2"/>
      <c r="C37" s="5"/>
      <c r="D37" s="5"/>
      <c r="E37" s="5"/>
    </row>
    <row r="38" spans="2:5" x14ac:dyDescent="0.25">
      <c r="B38" s="2" t="s">
        <v>61</v>
      </c>
      <c r="E38" s="5"/>
    </row>
    <row r="39" spans="2:5" x14ac:dyDescent="0.25">
      <c r="B39" s="14" t="s">
        <v>17</v>
      </c>
      <c r="E39" s="5"/>
    </row>
    <row r="40" spans="2:5" x14ac:dyDescent="0.25">
      <c r="E40" s="5"/>
    </row>
    <row r="41" spans="2:5" x14ac:dyDescent="0.25">
      <c r="B41" s="2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6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B53" s="5"/>
      <c r="C53" s="5"/>
      <c r="D53" s="5"/>
      <c r="E53" s="5"/>
    </row>
    <row r="54" spans="2:5" x14ac:dyDescent="0.25">
      <c r="E54" s="5"/>
    </row>
  </sheetData>
  <sheetProtection selectLockedCells="1" selectUnlockedCells="1"/>
  <hyperlinks>
    <hyperlink ref="B22" r:id="rId1" xr:uid="{00000000-0004-0000-0100-000000000000}"/>
    <hyperlink ref="B26" r:id="rId2" xr:uid="{99E6073B-A7F4-4689-8E84-C9A8AA468283}"/>
    <hyperlink ref="B29" r:id="rId3" xr:uid="{4CAA59D5-0AA9-42A2-9F52-58D60C073F7C}"/>
    <hyperlink ref="B36" r:id="rId4" xr:uid="{93BBBA0C-CC5C-4D88-B365-3F44A1FF2ABA}"/>
    <hyperlink ref="B39" r:id="rId5" xr:uid="{5528CCF2-3BD7-4FA5-B3C7-4FD76AEBE570}"/>
    <hyperlink ref="B33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6"/>
  <sheetViews>
    <sheetView zoomScale="110" zoomScaleNormal="110" workbookViewId="0">
      <pane ySplit="2" topLeftCell="A9" activePane="bottomLeft" state="frozen"/>
      <selection pane="bottomLeft" activeCell="B22" sqref="B22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5" width="11.33203125" style="7"/>
    <col min="6" max="6" width="11.33203125" style="140"/>
    <col min="7" max="16384" width="11.33203125" style="7"/>
  </cols>
  <sheetData>
    <row r="1" spans="1:10" ht="15.6" x14ac:dyDescent="0.25">
      <c r="B1" s="3" t="str">
        <f>Summary!$B$2</f>
        <v>July 2025 802 Plenary Session</v>
      </c>
      <c r="G1" s="7" t="s">
        <v>86</v>
      </c>
    </row>
    <row r="2" spans="1:10" ht="15.6" x14ac:dyDescent="0.25">
      <c r="B2" s="3"/>
      <c r="E2" s="20" t="str">
        <f>Summary!$C$6</f>
        <v>CEST</v>
      </c>
      <c r="F2" s="140" t="s">
        <v>296</v>
      </c>
      <c r="G2" s="7" t="s">
        <v>47</v>
      </c>
      <c r="H2" s="7" t="s">
        <v>58</v>
      </c>
    </row>
    <row r="3" spans="1:10" x14ac:dyDescent="0.25">
      <c r="B3" s="17" t="str">
        <f>Summary!B$4</f>
        <v>Task Group 15.4ab - Next Generation UWB</v>
      </c>
    </row>
    <row r="5" spans="1:10" x14ac:dyDescent="0.25">
      <c r="A5" s="1">
        <f>Summary!A$7</f>
        <v>1</v>
      </c>
      <c r="B5" s="1" t="str">
        <f>Summary!B$7</f>
        <v>Monday 28-July PM1: TG Opening; Status, review and preparation; comment resolution</v>
      </c>
      <c r="E5" s="13">
        <f>Summary!$C$7</f>
        <v>0.60416666666666663</v>
      </c>
      <c r="I5" s="11"/>
      <c r="J5" s="11"/>
    </row>
    <row r="6" spans="1:10" x14ac:dyDescent="0.25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6" si="1">E5+TIME(0,D5,0)</f>
        <v>0.60416666666666663</v>
      </c>
      <c r="H6" s="14"/>
      <c r="I6" s="11"/>
      <c r="J6" s="11"/>
    </row>
    <row r="7" spans="1:10" x14ac:dyDescent="0.25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0.60416666666666663</v>
      </c>
      <c r="G7"/>
      <c r="H7" s="14"/>
      <c r="I7" s="11"/>
      <c r="J7" s="11"/>
    </row>
    <row r="8" spans="1:10" x14ac:dyDescent="0.25">
      <c r="A8" s="5">
        <f t="shared" si="0"/>
        <v>1.3000000000000003</v>
      </c>
      <c r="B8" s="11" t="s">
        <v>84</v>
      </c>
      <c r="C8" s="12" t="s">
        <v>4</v>
      </c>
      <c r="D8" s="8">
        <v>10</v>
      </c>
      <c r="E8" s="10">
        <f t="shared" si="1"/>
        <v>0.61111111111111105</v>
      </c>
      <c r="G8"/>
      <c r="H8" s="14"/>
      <c r="I8" s="11"/>
      <c r="J8" s="11"/>
    </row>
    <row r="9" spans="1:10" x14ac:dyDescent="0.25">
      <c r="A9" s="5">
        <f t="shared" si="0"/>
        <v>1.4000000000000004</v>
      </c>
      <c r="B9" s="11" t="s">
        <v>76</v>
      </c>
      <c r="C9" s="12" t="s">
        <v>1</v>
      </c>
      <c r="D9" s="8">
        <v>20</v>
      </c>
      <c r="E9" s="10">
        <f>E8+TIME(0,D9,0)</f>
        <v>0.62499999999999989</v>
      </c>
      <c r="G9"/>
      <c r="H9" s="14"/>
      <c r="I9" s="11"/>
      <c r="J9" s="11"/>
    </row>
    <row r="10" spans="1:10" x14ac:dyDescent="0.25">
      <c r="A10" s="5">
        <f t="shared" si="0"/>
        <v>1.5000000000000004</v>
      </c>
      <c r="B10" s="11" t="s">
        <v>257</v>
      </c>
      <c r="C10" s="12" t="s">
        <v>258</v>
      </c>
      <c r="D10" s="8">
        <v>5</v>
      </c>
      <c r="E10" s="10">
        <f>E9+TIME(0,D8,0)</f>
        <v>0.63194444444444431</v>
      </c>
      <c r="I10" s="11"/>
      <c r="J10" s="11"/>
    </row>
    <row r="11" spans="1:10" x14ac:dyDescent="0.25">
      <c r="A11" s="5">
        <f t="shared" si="0"/>
        <v>1.6000000000000005</v>
      </c>
      <c r="B11" s="11" t="s">
        <v>116</v>
      </c>
      <c r="C11" s="12" t="s">
        <v>107</v>
      </c>
      <c r="D11" s="8">
        <v>15</v>
      </c>
      <c r="E11" s="10">
        <f t="shared" si="1"/>
        <v>0.63541666666666652</v>
      </c>
      <c r="G11" t="s">
        <v>250</v>
      </c>
      <c r="H11" s="14" t="s">
        <v>249</v>
      </c>
      <c r="I11" s="11"/>
      <c r="J11" s="11"/>
    </row>
    <row r="12" spans="1:10" x14ac:dyDescent="0.25">
      <c r="A12" s="5">
        <f t="shared" si="0"/>
        <v>1.7000000000000006</v>
      </c>
      <c r="B12" s="25" t="s">
        <v>192</v>
      </c>
      <c r="C12" s="12" t="s">
        <v>193</v>
      </c>
      <c r="D12" s="8">
        <v>10</v>
      </c>
      <c r="E12" s="10">
        <f t="shared" si="1"/>
        <v>0.64583333333333315</v>
      </c>
      <c r="I12" s="11"/>
      <c r="J12" s="11"/>
    </row>
    <row r="13" spans="1:10" ht="14.4" x14ac:dyDescent="0.3">
      <c r="A13" s="5">
        <f t="shared" si="0"/>
        <v>1.8000000000000007</v>
      </c>
      <c r="B13" s="25" t="s">
        <v>217</v>
      </c>
      <c r="C13" s="12" t="s">
        <v>218</v>
      </c>
      <c r="D13" s="8">
        <v>20</v>
      </c>
      <c r="E13" s="10">
        <f t="shared" si="1"/>
        <v>0.65277777777777757</v>
      </c>
      <c r="F13" s="140" t="s">
        <v>292</v>
      </c>
      <c r="G13" t="s">
        <v>220</v>
      </c>
      <c r="H13" s="46" t="s">
        <v>219</v>
      </c>
      <c r="I13" s="11"/>
      <c r="J13" s="11"/>
    </row>
    <row r="14" spans="1:10" x14ac:dyDescent="0.25">
      <c r="A14" s="5">
        <f t="shared" si="0"/>
        <v>1.9000000000000008</v>
      </c>
      <c r="B14" s="25" t="s">
        <v>272</v>
      </c>
      <c r="C14" s="12" t="s">
        <v>200</v>
      </c>
      <c r="D14" s="8">
        <v>20</v>
      </c>
      <c r="E14" s="10">
        <f t="shared" si="1"/>
        <v>0.66666666666666641</v>
      </c>
      <c r="F14" s="140" t="s">
        <v>292</v>
      </c>
      <c r="G14" s="7" t="s">
        <v>262</v>
      </c>
      <c r="H14" s="14" t="s">
        <v>273</v>
      </c>
      <c r="I14" s="11"/>
      <c r="J14" s="11"/>
    </row>
    <row r="15" spans="1:10" x14ac:dyDescent="0.25">
      <c r="A15" s="37" t="s">
        <v>122</v>
      </c>
      <c r="B15" s="25" t="s">
        <v>121</v>
      </c>
      <c r="C15" s="12" t="s">
        <v>74</v>
      </c>
      <c r="D15" s="8">
        <v>10</v>
      </c>
      <c r="E15" s="10">
        <f t="shared" si="1"/>
        <v>0.68055555555555525</v>
      </c>
      <c r="G15"/>
      <c r="H15" s="14"/>
      <c r="I15" s="11"/>
      <c r="J15" s="11"/>
    </row>
    <row r="16" spans="1:10" x14ac:dyDescent="0.25">
      <c r="A16" s="37" t="s">
        <v>123</v>
      </c>
      <c r="B16" s="11" t="s">
        <v>2</v>
      </c>
      <c r="C16" s="12" t="s">
        <v>4</v>
      </c>
      <c r="E16" s="10">
        <f t="shared" si="1"/>
        <v>0.68749999999999967</v>
      </c>
      <c r="G16"/>
      <c r="H16" s="14"/>
      <c r="I16" s="11"/>
      <c r="J16" s="11"/>
    </row>
    <row r="17" spans="1:10" x14ac:dyDescent="0.25">
      <c r="A17" s="37"/>
      <c r="E17" s="10"/>
      <c r="G17"/>
      <c r="H17" s="14"/>
      <c r="I17" s="11"/>
      <c r="J17" s="11"/>
    </row>
    <row r="18" spans="1:10" x14ac:dyDescent="0.25">
      <c r="A18" s="23">
        <f>Summary!A$8</f>
        <v>2</v>
      </c>
      <c r="B18" s="1" t="str">
        <f>Summary!B$8</f>
        <v>Monday 28-July PM2: Comment Resolution</v>
      </c>
      <c r="E18" s="10">
        <f>Summary!C$8</f>
        <v>0.70833333333333337</v>
      </c>
    </row>
    <row r="19" spans="1:10" x14ac:dyDescent="0.25">
      <c r="A19" s="5">
        <f t="shared" ref="A19:A26" si="2">A18+0.1</f>
        <v>2.1</v>
      </c>
      <c r="B19" s="25" t="s">
        <v>117</v>
      </c>
      <c r="C19" s="12" t="s">
        <v>4</v>
      </c>
      <c r="D19" s="8">
        <v>5</v>
      </c>
      <c r="E19" s="10">
        <f t="shared" ref="E19:E26" si="3">E18+TIME(0,D18,0)</f>
        <v>0.70833333333333337</v>
      </c>
      <c r="H19" s="14"/>
    </row>
    <row r="20" spans="1:10" x14ac:dyDescent="0.25">
      <c r="A20" s="5">
        <f t="shared" si="2"/>
        <v>2.2000000000000002</v>
      </c>
      <c r="B20" s="25" t="s">
        <v>213</v>
      </c>
      <c r="C20" s="12" t="s">
        <v>214</v>
      </c>
      <c r="D20" s="8">
        <v>30</v>
      </c>
      <c r="E20" s="10">
        <f t="shared" si="3"/>
        <v>0.71180555555555558</v>
      </c>
      <c r="F20" s="140" t="s">
        <v>292</v>
      </c>
      <c r="G20" s="7" t="s">
        <v>216</v>
      </c>
      <c r="H20" s="14"/>
    </row>
    <row r="21" spans="1:10" x14ac:dyDescent="0.25">
      <c r="A21" s="5">
        <f t="shared" si="2"/>
        <v>2.3000000000000003</v>
      </c>
      <c r="B21" s="25" t="s">
        <v>206</v>
      </c>
      <c r="C21" s="12" t="s">
        <v>200</v>
      </c>
      <c r="D21" s="8">
        <v>20</v>
      </c>
      <c r="E21" s="10">
        <f t="shared" si="3"/>
        <v>0.73263888888888895</v>
      </c>
      <c r="F21" s="140" t="s">
        <v>291</v>
      </c>
      <c r="G21" s="7" t="s">
        <v>262</v>
      </c>
      <c r="H21" s="14" t="s">
        <v>299</v>
      </c>
    </row>
    <row r="22" spans="1:10" x14ac:dyDescent="0.25">
      <c r="A22" s="5">
        <f t="shared" si="2"/>
        <v>2.4000000000000004</v>
      </c>
      <c r="B22" s="25" t="s">
        <v>282</v>
      </c>
      <c r="C22" s="12" t="s">
        <v>263</v>
      </c>
      <c r="D22" s="8">
        <v>20</v>
      </c>
      <c r="E22" s="10">
        <f t="shared" si="3"/>
        <v>0.74652777777777779</v>
      </c>
      <c r="F22" s="140" t="s">
        <v>292</v>
      </c>
      <c r="G22" s="7" t="s">
        <v>264</v>
      </c>
      <c r="H22" s="14" t="s">
        <v>279</v>
      </c>
    </row>
    <row r="23" spans="1:10" x14ac:dyDescent="0.25">
      <c r="A23" s="5">
        <f t="shared" si="2"/>
        <v>2.5000000000000004</v>
      </c>
      <c r="B23" s="25" t="s">
        <v>281</v>
      </c>
      <c r="C23" s="12" t="s">
        <v>267</v>
      </c>
      <c r="D23" s="8">
        <v>20</v>
      </c>
      <c r="E23" s="10">
        <f t="shared" si="3"/>
        <v>0.76041666666666663</v>
      </c>
      <c r="F23" s="140" t="s">
        <v>292</v>
      </c>
      <c r="G23" s="7" t="s">
        <v>268</v>
      </c>
      <c r="H23" s="14" t="s">
        <v>280</v>
      </c>
    </row>
    <row r="24" spans="1:10" x14ac:dyDescent="0.25">
      <c r="A24" s="5">
        <f t="shared" si="2"/>
        <v>2.6000000000000005</v>
      </c>
      <c r="B24" s="25" t="s">
        <v>284</v>
      </c>
      <c r="C24" s="12" t="s">
        <v>267</v>
      </c>
      <c r="D24" s="8">
        <v>15</v>
      </c>
      <c r="E24" s="10">
        <f t="shared" si="3"/>
        <v>0.77430555555555547</v>
      </c>
      <c r="F24" s="140" t="s">
        <v>292</v>
      </c>
      <c r="G24" s="7" t="s">
        <v>269</v>
      </c>
      <c r="H24" s="14" t="s">
        <v>283</v>
      </c>
    </row>
    <row r="25" spans="1:10" x14ac:dyDescent="0.25">
      <c r="A25" s="5">
        <f t="shared" si="2"/>
        <v>2.7000000000000006</v>
      </c>
      <c r="B25" s="25" t="s">
        <v>121</v>
      </c>
      <c r="C25" s="12" t="s">
        <v>74</v>
      </c>
      <c r="D25" s="8">
        <v>10</v>
      </c>
      <c r="E25" s="10">
        <f t="shared" si="3"/>
        <v>0.7847222222222221</v>
      </c>
      <c r="F25" s="140" t="s">
        <v>291</v>
      </c>
      <c r="G25" s="7" t="s">
        <v>290</v>
      </c>
    </row>
    <row r="26" spans="1:10" x14ac:dyDescent="0.25">
      <c r="A26" s="5">
        <f t="shared" si="2"/>
        <v>2.8000000000000007</v>
      </c>
      <c r="B26" s="11" t="s">
        <v>2</v>
      </c>
      <c r="C26" s="12" t="s">
        <v>4</v>
      </c>
      <c r="D26" s="8">
        <v>0</v>
      </c>
      <c r="E26" s="10">
        <f t="shared" si="3"/>
        <v>0.79166666666666652</v>
      </c>
    </row>
    <row r="27" spans="1:10" x14ac:dyDescent="0.25">
      <c r="A27" s="5"/>
      <c r="E27" s="10"/>
    </row>
    <row r="28" spans="1:10" x14ac:dyDescent="0.25">
      <c r="A28" s="5"/>
      <c r="B28" s="11"/>
      <c r="C28" s="12"/>
      <c r="E28" s="10"/>
    </row>
    <row r="29" spans="1:10" x14ac:dyDescent="0.25">
      <c r="B29" s="7" t="s">
        <v>82</v>
      </c>
    </row>
    <row r="30" spans="1:10" x14ac:dyDescent="0.25">
      <c r="B30" s="7" t="s">
        <v>254</v>
      </c>
      <c r="F30" s="140" t="s">
        <v>291</v>
      </c>
      <c r="G30" t="s">
        <v>255</v>
      </c>
      <c r="H30" s="14" t="s">
        <v>256</v>
      </c>
    </row>
    <row r="31" spans="1:10" x14ac:dyDescent="0.25">
      <c r="B31" s="7" t="s">
        <v>251</v>
      </c>
      <c r="F31" s="140" t="s">
        <v>291</v>
      </c>
      <c r="G31" s="7" t="s">
        <v>253</v>
      </c>
      <c r="H31" s="14" t="s">
        <v>252</v>
      </c>
    </row>
    <row r="32" spans="1:10" x14ac:dyDescent="0.25">
      <c r="G32"/>
      <c r="H32" s="14"/>
    </row>
    <row r="33" spans="1:10" x14ac:dyDescent="0.25">
      <c r="F33" s="140" t="s">
        <v>297</v>
      </c>
      <c r="G33"/>
      <c r="H33" s="14"/>
    </row>
    <row r="34" spans="1:10" x14ac:dyDescent="0.25">
      <c r="F34" s="140" t="s">
        <v>298</v>
      </c>
      <c r="G34"/>
      <c r="H34" s="14"/>
    </row>
    <row r="35" spans="1:10" x14ac:dyDescent="0.25">
      <c r="G35"/>
      <c r="H35" s="14"/>
    </row>
    <row r="36" spans="1:10" x14ac:dyDescent="0.25">
      <c r="G36"/>
      <c r="H36" s="14"/>
    </row>
    <row r="37" spans="1:10" x14ac:dyDescent="0.25">
      <c r="G37"/>
      <c r="H37" s="14"/>
    </row>
    <row r="38" spans="1:10" x14ac:dyDescent="0.25">
      <c r="G38" s="12"/>
      <c r="H38" s="14"/>
    </row>
    <row r="39" spans="1:10" x14ac:dyDescent="0.25">
      <c r="G39" s="12"/>
      <c r="H39" s="14"/>
    </row>
    <row r="40" spans="1:10" x14ac:dyDescent="0.25">
      <c r="A40" s="1"/>
      <c r="D40" s="8"/>
      <c r="E40" s="10"/>
      <c r="G40" s="11"/>
      <c r="H40" s="11"/>
      <c r="I40" s="11"/>
      <c r="J40" s="11"/>
    </row>
    <row r="41" spans="1:10" x14ac:dyDescent="0.25">
      <c r="A41" s="1"/>
      <c r="D41" s="8"/>
      <c r="E41" s="10"/>
      <c r="G41" s="11"/>
      <c r="H41" s="11"/>
      <c r="I41" s="11"/>
      <c r="J41" s="11"/>
    </row>
    <row r="42" spans="1:10" x14ac:dyDescent="0.25">
      <c r="A42" s="1"/>
      <c r="B42" s="11"/>
      <c r="C42" s="12"/>
      <c r="D42" s="8"/>
      <c r="E42" s="10"/>
      <c r="G42" s="11"/>
      <c r="H42" s="11"/>
      <c r="I42" s="11"/>
      <c r="J42" s="11"/>
    </row>
    <row r="43" spans="1:10" x14ac:dyDescent="0.25">
      <c r="D43" s="8"/>
      <c r="G43" s="11"/>
      <c r="H43" s="11"/>
      <c r="I43" s="11"/>
      <c r="J43" s="11"/>
    </row>
    <row r="44" spans="1:10" x14ac:dyDescent="0.25">
      <c r="B44" s="11"/>
      <c r="C44" s="12"/>
      <c r="D44" s="8"/>
      <c r="G44" s="11"/>
      <c r="H44" s="11"/>
      <c r="I44" s="11"/>
      <c r="J44" s="11"/>
    </row>
    <row r="45" spans="1:10" x14ac:dyDescent="0.25">
      <c r="C45" s="14"/>
      <c r="D45" s="8"/>
      <c r="G45" s="11"/>
      <c r="H45" s="14"/>
      <c r="I45" s="11"/>
      <c r="J45" s="11"/>
    </row>
    <row r="46" spans="1:10" x14ac:dyDescent="0.25">
      <c r="C46" s="14"/>
      <c r="D46" s="8"/>
      <c r="G46" s="11"/>
      <c r="H46" s="14"/>
      <c r="I46" s="11"/>
      <c r="J46" s="11"/>
    </row>
    <row r="47" spans="1:10" x14ac:dyDescent="0.25">
      <c r="B47" s="29"/>
      <c r="D47" s="8"/>
      <c r="G47" s="11"/>
      <c r="H47" s="11"/>
      <c r="I47" s="11"/>
      <c r="J47" s="11"/>
    </row>
    <row r="50" spans="2:4" x14ac:dyDescent="0.25">
      <c r="B50" s="14"/>
      <c r="D50" s="8"/>
    </row>
    <row r="51" spans="2:4" x14ac:dyDescent="0.25">
      <c r="D51" s="8"/>
    </row>
    <row r="52" spans="2:4" x14ac:dyDescent="0.25">
      <c r="D52" s="8"/>
    </row>
    <row r="53" spans="2:4" x14ac:dyDescent="0.25">
      <c r="D53" s="8"/>
    </row>
    <row r="54" spans="2:4" ht="13.8" x14ac:dyDescent="0.3">
      <c r="B54" s="21"/>
    </row>
    <row r="56" spans="2:4" x14ac:dyDescent="0.25">
      <c r="B56" s="14"/>
    </row>
  </sheetData>
  <sheetProtection selectLockedCells="1" selectUnlockedCells="1"/>
  <hyperlinks>
    <hyperlink ref="H13" r:id="rId1" xr:uid="{4C93696C-74B2-47E5-96ED-860DE003F250}"/>
    <hyperlink ref="H11" r:id="rId2" xr:uid="{5ACDD6E1-BD63-44CD-B891-48F1372A6343}"/>
    <hyperlink ref="H30" r:id="rId3" xr:uid="{5447A456-66CB-491E-896A-7DA2CD954896}"/>
    <hyperlink ref="H14" r:id="rId4" xr:uid="{076A9883-C57E-47F0-982C-04C79BBF2111}"/>
    <hyperlink ref="H21" r:id="rId5" xr:uid="{5CCA5FDF-2D76-40FA-BC1D-3AD3285E3783}"/>
    <hyperlink ref="H22" r:id="rId6" xr:uid="{7FFD6609-D10D-45A4-A6C8-1C125621C53D}"/>
    <hyperlink ref="H23" r:id="rId7" xr:uid="{A9181D64-03D1-4D75-B7D2-F9C380B29172}"/>
    <hyperlink ref="H24" r:id="rId8" xr:uid="{5BABD899-05A3-44D3-8943-DD3AD5A7DB9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49"/>
  <sheetViews>
    <sheetView zoomScale="110" zoomScaleNormal="110" workbookViewId="0">
      <pane ySplit="2" topLeftCell="A3" activePane="bottomLeft" state="frozen"/>
      <selection pane="bottomLeft" activeCell="B10" sqref="B10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5" width="11.33203125" style="7"/>
    <col min="6" max="6" width="11.33203125" style="139"/>
    <col min="7" max="7" width="12.6640625" style="7" customWidth="1"/>
    <col min="8" max="16384" width="11.33203125" style="7"/>
  </cols>
  <sheetData>
    <row r="1" spans="1:8" ht="15.6" x14ac:dyDescent="0.25">
      <c r="B1" s="3" t="str">
        <f>Summary!$B$2</f>
        <v>July 2025 802 Plenary Session</v>
      </c>
      <c r="G1" s="7" t="s">
        <v>86</v>
      </c>
    </row>
    <row r="2" spans="1:8" ht="15.6" x14ac:dyDescent="0.25">
      <c r="B2" s="3"/>
      <c r="E2" s="20" t="str">
        <f>Summary!$C$6</f>
        <v>CEST</v>
      </c>
      <c r="F2" s="139" t="s">
        <v>296</v>
      </c>
      <c r="G2" s="7" t="s">
        <v>47</v>
      </c>
      <c r="H2" s="7" t="s">
        <v>58</v>
      </c>
    </row>
    <row r="3" spans="1:8" x14ac:dyDescent="0.25">
      <c r="B3" s="17" t="str">
        <f>Summary!B$4</f>
        <v>Task Group 15.4ab - Next Generation UWB</v>
      </c>
    </row>
    <row r="5" spans="1:8" x14ac:dyDescent="0.25">
      <c r="A5" s="1">
        <f>Summary!A$9</f>
        <v>3</v>
      </c>
      <c r="B5" s="1" t="str">
        <f>Summary!B$9</f>
        <v xml:space="preserve">Tuesday 29-July  AM1: Comment Resolution </v>
      </c>
      <c r="E5" s="13">
        <f>Summary!$C$9</f>
        <v>0.375</v>
      </c>
    </row>
    <row r="6" spans="1:8" x14ac:dyDescent="0.25">
      <c r="A6" s="26">
        <f t="shared" ref="A6:A14" si="0">A5+0.1</f>
        <v>3.1</v>
      </c>
      <c r="B6" s="25" t="s">
        <v>46</v>
      </c>
      <c r="C6" s="12" t="s">
        <v>4</v>
      </c>
      <c r="D6" s="8">
        <v>5</v>
      </c>
      <c r="E6" s="10">
        <f t="shared" ref="E6:E15" si="1">E5+TIME(0,D5,0)</f>
        <v>0.375</v>
      </c>
      <c r="H6" s="35"/>
    </row>
    <row r="7" spans="1:8" ht="14.4" x14ac:dyDescent="0.3">
      <c r="A7" s="26">
        <f t="shared" si="0"/>
        <v>3.2</v>
      </c>
      <c r="B7" s="25" t="s">
        <v>210</v>
      </c>
      <c r="C7" s="12" t="s">
        <v>211</v>
      </c>
      <c r="D7" s="8">
        <v>15</v>
      </c>
      <c r="E7" s="10">
        <f t="shared" si="1"/>
        <v>0.37847222222222221</v>
      </c>
      <c r="F7" s="139" t="s">
        <v>291</v>
      </c>
      <c r="G7" t="s">
        <v>236</v>
      </c>
      <c r="H7" s="46" t="s">
        <v>235</v>
      </c>
    </row>
    <row r="8" spans="1:8" ht="14.4" x14ac:dyDescent="0.3">
      <c r="A8" s="26">
        <f t="shared" si="0"/>
        <v>3.3000000000000003</v>
      </c>
      <c r="B8" s="25" t="s">
        <v>227</v>
      </c>
      <c r="C8" s="12" t="s">
        <v>221</v>
      </c>
      <c r="D8" s="8">
        <v>15</v>
      </c>
      <c r="E8" s="10">
        <f t="shared" si="1"/>
        <v>0.3888888888888889</v>
      </c>
      <c r="F8" s="139" t="s">
        <v>291</v>
      </c>
      <c r="G8" t="s">
        <v>223</v>
      </c>
      <c r="H8" s="46" t="s">
        <v>225</v>
      </c>
    </row>
    <row r="9" spans="1:8" ht="14.4" x14ac:dyDescent="0.3">
      <c r="A9" s="26">
        <f t="shared" si="0"/>
        <v>3.4000000000000004</v>
      </c>
      <c r="B9" s="25" t="s">
        <v>228</v>
      </c>
      <c r="C9" s="12" t="s">
        <v>221</v>
      </c>
      <c r="D9" s="8">
        <v>15</v>
      </c>
      <c r="E9" s="10">
        <f t="shared" si="1"/>
        <v>0.39930555555555558</v>
      </c>
      <c r="F9" s="139" t="s">
        <v>291</v>
      </c>
      <c r="G9" t="s">
        <v>224</v>
      </c>
      <c r="H9" s="46" t="s">
        <v>226</v>
      </c>
    </row>
    <row r="10" spans="1:8" x14ac:dyDescent="0.25">
      <c r="A10" s="26">
        <f t="shared" si="0"/>
        <v>3.5000000000000004</v>
      </c>
      <c r="B10" s="25" t="s">
        <v>287</v>
      </c>
      <c r="C10" s="12" t="s">
        <v>286</v>
      </c>
      <c r="D10" s="8">
        <v>15</v>
      </c>
      <c r="E10" s="10">
        <f t="shared" si="1"/>
        <v>0.40972222222222227</v>
      </c>
      <c r="F10" s="139" t="s">
        <v>291</v>
      </c>
      <c r="G10" t="s">
        <v>216</v>
      </c>
      <c r="H10" s="44" t="s">
        <v>285</v>
      </c>
    </row>
    <row r="11" spans="1:8" x14ac:dyDescent="0.25">
      <c r="A11" s="26">
        <f t="shared" si="0"/>
        <v>3.6000000000000005</v>
      </c>
      <c r="B11" s="25" t="s">
        <v>289</v>
      </c>
      <c r="C11" s="12" t="s">
        <v>267</v>
      </c>
      <c r="D11" s="8">
        <v>10</v>
      </c>
      <c r="E11" s="10">
        <f t="shared" si="1"/>
        <v>0.42013888888888895</v>
      </c>
      <c r="F11" s="139" t="s">
        <v>291</v>
      </c>
      <c r="G11" t="s">
        <v>268</v>
      </c>
      <c r="H11" s="35" t="s">
        <v>280</v>
      </c>
    </row>
    <row r="12" spans="1:8" x14ac:dyDescent="0.25">
      <c r="A12" s="26">
        <f t="shared" si="0"/>
        <v>3.7000000000000006</v>
      </c>
      <c r="B12" s="11" t="s">
        <v>288</v>
      </c>
      <c r="C12" s="12" t="s">
        <v>267</v>
      </c>
      <c r="D12" s="26">
        <v>20</v>
      </c>
      <c r="E12" s="10">
        <f t="shared" si="1"/>
        <v>0.42708333333333337</v>
      </c>
      <c r="F12" s="139" t="s">
        <v>292</v>
      </c>
      <c r="G12" t="s">
        <v>269</v>
      </c>
      <c r="H12" s="35" t="s">
        <v>283</v>
      </c>
    </row>
    <row r="13" spans="1:8" x14ac:dyDescent="0.25">
      <c r="A13" s="26">
        <f t="shared" si="0"/>
        <v>3.8000000000000007</v>
      </c>
      <c r="B13" s="11" t="s">
        <v>124</v>
      </c>
      <c r="C13" s="12" t="s">
        <v>4</v>
      </c>
      <c r="D13" s="8">
        <v>5</v>
      </c>
      <c r="E13" s="10">
        <f t="shared" si="1"/>
        <v>0.44097222222222227</v>
      </c>
      <c r="G13"/>
      <c r="H13" s="35"/>
    </row>
    <row r="14" spans="1:8" x14ac:dyDescent="0.25">
      <c r="A14" s="26">
        <f t="shared" si="0"/>
        <v>3.9000000000000008</v>
      </c>
      <c r="B14" s="11" t="s">
        <v>306</v>
      </c>
      <c r="C14" s="12" t="s">
        <v>200</v>
      </c>
      <c r="D14" s="8">
        <v>5</v>
      </c>
      <c r="E14" s="10">
        <f t="shared" si="1"/>
        <v>0.44444444444444448</v>
      </c>
      <c r="F14" s="139" t="s">
        <v>292</v>
      </c>
      <c r="G14" t="s">
        <v>302</v>
      </c>
      <c r="H14" s="35" t="s">
        <v>303</v>
      </c>
    </row>
    <row r="15" spans="1:8" x14ac:dyDescent="0.25">
      <c r="A15" s="33" t="s">
        <v>304</v>
      </c>
      <c r="B15" s="11" t="s">
        <v>307</v>
      </c>
      <c r="C15" s="12" t="s">
        <v>200</v>
      </c>
      <c r="D15" s="8">
        <v>15</v>
      </c>
      <c r="E15" s="10">
        <f t="shared" si="1"/>
        <v>0.44791666666666669</v>
      </c>
      <c r="F15" s="139" t="s">
        <v>292</v>
      </c>
      <c r="G15" t="s">
        <v>305</v>
      </c>
      <c r="H15" s="35" t="s">
        <v>308</v>
      </c>
    </row>
    <row r="16" spans="1:8" x14ac:dyDescent="0.25">
      <c r="A16" s="33" t="s">
        <v>314</v>
      </c>
      <c r="B16" s="11" t="s">
        <v>310</v>
      </c>
      <c r="C16" s="12" t="s">
        <v>200</v>
      </c>
      <c r="D16" s="8"/>
      <c r="E16" s="10">
        <f t="shared" ref="E16" si="2">E14+TIME(0,D14,0)</f>
        <v>0.44791666666666669</v>
      </c>
      <c r="F16" s="139" t="s">
        <v>292</v>
      </c>
      <c r="G16" t="s">
        <v>309</v>
      </c>
      <c r="H16" s="35" t="s">
        <v>311</v>
      </c>
    </row>
    <row r="17" spans="1:8" x14ac:dyDescent="0.25">
      <c r="A17" s="33" t="s">
        <v>315</v>
      </c>
      <c r="B17" s="11" t="s">
        <v>2</v>
      </c>
      <c r="C17" s="12"/>
      <c r="D17" s="8"/>
      <c r="E17" s="10">
        <f t="shared" ref="E17" si="3">E15+TIME(0,D15,0)</f>
        <v>0.45833333333333337</v>
      </c>
      <c r="G17"/>
      <c r="H17" s="35"/>
    </row>
    <row r="18" spans="1:8" x14ac:dyDescent="0.25">
      <c r="A18" s="33"/>
      <c r="B18" s="11"/>
      <c r="C18" s="12"/>
      <c r="D18" s="8"/>
      <c r="E18" s="10"/>
      <c r="G18"/>
      <c r="H18" s="35"/>
    </row>
    <row r="19" spans="1:8" x14ac:dyDescent="0.25">
      <c r="A19" s="141"/>
      <c r="B19" s="11"/>
      <c r="C19" s="12"/>
      <c r="D19" s="8"/>
      <c r="E19" s="10"/>
      <c r="G19"/>
      <c r="H19" s="35"/>
    </row>
    <row r="20" spans="1:8" x14ac:dyDescent="0.25">
      <c r="A20" s="1">
        <f>Summary!A$10</f>
        <v>4</v>
      </c>
      <c r="B20" s="1" t="str">
        <f>Summary!B$10</f>
        <v>Tuesday 29-July  AM2: Ad hoc time</v>
      </c>
      <c r="C20" s="12"/>
      <c r="D20" s="8"/>
      <c r="E20" s="13">
        <f>Summary!$C$10</f>
        <v>0.47916666666666669</v>
      </c>
      <c r="G20"/>
      <c r="H20" s="35"/>
    </row>
    <row r="21" spans="1:8" x14ac:dyDescent="0.25">
      <c r="A21" s="26">
        <f t="shared" ref="A21" si="4">A20+0.1</f>
        <v>4.0999999999999996</v>
      </c>
      <c r="B21" s="7" t="s">
        <v>198</v>
      </c>
      <c r="C21" s="12"/>
      <c r="D21" s="8"/>
      <c r="E21" s="10">
        <f>E20+TIME(0,D20,0)</f>
        <v>0.47916666666666669</v>
      </c>
      <c r="G21"/>
      <c r="H21" s="35"/>
    </row>
    <row r="22" spans="1:8" x14ac:dyDescent="0.25">
      <c r="A22" s="26"/>
      <c r="B22" s="11"/>
      <c r="C22" s="12"/>
      <c r="D22" s="8"/>
      <c r="E22" s="10"/>
    </row>
    <row r="24" spans="1:8" x14ac:dyDescent="0.25">
      <c r="A24" s="1">
        <f>Summary!A$11</f>
        <v>5</v>
      </c>
      <c r="B24" s="1" t="str">
        <f>Summary!B$11</f>
        <v>Tuesday 29-July  PM2: Ad hoc time</v>
      </c>
      <c r="E24" s="13">
        <f>Summary!$C$11</f>
        <v>0.70833333333333337</v>
      </c>
    </row>
    <row r="25" spans="1:8" x14ac:dyDescent="0.25">
      <c r="A25" s="26">
        <f t="shared" ref="A25" si="5">A24+0.1</f>
        <v>5.0999999999999996</v>
      </c>
      <c r="B25" s="7" t="s">
        <v>198</v>
      </c>
      <c r="E25" s="10">
        <f>E24+TIME(0,D24,0)</f>
        <v>0.70833333333333337</v>
      </c>
    </row>
    <row r="29" spans="1:8" x14ac:dyDescent="0.25">
      <c r="F29" s="140" t="s">
        <v>297</v>
      </c>
    </row>
    <row r="30" spans="1:8" x14ac:dyDescent="0.25">
      <c r="F30" s="140" t="s">
        <v>298</v>
      </c>
    </row>
    <row r="32" spans="1:8" x14ac:dyDescent="0.25">
      <c r="A32" s="26"/>
      <c r="D32" s="8"/>
      <c r="E32" s="10"/>
      <c r="G32"/>
      <c r="H32" s="35"/>
    </row>
    <row r="33" spans="1:8" x14ac:dyDescent="0.25">
      <c r="A33" s="1"/>
      <c r="D33" s="8"/>
      <c r="E33" s="10"/>
      <c r="H33" s="35"/>
    </row>
    <row r="34" spans="1:8" x14ac:dyDescent="0.25">
      <c r="H34" s="35"/>
    </row>
    <row r="43" spans="1:8" x14ac:dyDescent="0.25">
      <c r="B43" s="7" t="s">
        <v>82</v>
      </c>
    </row>
    <row r="44" spans="1:8" x14ac:dyDescent="0.25">
      <c r="H44" s="14"/>
    </row>
    <row r="47" spans="1:8" x14ac:dyDescent="0.25">
      <c r="B47" s="11"/>
      <c r="C47" s="12"/>
      <c r="D47" s="8"/>
    </row>
    <row r="48" spans="1:8" x14ac:dyDescent="0.25">
      <c r="D48" s="8"/>
    </row>
    <row r="49" spans="4:4" x14ac:dyDescent="0.25">
      <c r="D49" s="8"/>
    </row>
  </sheetData>
  <sheetProtection selectLockedCells="1" selectUnlockedCells="1"/>
  <hyperlinks>
    <hyperlink ref="H7" r:id="rId1" xr:uid="{7E669D36-6CB6-4104-9C0F-C13A4B7DF56B}"/>
    <hyperlink ref="H9" r:id="rId2" xr:uid="{1E1ADEDD-209F-44AB-A4D5-05C17A61E8FC}"/>
    <hyperlink ref="H8" r:id="rId3" xr:uid="{61363E6D-840B-4ABD-9492-16F513BCB966}"/>
    <hyperlink ref="H12" r:id="rId4" xr:uid="{4D98CCAE-8A45-4AE0-8646-6601A25836A3}"/>
    <hyperlink ref="H11" r:id="rId5" xr:uid="{E9BDB661-D52C-435B-A845-A82BA647B9C6}"/>
    <hyperlink ref="H14" r:id="rId6" xr:uid="{4B3247AC-05B8-428F-BB32-D9AAE592EC3B}"/>
    <hyperlink ref="H15" r:id="rId7" xr:uid="{83F4442D-3EEC-4D64-BE64-0FC819ECB86F}"/>
    <hyperlink ref="H16" r:id="rId8" xr:uid="{C8826CAC-4540-4776-91A5-F57BBDF6A95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9"/>
  <sheetViews>
    <sheetView zoomScale="110" zoomScaleNormal="110" workbookViewId="0">
      <pane ySplit="2" topLeftCell="A19" activePane="bottomLeft" state="frozen"/>
      <selection pane="bottomLeft" activeCell="B31" sqref="B31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5" width="11.33203125" style="7"/>
    <col min="6" max="6" width="11.33203125" style="139"/>
    <col min="7" max="16384" width="11.33203125" style="7"/>
  </cols>
  <sheetData>
    <row r="1" spans="1:8" ht="15.6" x14ac:dyDescent="0.25">
      <c r="B1" s="3" t="str">
        <f>Summary!$B$2</f>
        <v>July 2025 802 Plenary Session</v>
      </c>
      <c r="G1" s="7" t="s">
        <v>86</v>
      </c>
    </row>
    <row r="2" spans="1:8" ht="15.6" x14ac:dyDescent="0.25">
      <c r="B2" s="3"/>
      <c r="E2" s="20" t="str">
        <f>Summary!$C$6</f>
        <v>CEST</v>
      </c>
      <c r="F2" s="139" t="s">
        <v>296</v>
      </c>
      <c r="G2" s="7" t="s">
        <v>47</v>
      </c>
      <c r="H2" s="7" t="s">
        <v>58</v>
      </c>
    </row>
    <row r="3" spans="1:8" customFormat="1" x14ac:dyDescent="0.25">
      <c r="A3" s="7"/>
      <c r="B3" s="17" t="str">
        <f>Summary!B$4</f>
        <v>Task Group 15.4ab - Next Generation UWB</v>
      </c>
      <c r="C3" s="7"/>
      <c r="D3" s="7"/>
      <c r="E3" s="10"/>
      <c r="F3" s="143"/>
    </row>
    <row r="4" spans="1:8" x14ac:dyDescent="0.25">
      <c r="A4" s="5"/>
      <c r="D4" s="8"/>
      <c r="E4" s="10"/>
    </row>
    <row r="5" spans="1:8" x14ac:dyDescent="0.25">
      <c r="A5" s="1">
        <f>Summary!A$12</f>
        <v>6</v>
      </c>
      <c r="B5" s="1" t="str">
        <f>Summary!B$12</f>
        <v xml:space="preserve">Wednesday 30-July AM1.5: Comment Resolution </v>
      </c>
      <c r="E5" s="13">
        <f>Summary!$C$12</f>
        <v>0.41666666666666669</v>
      </c>
      <c r="G5" s="12"/>
      <c r="H5" s="35"/>
    </row>
    <row r="6" spans="1:8" x14ac:dyDescent="0.25">
      <c r="A6" s="26">
        <f t="shared" ref="A6:A14" si="0">A5+0.1</f>
        <v>6.1</v>
      </c>
      <c r="B6" s="25" t="s">
        <v>46</v>
      </c>
      <c r="C6" s="12" t="s">
        <v>4</v>
      </c>
      <c r="D6" s="8">
        <v>15</v>
      </c>
      <c r="E6" s="10">
        <f t="shared" ref="E6:E14" si="1">E5+TIME(0,D5,0)</f>
        <v>0.41666666666666669</v>
      </c>
      <c r="G6" s="12"/>
      <c r="H6" s="35"/>
    </row>
    <row r="7" spans="1:8" x14ac:dyDescent="0.25">
      <c r="A7" s="26">
        <f t="shared" si="0"/>
        <v>6.1999999999999993</v>
      </c>
      <c r="B7" s="25" t="s">
        <v>278</v>
      </c>
      <c r="C7" s="12" t="s">
        <v>271</v>
      </c>
      <c r="D7" s="8">
        <v>0</v>
      </c>
      <c r="E7" s="10">
        <f t="shared" si="1"/>
        <v>0.42708333333333337</v>
      </c>
      <c r="F7" s="139" t="s">
        <v>346</v>
      </c>
      <c r="G7" t="s">
        <v>270</v>
      </c>
      <c r="H7" s="35" t="s">
        <v>275</v>
      </c>
    </row>
    <row r="8" spans="1:8" x14ac:dyDescent="0.25">
      <c r="A8" s="26">
        <f t="shared" si="0"/>
        <v>6.2999999999999989</v>
      </c>
      <c r="B8" s="11" t="s">
        <v>265</v>
      </c>
      <c r="C8" s="12" t="s">
        <v>266</v>
      </c>
      <c r="D8" s="8">
        <v>10</v>
      </c>
      <c r="E8" s="10">
        <f t="shared" si="1"/>
        <v>0.42708333333333337</v>
      </c>
      <c r="F8" s="139" t="s">
        <v>292</v>
      </c>
      <c r="G8" t="s">
        <v>345</v>
      </c>
      <c r="H8" s="35" t="s">
        <v>344</v>
      </c>
    </row>
    <row r="9" spans="1:8" x14ac:dyDescent="0.25">
      <c r="A9" s="26">
        <f t="shared" si="0"/>
        <v>6.3999999999999986</v>
      </c>
      <c r="B9" s="25" t="s">
        <v>335</v>
      </c>
      <c r="C9" s="12" t="s">
        <v>200</v>
      </c>
      <c r="D9" s="8">
        <v>5</v>
      </c>
      <c r="E9" s="10">
        <f t="shared" si="1"/>
        <v>0.43402777777777779</v>
      </c>
      <c r="F9" s="139" t="s">
        <v>291</v>
      </c>
      <c r="G9" s="7" t="s">
        <v>305</v>
      </c>
      <c r="H9" s="14" t="s">
        <v>308</v>
      </c>
    </row>
    <row r="10" spans="1:8" x14ac:dyDescent="0.25">
      <c r="A10" s="26">
        <f t="shared" si="0"/>
        <v>6.4999999999999982</v>
      </c>
      <c r="B10" s="25" t="s">
        <v>327</v>
      </c>
      <c r="C10" s="12" t="s">
        <v>328</v>
      </c>
      <c r="D10" s="8">
        <v>15</v>
      </c>
      <c r="E10" s="10">
        <f t="shared" si="1"/>
        <v>0.4375</v>
      </c>
      <c r="F10" s="139" t="s">
        <v>291</v>
      </c>
      <c r="G10" t="s">
        <v>325</v>
      </c>
      <c r="H10" s="14" t="s">
        <v>326</v>
      </c>
    </row>
    <row r="11" spans="1:8" x14ac:dyDescent="0.25">
      <c r="A11" s="26">
        <f t="shared" si="0"/>
        <v>6.5999999999999979</v>
      </c>
      <c r="B11" s="25" t="s">
        <v>203</v>
      </c>
      <c r="C11" s="12" t="s">
        <v>200</v>
      </c>
      <c r="D11" s="8">
        <v>5</v>
      </c>
      <c r="E11" s="10">
        <f t="shared" si="1"/>
        <v>0.44791666666666669</v>
      </c>
      <c r="F11" s="139" t="s">
        <v>291</v>
      </c>
      <c r="G11" t="s">
        <v>204</v>
      </c>
      <c r="H11" s="14" t="s">
        <v>205</v>
      </c>
    </row>
    <row r="12" spans="1:8" x14ac:dyDescent="0.25">
      <c r="A12" s="26">
        <f t="shared" si="0"/>
        <v>6.6999999999999975</v>
      </c>
      <c r="B12" s="25" t="s">
        <v>206</v>
      </c>
      <c r="C12" s="12" t="s">
        <v>200</v>
      </c>
      <c r="D12" s="8">
        <v>5</v>
      </c>
      <c r="E12" s="10">
        <f t="shared" si="1"/>
        <v>0.4513888888888889</v>
      </c>
      <c r="F12" s="139" t="s">
        <v>291</v>
      </c>
      <c r="G12" s="7" t="s">
        <v>207</v>
      </c>
      <c r="H12" s="14" t="s">
        <v>208</v>
      </c>
    </row>
    <row r="13" spans="1:8" x14ac:dyDescent="0.25">
      <c r="A13" s="26">
        <f t="shared" si="0"/>
        <v>6.7999999999999972</v>
      </c>
      <c r="B13" s="25" t="s">
        <v>330</v>
      </c>
      <c r="C13" s="12" t="s">
        <v>200</v>
      </c>
      <c r="D13" s="8">
        <v>5</v>
      </c>
      <c r="E13" s="10">
        <f t="shared" si="1"/>
        <v>0.4548611111111111</v>
      </c>
      <c r="F13" s="139" t="s">
        <v>292</v>
      </c>
      <c r="G13" s="7" t="s">
        <v>329</v>
      </c>
      <c r="H13" s="14" t="s">
        <v>331</v>
      </c>
    </row>
    <row r="14" spans="1:8" x14ac:dyDescent="0.25">
      <c r="A14" s="26">
        <f t="shared" si="0"/>
        <v>6.8999999999999968</v>
      </c>
      <c r="B14" s="11" t="s">
        <v>85</v>
      </c>
      <c r="C14" s="12" t="s">
        <v>4</v>
      </c>
      <c r="D14" s="8"/>
      <c r="E14" s="10">
        <f t="shared" si="1"/>
        <v>0.45833333333333331</v>
      </c>
      <c r="G14"/>
      <c r="H14" s="14"/>
    </row>
    <row r="15" spans="1:8" x14ac:dyDescent="0.25">
      <c r="A15" s="26"/>
      <c r="D15" s="8"/>
      <c r="E15" s="10"/>
      <c r="H15" s="35"/>
    </row>
    <row r="16" spans="1:8" x14ac:dyDescent="0.25">
      <c r="A16" s="23">
        <f>Summary!A$13</f>
        <v>7</v>
      </c>
      <c r="B16" s="1" t="str">
        <f>Summary!B$13</f>
        <v>Wednesday 30-July PM1: Status, review and comment resolution</v>
      </c>
      <c r="C16" s="12"/>
      <c r="D16" s="8"/>
      <c r="E16" s="13">
        <f>Summary!C$13</f>
        <v>0.60416666666666663</v>
      </c>
    </row>
    <row r="17" spans="1:8" x14ac:dyDescent="0.25">
      <c r="A17" s="26">
        <f>A16+0.1</f>
        <v>7.1</v>
      </c>
      <c r="B17" s="25" t="s">
        <v>46</v>
      </c>
      <c r="C17" s="12" t="s">
        <v>4</v>
      </c>
      <c r="D17" s="8">
        <v>10</v>
      </c>
      <c r="E17" s="10">
        <f t="shared" ref="E17:E25" si="2">E16+TIME(0,D16,0)</f>
        <v>0.60416666666666663</v>
      </c>
      <c r="H17" s="14"/>
    </row>
    <row r="18" spans="1:8" x14ac:dyDescent="0.25">
      <c r="A18" s="26">
        <f>A17+0.1</f>
        <v>7.1999999999999993</v>
      </c>
      <c r="B18" s="25" t="s">
        <v>330</v>
      </c>
      <c r="C18" s="12" t="s">
        <v>200</v>
      </c>
      <c r="D18" s="8">
        <v>10</v>
      </c>
      <c r="E18" s="10">
        <f t="shared" si="2"/>
        <v>0.61111111111111105</v>
      </c>
      <c r="F18" s="139" t="s">
        <v>291</v>
      </c>
      <c r="G18" s="7" t="s">
        <v>329</v>
      </c>
      <c r="H18" s="14" t="s">
        <v>331</v>
      </c>
    </row>
    <row r="19" spans="1:8" x14ac:dyDescent="0.25">
      <c r="A19" s="26">
        <f>A18+0.1</f>
        <v>7.2999999999999989</v>
      </c>
      <c r="B19" s="25" t="s">
        <v>306</v>
      </c>
      <c r="C19" s="12" t="s">
        <v>200</v>
      </c>
      <c r="D19" s="8">
        <v>10</v>
      </c>
      <c r="E19" s="10">
        <f t="shared" ref="E19:E24" si="3">E18+TIME(0,D18,0)</f>
        <v>0.61805555555555547</v>
      </c>
      <c r="F19" s="139" t="s">
        <v>291</v>
      </c>
      <c r="G19" s="7" t="s">
        <v>302</v>
      </c>
      <c r="H19" s="14" t="s">
        <v>303</v>
      </c>
    </row>
    <row r="20" spans="1:8" x14ac:dyDescent="0.25">
      <c r="A20" s="8">
        <f t="shared" ref="A20:A25" si="4">A19+0.1</f>
        <v>7.3999999999999986</v>
      </c>
      <c r="B20" s="25" t="s">
        <v>217</v>
      </c>
      <c r="C20" s="12" t="s">
        <v>218</v>
      </c>
      <c r="D20" s="8">
        <v>20</v>
      </c>
      <c r="E20" s="10">
        <f t="shared" si="3"/>
        <v>0.62499999999999989</v>
      </c>
      <c r="F20" s="139" t="s">
        <v>291</v>
      </c>
      <c r="G20" s="7" t="s">
        <v>220</v>
      </c>
      <c r="H20" s="14" t="s">
        <v>343</v>
      </c>
    </row>
    <row r="21" spans="1:8" x14ac:dyDescent="0.25">
      <c r="A21" s="8">
        <f t="shared" si="4"/>
        <v>7.4999999999999982</v>
      </c>
      <c r="B21" s="25" t="s">
        <v>301</v>
      </c>
      <c r="C21" s="12" t="s">
        <v>300</v>
      </c>
      <c r="D21" s="8">
        <v>20</v>
      </c>
      <c r="E21" s="10">
        <f t="shared" si="3"/>
        <v>0.63888888888888873</v>
      </c>
      <c r="F21" s="139" t="s">
        <v>291</v>
      </c>
      <c r="G21" s="7" t="s">
        <v>259</v>
      </c>
      <c r="H21" s="14" t="s">
        <v>342</v>
      </c>
    </row>
    <row r="22" spans="1:8" x14ac:dyDescent="0.25">
      <c r="A22" s="8">
        <f t="shared" si="4"/>
        <v>7.5999999999999979</v>
      </c>
      <c r="B22" s="25" t="s">
        <v>337</v>
      </c>
      <c r="C22" s="12" t="s">
        <v>300</v>
      </c>
      <c r="D22" s="8">
        <v>20</v>
      </c>
      <c r="E22" s="10">
        <f t="shared" si="3"/>
        <v>0.65277777777777757</v>
      </c>
      <c r="F22" s="139" t="s">
        <v>291</v>
      </c>
      <c r="G22" s="7" t="s">
        <v>336</v>
      </c>
      <c r="H22" s="14" t="s">
        <v>338</v>
      </c>
    </row>
    <row r="23" spans="1:8" x14ac:dyDescent="0.25">
      <c r="A23" s="8">
        <f t="shared" si="4"/>
        <v>7.6999999999999975</v>
      </c>
      <c r="B23" s="11" t="s">
        <v>339</v>
      </c>
      <c r="C23" s="12" t="s">
        <v>340</v>
      </c>
      <c r="D23" s="8">
        <v>20</v>
      </c>
      <c r="E23" s="10">
        <f t="shared" si="3"/>
        <v>0.66666666666666641</v>
      </c>
      <c r="F23" s="139" t="s">
        <v>291</v>
      </c>
      <c r="G23" s="7" t="s">
        <v>341</v>
      </c>
      <c r="H23" s="14" t="s">
        <v>374</v>
      </c>
    </row>
    <row r="24" spans="1:8" x14ac:dyDescent="0.25">
      <c r="A24" s="8">
        <f>A22+0.1</f>
        <v>7.6999999999999975</v>
      </c>
      <c r="B24" s="11" t="s">
        <v>357</v>
      </c>
      <c r="C24" s="12" t="s">
        <v>263</v>
      </c>
      <c r="D24" s="8">
        <v>10</v>
      </c>
      <c r="E24" s="10">
        <f t="shared" si="3"/>
        <v>0.68055555555555525</v>
      </c>
      <c r="F24" s="139" t="s">
        <v>292</v>
      </c>
      <c r="G24" s="7" t="s">
        <v>356</v>
      </c>
      <c r="H24" s="44" t="s">
        <v>358</v>
      </c>
    </row>
    <row r="25" spans="1:8" x14ac:dyDescent="0.25">
      <c r="A25" s="8">
        <f t="shared" si="4"/>
        <v>7.7999999999999972</v>
      </c>
      <c r="B25" s="11" t="s">
        <v>2</v>
      </c>
      <c r="C25" s="12" t="s">
        <v>4</v>
      </c>
      <c r="D25" s="8"/>
      <c r="E25" s="10">
        <f t="shared" si="2"/>
        <v>0.68749999999999967</v>
      </c>
    </row>
    <row r="26" spans="1:8" x14ac:dyDescent="0.25">
      <c r="A26" s="8"/>
      <c r="D26" s="8"/>
      <c r="E26" s="10"/>
      <c r="H26" s="14"/>
    </row>
    <row r="28" spans="1:8" x14ac:dyDescent="0.25">
      <c r="A28" s="23">
        <f>Summary!A$14</f>
        <v>8</v>
      </c>
      <c r="B28" s="1" t="str">
        <f>Summary!B$14</f>
        <v>Wednesday 30-July PM2: Comment Resolution</v>
      </c>
      <c r="C28" s="12"/>
      <c r="D28" s="8"/>
      <c r="E28" s="13">
        <f>Summary!C$14</f>
        <v>0.70833333333333337</v>
      </c>
      <c r="G28"/>
    </row>
    <row r="29" spans="1:8" x14ac:dyDescent="0.25">
      <c r="A29" s="26">
        <f>A28+0.1</f>
        <v>8.1</v>
      </c>
      <c r="B29" s="25" t="s">
        <v>46</v>
      </c>
      <c r="C29" s="12" t="s">
        <v>4</v>
      </c>
      <c r="D29" s="8">
        <v>5</v>
      </c>
      <c r="E29" s="10">
        <f t="shared" ref="E29:E35" si="5">E28+TIME(0,D28,0)</f>
        <v>0.70833333333333337</v>
      </c>
    </row>
    <row r="30" spans="1:8" ht="14.4" x14ac:dyDescent="0.3">
      <c r="A30" s="26">
        <f t="shared" ref="A30:A35" si="6">A29+0.1</f>
        <v>8.1999999999999993</v>
      </c>
      <c r="B30" s="25" t="s">
        <v>375</v>
      </c>
      <c r="C30" s="12" t="s">
        <v>229</v>
      </c>
      <c r="D30" s="8">
        <v>15</v>
      </c>
      <c r="E30" s="10">
        <f t="shared" si="5"/>
        <v>0.71180555555555558</v>
      </c>
      <c r="F30" s="139" t="s">
        <v>292</v>
      </c>
      <c r="G30" t="s">
        <v>233</v>
      </c>
      <c r="H30" s="46" t="s">
        <v>238</v>
      </c>
    </row>
    <row r="31" spans="1:8" ht="14.4" x14ac:dyDescent="0.3">
      <c r="A31" s="26">
        <f t="shared" si="6"/>
        <v>8.2999999999999989</v>
      </c>
      <c r="B31" s="25" t="s">
        <v>230</v>
      </c>
      <c r="C31" s="12" t="s">
        <v>229</v>
      </c>
      <c r="D31" s="8">
        <v>15</v>
      </c>
      <c r="E31" s="10">
        <f t="shared" si="5"/>
        <v>0.72222222222222221</v>
      </c>
      <c r="F31" s="139" t="s">
        <v>292</v>
      </c>
      <c r="G31" t="s">
        <v>232</v>
      </c>
      <c r="H31" s="46" t="s">
        <v>239</v>
      </c>
    </row>
    <row r="32" spans="1:8" ht="14.4" x14ac:dyDescent="0.3">
      <c r="A32" s="26">
        <f t="shared" si="6"/>
        <v>8.3999999999999986</v>
      </c>
      <c r="B32" s="25" t="s">
        <v>231</v>
      </c>
      <c r="C32" s="12" t="s">
        <v>229</v>
      </c>
      <c r="D32" s="8">
        <v>30</v>
      </c>
      <c r="E32" s="10">
        <f t="shared" si="5"/>
        <v>0.73263888888888884</v>
      </c>
      <c r="F32" s="139" t="s">
        <v>291</v>
      </c>
      <c r="G32" t="s">
        <v>234</v>
      </c>
      <c r="H32" s="46" t="s">
        <v>237</v>
      </c>
    </row>
    <row r="33" spans="1:8" x14ac:dyDescent="0.25">
      <c r="A33" s="26">
        <f t="shared" si="6"/>
        <v>8.4999999999999982</v>
      </c>
      <c r="B33" s="25" t="s">
        <v>380</v>
      </c>
      <c r="C33" s="12" t="s">
        <v>328</v>
      </c>
      <c r="D33" s="8">
        <v>25</v>
      </c>
      <c r="E33" s="10">
        <f t="shared" si="5"/>
        <v>0.75347222222222221</v>
      </c>
      <c r="F33" s="139" t="s">
        <v>292</v>
      </c>
      <c r="G33" t="s">
        <v>376</v>
      </c>
      <c r="H33" s="14" t="s">
        <v>350</v>
      </c>
    </row>
    <row r="34" spans="1:8" x14ac:dyDescent="0.25">
      <c r="A34" s="26">
        <f t="shared" si="6"/>
        <v>8.5999999999999979</v>
      </c>
      <c r="B34" s="25" t="s">
        <v>379</v>
      </c>
      <c r="C34" s="12" t="s">
        <v>267</v>
      </c>
      <c r="D34" s="8">
        <v>30</v>
      </c>
      <c r="E34" s="10">
        <f t="shared" si="5"/>
        <v>0.77083333333333337</v>
      </c>
      <c r="F34" s="139" t="s">
        <v>346</v>
      </c>
      <c r="G34" s="7" t="s">
        <v>377</v>
      </c>
      <c r="H34" s="14" t="s">
        <v>378</v>
      </c>
    </row>
    <row r="35" spans="1:8" x14ac:dyDescent="0.25">
      <c r="A35" s="26">
        <f t="shared" si="6"/>
        <v>8.6999999999999975</v>
      </c>
      <c r="B35" s="11" t="s">
        <v>2</v>
      </c>
      <c r="C35" s="12" t="s">
        <v>4</v>
      </c>
      <c r="D35" s="8"/>
      <c r="E35" s="10">
        <f t="shared" si="5"/>
        <v>0.79166666666666674</v>
      </c>
    </row>
    <row r="36" spans="1:8" x14ac:dyDescent="0.25">
      <c r="A36" s="8"/>
      <c r="B36" s="11"/>
      <c r="C36" s="12"/>
      <c r="D36" s="8"/>
      <c r="E36" s="10"/>
      <c r="G36"/>
      <c r="H36" s="14"/>
    </row>
    <row r="37" spans="1:8" x14ac:dyDescent="0.25">
      <c r="F37" s="140" t="s">
        <v>297</v>
      </c>
    </row>
    <row r="38" spans="1:8" x14ac:dyDescent="0.25">
      <c r="F38" s="140" t="s">
        <v>298</v>
      </c>
    </row>
    <row r="39" spans="1:8" x14ac:dyDescent="0.25">
      <c r="F39" s="139" t="s">
        <v>347</v>
      </c>
    </row>
    <row r="40" spans="1:8" x14ac:dyDescent="0.25">
      <c r="B40" s="7" t="s">
        <v>83</v>
      </c>
    </row>
    <row r="41" spans="1:8" x14ac:dyDescent="0.25">
      <c r="B41" s="11"/>
    </row>
    <row r="42" spans="1:8" x14ac:dyDescent="0.25">
      <c r="B42" s="11"/>
      <c r="H42" s="14"/>
    </row>
    <row r="43" spans="1:8" x14ac:dyDescent="0.25">
      <c r="B43" s="11"/>
      <c r="H43" s="14"/>
    </row>
    <row r="44" spans="1:8" x14ac:dyDescent="0.25">
      <c r="B44" s="14"/>
      <c r="C44" s="12"/>
      <c r="H44" s="14"/>
    </row>
    <row r="45" spans="1:8" x14ac:dyDescent="0.25">
      <c r="B45" s="14"/>
      <c r="C45" s="12"/>
      <c r="H45" s="14"/>
    </row>
    <row r="46" spans="1:8" x14ac:dyDescent="0.25">
      <c r="B46" s="14"/>
      <c r="D46" s="8"/>
      <c r="G46" s="12"/>
    </row>
    <row r="49" spans="1:3" x14ac:dyDescent="0.25">
      <c r="B49" s="14"/>
      <c r="C49" s="12"/>
    </row>
    <row r="50" spans="1:3" x14ac:dyDescent="0.25">
      <c r="B50" s="14"/>
      <c r="C50" s="12"/>
    </row>
    <row r="51" spans="1:3" x14ac:dyDescent="0.25">
      <c r="A51" s="27"/>
      <c r="B51" s="14"/>
      <c r="C51" s="12"/>
    </row>
    <row r="52" spans="1:3" x14ac:dyDescent="0.25">
      <c r="B52" s="14"/>
      <c r="C52" s="12"/>
    </row>
    <row r="53" spans="1:3" x14ac:dyDescent="0.25">
      <c r="C53" s="12"/>
    </row>
    <row r="54" spans="1:3" x14ac:dyDescent="0.25">
      <c r="C54" s="12"/>
    </row>
    <row r="55" spans="1:3" x14ac:dyDescent="0.25">
      <c r="C55" s="12"/>
    </row>
    <row r="56" spans="1:3" x14ac:dyDescent="0.25">
      <c r="C56" s="12"/>
    </row>
    <row r="57" spans="1:3" x14ac:dyDescent="0.25">
      <c r="C57" s="12"/>
    </row>
    <row r="58" spans="1:3" x14ac:dyDescent="0.25">
      <c r="C58" s="12"/>
    </row>
    <row r="59" spans="1:3" x14ac:dyDescent="0.25">
      <c r="C59" s="12"/>
    </row>
  </sheetData>
  <sheetProtection selectLockedCells="1" selectUnlockedCells="1"/>
  <hyperlinks>
    <hyperlink ref="H12" r:id="rId1" xr:uid="{C99AABD8-11B3-485D-8C39-0C2B039AE10F}"/>
    <hyperlink ref="H7" r:id="rId2" xr:uid="{151FACAC-D21B-4CEE-9D2D-5012B939AEE7}"/>
    <hyperlink ref="H31" r:id="rId3" xr:uid="{EA81EC37-CC10-45BC-814C-B52CD8682090}"/>
    <hyperlink ref="H30" r:id="rId4" xr:uid="{543D51B5-286F-4818-BF29-4697B0024EF8}"/>
    <hyperlink ref="H32" r:id="rId5" xr:uid="{90D15212-135B-4AEE-817D-1D661F4811D9}"/>
    <hyperlink ref="H10" r:id="rId6" xr:uid="{DEDC6ED8-51E8-4D37-B96F-640BF86BAEF4}"/>
    <hyperlink ref="H20" r:id="rId7" xr:uid="{3EA416A9-CACD-4EE6-A0B1-2904806144F5}"/>
    <hyperlink ref="H18" r:id="rId8" xr:uid="{8B13DD10-DEAD-4E5D-824C-3F99C94C41CD}"/>
    <hyperlink ref="H22" r:id="rId9" xr:uid="{D7008D22-3606-4494-B4E5-AE7DCADA3A7B}"/>
    <hyperlink ref="H11" r:id="rId10" xr:uid="{1DC589BE-E766-4266-8E69-90AD0EF088CD}"/>
    <hyperlink ref="H23" r:id="rId11" xr:uid="{F9ECAE2E-80C6-431F-9995-D823F836E5AD}"/>
    <hyperlink ref="H9" r:id="rId12" xr:uid="{78C593AA-2AC3-4C18-9DF1-CEC2A99E9CC7}"/>
    <hyperlink ref="H13" r:id="rId13" xr:uid="{81E8DDB0-EB46-40A0-8529-51DA715F5D4C}"/>
    <hyperlink ref="H19" r:id="rId14" xr:uid="{FA42A906-65BE-4675-82B3-6D4922EC0627}"/>
    <hyperlink ref="H21" r:id="rId15" xr:uid="{0141F5C3-663C-4ADA-ACFF-FCD1368F5AC4}"/>
    <hyperlink ref="H8" r:id="rId16" xr:uid="{E896B78D-E914-46E3-BE28-BB840E86A706}"/>
    <hyperlink ref="H24" r:id="rId17" xr:uid="{1D851DA1-C162-49AA-AAB9-CEC2996E682D}"/>
    <hyperlink ref="H33" r:id="rId18" xr:uid="{A1D82BEC-54B0-4D14-9C48-12B470969662}"/>
    <hyperlink ref="H34" r:id="rId19" xr:uid="{F34AEDFD-62BB-419F-8CA2-6E8E86CC1A5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0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5"/>
  <sheetViews>
    <sheetView tabSelected="1" zoomScale="110" zoomScaleNormal="110" workbookViewId="0">
      <pane ySplit="2" topLeftCell="A3" activePane="bottomLeft" state="frozen"/>
      <selection pane="bottomLeft" activeCell="B21" sqref="B21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July 2025 802 Plenary Session</v>
      </c>
      <c r="G1" s="7" t="s">
        <v>86</v>
      </c>
    </row>
    <row r="2" spans="1:9" ht="15.6" x14ac:dyDescent="0.3">
      <c r="B2" s="4"/>
      <c r="E2" s="20" t="str">
        <f>Summary!$C$6</f>
        <v>CEST</v>
      </c>
      <c r="F2" s="139" t="s">
        <v>296</v>
      </c>
      <c r="G2" s="7" t="s">
        <v>47</v>
      </c>
      <c r="H2" s="7" t="s">
        <v>58</v>
      </c>
    </row>
    <row r="3" spans="1:9" x14ac:dyDescent="0.25">
      <c r="B3" s="17" t="str">
        <f>Summary!B$4</f>
        <v>Task Group 15.4ab - Next Generation UWB</v>
      </c>
      <c r="E3" s="20"/>
      <c r="G3"/>
    </row>
    <row r="4" spans="1:9" ht="15.6" x14ac:dyDescent="0.3">
      <c r="B4" s="4"/>
      <c r="E4" s="20"/>
      <c r="G4"/>
    </row>
    <row r="6" spans="1:9" customFormat="1" x14ac:dyDescent="0.25">
      <c r="A6" s="23">
        <f>Summary!A$15</f>
        <v>9</v>
      </c>
      <c r="B6" s="1" t="str">
        <f>Summary!B$15</f>
        <v>Thursday 31-July AM2: Comment Resolution</v>
      </c>
      <c r="C6" s="12"/>
      <c r="D6" s="8"/>
      <c r="E6" s="13">
        <f>Summary!$C$15</f>
        <v>0.47916666666666669</v>
      </c>
    </row>
    <row r="7" spans="1:9" customFormat="1" x14ac:dyDescent="0.25">
      <c r="A7" s="8">
        <f t="shared" ref="A7:A15" si="0">A6+0.1</f>
        <v>9.1</v>
      </c>
      <c r="B7" s="25" t="s">
        <v>108</v>
      </c>
      <c r="C7" s="18" t="s">
        <v>4</v>
      </c>
      <c r="D7" s="19">
        <v>10</v>
      </c>
      <c r="E7" s="10">
        <f t="shared" ref="E7:E15" si="1">E6+TIME(0,D6,0)</f>
        <v>0.47916666666666669</v>
      </c>
    </row>
    <row r="8" spans="1:9" customFormat="1" x14ac:dyDescent="0.25">
      <c r="A8" s="8">
        <f t="shared" si="0"/>
        <v>9.1999999999999993</v>
      </c>
      <c r="B8" s="25" t="s">
        <v>319</v>
      </c>
      <c r="C8" s="12" t="s">
        <v>312</v>
      </c>
      <c r="D8" s="8">
        <v>15</v>
      </c>
      <c r="E8" s="10">
        <f t="shared" si="1"/>
        <v>0.4861111111111111</v>
      </c>
      <c r="F8" s="7"/>
      <c r="G8" s="7" t="s">
        <v>316</v>
      </c>
      <c r="H8" s="44" t="s">
        <v>322</v>
      </c>
    </row>
    <row r="9" spans="1:9" customFormat="1" x14ac:dyDescent="0.25">
      <c r="A9" s="8">
        <f t="shared" si="0"/>
        <v>9.2999999999999989</v>
      </c>
      <c r="B9" s="25" t="s">
        <v>320</v>
      </c>
      <c r="C9" s="12" t="s">
        <v>312</v>
      </c>
      <c r="D9" s="8">
        <v>15</v>
      </c>
      <c r="E9" s="10">
        <f t="shared" si="1"/>
        <v>0.49652777777777779</v>
      </c>
      <c r="F9" s="7"/>
      <c r="G9" s="7" t="s">
        <v>317</v>
      </c>
      <c r="H9" s="44" t="s">
        <v>323</v>
      </c>
      <c r="I9" s="14"/>
    </row>
    <row r="10" spans="1:9" customFormat="1" x14ac:dyDescent="0.25">
      <c r="A10" s="8">
        <f t="shared" si="0"/>
        <v>9.3999999999999986</v>
      </c>
      <c r="B10" s="25" t="s">
        <v>321</v>
      </c>
      <c r="C10" s="12" t="s">
        <v>312</v>
      </c>
      <c r="D10" s="8">
        <v>15</v>
      </c>
      <c r="E10" s="10">
        <f t="shared" si="1"/>
        <v>0.50694444444444442</v>
      </c>
      <c r="F10" s="7"/>
      <c r="G10" t="s">
        <v>318</v>
      </c>
      <c r="H10" s="44" t="s">
        <v>324</v>
      </c>
    </row>
    <row r="11" spans="1:9" x14ac:dyDescent="0.25">
      <c r="A11" s="8">
        <f t="shared" si="0"/>
        <v>9.4999999999999982</v>
      </c>
      <c r="B11" s="25" t="s">
        <v>334</v>
      </c>
      <c r="C11" s="12" t="s">
        <v>332</v>
      </c>
      <c r="D11" s="8">
        <v>30</v>
      </c>
      <c r="E11" s="10">
        <f t="shared" si="1"/>
        <v>0.51736111111111105</v>
      </c>
      <c r="F11"/>
      <c r="G11" t="s">
        <v>333</v>
      </c>
      <c r="H11" s="14" t="s">
        <v>383</v>
      </c>
      <c r="I11" s="14"/>
    </row>
    <row r="12" spans="1:9" x14ac:dyDescent="0.25">
      <c r="A12" s="8">
        <f t="shared" si="0"/>
        <v>9.5999999999999979</v>
      </c>
      <c r="B12" s="25" t="s">
        <v>381</v>
      </c>
      <c r="C12" s="12" t="s">
        <v>332</v>
      </c>
      <c r="D12" s="8">
        <v>5</v>
      </c>
      <c r="E12" s="10">
        <f t="shared" si="1"/>
        <v>0.53819444444444442</v>
      </c>
      <c r="F12"/>
      <c r="I12" s="14"/>
    </row>
    <row r="13" spans="1:9" x14ac:dyDescent="0.25">
      <c r="A13" s="8">
        <f t="shared" si="0"/>
        <v>9.6999999999999975</v>
      </c>
      <c r="D13" s="8">
        <v>30</v>
      </c>
      <c r="E13" s="10">
        <f t="shared" si="1"/>
        <v>0.54166666666666663</v>
      </c>
      <c r="G13"/>
      <c r="H13" s="14"/>
    </row>
    <row r="14" spans="1:9" x14ac:dyDescent="0.25">
      <c r="A14" s="8">
        <f t="shared" si="0"/>
        <v>9.7999999999999972</v>
      </c>
      <c r="B14" s="25" t="s">
        <v>2</v>
      </c>
      <c r="C14" s="18" t="s">
        <v>4</v>
      </c>
      <c r="D14" s="19">
        <v>0</v>
      </c>
      <c r="E14" s="10">
        <f t="shared" si="1"/>
        <v>0.5625</v>
      </c>
      <c r="H14" s="14"/>
    </row>
    <row r="15" spans="1:9" x14ac:dyDescent="0.25">
      <c r="A15" s="8"/>
      <c r="D15" s="19"/>
      <c r="E15" s="10"/>
      <c r="G15"/>
      <c r="H15" s="14"/>
    </row>
    <row r="16" spans="1:9" x14ac:dyDescent="0.25">
      <c r="A16" s="8"/>
      <c r="D16" s="8"/>
      <c r="E16" s="10"/>
      <c r="G16"/>
      <c r="H16" s="14"/>
    </row>
    <row r="17" spans="1:9" x14ac:dyDescent="0.25">
      <c r="A17" s="33"/>
      <c r="B17" s="25"/>
      <c r="C17" s="12"/>
      <c r="D17" s="8"/>
      <c r="E17" s="10"/>
      <c r="G17"/>
      <c r="H17" s="14"/>
      <c r="I17"/>
    </row>
    <row r="18" spans="1:9" x14ac:dyDescent="0.25">
      <c r="A18" s="23">
        <f>Summary!A$16</f>
        <v>10</v>
      </c>
      <c r="B18" s="1" t="str">
        <f>Summary!B$16</f>
        <v>Thursday 31-July PM1: TG closing</v>
      </c>
      <c r="C18" s="12"/>
      <c r="D18" s="8"/>
      <c r="E18" s="13">
        <f>Summary!$C$16</f>
        <v>0.60416666666666663</v>
      </c>
      <c r="G18"/>
    </row>
    <row r="19" spans="1:9" customFormat="1" x14ac:dyDescent="0.25">
      <c r="A19" s="8">
        <f t="shared" ref="A19:A26" si="2">A18+0.1</f>
        <v>10.1</v>
      </c>
      <c r="B19" s="25" t="s">
        <v>108</v>
      </c>
      <c r="C19" s="18" t="s">
        <v>4</v>
      </c>
      <c r="D19" s="19">
        <v>5</v>
      </c>
      <c r="E19" s="10">
        <f t="shared" ref="E19:E26" si="3">E18+TIME(0,D18,0)</f>
        <v>0.60416666666666663</v>
      </c>
    </row>
    <row r="20" spans="1:9" customFormat="1" x14ac:dyDescent="0.25">
      <c r="A20" s="8">
        <f t="shared" si="2"/>
        <v>10.199999999999999</v>
      </c>
      <c r="B20" s="25" t="s">
        <v>199</v>
      </c>
      <c r="C20" s="12" t="s">
        <v>313</v>
      </c>
      <c r="D20" s="8">
        <v>20</v>
      </c>
      <c r="E20" s="10">
        <f t="shared" si="3"/>
        <v>0.60763888888888884</v>
      </c>
      <c r="F20" s="7"/>
      <c r="G20" t="s">
        <v>201</v>
      </c>
      <c r="H20" s="44" t="s">
        <v>202</v>
      </c>
    </row>
    <row r="21" spans="1:9" x14ac:dyDescent="0.25">
      <c r="A21" s="8">
        <f t="shared" si="2"/>
        <v>10.299999999999999</v>
      </c>
      <c r="B21" s="25" t="s">
        <v>230</v>
      </c>
      <c r="C21" s="12" t="s">
        <v>229</v>
      </c>
      <c r="D21" s="26">
        <v>20</v>
      </c>
      <c r="E21" s="10">
        <f t="shared" si="3"/>
        <v>0.62152777777777768</v>
      </c>
      <c r="F21"/>
      <c r="G21" t="s">
        <v>232</v>
      </c>
      <c r="H21" s="14" t="s">
        <v>239</v>
      </c>
      <c r="I21" s="14"/>
    </row>
    <row r="22" spans="1:9" customFormat="1" x14ac:dyDescent="0.25">
      <c r="A22" s="8">
        <f t="shared" si="2"/>
        <v>10.399999999999999</v>
      </c>
      <c r="B22" s="25" t="s">
        <v>385</v>
      </c>
      <c r="C22" s="12" t="s">
        <v>229</v>
      </c>
      <c r="D22" s="8">
        <v>20</v>
      </c>
      <c r="E22" s="10">
        <f t="shared" si="3"/>
        <v>0.63541666666666652</v>
      </c>
      <c r="F22" s="7"/>
      <c r="G22" t="s">
        <v>382</v>
      </c>
      <c r="H22" s="14" t="s">
        <v>384</v>
      </c>
    </row>
    <row r="23" spans="1:9" x14ac:dyDescent="0.25">
      <c r="A23" s="8">
        <f t="shared" si="2"/>
        <v>10.499999999999998</v>
      </c>
      <c r="B23" s="25" t="s">
        <v>121</v>
      </c>
      <c r="C23" s="12" t="s">
        <v>74</v>
      </c>
      <c r="D23" s="8">
        <v>20</v>
      </c>
      <c r="E23" s="10">
        <f t="shared" si="3"/>
        <v>0.64930555555555536</v>
      </c>
      <c r="F23"/>
      <c r="G23"/>
      <c r="H23" s="14"/>
      <c r="I23" s="14"/>
    </row>
    <row r="24" spans="1:9" x14ac:dyDescent="0.25">
      <c r="A24" s="8">
        <f t="shared" si="2"/>
        <v>10.599999999999998</v>
      </c>
      <c r="B24" s="25" t="s">
        <v>194</v>
      </c>
      <c r="C24" s="12" t="s">
        <v>107</v>
      </c>
      <c r="D24" s="8">
        <v>20</v>
      </c>
      <c r="E24" s="10">
        <f t="shared" si="3"/>
        <v>0.6631944444444442</v>
      </c>
      <c r="G24"/>
      <c r="H24" s="14"/>
    </row>
    <row r="25" spans="1:9" x14ac:dyDescent="0.25">
      <c r="A25" s="8">
        <f t="shared" si="2"/>
        <v>10.699999999999998</v>
      </c>
      <c r="B25" s="11" t="s">
        <v>7</v>
      </c>
      <c r="C25" s="18" t="s">
        <v>4</v>
      </c>
      <c r="D25" s="19">
        <v>15</v>
      </c>
      <c r="E25" s="10">
        <f t="shared" si="3"/>
        <v>0.67708333333333304</v>
      </c>
      <c r="H25" s="14"/>
    </row>
    <row r="26" spans="1:9" x14ac:dyDescent="0.25">
      <c r="A26" s="8">
        <f t="shared" si="2"/>
        <v>10.799999999999997</v>
      </c>
      <c r="B26" s="25" t="s">
        <v>2</v>
      </c>
      <c r="D26" s="19">
        <v>0</v>
      </c>
      <c r="E26" s="10">
        <f t="shared" si="3"/>
        <v>0.68749999999999967</v>
      </c>
      <c r="H26" s="14"/>
    </row>
    <row r="27" spans="1:9" x14ac:dyDescent="0.25">
      <c r="A27" s="8"/>
      <c r="D27" s="19"/>
      <c r="E27" s="10"/>
    </row>
    <row r="28" spans="1:9" x14ac:dyDescent="0.25">
      <c r="A28" s="33"/>
      <c r="E28" s="10"/>
      <c r="F28" s="140" t="s">
        <v>297</v>
      </c>
    </row>
    <row r="29" spans="1:9" x14ac:dyDescent="0.25">
      <c r="A29" s="33"/>
      <c r="E29" s="10"/>
      <c r="F29" s="140" t="s">
        <v>298</v>
      </c>
    </row>
    <row r="30" spans="1:9" x14ac:dyDescent="0.25">
      <c r="A30" s="33"/>
      <c r="E30" s="10"/>
    </row>
    <row r="31" spans="1:9" x14ac:dyDescent="0.25">
      <c r="A31" s="33"/>
      <c r="E31" s="10"/>
    </row>
    <row r="32" spans="1:9" x14ac:dyDescent="0.25">
      <c r="A32" s="33"/>
      <c r="C32" s="18"/>
      <c r="D32" s="19"/>
      <c r="E32" s="10"/>
      <c r="G32" s="12"/>
    </row>
    <row r="33" spans="1:8" x14ac:dyDescent="0.25">
      <c r="A33" s="8"/>
      <c r="B33" s="25"/>
      <c r="C33" s="12"/>
      <c r="E33" s="10"/>
    </row>
    <row r="34" spans="1:8" x14ac:dyDescent="0.25">
      <c r="A34" s="8"/>
      <c r="B34" s="11"/>
      <c r="C34" s="12"/>
      <c r="E34" s="10"/>
    </row>
    <row r="35" spans="1:8" x14ac:dyDescent="0.25">
      <c r="A35" s="8"/>
      <c r="B35" s="11"/>
      <c r="C35" s="12"/>
      <c r="D35" s="8"/>
      <c r="G35" s="14"/>
    </row>
    <row r="36" spans="1:8" x14ac:dyDescent="0.25">
      <c r="A36" s="26"/>
      <c r="B36" s="25"/>
      <c r="C36" s="12"/>
      <c r="D36" s="8"/>
      <c r="E36" s="10"/>
      <c r="G36"/>
      <c r="H36" s="44"/>
    </row>
    <row r="38" spans="1:8" x14ac:dyDescent="0.25">
      <c r="A38" s="8"/>
      <c r="F38" t="s">
        <v>291</v>
      </c>
      <c r="G38" t="s">
        <v>302</v>
      </c>
      <c r="H38" s="14" t="s">
        <v>303</v>
      </c>
    </row>
    <row r="39" spans="1:8" x14ac:dyDescent="0.25">
      <c r="A39" s="8"/>
    </row>
    <row r="40" spans="1:8" x14ac:dyDescent="0.25">
      <c r="G40" s="12"/>
      <c r="H40" s="14"/>
    </row>
    <row r="41" spans="1:8" x14ac:dyDescent="0.25">
      <c r="B41"/>
      <c r="D41"/>
    </row>
    <row r="42" spans="1:8" x14ac:dyDescent="0.25">
      <c r="B42"/>
    </row>
    <row r="43" spans="1:8" x14ac:dyDescent="0.25">
      <c r="B43"/>
      <c r="C43" s="12"/>
      <c r="D43" s="8"/>
      <c r="E43" s="28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8" x14ac:dyDescent="0.25">
      <c r="G49" s="12"/>
      <c r="H49" s="14"/>
    </row>
    <row r="50" spans="7:8" x14ac:dyDescent="0.25">
      <c r="G50" s="12"/>
      <c r="H50" s="14"/>
    </row>
    <row r="51" spans="7:8" x14ac:dyDescent="0.25">
      <c r="G51" s="12"/>
      <c r="H51" s="14"/>
    </row>
    <row r="52" spans="7:8" x14ac:dyDescent="0.25">
      <c r="G52" s="12"/>
      <c r="H52" s="14"/>
    </row>
    <row r="53" spans="7:8" x14ac:dyDescent="0.25">
      <c r="G53" s="12"/>
      <c r="H53" s="14"/>
    </row>
    <row r="54" spans="7:8" x14ac:dyDescent="0.25">
      <c r="G54" s="12"/>
      <c r="H54" s="14"/>
    </row>
    <row r="55" spans="7:8" x14ac:dyDescent="0.25">
      <c r="G55" s="12"/>
    </row>
  </sheetData>
  <sheetProtection selectLockedCells="1" selectUnlockedCells="1"/>
  <hyperlinks>
    <hyperlink ref="H20" r:id="rId1" xr:uid="{0FFC1EDB-A09D-4878-8CCB-1CA1529DB243}"/>
    <hyperlink ref="H8" r:id="rId2" xr:uid="{4D449AAA-073B-4692-AB9E-C378B4FE1E91}"/>
    <hyperlink ref="H9" r:id="rId3" xr:uid="{A5AA3E3A-0805-43BA-AFED-CA324E045101}"/>
    <hyperlink ref="H10" r:id="rId4" xr:uid="{4EA83F5C-7BBC-47AE-BB1D-E654417B8CF1}"/>
    <hyperlink ref="H38" r:id="rId5" xr:uid="{AE4D2842-6589-431E-BB98-0299D577C3A8}"/>
    <hyperlink ref="H11" r:id="rId6" xr:uid="{D06478BE-9162-4185-A9C5-8C1736B09DAD}"/>
    <hyperlink ref="H21" r:id="rId7" xr:uid="{6F415F8D-EC13-4DA4-8B31-1BA4EADAE3D3}"/>
    <hyperlink ref="H22" r:id="rId8" xr:uid="{7A59D4D3-B688-4AC2-9CD0-2D02B2284A7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C8" sqref="C8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2" spans="1:5" x14ac:dyDescent="0.25">
      <c r="C2" t="s">
        <v>100</v>
      </c>
      <c r="D2" t="s">
        <v>68</v>
      </c>
      <c r="E2" t="s">
        <v>69</v>
      </c>
    </row>
    <row r="4" spans="1:5" x14ac:dyDescent="0.25">
      <c r="C4" t="s">
        <v>99</v>
      </c>
      <c r="D4" t="s">
        <v>101</v>
      </c>
      <c r="E4" t="s">
        <v>102</v>
      </c>
    </row>
    <row r="5" spans="1:5" x14ac:dyDescent="0.25">
      <c r="C5" t="s">
        <v>195</v>
      </c>
      <c r="D5" t="s">
        <v>101</v>
      </c>
      <c r="E5" t="s">
        <v>102</v>
      </c>
    </row>
    <row r="6" spans="1:5" x14ac:dyDescent="0.25">
      <c r="C6" t="s">
        <v>196</v>
      </c>
      <c r="D6" t="s">
        <v>197</v>
      </c>
      <c r="E6" t="s">
        <v>102</v>
      </c>
    </row>
    <row r="7" spans="1:5" ht="12.9" customHeight="1" x14ac:dyDescent="0.25"/>
    <row r="8" spans="1:5" ht="12.9" customHeight="1" x14ac:dyDescent="0.25">
      <c r="A8" t="s">
        <v>98</v>
      </c>
      <c r="B8" t="s">
        <v>66</v>
      </c>
      <c r="C8" t="s">
        <v>67</v>
      </c>
      <c r="D8" t="s">
        <v>103</v>
      </c>
    </row>
    <row r="9" spans="1:5" ht="12.45" customHeight="1" x14ac:dyDescent="0.25">
      <c r="A9">
        <v>1</v>
      </c>
    </row>
    <row r="10" spans="1:5" ht="12.9" customHeight="1" x14ac:dyDescent="0.25">
      <c r="A10">
        <f>A9+1</f>
        <v>2</v>
      </c>
    </row>
    <row r="11" spans="1:5" x14ac:dyDescent="0.25">
      <c r="A11">
        <f>A10+1</f>
        <v>3</v>
      </c>
    </row>
    <row r="12" spans="1:5" x14ac:dyDescent="0.25">
      <c r="A12">
        <f>A11+1</f>
        <v>4</v>
      </c>
    </row>
    <row r="13" spans="1:5" ht="12.9" customHeight="1" x14ac:dyDescent="0.25">
      <c r="A13">
        <f>A12+1</f>
        <v>5</v>
      </c>
    </row>
    <row r="14" spans="1:5" ht="12.45" customHeight="1" x14ac:dyDescent="0.25">
      <c r="A14">
        <f>A13+1</f>
        <v>6</v>
      </c>
      <c r="C14" s="31"/>
    </row>
    <row r="15" spans="1:5" ht="12.45" customHeight="1" x14ac:dyDescent="0.25"/>
    <row r="16" spans="1:5" ht="12.45" customHeight="1" x14ac:dyDescent="0.25"/>
    <row r="17" spans="1:1" ht="12.9" customHeight="1" x14ac:dyDescent="0.25"/>
    <row r="19" spans="1:1" ht="12.45" customHeight="1" x14ac:dyDescent="0.25"/>
    <row r="20" spans="1:1" ht="12.45" customHeight="1" x14ac:dyDescent="0.25"/>
    <row r="21" spans="1:1" ht="12.45" customHeight="1" x14ac:dyDescent="0.25">
      <c r="A21" s="30" t="s">
        <v>70</v>
      </c>
    </row>
    <row r="22" spans="1:1" ht="12.9" customHeight="1" x14ac:dyDescent="0.25">
      <c r="A22" s="30">
        <f>A35+1</f>
        <v>1</v>
      </c>
    </row>
    <row r="23" spans="1:1" x14ac:dyDescent="0.25">
      <c r="A23" s="30">
        <f t="shared" ref="A23:A31" si="0">A22+1</f>
        <v>2</v>
      </c>
    </row>
    <row r="24" spans="1:1" ht="12.45" customHeight="1" x14ac:dyDescent="0.25">
      <c r="A24" s="30">
        <f t="shared" si="0"/>
        <v>3</v>
      </c>
    </row>
    <row r="25" spans="1:1" ht="12.45" customHeight="1" x14ac:dyDescent="0.25">
      <c r="A25" s="30">
        <f t="shared" si="0"/>
        <v>4</v>
      </c>
    </row>
    <row r="26" spans="1:1" ht="12.45" customHeight="1" x14ac:dyDescent="0.25">
      <c r="A26" s="30">
        <f t="shared" si="0"/>
        <v>5</v>
      </c>
    </row>
    <row r="27" spans="1:1" ht="12.9" customHeight="1" x14ac:dyDescent="0.25">
      <c r="A27" s="30">
        <f t="shared" si="0"/>
        <v>6</v>
      </c>
    </row>
    <row r="28" spans="1:1" x14ac:dyDescent="0.25">
      <c r="A28" s="30">
        <f t="shared" si="0"/>
        <v>7</v>
      </c>
    </row>
    <row r="29" spans="1:1" x14ac:dyDescent="0.25">
      <c r="A29" s="30">
        <f t="shared" si="0"/>
        <v>8</v>
      </c>
    </row>
    <row r="30" spans="1:1" x14ac:dyDescent="0.25">
      <c r="A30" s="30">
        <f t="shared" si="0"/>
        <v>9</v>
      </c>
    </row>
    <row r="31" spans="1:1" x14ac:dyDescent="0.25">
      <c r="A31" s="30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35"/>
  <sheetViews>
    <sheetView topLeftCell="A12" workbookViewId="0">
      <selection activeCell="A19" sqref="A19:B20"/>
    </sheetView>
  </sheetViews>
  <sheetFormatPr defaultRowHeight="13.2" x14ac:dyDescent="0.25"/>
  <cols>
    <col min="1" max="1" width="61.109375" customWidth="1"/>
    <col min="2" max="2" width="15.109375" customWidth="1"/>
    <col min="3" max="3" width="8.5546875" customWidth="1"/>
    <col min="4" max="4" width="21.44140625" customWidth="1"/>
    <col min="5" max="5" width="13.6640625" customWidth="1"/>
    <col min="6" max="7" width="9.33203125" hidden="1" customWidth="1"/>
    <col min="8" max="8" width="14.109375" customWidth="1"/>
    <col min="9" max="9" width="131.33203125" customWidth="1"/>
  </cols>
  <sheetData>
    <row r="1" spans="1:9" x14ac:dyDescent="0.25">
      <c r="A1" t="s">
        <v>77</v>
      </c>
      <c r="B1" t="s">
        <v>78</v>
      </c>
      <c r="C1" t="s">
        <v>79</v>
      </c>
      <c r="D1" t="s">
        <v>80</v>
      </c>
      <c r="E1" t="s">
        <v>81</v>
      </c>
      <c r="F1" t="s">
        <v>209</v>
      </c>
      <c r="G1" s="32" t="s">
        <v>58</v>
      </c>
      <c r="H1" t="s">
        <v>209</v>
      </c>
      <c r="I1" s="32" t="s">
        <v>58</v>
      </c>
    </row>
    <row r="2" spans="1:9" ht="14.4" x14ac:dyDescent="0.3">
      <c r="A2" t="s">
        <v>210</v>
      </c>
      <c r="B2" t="s">
        <v>211</v>
      </c>
      <c r="C2">
        <v>15</v>
      </c>
      <c r="D2" t="s">
        <v>212</v>
      </c>
      <c r="E2" t="s">
        <v>240</v>
      </c>
      <c r="F2" t="s">
        <v>236</v>
      </c>
      <c r="G2" s="46" t="s">
        <v>235</v>
      </c>
      <c r="H2" t="s">
        <v>236</v>
      </c>
      <c r="I2" s="14" t="s">
        <v>235</v>
      </c>
    </row>
    <row r="3" spans="1:9" x14ac:dyDescent="0.25">
      <c r="A3" s="31" t="s">
        <v>199</v>
      </c>
      <c r="B3" t="s">
        <v>200</v>
      </c>
      <c r="C3">
        <v>20</v>
      </c>
      <c r="E3" t="s">
        <v>240</v>
      </c>
      <c r="F3" t="s">
        <v>201</v>
      </c>
      <c r="G3" s="44" t="s">
        <v>202</v>
      </c>
      <c r="H3" t="s">
        <v>201</v>
      </c>
      <c r="I3" s="44" t="s">
        <v>202</v>
      </c>
    </row>
    <row r="4" spans="1:9" x14ac:dyDescent="0.25">
      <c r="A4" s="31" t="s">
        <v>203</v>
      </c>
      <c r="B4" t="s">
        <v>200</v>
      </c>
      <c r="C4">
        <v>20</v>
      </c>
      <c r="E4" t="s">
        <v>241</v>
      </c>
      <c r="F4" t="s">
        <v>204</v>
      </c>
      <c r="G4" s="44" t="s">
        <v>205</v>
      </c>
      <c r="H4" t="s">
        <v>204</v>
      </c>
      <c r="I4" s="44" t="s">
        <v>205</v>
      </c>
    </row>
    <row r="5" spans="1:9" x14ac:dyDescent="0.25">
      <c r="A5" s="31" t="s">
        <v>206</v>
      </c>
      <c r="B5" t="s">
        <v>200</v>
      </c>
      <c r="C5">
        <v>20</v>
      </c>
      <c r="E5" t="s">
        <v>242</v>
      </c>
      <c r="F5" t="s">
        <v>207</v>
      </c>
      <c r="G5" s="44" t="s">
        <v>208</v>
      </c>
      <c r="H5" t="s">
        <v>207</v>
      </c>
      <c r="I5" s="44" t="s">
        <v>208</v>
      </c>
    </row>
    <row r="6" spans="1:9" ht="14.4" x14ac:dyDescent="0.3">
      <c r="A6" s="31" t="s">
        <v>213</v>
      </c>
      <c r="B6" s="45" t="s">
        <v>214</v>
      </c>
      <c r="C6">
        <v>30</v>
      </c>
      <c r="D6" t="s">
        <v>215</v>
      </c>
      <c r="E6" t="s">
        <v>243</v>
      </c>
      <c r="F6" s="34" t="s">
        <v>216</v>
      </c>
      <c r="G6" s="47"/>
      <c r="H6" s="34" t="s">
        <v>216</v>
      </c>
      <c r="I6" s="36"/>
    </row>
    <row r="7" spans="1:9" ht="14.4" x14ac:dyDescent="0.3">
      <c r="A7" s="31" t="s">
        <v>217</v>
      </c>
      <c r="B7" t="s">
        <v>218</v>
      </c>
      <c r="C7">
        <v>15</v>
      </c>
      <c r="E7" t="s">
        <v>242</v>
      </c>
      <c r="F7" t="s">
        <v>220</v>
      </c>
      <c r="G7" s="46" t="s">
        <v>219</v>
      </c>
      <c r="H7" t="s">
        <v>220</v>
      </c>
      <c r="I7" s="14" t="s">
        <v>219</v>
      </c>
    </row>
    <row r="8" spans="1:9" ht="14.4" x14ac:dyDescent="0.3">
      <c r="A8" s="345" t="s">
        <v>230</v>
      </c>
      <c r="B8" s="346" t="s">
        <v>229</v>
      </c>
      <c r="C8" s="346">
        <v>30</v>
      </c>
      <c r="E8" s="346" t="s">
        <v>241</v>
      </c>
      <c r="F8" t="s">
        <v>232</v>
      </c>
      <c r="G8" s="46" t="s">
        <v>239</v>
      </c>
      <c r="H8" t="s">
        <v>232</v>
      </c>
      <c r="I8" s="14" t="s">
        <v>239</v>
      </c>
    </row>
    <row r="9" spans="1:9" ht="14.4" x14ac:dyDescent="0.3">
      <c r="A9" s="345"/>
      <c r="B9" s="346"/>
      <c r="C9" s="346"/>
      <c r="E9" s="346"/>
      <c r="F9" t="s">
        <v>233</v>
      </c>
      <c r="G9" s="46" t="s">
        <v>238</v>
      </c>
      <c r="H9" t="s">
        <v>233</v>
      </c>
      <c r="I9" s="14" t="s">
        <v>238</v>
      </c>
    </row>
    <row r="10" spans="1:9" ht="14.4" x14ac:dyDescent="0.3">
      <c r="A10" s="31" t="s">
        <v>231</v>
      </c>
      <c r="B10" t="s">
        <v>229</v>
      </c>
      <c r="C10">
        <v>30</v>
      </c>
      <c r="E10" t="s">
        <v>241</v>
      </c>
      <c r="F10" t="s">
        <v>234</v>
      </c>
      <c r="G10" s="46" t="s">
        <v>237</v>
      </c>
      <c r="H10" t="s">
        <v>234</v>
      </c>
      <c r="I10" s="14" t="s">
        <v>237</v>
      </c>
    </row>
    <row r="11" spans="1:9" ht="14.4" x14ac:dyDescent="0.3">
      <c r="A11" t="s">
        <v>227</v>
      </c>
      <c r="B11" t="s">
        <v>221</v>
      </c>
      <c r="C11">
        <v>20</v>
      </c>
      <c r="D11" t="s">
        <v>222</v>
      </c>
      <c r="E11" t="s">
        <v>240</v>
      </c>
      <c r="F11" t="s">
        <v>223</v>
      </c>
      <c r="G11" s="46" t="s">
        <v>225</v>
      </c>
      <c r="H11" t="s">
        <v>223</v>
      </c>
      <c r="I11" s="14" t="s">
        <v>225</v>
      </c>
    </row>
    <row r="12" spans="1:9" ht="14.4" x14ac:dyDescent="0.3">
      <c r="A12" s="31" t="s">
        <v>228</v>
      </c>
      <c r="B12" t="s">
        <v>221</v>
      </c>
      <c r="C12">
        <v>20</v>
      </c>
      <c r="D12" t="s">
        <v>222</v>
      </c>
      <c r="E12" t="s">
        <v>240</v>
      </c>
      <c r="F12" t="s">
        <v>224</v>
      </c>
      <c r="G12" s="46" t="s">
        <v>226</v>
      </c>
      <c r="H12" t="s">
        <v>224</v>
      </c>
      <c r="I12" s="14" t="s">
        <v>226</v>
      </c>
    </row>
    <row r="13" spans="1:9" x14ac:dyDescent="0.25">
      <c r="A13" s="31" t="s">
        <v>261</v>
      </c>
      <c r="B13" t="s">
        <v>260</v>
      </c>
      <c r="E13" t="s">
        <v>354</v>
      </c>
      <c r="H13" t="s">
        <v>259</v>
      </c>
      <c r="I13" s="14"/>
    </row>
    <row r="14" spans="1:9" x14ac:dyDescent="0.25">
      <c r="A14" s="31" t="s">
        <v>274</v>
      </c>
      <c r="B14" t="s">
        <v>200</v>
      </c>
      <c r="E14" t="s">
        <v>355</v>
      </c>
      <c r="H14" t="s">
        <v>270</v>
      </c>
      <c r="I14" s="14" t="s">
        <v>275</v>
      </c>
    </row>
    <row r="15" spans="1:9" x14ac:dyDescent="0.25">
      <c r="A15" s="31" t="s">
        <v>276</v>
      </c>
      <c r="B15" t="s">
        <v>200</v>
      </c>
      <c r="E15" t="s">
        <v>277</v>
      </c>
      <c r="H15" s="34" t="s">
        <v>262</v>
      </c>
      <c r="I15" s="35" t="s">
        <v>273</v>
      </c>
    </row>
    <row r="16" spans="1:9" x14ac:dyDescent="0.25">
      <c r="I16" s="14"/>
    </row>
    <row r="17" spans="1:9" ht="14.4" x14ac:dyDescent="0.25">
      <c r="A17" s="39"/>
      <c r="H17" s="34"/>
      <c r="I17" s="35"/>
    </row>
    <row r="18" spans="1:9" ht="14.4" x14ac:dyDescent="0.25">
      <c r="A18" s="39" t="s">
        <v>348</v>
      </c>
      <c r="H18" s="34"/>
      <c r="I18" s="35"/>
    </row>
    <row r="19" spans="1:9" x14ac:dyDescent="0.25">
      <c r="A19" t="s">
        <v>349</v>
      </c>
      <c r="B19" t="s">
        <v>328</v>
      </c>
      <c r="C19">
        <v>5</v>
      </c>
      <c r="H19" s="34"/>
      <c r="I19" s="44" t="s">
        <v>350</v>
      </c>
    </row>
    <row r="20" spans="1:9" x14ac:dyDescent="0.25">
      <c r="A20" t="s">
        <v>351</v>
      </c>
      <c r="B20" t="s">
        <v>353</v>
      </c>
      <c r="C20">
        <v>20</v>
      </c>
      <c r="I20" s="44" t="s">
        <v>352</v>
      </c>
    </row>
    <row r="21" spans="1:9" x14ac:dyDescent="0.25">
      <c r="I21" s="44"/>
    </row>
    <row r="22" spans="1:9" x14ac:dyDescent="0.25">
      <c r="A22" t="s">
        <v>371</v>
      </c>
    </row>
    <row r="23" spans="1:9" x14ac:dyDescent="0.25">
      <c r="A23" t="s">
        <v>357</v>
      </c>
      <c r="B23" t="s">
        <v>263</v>
      </c>
      <c r="C23" s="142"/>
      <c r="H23" t="s">
        <v>356</v>
      </c>
      <c r="I23" s="44" t="s">
        <v>358</v>
      </c>
    </row>
    <row r="24" spans="1:9" x14ac:dyDescent="0.25">
      <c r="C24" s="142"/>
      <c r="H24" t="s">
        <v>359</v>
      </c>
      <c r="I24" s="44" t="s">
        <v>373</v>
      </c>
    </row>
    <row r="25" spans="1:9" x14ac:dyDescent="0.25">
      <c r="A25" t="s">
        <v>372</v>
      </c>
      <c r="B25" t="s">
        <v>229</v>
      </c>
      <c r="H25" t="s">
        <v>360</v>
      </c>
    </row>
    <row r="26" spans="1:9" x14ac:dyDescent="0.25">
      <c r="H26" t="s">
        <v>361</v>
      </c>
    </row>
    <row r="27" spans="1:9" x14ac:dyDescent="0.25">
      <c r="H27" t="s">
        <v>362</v>
      </c>
    </row>
    <row r="28" spans="1:9" x14ac:dyDescent="0.25">
      <c r="H28" t="s">
        <v>363</v>
      </c>
    </row>
    <row r="29" spans="1:9" x14ac:dyDescent="0.25">
      <c r="H29" t="s">
        <v>364</v>
      </c>
    </row>
    <row r="30" spans="1:9" x14ac:dyDescent="0.25">
      <c r="A30" s="25"/>
      <c r="B30" s="12"/>
      <c r="C30" s="10"/>
      <c r="D30" s="7"/>
      <c r="E30" s="7"/>
      <c r="F30" s="14"/>
      <c r="G30" s="14"/>
      <c r="H30" t="s">
        <v>365</v>
      </c>
    </row>
    <row r="31" spans="1:9" x14ac:dyDescent="0.25">
      <c r="H31" t="s">
        <v>366</v>
      </c>
      <c r="I31" s="35"/>
    </row>
    <row r="32" spans="1:9" x14ac:dyDescent="0.25">
      <c r="H32" t="s">
        <v>367</v>
      </c>
    </row>
    <row r="33" spans="6:8" ht="13.8" x14ac:dyDescent="0.3">
      <c r="F33" s="38" t="s">
        <v>104</v>
      </c>
      <c r="G33" s="38"/>
      <c r="H33" t="s">
        <v>368</v>
      </c>
    </row>
    <row r="34" spans="6:8" x14ac:dyDescent="0.25">
      <c r="H34" t="s">
        <v>369</v>
      </c>
    </row>
    <row r="35" spans="6:8" x14ac:dyDescent="0.25">
      <c r="H35" t="s">
        <v>370</v>
      </c>
    </row>
  </sheetData>
  <mergeCells count="4">
    <mergeCell ref="A8:A9"/>
    <mergeCell ref="B8:B9"/>
    <mergeCell ref="C8:C9"/>
    <mergeCell ref="E8:E9"/>
  </mergeCells>
  <hyperlinks>
    <hyperlink ref="I3" r:id="rId1" xr:uid="{73809C04-A42C-422F-A720-3168750179F1}"/>
    <hyperlink ref="I4" r:id="rId2" xr:uid="{399D4D87-919F-4A22-88A3-63FA341CD5E1}"/>
    <hyperlink ref="I5" r:id="rId3" xr:uid="{095B41DE-2B59-41B0-9363-DB61E06BA995}"/>
    <hyperlink ref="I7" r:id="rId4" xr:uid="{384BD738-D57E-4247-BAC7-BFA74B8F8B6E}"/>
    <hyperlink ref="I11" r:id="rId5" xr:uid="{59ABF684-3420-4291-9E57-9AE046778E65}"/>
    <hyperlink ref="I12" r:id="rId6" xr:uid="{83FF44A9-C625-4DFF-A24D-3ACD6931072A}"/>
    <hyperlink ref="I2" r:id="rId7" xr:uid="{5E2D9D24-4230-413C-916D-DBDF3F7DB38E}"/>
    <hyperlink ref="I10" r:id="rId8" xr:uid="{840025F4-F011-4BDA-A55D-3AFEAF746168}"/>
    <hyperlink ref="I9" r:id="rId9" xr:uid="{49D6C6FF-FE9A-483D-B865-6AB19B4CB5C6}"/>
    <hyperlink ref="I8" r:id="rId10" xr:uid="{96725066-6D97-4438-81DC-62B496E16D10}"/>
    <hyperlink ref="G2" r:id="rId11" xr:uid="{ADD7C54E-C3C1-4FC2-BFD8-4B9FC43B9E4E}"/>
    <hyperlink ref="G8" r:id="rId12" xr:uid="{ABC78018-F315-450B-B033-66B157F1B927}"/>
    <hyperlink ref="G9" r:id="rId13" xr:uid="{63D71DA3-25C2-45FA-8912-C6C544EE8141}"/>
    <hyperlink ref="G10" r:id="rId14" xr:uid="{788A5AD4-0071-49C0-80A1-36A470D8CABE}"/>
    <hyperlink ref="G12" r:id="rId15" xr:uid="{AA97AD37-E462-44B2-8EC5-C9B2CA2D3A45}"/>
    <hyperlink ref="G11" r:id="rId16" xr:uid="{8E4E873E-385D-482A-A2D1-EEAA0562EE09}"/>
    <hyperlink ref="G7" r:id="rId17" xr:uid="{53BC1DD2-233E-4ACE-B5DA-E0C0E1471A15}"/>
    <hyperlink ref="G5" r:id="rId18" xr:uid="{83F9F75F-91B0-484A-A4A1-A0AC8F546BCD}"/>
    <hyperlink ref="G4" r:id="rId19" xr:uid="{CE1E72CF-3957-4318-B1C2-114959A83524}"/>
    <hyperlink ref="G3" r:id="rId20" xr:uid="{A1027D7B-B916-4D04-98E0-90EEA8CBEEAA}"/>
    <hyperlink ref="I14" r:id="rId21" xr:uid="{B225272B-C3D4-4F28-9CE7-8758713C2E49}"/>
    <hyperlink ref="I15" r:id="rId22" xr:uid="{30E884CE-3E8E-4ABE-B999-248534A4E361}"/>
    <hyperlink ref="I19" r:id="rId23" xr:uid="{F889B40F-01C0-44AB-8C50-4F7E235B7CFF}"/>
    <hyperlink ref="I20" r:id="rId24" xr:uid="{D9B6A806-2830-46C3-8D25-3651E4BEE616}"/>
    <hyperlink ref="I23" r:id="rId25" xr:uid="{E951B9DE-88FE-4450-A98E-2C35377918CB}"/>
    <hyperlink ref="I24" r:id="rId26" xr:uid="{28E72B08-CD1B-4687-911E-6757889AE41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FE82-7FB1-4C6A-A55D-0745373FB1A1}">
  <dimension ref="A1:D7"/>
  <sheetViews>
    <sheetView workbookViewId="0">
      <selection activeCell="I5" sqref="H3:I5"/>
    </sheetView>
  </sheetViews>
  <sheetFormatPr defaultRowHeight="13.2" x14ac:dyDescent="0.25"/>
  <sheetData>
    <row r="1" spans="1:4" x14ac:dyDescent="0.25">
      <c r="A1" s="42" t="s">
        <v>184</v>
      </c>
      <c r="B1" s="42" t="s">
        <v>119</v>
      </c>
      <c r="C1" s="42" t="s">
        <v>118</v>
      </c>
      <c r="D1" s="42" t="s">
        <v>120</v>
      </c>
    </row>
    <row r="2" spans="1:4" ht="13.8" x14ac:dyDescent="0.25">
      <c r="A2" s="40">
        <v>0.375</v>
      </c>
      <c r="B2" s="41">
        <f>$A2-TIME(6,0,0)</f>
        <v>0.125</v>
      </c>
      <c r="C2" s="41">
        <f>$A2-TIME(9,0,0)</f>
        <v>0</v>
      </c>
      <c r="D2" s="41">
        <f>$A2+TIME(7,0,0)</f>
        <v>0.66666666666666674</v>
      </c>
    </row>
    <row r="3" spans="1:4" x14ac:dyDescent="0.25">
      <c r="A3" s="40">
        <f>A2+TIME(2,30,0)</f>
        <v>0.47916666666666669</v>
      </c>
      <c r="B3" s="40">
        <f>B2+TIME(2,30,0)</f>
        <v>0.22916666666666669</v>
      </c>
      <c r="C3" s="40">
        <f>C2+TIME(2,30,0)</f>
        <v>0.10416666666666667</v>
      </c>
      <c r="D3" s="40">
        <f>D2+TIME(2,30,0)</f>
        <v>0.77083333333333337</v>
      </c>
    </row>
    <row r="4" spans="1:4" x14ac:dyDescent="0.25">
      <c r="A4" s="40">
        <f>A3+TIME(2,0,0)</f>
        <v>0.5625</v>
      </c>
      <c r="B4" s="40">
        <f>B3+TIME(2,0,0)</f>
        <v>0.3125</v>
      </c>
      <c r="C4" s="40">
        <f>C3+TIME(2,0,0)</f>
        <v>0.1875</v>
      </c>
      <c r="D4" s="40">
        <f>D3+TIME(2,0,0)</f>
        <v>0.85416666666666674</v>
      </c>
    </row>
    <row r="5" spans="1:4" x14ac:dyDescent="0.25">
      <c r="A5" s="40">
        <f>A4+TIME(1,0,0)</f>
        <v>0.60416666666666663</v>
      </c>
      <c r="B5" s="40">
        <f>B4+TIME(1,0,0)</f>
        <v>0.35416666666666669</v>
      </c>
      <c r="C5" s="40">
        <f>C4+TIME(1,0,0)</f>
        <v>0.22916666666666666</v>
      </c>
      <c r="D5" s="40">
        <f>D4+TIME(1,0,0)</f>
        <v>0.89583333333333337</v>
      </c>
    </row>
    <row r="6" spans="1:4" x14ac:dyDescent="0.25">
      <c r="A6" s="40">
        <f>A5+TIME(2,30,0)</f>
        <v>0.70833333333333326</v>
      </c>
      <c r="B6" s="40">
        <f>B5+TIME(2,30,0)</f>
        <v>0.45833333333333337</v>
      </c>
      <c r="C6" s="40">
        <f>C5+TIME(2,30,0)</f>
        <v>0.33333333333333331</v>
      </c>
      <c r="D6" s="40">
        <f>D5+TIME(2,30,0)</f>
        <v>1</v>
      </c>
    </row>
    <row r="7" spans="1:4" x14ac:dyDescent="0.25">
      <c r="A7" s="40">
        <f>A6+TIME(2,0,0)</f>
        <v>0.79166666666666663</v>
      </c>
      <c r="B7" s="40">
        <f>B6+TIME(2,0,0)</f>
        <v>0.54166666666666674</v>
      </c>
      <c r="C7" s="40">
        <f>C6+TIME(2,0,0)</f>
        <v>0.41666666666666663</v>
      </c>
      <c r="D7" s="40">
        <f>D6+TIME(2,0,0)</f>
        <v>1.0833333333333333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TimeZones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2025-07-31T09:50:28Z</dcterms:modified>
</cp:coreProperties>
</file>