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701D2E9-58D8-4927-900A-EEB6C56BA5D1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A21" i="16"/>
  <c r="A13" i="16"/>
  <c r="A12" i="16"/>
  <c r="E24" i="19"/>
  <c r="E25" i="19" s="1"/>
  <c r="E20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4" i="19" l="1"/>
  <c r="A24" i="19"/>
  <c r="A25" i="19" s="1"/>
  <c r="A12" i="2"/>
  <c r="A11" i="2"/>
  <c r="E5" i="13" l="1"/>
  <c r="B5" i="13"/>
  <c r="B25" i="13"/>
  <c r="E25" i="13"/>
  <c r="E26" i="13" s="1"/>
  <c r="E27" i="13" s="1"/>
  <c r="E28" i="13" s="1"/>
  <c r="E29" i="13" s="1"/>
  <c r="E30" i="13" s="1"/>
  <c r="E31" i="13" s="1"/>
  <c r="E32" i="13" s="1"/>
  <c r="E33" i="13" s="1"/>
  <c r="E6" i="13" l="1"/>
  <c r="E7" i="13" s="1"/>
  <c r="E8" i="13" s="1"/>
  <c r="E9" i="13" s="1"/>
  <c r="E10" i="13" s="1"/>
  <c r="E11" i="13" s="1"/>
  <c r="E21" i="19"/>
  <c r="B20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E15" i="19" l="1"/>
  <c r="E17" i="19" s="1"/>
  <c r="E16" i="19"/>
  <c r="B1" i="2"/>
  <c r="E18" i="16" l="1"/>
  <c r="E19" i="16" s="1"/>
  <c r="E20" i="16" s="1"/>
  <c r="E22" i="16" s="1"/>
  <c r="E23" i="16" s="1"/>
  <c r="E24" i="16" s="1"/>
  <c r="E25" i="16" s="1"/>
  <c r="E26" i="16" s="1"/>
  <c r="B18" i="16" l="1"/>
  <c r="B13" i="13" l="1"/>
  <c r="E6" i="16"/>
  <c r="E7" i="16" s="1"/>
  <c r="E8" i="16" s="1"/>
  <c r="E9" i="16" s="1"/>
  <c r="E10" i="16" s="1"/>
  <c r="E11" i="16" s="1"/>
  <c r="E12" i="16" s="1"/>
  <c r="E13" i="16" s="1"/>
  <c r="E14" i="16" s="1"/>
  <c r="E15" i="16" s="1"/>
  <c r="B6" i="16"/>
  <c r="E13" i="13" l="1"/>
  <c r="E14" i="13" l="1"/>
  <c r="E15" i="13" s="1"/>
  <c r="E16" i="13" s="1"/>
  <c r="E17" i="13" s="1"/>
  <c r="E18" i="13" s="1"/>
  <c r="E19" i="13" s="1"/>
  <c r="E20" i="13" s="1"/>
  <c r="E21" i="13" s="1"/>
  <c r="E22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0" i="2"/>
  <c r="A20" i="19" l="1"/>
  <c r="A21" i="19" s="1"/>
  <c r="A5" i="13" l="1"/>
  <c r="A6" i="13" s="1"/>
  <c r="A7" i="13" s="1"/>
  <c r="A8" i="13" s="1"/>
  <c r="A9" i="13" s="1"/>
  <c r="A10" i="13" s="1"/>
  <c r="A11" i="13" s="1"/>
  <c r="A13" i="2"/>
  <c r="A14" i="2" l="1"/>
  <c r="A13" i="13"/>
  <c r="A14" i="13" s="1"/>
  <c r="A15" i="13" s="1"/>
  <c r="A16" i="13" s="1"/>
  <c r="A17" i="13" s="1"/>
  <c r="A18" i="13" s="1"/>
  <c r="A19" i="13" s="1"/>
  <c r="A21" i="13" l="1"/>
  <c r="A22" i="13" s="1"/>
  <c r="A20" i="13"/>
  <c r="A25" i="13"/>
  <c r="A26" i="13" s="1"/>
  <c r="A27" i="13" s="1"/>
  <c r="A28" i="13" s="1"/>
  <c r="A29" i="13" s="1"/>
  <c r="A30" i="13" s="1"/>
  <c r="A31" i="13" s="1"/>
  <c r="A32" i="13" s="1"/>
  <c r="A33" i="13" s="1"/>
  <c r="A15" i="2"/>
  <c r="A16" i="2" l="1"/>
  <c r="A18" i="16" s="1"/>
  <c r="A19" i="16" s="1"/>
  <c r="A20" i="16" s="1"/>
  <c r="A22" i="16" s="1"/>
  <c r="A23" i="16" s="1"/>
  <c r="A24" i="16" s="1"/>
  <c r="A25" i="16" s="1"/>
  <c r="A26" i="16" s="1"/>
  <c r="A6" i="16"/>
  <c r="A7" i="16" s="1"/>
  <c r="A8" i="16" s="1"/>
  <c r="A9" i="16" s="1"/>
  <c r="A10" i="16" s="1"/>
  <c r="A11" i="16" s="1"/>
  <c r="A14" i="16" s="1"/>
  <c r="A15" i="16" s="1"/>
</calcChain>
</file>

<file path=xl/sharedStrings.xml><?xml version="1.0" encoding="utf-8"?>
<sst xmlns="http://schemas.openxmlformats.org/spreadsheetml/2006/main" count="618" uniqueCount="344">
  <si>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</si>
  <si>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</si>
  <si>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</si>
  <si>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</si>
  <si>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</si>
  <si>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</si>
  <si>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</si>
  <si>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</si>
  <si>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</si>
  <si>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</si>
  <si>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</si>
  <si>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</si>
  <si>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</si>
  <si>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</si>
  <si>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</si>
  <si>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</si>
  <si>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</si>
  <si>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</si>
  <si>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</si>
  <si>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</si>
  <si>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</si>
  <si>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</si>
  <si>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</si>
  <si>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</si>
  <si>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</si>
  <si>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</si>
  <si>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</si>
  <si>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</si>
  <si>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</si>
  <si>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</si>
  <si>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</si>
  <si>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</si>
  <si>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</si>
  <si>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</si>
  <si>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</si>
  <si>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</si>
  <si>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</si>
  <si>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</si>
  <si>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</si>
  <si>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</si>
  <si>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</si>
  <si>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</si>
  <si>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</si>
  <si>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</si>
  <si>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</si>
  <si>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</si>
  <si>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</si>
  <si>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</si>
  <si>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</si>
  <si>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</si>
  <si>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</si>
  <si>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</si>
  <si>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</si>
  <si>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</si>
  <si>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</si>
  <si>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</si>
  <si>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</si>
  <si>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</si>
  <si>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</si>
  <si>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</si>
  <si>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</si>
  <si>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</si>
  <si>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</si>
  <si>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</si>
  <si>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</si>
  <si>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</si>
  <si>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</si>
  <si>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</si>
  <si>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</si>
  <si>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</si>
  <si>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</si>
  <si>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</si>
  <si>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</si>
  <si>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</si>
  <si>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</si>
  <si>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</si>
  <si>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</si>
  <si>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</si>
  <si>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</si>
  <si>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</si>
  <si>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</si>
  <si>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</si>
  <si>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</si>
  <si>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</si>
  <si>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</si>
  <si>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</si>
  <si>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</si>
  <si>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</si>
  <si>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</si>
  <si>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</si>
  <si>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</si>
  <si>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</si>
  <si>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</si>
  <si>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</si>
  <si>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</si>
  <si>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</si>
  <si>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</si>
  <si>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</si>
  <si>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</si>
  <si>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</si>
  <si>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</si>
  <si>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</si>
  <si>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</si>
  <si>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</si>
  <si>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</si>
  <si>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</si>
  <si>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</si>
  <si>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</si>
  <si>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</si>
  <si>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</si>
  <si>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</si>
  <si>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</si>
  <si>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</si>
  <si>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</si>
  <si>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</si>
  <si>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</si>
  <si>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</si>
  <si>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</si>
  <si>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</si>
  <si>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</si>
  <si>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</si>
  <si>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</si>
  <si>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</si>
  <si>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</si>
  <si>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</si>
  <si>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</si>
  <si>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</si>
  <si>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</si>
  <si>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</si>
  <si>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</si>
  <si>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</si>
  <si>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</si>
  <si>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</si>
  <si>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</si>
  <si>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</si>
  <si>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</si>
  <si>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</si>
  <si>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</si>
  <si>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</si>
  <si>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</si>
  <si>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</si>
  <si>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</si>
  <si>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</si>
  <si>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</si>
  <si>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</si>
  <si>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</si>
  <si>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</si>
  <si>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</si>
  <si>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</si>
  <si>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</si>
  <si>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</si>
  <si>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</si>
  <si>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</si>
  <si>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</si>
  <si>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</si>
  <si>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</si>
  <si>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</si>
  <si>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</si>
  <si>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</si>
  <si>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</si>
  <si>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</si>
  <si>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</si>
  <si>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</si>
  <si>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</si>
  <si>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</si>
  <si>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</si>
  <si>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</si>
  <si>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</si>
  <si>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</si>
  <si>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</si>
  <si>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</si>
  <si>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</si>
  <si>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</si>
  <si>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</si>
  <si>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</si>
  <si>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</si>
  <si>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</si>
  <si>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</si>
  <si>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</si>
  <si>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</si>
  <si>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</si>
  <si>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</si>
  <si>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</si>
  <si>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</si>
  <si>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</si>
  <si>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</si>
  <si>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</si>
  <si>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</si>
  <si>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</si>
  <si>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</si>
  <si>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</si>
  <si>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</si>
  <si>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</si>
  <si>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</si>
  <si>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</si>
  <si>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</si>
  <si>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</si>
  <si>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</si>
  <si>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</si>
  <si>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</si>
  <si>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</si>
  <si>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</si>
  <si>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</si>
  <si>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</si>
  <si>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</si>
  <si>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</si>
  <si>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</si>
  <si>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</si>
  <si>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</si>
  <si>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</si>
  <si>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</si>
  <si>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</si>
  <si>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</si>
  <si>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</si>
  <si>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</si>
  <si>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</si>
  <si>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</si>
  <si>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</si>
  <si>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</si>
  <si>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</si>
  <si>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</si>
  <si>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</si>
  <si>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</si>
  <si>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</si>
  <si>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</si>
  <si>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</si>
  <si>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</si>
  <si>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</si>
  <si>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</si>
  <si>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</si>
  <si>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</si>
  <si>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</si>
  <si>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</si>
  <si>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</si>
  <si>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</si>
  <si>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</si>
  <si>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</si>
  <si>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</si>
  <si>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</si>
  <si>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</si>
  <si>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</si>
  <si>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</si>
  <si>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</si>
  <si>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</si>
  <si>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</si>
  <si>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</si>
  <si>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</si>
  <si>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</si>
  <si>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</si>
  <si>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</si>
  <si>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</si>
  <si>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</si>
  <si>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</si>
  <si>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</si>
  <si>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</si>
  <si>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</si>
  <si>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</si>
  <si>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</si>
  <si>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</si>
  <si>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</si>
  <si>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</si>
  <si>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</si>
  <si>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</si>
  <si>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</si>
  <si>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</si>
  <si>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</si>
  <si>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</si>
  <si>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</si>
  <si>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</si>
  <si>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</si>
  <si>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</si>
  <si>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</si>
  <si>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</si>
  <si>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</si>
  <si>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</si>
  <si>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</si>
  <si>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</si>
  <si>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</si>
  <si>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</si>
  <si>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</si>
  <si>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</si>
  <si>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</si>
  <si>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</si>
  <si>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</si>
  <si>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</si>
  <si>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</si>
  <si>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</si>
  <si>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</si>
  <si>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</si>
  <si>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</si>
  <si>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</si>
  <si>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</si>
  <si>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</si>
  <si>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</si>
  <si>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</si>
  <si>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</si>
  <si>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</si>
  <si>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</si>
  <si>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</si>
  <si>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</si>
  <si>
    <t>Hongwon</t>
  </si>
  <si>
    <t xml:space="preserve">D02 Proposed Resolution for MAC data service for the Compact Frame (5 CIDs) </t>
  </si>
  <si>
    <t>15-25-0358</t>
  </si>
  <si>
    <t>https://mentor.ieee.org/802.15/dcn/25/15-25-0358-00-04ab-lb213-d02-comment-resolution-cid-562.docx</t>
  </si>
  <si>
    <t>3.10</t>
  </si>
  <si>
    <t>15-25-0356</t>
  </si>
  <si>
    <t xml:space="preserve">LB213/D02 comment resolution -- CID 562	</t>
  </si>
  <si>
    <t xml:space="preserve">LB213/D02 comment resolution -- CID 536	</t>
  </si>
  <si>
    <t>https://mentor.ieee.org/802.15/dcn/25/15-25-0356-00-04ab-lb213-d02-comment-resolution-cid-536.docx</t>
  </si>
  <si>
    <t>15-25-0355</t>
  </si>
  <si>
    <t xml:space="preserve">	LB213/D02 comment resolution -- CID 545</t>
  </si>
  <si>
    <t>https://mentor.ieee.org/802.15/dcn/25/15-25-0355-00-04ab-lb213-d02-comment-resolution-cid-54.docx</t>
  </si>
  <si>
    <t>Wenzheng</t>
  </si>
  <si>
    <t>Alex et al</t>
  </si>
  <si>
    <t>3.11</t>
  </si>
  <si>
    <t>3.12</t>
  </si>
  <si>
    <t>15-25-0361</t>
  </si>
  <si>
    <t>15-25-0360</t>
  </si>
  <si>
    <t>15-25-0359</t>
  </si>
  <si>
    <t>Proposed resolution for Pulse shape of the NB</t>
  </si>
  <si>
    <t>Proposed Resolution for Multiple advertising NB channels for MMS initialization</t>
  </si>
  <si>
    <t>Multiple advertising NB channels for MMS initialization</t>
  </si>
  <si>
    <t>https://mentor.ieee.org/802.15/dcn/25/15-25-0361-00-04ab-proposed-resolution-for-pulse-shape-of-the-nb.docx</t>
  </si>
  <si>
    <t>https://mentor.ieee.org/802.15/dcn/25/15-25-0360-00-04ab-proposed-resolution-for-multiple-advertising-nb-channels-for-mms-initialization.docx</t>
  </si>
  <si>
    <t>https://mentor.ieee.org/802.15/dcn/25/15-25-0359-00-04ab-multiple-advertising-nb-channels-for-mms-initialization.pptx</t>
  </si>
  <si>
    <t>15-25-0364</t>
  </si>
  <si>
    <t>https://mentor.ieee.org/802.15/dcn/25/15-25-0364-00-04ab-comment-resolution-176-177-238.docx</t>
  </si>
  <si>
    <t>Comment Resolution for CID 176, 177, 238.</t>
  </si>
  <si>
    <t>Youngwan</t>
  </si>
  <si>
    <t>15-25-0365</t>
  </si>
  <si>
    <t>LB213/D02 comment resolution -- CID 16 and 17</t>
  </si>
  <si>
    <t>https://mentor.ieee.org/802.15/dcn/25/15-25-0365-00-04ab-lb213-d02-comment-resolution-cid-16-and-17.docx</t>
  </si>
  <si>
    <t>LB213/D02 comment resolution -- CID 562</t>
  </si>
  <si>
    <t>Pooria</t>
  </si>
  <si>
    <t>15-25-0339</t>
  </si>
  <si>
    <t>Proposed Resolutions for 15.4ab D2.0 Sensing Comments</t>
  </si>
  <si>
    <t xml:space="preserve">Final  review of CID 536 resolution </t>
  </si>
  <si>
    <t>15-25-0366</t>
  </si>
  <si>
    <t xml:space="preserve">LB213/D02 comment resolution -- CID 545	</t>
  </si>
  <si>
    <t>https://mentor.ieee.org/802.15/dcn/25/15-25-0366-00-04ab-lb213-d02-comment-resolution-cid-545.docx</t>
  </si>
  <si>
    <t>proposed resolutions for Security part2</t>
  </si>
  <si>
    <t>Rojan</t>
  </si>
  <si>
    <t>https://mentor.ieee.org/802.15/dcn/25/15-25-0345-00-04ab-lb213-proposed-resolutions-for-security-part-2.docx</t>
  </si>
  <si>
    <t>15-25-0345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</si>
</sst>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  <xf numFmtId="0" fontId="27" fillId="0" borderId="0" xfId="10" applyFont="1" applyAlignment="1">
      <alignment horizontal="right"/>
    </xf>
    <xf numFmtId="0" fontId="0" fillId="0" borderId="0" xfId="0"/>
    <xf numFmtId="0" fontId="78" fillId="0" borderId="0" xfId="0" applyFont="1"/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55-00-04ab-lb213-d02-comment-resolution-cid-54.docx" TargetMode="External"/><Relationship Id="rId3" Type="http://schemas.openxmlformats.org/officeDocument/2006/relationships/hyperlink" Target="https://mentor.ieee.org/802.15/dcn/25/15-25-0329-00-04ab-comment-resolution-165-576-213-214-215-242-579-243.docx" TargetMode="External"/><Relationship Id="rId7" Type="http://schemas.openxmlformats.org/officeDocument/2006/relationships/hyperlink" Target="https://mentor.ieee.org/802.15/dcn/25/15-25-0356-00-04ab-lb213-d02-comment-resolution-cid-536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64-00-04ab-comment-resolution-176-177-238.docx" TargetMode="External"/><Relationship Id="rId13" Type="http://schemas.openxmlformats.org/officeDocument/2006/relationships/hyperlink" Target="https://mentor.ieee.org/802.15/dcn/25/15-25-0345-00-04ab-lb213-proposed-resolutions-for-security-part-2.docx" TargetMode="External"/><Relationship Id="rId3" Type="http://schemas.openxmlformats.org/officeDocument/2006/relationships/hyperlink" Target="https://mentor.ieee.org/802.15/dcn/25/15-25-0326-00-04ab-proposed-resolution-for-cid-144.docx" TargetMode="External"/><Relationship Id="rId7" Type="http://schemas.openxmlformats.org/officeDocument/2006/relationships/hyperlink" Target="https://mentor.ieee.org/802.15/dcn/25/15-25-0281-00-04ab-d02-miscellaneous-comment-resolutions-v.docx" TargetMode="External"/><Relationship Id="rId12" Type="http://schemas.openxmlformats.org/officeDocument/2006/relationships/hyperlink" Target="https://mentor.ieee.org/802.15/dcn/25/15-25-0308-00-04ab-lb213-d02-comment-resolution-cids-174-471-472.docx" TargetMode="External"/><Relationship Id="rId2" Type="http://schemas.openxmlformats.org/officeDocument/2006/relationships/hyperlink" Target="https://mentor.ieee.org/802.15/dcn/25/15-25-0306-00-04ab-lb213-d02-comment-resolution-cid-504.docx" TargetMode="External"/><Relationship Id="rId1" Type="http://schemas.openxmlformats.org/officeDocument/2006/relationships/hyperlink" Target="https://mentor.ieee.org/802.15/dcn/25/15-25-0309-00-04ab-lb213-d02-comment-resolution-cid-27.docx" TargetMode="External"/><Relationship Id="rId6" Type="http://schemas.openxmlformats.org/officeDocument/2006/relationships/hyperlink" Target="https://mentor.ieee.org/802.15/dcn/25/15-25-0308-00-04ab-lb213-d02-comment-resolution-cids-174-471-472.docx" TargetMode="External"/><Relationship Id="rId11" Type="http://schemas.openxmlformats.org/officeDocument/2006/relationships/hyperlink" Target="https://mentor.ieee.org/802.15/dcn/25/15-25-0366-00-04ab-lb213-d02-comment-resolution-cid-545.docx" TargetMode="External"/><Relationship Id="rId5" Type="http://schemas.openxmlformats.org/officeDocument/2006/relationships/hyperlink" Target="https://mentor.ieee.org/802.15/dcn/25/15-25-0328-01-04ab-proposed-resolutions-for-cid-5-6-etc.docx" TargetMode="External"/><Relationship Id="rId10" Type="http://schemas.openxmlformats.org/officeDocument/2006/relationships/hyperlink" Target="https://mentor.ieee.org/802.15/dcn/25/15-25-0365-00-04ab-lb213-d02-comment-resolution-cid-16-and-17.docx" TargetMode="External"/><Relationship Id="rId4" Type="http://schemas.openxmlformats.org/officeDocument/2006/relationships/hyperlink" Target="https://mentor.ieee.org/802.15/dcn/25/15-25-0327-00-04ab-clarification-of-timing-offset-between-nb-and-mms.pptx" TargetMode="External"/><Relationship Id="rId9" Type="http://schemas.openxmlformats.org/officeDocument/2006/relationships/hyperlink" Target="https://mentor.ieee.org/802.15/dcn/25/15-25-0331-00-04ab-resolutions-to-cids-19-234-311.docx" TargetMode="External"/><Relationship Id="rId1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61-00-04ab-proposed-resolution-for-pulse-shape-of-the-nb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359-00-04ab-multiple-advertising-nb-channels-for-mms-initialization.pptx" TargetMode="External"/><Relationship Id="rId4" Type="http://schemas.openxmlformats.org/officeDocument/2006/relationships/hyperlink" Target="https://mentor.ieee.org/802.15/dcn/25/15-25-0360-00-04ab-proposed-resolution-for-multiple-advertising-nb-channels-for-mms-initialization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244</v>
      </c>
      <c r="B1" s="98" t="s">
        <v>125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126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127</v>
      </c>
      <c r="Y4" s="162"/>
      <c r="Z4" s="163"/>
      <c r="AA4" s="161" t="s">
        <v>128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245</v>
      </c>
      <c r="C8" s="50"/>
      <c r="D8" s="153" t="s">
        <v>246</v>
      </c>
      <c r="E8" s="154" t="s">
        <v>245</v>
      </c>
      <c r="F8" s="154" t="s">
        <v>247</v>
      </c>
      <c r="G8" s="154" t="s">
        <v>248</v>
      </c>
      <c r="H8" s="46"/>
      <c r="I8" s="153" t="s">
        <v>246</v>
      </c>
      <c r="J8" s="154" t="s">
        <v>245</v>
      </c>
      <c r="K8" s="154" t="s">
        <v>247</v>
      </c>
      <c r="L8" s="154" t="s">
        <v>248</v>
      </c>
      <c r="M8" s="46"/>
      <c r="N8" s="153" t="s">
        <v>246</v>
      </c>
      <c r="O8" s="154" t="s">
        <v>245</v>
      </c>
      <c r="P8" s="154" t="s">
        <v>247</v>
      </c>
      <c r="Q8" s="154" t="s">
        <v>248</v>
      </c>
      <c r="R8" s="46"/>
      <c r="S8" s="153" t="s">
        <v>246</v>
      </c>
      <c r="T8" s="154" t="s">
        <v>245</v>
      </c>
      <c r="U8" s="154" t="s">
        <v>247</v>
      </c>
      <c r="V8" s="154" t="s">
        <v>248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129</v>
      </c>
      <c r="E9" s="294"/>
      <c r="F9" s="294"/>
      <c r="G9" s="294"/>
      <c r="H9" s="295"/>
      <c r="I9" s="167" t="s">
        <v>130</v>
      </c>
      <c r="J9" s="167"/>
      <c r="K9" s="167"/>
      <c r="L9" s="168"/>
      <c r="M9" s="169"/>
      <c r="N9" s="167" t="s">
        <v>130</v>
      </c>
      <c r="O9" s="167"/>
      <c r="P9" s="167"/>
      <c r="Q9" s="168"/>
      <c r="R9" s="169"/>
      <c r="S9" s="167" t="s">
        <v>130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131</v>
      </c>
      <c r="M11" s="267"/>
      <c r="N11" s="288" t="s">
        <v>132</v>
      </c>
      <c r="O11" s="289"/>
      <c r="P11" s="289"/>
      <c r="Q11" s="289"/>
      <c r="R11" s="290"/>
      <c r="S11" s="184" t="s">
        <v>133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133</v>
      </c>
      <c r="P13" s="279" t="s">
        <v>93</v>
      </c>
      <c r="Q13" s="181" t="s">
        <v>134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135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136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131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137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138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133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139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140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141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142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143</v>
      </c>
      <c r="B42" s="226" t="s">
        <v>144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145</v>
      </c>
      <c r="O42" s="211" t="s">
        <v>146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147</v>
      </c>
      <c r="B43" s="229" t="s">
        <v>148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149</v>
      </c>
      <c r="O43" s="217" t="s">
        <v>150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151</v>
      </c>
      <c r="B44" s="232" t="s">
        <v>152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153</v>
      </c>
      <c r="O44" s="220" t="s">
        <v>154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155</v>
      </c>
      <c r="B45" s="238" t="s">
        <v>156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157</v>
      </c>
      <c r="O45" s="223" t="s">
        <v>158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159</v>
      </c>
      <c r="O46" s="214" t="s">
        <v>160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161</v>
      </c>
      <c r="B47" s="110" t="s">
        <v>162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163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164</v>
      </c>
      <c r="B48" s="113" t="s">
        <v>165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166</v>
      </c>
      <c r="O48" s="72" t="s">
        <v>167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168</v>
      </c>
      <c r="B49" s="208" t="s">
        <v>169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170</v>
      </c>
      <c r="B50" s="72" t="s">
        <v>171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172</v>
      </c>
      <c r="B51" s="72" t="s">
        <v>173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174</v>
      </c>
      <c r="B52" s="116" t="s">
        <v>175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176</v>
      </c>
      <c r="B53" s="147" t="s">
        <v>177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178</v>
      </c>
      <c r="B54" s="119" t="s">
        <v>179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180</v>
      </c>
      <c r="B55" s="123" t="s">
        <v>181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182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183</v>
      </c>
      <c r="C6" s="15" t="s">
        <v>184</v>
      </c>
    </row>
    <row r="7" spans="1:3" x14ac:dyDescent="0.25">
      <c r="A7" s="1">
        <f t="shared" ref="A7:A16" si="0">A6+1</f>
        <v>1</v>
      </c>
      <c r="B7" s="1" t="s">
        <v>186</v>
      </c>
      <c r="C7" s="13">
        <v>0.60416666666666663</v>
      </c>
    </row>
    <row r="8" spans="1:3" x14ac:dyDescent="0.25">
      <c r="A8" s="1">
        <f>A7+1</f>
        <v>2</v>
      </c>
      <c r="B8" s="1" t="s">
        <v>185</v>
      </c>
      <c r="C8" s="13">
        <v>0.70833333333333337</v>
      </c>
    </row>
    <row r="9" spans="1:3" x14ac:dyDescent="0.25">
      <c r="A9" s="1">
        <f t="shared" si="0"/>
        <v>3</v>
      </c>
      <c r="B9" s="1" t="s">
        <v>187</v>
      </c>
      <c r="C9" s="13">
        <v>0.375</v>
      </c>
    </row>
    <row r="10" spans="1:3" x14ac:dyDescent="0.25">
      <c r="A10" s="1">
        <f t="shared" si="0"/>
        <v>4</v>
      </c>
      <c r="B10" s="1" t="s">
        <v>294</v>
      </c>
      <c r="C10" s="13">
        <v>0.47916666666666669</v>
      </c>
    </row>
    <row r="11" spans="1:3" x14ac:dyDescent="0.25">
      <c r="A11" s="1">
        <f t="shared" si="0"/>
        <v>5</v>
      </c>
      <c r="B11" s="1" t="s">
        <v>295</v>
      </c>
      <c r="C11" s="13">
        <v>0.70833333333333337</v>
      </c>
    </row>
    <row r="12" spans="1:3" x14ac:dyDescent="0.25">
      <c r="A12" s="1">
        <f t="shared" si="0"/>
        <v>6</v>
      </c>
      <c r="B12" s="1" t="s">
        <v>188</v>
      </c>
      <c r="C12" s="13">
        <v>0.41666666666666669</v>
      </c>
    </row>
    <row r="13" spans="1:3" x14ac:dyDescent="0.25">
      <c r="A13" s="1">
        <f t="shared" si="0"/>
        <v>7</v>
      </c>
      <c r="B13" s="1" t="s">
        <v>189</v>
      </c>
      <c r="C13" s="13">
        <v>0.60416666666666663</v>
      </c>
    </row>
    <row r="14" spans="1:3" x14ac:dyDescent="0.25">
      <c r="A14" s="1">
        <f t="shared" si="0"/>
        <v>8</v>
      </c>
      <c r="B14" s="1" t="s">
        <v>293</v>
      </c>
      <c r="C14" s="13">
        <v>0.70833333333333337</v>
      </c>
    </row>
    <row r="15" spans="1:3" x14ac:dyDescent="0.25">
      <c r="A15" s="1">
        <f t="shared" si="0"/>
        <v>9</v>
      </c>
      <c r="B15" s="1" t="s">
        <v>190</v>
      </c>
      <c r="C15" s="13">
        <v>0.47916666666666669</v>
      </c>
    </row>
    <row r="16" spans="1:3" x14ac:dyDescent="0.25">
      <c r="A16" s="1">
        <f t="shared" si="0"/>
        <v>10</v>
      </c>
      <c r="B16" s="1" t="s">
        <v>191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14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3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343" t="s">
        <v>296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257</v>
      </c>
      <c r="C10" s="12" t="s">
        <v>258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250</v>
      </c>
      <c r="H11" s="14" t="s">
        <v>249</v>
      </c>
      <c r="I11" s="11"/>
      <c r="J11" s="11"/>
    </row>
    <row r="12" spans="1:10" x14ac:dyDescent="0.25">
      <c r="A12" s="5">
        <f t="shared" si="0"/>
        <v>1.7000000000000006</v>
      </c>
      <c r="B12" s="25" t="s">
        <v>192</v>
      </c>
      <c r="C12" s="12" t="s">
        <v>193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217</v>
      </c>
      <c r="C13" s="12" t="s">
        <v>218</v>
      </c>
      <c r="D13" s="8">
        <v>20</v>
      </c>
      <c r="E13" s="10">
        <f t="shared" si="1"/>
        <v>0.65277777777777757</v>
      </c>
      <c r="F13" s="343" t="s">
        <v>292</v>
      </c>
      <c r="G13" t="s">
        <v>220</v>
      </c>
      <c r="H13" s="56" t="s">
        <v>219</v>
      </c>
      <c r="I13" s="11"/>
      <c r="J13" s="11"/>
    </row>
    <row r="14" spans="1:10" x14ac:dyDescent="0.25">
      <c r="A14" s="5">
        <f t="shared" si="0"/>
        <v>1.9000000000000008</v>
      </c>
      <c r="B14" s="25" t="s">
        <v>272</v>
      </c>
      <c r="C14" s="12" t="s">
        <v>200</v>
      </c>
      <c r="D14" s="8">
        <v>20</v>
      </c>
      <c r="E14" s="10">
        <f t="shared" si="1"/>
        <v>0.66666666666666641</v>
      </c>
      <c r="F14" s="343" t="s">
        <v>292</v>
      </c>
      <c r="G14" s="7" t="s">
        <v>262</v>
      </c>
      <c r="H14" s="14" t="s">
        <v>273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213</v>
      </c>
      <c r="C20" s="12" t="s">
        <v>214</v>
      </c>
      <c r="D20" s="8">
        <v>30</v>
      </c>
      <c r="E20" s="10">
        <f t="shared" si="3"/>
        <v>0.71180555555555558</v>
      </c>
      <c r="F20" s="343" t="s">
        <v>292</v>
      </c>
      <c r="G20" s="7" t="s">
        <v>216</v>
      </c>
      <c r="H20" s="14"/>
    </row>
    <row r="21" spans="1:10" x14ac:dyDescent="0.25">
      <c r="A21" s="5">
        <f t="shared" si="2"/>
        <v>2.3000000000000003</v>
      </c>
      <c r="B21" s="25" t="s">
        <v>206</v>
      </c>
      <c r="C21" s="12" t="s">
        <v>200</v>
      </c>
      <c r="D21" s="8">
        <v>20</v>
      </c>
      <c r="E21" s="10">
        <f t="shared" si="3"/>
        <v>0.73263888888888895</v>
      </c>
      <c r="F21" s="343" t="s">
        <v>291</v>
      </c>
      <c r="G21" s="7" t="s">
        <v>262</v>
      </c>
      <c r="H21" s="14" t="s">
        <v>299</v>
      </c>
    </row>
    <row r="22" spans="1:10" x14ac:dyDescent="0.25">
      <c r="A22" s="5">
        <f t="shared" si="2"/>
        <v>2.4000000000000004</v>
      </c>
      <c r="B22" s="25" t="s">
        <v>282</v>
      </c>
      <c r="C22" s="12" t="s">
        <v>263</v>
      </c>
      <c r="D22" s="8">
        <v>20</v>
      </c>
      <c r="E22" s="10">
        <f t="shared" si="3"/>
        <v>0.74652777777777779</v>
      </c>
      <c r="F22" s="343" t="s">
        <v>292</v>
      </c>
      <c r="G22" s="7" t="s">
        <v>264</v>
      </c>
      <c r="H22" s="14" t="s">
        <v>279</v>
      </c>
    </row>
    <row r="23" spans="1:10" x14ac:dyDescent="0.25">
      <c r="A23" s="5">
        <f t="shared" si="2"/>
        <v>2.5000000000000004</v>
      </c>
      <c r="B23" s="25" t="s">
        <v>281</v>
      </c>
      <c r="C23" s="12" t="s">
        <v>267</v>
      </c>
      <c r="D23" s="8">
        <v>20</v>
      </c>
      <c r="E23" s="10">
        <f t="shared" si="3"/>
        <v>0.76041666666666663</v>
      </c>
      <c r="F23" s="343" t="s">
        <v>292</v>
      </c>
      <c r="G23" s="7" t="s">
        <v>268</v>
      </c>
      <c r="H23" s="14" t="s">
        <v>280</v>
      </c>
    </row>
    <row r="24" spans="1:10" x14ac:dyDescent="0.25">
      <c r="A24" s="5">
        <f t="shared" si="2"/>
        <v>2.6000000000000005</v>
      </c>
      <c r="B24" s="25" t="s">
        <v>284</v>
      </c>
      <c r="C24" s="12" t="s">
        <v>267</v>
      </c>
      <c r="D24" s="8">
        <v>15</v>
      </c>
      <c r="E24" s="10">
        <f t="shared" si="3"/>
        <v>0.77430555555555547</v>
      </c>
      <c r="F24" s="343" t="s">
        <v>292</v>
      </c>
      <c r="G24" s="7" t="s">
        <v>269</v>
      </c>
      <c r="H24" s="14" t="s">
        <v>283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343" t="s">
        <v>291</v>
      </c>
      <c r="G25" s="7" t="s">
        <v>290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254</v>
      </c>
      <c r="F30" s="343" t="s">
        <v>291</v>
      </c>
      <c r="G30" t="s">
        <v>255</v>
      </c>
      <c r="H30" s="14" t="s">
        <v>256</v>
      </c>
    </row>
    <row r="31" spans="1:10" x14ac:dyDescent="0.25">
      <c r="B31" s="7" t="s">
        <v>251</v>
      </c>
      <c r="F31" s="343" t="s">
        <v>291</v>
      </c>
      <c r="G31" s="7" t="s">
        <v>253</v>
      </c>
      <c r="H31" s="14" t="s">
        <v>252</v>
      </c>
    </row>
    <row r="32" spans="1:10" x14ac:dyDescent="0.25">
      <c r="G32"/>
      <c r="H32" s="14"/>
    </row>
    <row r="33" spans="1:10" x14ac:dyDescent="0.25">
      <c r="F33" s="343" t="s">
        <v>297</v>
      </c>
      <c r="G33"/>
      <c r="H33" s="14"/>
    </row>
    <row r="34" spans="1:10" x14ac:dyDescent="0.25">
      <c r="F34" s="343" t="s">
        <v>298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5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210</v>
      </c>
      <c r="C7" s="12" t="s">
        <v>211</v>
      </c>
      <c r="D7" s="8">
        <v>15</v>
      </c>
      <c r="E7" s="10">
        <f t="shared" si="1"/>
        <v>0.37847222222222221</v>
      </c>
      <c r="F7" s="342" t="s">
        <v>291</v>
      </c>
      <c r="G7" t="s">
        <v>236</v>
      </c>
      <c r="H7" s="56" t="s">
        <v>235</v>
      </c>
    </row>
    <row r="8" spans="1:8" ht="14.4" x14ac:dyDescent="0.3">
      <c r="A8" s="26">
        <f t="shared" si="0"/>
        <v>3.3000000000000003</v>
      </c>
      <c r="B8" s="25" t="s">
        <v>227</v>
      </c>
      <c r="C8" s="12" t="s">
        <v>221</v>
      </c>
      <c r="D8" s="8">
        <v>15</v>
      </c>
      <c r="E8" s="10">
        <f t="shared" si="1"/>
        <v>0.3888888888888889</v>
      </c>
      <c r="F8" s="342" t="s">
        <v>291</v>
      </c>
      <c r="G8" t="s">
        <v>223</v>
      </c>
      <c r="H8" s="56" t="s">
        <v>225</v>
      </c>
    </row>
    <row r="9" spans="1:8" ht="14.4" x14ac:dyDescent="0.3">
      <c r="A9" s="26">
        <f t="shared" si="0"/>
        <v>3.4000000000000004</v>
      </c>
      <c r="B9" s="25" t="s">
        <v>228</v>
      </c>
      <c r="C9" s="12" t="s">
        <v>221</v>
      </c>
      <c r="D9" s="8">
        <v>15</v>
      </c>
      <c r="E9" s="10">
        <f t="shared" si="1"/>
        <v>0.39930555555555558</v>
      </c>
      <c r="F9" s="342" t="s">
        <v>291</v>
      </c>
      <c r="G9" t="s">
        <v>224</v>
      </c>
      <c r="H9" s="56" t="s">
        <v>226</v>
      </c>
    </row>
    <row r="10" spans="1:8" x14ac:dyDescent="0.25">
      <c r="A10" s="26">
        <f t="shared" si="0"/>
        <v>3.5000000000000004</v>
      </c>
      <c r="B10" s="25" t="s">
        <v>287</v>
      </c>
      <c r="C10" s="12" t="s">
        <v>286</v>
      </c>
      <c r="D10" s="8">
        <v>15</v>
      </c>
      <c r="E10" s="10">
        <f t="shared" si="1"/>
        <v>0.40972222222222227</v>
      </c>
      <c r="F10" s="342" t="s">
        <v>291</v>
      </c>
      <c r="G10" t="s">
        <v>216</v>
      </c>
      <c r="H10" s="54" t="s">
        <v>285</v>
      </c>
    </row>
    <row r="11" spans="1:8" x14ac:dyDescent="0.25">
      <c r="A11" s="26">
        <f t="shared" si="0"/>
        <v>3.6000000000000005</v>
      </c>
      <c r="B11" s="25" t="s">
        <v>289</v>
      </c>
      <c r="C11" s="12" t="s">
        <v>267</v>
      </c>
      <c r="D11" s="8">
        <v>10</v>
      </c>
      <c r="E11" s="10">
        <f t="shared" si="1"/>
        <v>0.42013888888888895</v>
      </c>
      <c r="F11" s="342" t="s">
        <v>291</v>
      </c>
      <c r="G11" t="s">
        <v>268</v>
      </c>
      <c r="H11" s="35" t="s">
        <v>280</v>
      </c>
    </row>
    <row r="12" spans="1:8" x14ac:dyDescent="0.25">
      <c r="A12" s="26">
        <f t="shared" si="0"/>
        <v>3.7000000000000006</v>
      </c>
      <c r="B12" s="11" t="s">
        <v>288</v>
      </c>
      <c r="C12" s="12" t="s">
        <v>267</v>
      </c>
      <c r="D12" s="26">
        <v>20</v>
      </c>
      <c r="E12" s="10">
        <f t="shared" si="1"/>
        <v>0.42708333333333337</v>
      </c>
      <c r="F12" s="342" t="s">
        <v>292</v>
      </c>
      <c r="G12" t="s">
        <v>269</v>
      </c>
      <c r="H12" s="35" t="s">
        <v>283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5</v>
      </c>
      <c r="E13" s="10">
        <f t="shared" si="1"/>
        <v>0.44097222222222227</v>
      </c>
      <c r="G13"/>
      <c r="H13" s="35"/>
    </row>
    <row r="14" spans="1:8" x14ac:dyDescent="0.25">
      <c r="A14" s="26">
        <f t="shared" si="0"/>
        <v>3.9000000000000008</v>
      </c>
      <c r="B14" s="11" t="s">
        <v>306</v>
      </c>
      <c r="C14" s="12" t="s">
        <v>200</v>
      </c>
      <c r="D14" s="8">
        <v>5</v>
      </c>
      <c r="E14" s="10">
        <f t="shared" si="1"/>
        <v>0.44444444444444448</v>
      </c>
      <c r="F14" s="342" t="s">
        <v>292</v>
      </c>
      <c r="G14" t="s">
        <v>302</v>
      </c>
      <c r="H14" s="35" t="s">
        <v>303</v>
      </c>
    </row>
    <row r="15" spans="1:8" x14ac:dyDescent="0.25">
      <c r="A15" s="33" t="s">
        <v>304</v>
      </c>
      <c r="B15" s="11" t="s">
        <v>307</v>
      </c>
      <c r="C15" s="12" t="s">
        <v>200</v>
      </c>
      <c r="D15" s="8">
        <v>15</v>
      </c>
      <c r="E15" s="10">
        <f t="shared" si="1"/>
        <v>0.44791666666666669</v>
      </c>
      <c r="F15" s="342" t="s">
        <v>292</v>
      </c>
      <c r="G15" t="s">
        <v>305</v>
      </c>
      <c r="H15" s="35" t="s">
        <v>308</v>
      </c>
    </row>
    <row r="16" spans="1:8" x14ac:dyDescent="0.25">
      <c r="A16" s="33" t="s">
        <v>314</v>
      </c>
      <c r="B16" s="11" t="s">
        <v>310</v>
      </c>
      <c r="C16" s="12" t="s">
        <v>200</v>
      </c>
      <c r="D16" s="8"/>
      <c r="E16" s="10">
        <f t="shared" ref="E16" si="2">E14+TIME(0,D14,0)</f>
        <v>0.44791666666666669</v>
      </c>
      <c r="F16" s="342" t="s">
        <v>292</v>
      </c>
      <c r="G16" t="s">
        <v>309</v>
      </c>
      <c r="H16" s="35" t="s">
        <v>311</v>
      </c>
    </row>
    <row r="17" spans="1:8" x14ac:dyDescent="0.25">
      <c r="A17" s="33" t="s">
        <v>315</v>
      </c>
      <c r="B17" s="11" t="s">
        <v>2</v>
      </c>
      <c r="C17" s="12"/>
      <c r="D17" s="8"/>
      <c r="E17" s="10">
        <f t="shared" ref="E17" si="3">E15+TIME(0,D15,0)</f>
        <v>0.45833333333333337</v>
      </c>
      <c r="G17"/>
      <c r="H17" s="35"/>
    </row>
    <row r="18" spans="1:8" x14ac:dyDescent="0.25">
      <c r="A18" s="33"/>
      <c r="B18" s="11"/>
      <c r="C18" s="12"/>
      <c r="D18" s="8"/>
      <c r="E18" s="10"/>
      <c r="G18"/>
      <c r="H18" s="35"/>
    </row>
    <row r="19" spans="1:8" x14ac:dyDescent="0.25">
      <c r="A19" s="344"/>
      <c r="B19" s="11"/>
      <c r="C19" s="12"/>
      <c r="D19" s="8"/>
      <c r="E19" s="10"/>
      <c r="G19"/>
      <c r="H19" s="35"/>
    </row>
    <row r="20" spans="1:8" x14ac:dyDescent="0.25">
      <c r="A20" s="1">
        <f>Summary!A$10</f>
        <v>4</v>
      </c>
      <c r="B20" s="1" t="str">
        <f>Summary!B$10</f>
        <v>Tuesday 29-July  AM2: Ad hoc time</v>
      </c>
      <c r="C20" s="12"/>
      <c r="D20" s="8"/>
      <c r="E20" s="13">
        <f>Summary!$C$10</f>
        <v>0.47916666666666669</v>
      </c>
      <c r="G20"/>
      <c r="H20" s="35"/>
    </row>
    <row r="21" spans="1:8" x14ac:dyDescent="0.25">
      <c r="A21" s="26">
        <f t="shared" ref="A21" si="4">A20+0.1</f>
        <v>4.0999999999999996</v>
      </c>
      <c r="B21" s="7" t="s">
        <v>198</v>
      </c>
      <c r="C21" s="12"/>
      <c r="D21" s="8"/>
      <c r="E21" s="10">
        <f>E20+TIME(0,D20,0)</f>
        <v>0.47916666666666669</v>
      </c>
      <c r="G21"/>
      <c r="H21" s="35"/>
    </row>
    <row r="22" spans="1:8" x14ac:dyDescent="0.25">
      <c r="A22" s="26"/>
      <c r="B22" s="11"/>
      <c r="C22" s="12"/>
      <c r="D22" s="8"/>
      <c r="E22" s="10"/>
    </row>
    <row r="24" spans="1:8" x14ac:dyDescent="0.25">
      <c r="A24" s="1">
        <f>Summary!A$11</f>
        <v>5</v>
      </c>
      <c r="B24" s="1" t="str">
        <f>Summary!B$11</f>
        <v>Tuesday 29-July  PM2: Ad hoc time</v>
      </c>
      <c r="E24" s="13">
        <f>Summary!$C$11</f>
        <v>0.70833333333333337</v>
      </c>
    </row>
    <row r="25" spans="1:8" x14ac:dyDescent="0.25">
      <c r="A25" s="26">
        <f t="shared" ref="A25" si="5">A24+0.1</f>
        <v>5.0999999999999996</v>
      </c>
      <c r="B25" s="7" t="s">
        <v>198</v>
      </c>
      <c r="E25" s="10">
        <f>E24+TIME(0,D24,0)</f>
        <v>0.70833333333333337</v>
      </c>
    </row>
    <row r="29" spans="1:8" x14ac:dyDescent="0.25">
      <c r="F29" s="343" t="s">
        <v>297</v>
      </c>
    </row>
    <row r="30" spans="1:8" x14ac:dyDescent="0.25">
      <c r="F30" s="343" t="s">
        <v>298</v>
      </c>
    </row>
    <row r="32" spans="1:8" x14ac:dyDescent="0.25">
      <c r="A32" s="26"/>
      <c r="D32" s="8"/>
      <c r="E32" s="10"/>
      <c r="G32"/>
      <c r="H32" s="35"/>
    </row>
    <row r="33" spans="1:8" x14ac:dyDescent="0.25">
      <c r="A33" s="1"/>
      <c r="D33" s="8"/>
      <c r="E33" s="10"/>
      <c r="H33" s="35"/>
    </row>
    <row r="34" spans="1:8" x14ac:dyDescent="0.25">
      <c r="H34" s="35"/>
    </row>
    <row r="43" spans="1:8" x14ac:dyDescent="0.25">
      <c r="B43" s="7" t="s">
        <v>82</v>
      </c>
    </row>
    <row r="44" spans="1:8" x14ac:dyDescent="0.25">
      <c r="H44" s="14"/>
    </row>
    <row r="47" spans="1:8" x14ac:dyDescent="0.25">
      <c r="B47" s="11"/>
      <c r="C47" s="12"/>
      <c r="D47" s="8"/>
    </row>
    <row r="48" spans="1:8" x14ac:dyDescent="0.25">
      <c r="D48" s="8"/>
    </row>
    <row r="49" spans="4:4" x14ac:dyDescent="0.25">
      <c r="D49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  <hyperlink ref="H14" r:id="rId6" xr:uid="{4B3247AC-05B8-428F-BB32-D9AAE592EC3B}"/>
    <hyperlink ref="H15" r:id="rId7" xr:uid="{83F4442D-3EEC-4D64-BE64-0FC819ECB86F}"/>
    <hyperlink ref="H16" r:id="rId8" xr:uid="{C8826CAC-4540-4776-91A5-F57BBDF6A95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tabSelected="1" zoomScale="110" zoomScaleNormal="110" workbookViewId="0">
      <pane ySplit="2" topLeftCell="A7" activePane="bottomLeft" state="frozen"/>
      <selection pane="bottomLeft" activeCell="D18" sqref="D1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10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278</v>
      </c>
      <c r="C7" s="12" t="s">
        <v>271</v>
      </c>
      <c r="D7" s="8">
        <v>15</v>
      </c>
      <c r="E7" s="10">
        <f t="shared" si="0"/>
        <v>0.42708333333333337</v>
      </c>
      <c r="G7" t="s">
        <v>270</v>
      </c>
      <c r="H7" s="35" t="s">
        <v>275</v>
      </c>
    </row>
    <row r="8" spans="1:8" x14ac:dyDescent="0.25">
      <c r="A8" s="26">
        <f>A7+0.1</f>
        <v>6.2999999999999989</v>
      </c>
      <c r="B8" s="11" t="s">
        <v>265</v>
      </c>
      <c r="C8" s="12" t="s">
        <v>266</v>
      </c>
      <c r="D8" s="8">
        <v>10</v>
      </c>
      <c r="E8" s="10">
        <f t="shared" si="0"/>
        <v>0.43750000000000006</v>
      </c>
      <c r="G8" s="345"/>
      <c r="H8" s="35"/>
    </row>
    <row r="9" spans="1:8" x14ac:dyDescent="0.25">
      <c r="A9" s="26">
        <f>A8+0.1</f>
        <v>6.3999999999999986</v>
      </c>
      <c r="B9" s="25" t="s">
        <v>336</v>
      </c>
      <c r="C9" s="12" t="s">
        <v>200</v>
      </c>
      <c r="D9" s="8">
        <v>5</v>
      </c>
      <c r="E9" s="10">
        <f t="shared" si="0"/>
        <v>0.44444444444444448</v>
      </c>
      <c r="G9" s="345" t="s">
        <v>325</v>
      </c>
      <c r="H9" s="14" t="s">
        <v>326</v>
      </c>
    </row>
    <row r="10" spans="1:8" x14ac:dyDescent="0.25">
      <c r="A10" s="26">
        <f>A9+0.1</f>
        <v>6.4999999999999982</v>
      </c>
      <c r="B10" s="25" t="s">
        <v>327</v>
      </c>
      <c r="C10" s="12" t="s">
        <v>328</v>
      </c>
      <c r="D10" s="8">
        <v>15</v>
      </c>
      <c r="E10" s="10">
        <f t="shared" si="0"/>
        <v>0.44791666666666669</v>
      </c>
      <c r="G10" s="345"/>
      <c r="H10" s="14"/>
    </row>
    <row r="11" spans="1:8" x14ac:dyDescent="0.25">
      <c r="A11" s="26">
        <f>A10+0.1</f>
        <v>6.5999999999999979</v>
      </c>
      <c r="B11" s="11" t="s">
        <v>85</v>
      </c>
      <c r="C11" s="12" t="s">
        <v>4</v>
      </c>
      <c r="D11" s="8"/>
      <c r="E11" s="10">
        <f t="shared" ref="E11" si="1">E10+TIME(0,D10,0)</f>
        <v>0.45833333333333337</v>
      </c>
      <c r="G11" s="345"/>
      <c r="H11" s="14"/>
    </row>
    <row r="12" spans="1:8" x14ac:dyDescent="0.25">
      <c r="A12" s="26"/>
      <c r="D12" s="8"/>
      <c r="E12" s="10"/>
      <c r="H12" s="35"/>
    </row>
    <row r="13" spans="1:8" x14ac:dyDescent="0.25">
      <c r="A13" s="23">
        <f>Summary!A$13</f>
        <v>7</v>
      </c>
      <c r="B13" s="1" t="str">
        <f>Summary!B$13</f>
        <v>Wednesday 30-July PM1: Status, review and comment resolution</v>
      </c>
      <c r="C13" s="12"/>
      <c r="D13" s="8"/>
      <c r="E13" s="13">
        <f>Summary!C$13</f>
        <v>0.60416666666666663</v>
      </c>
    </row>
    <row r="14" spans="1:8" x14ac:dyDescent="0.25">
      <c r="A14" s="26">
        <f>A13+0.1</f>
        <v>7.1</v>
      </c>
      <c r="B14" s="25" t="s">
        <v>46</v>
      </c>
      <c r="C14" s="12" t="s">
        <v>4</v>
      </c>
      <c r="D14" s="8">
        <v>5</v>
      </c>
      <c r="E14" s="10">
        <f t="shared" ref="E14:E22" si="2">E13+TIME(0,D13,0)</f>
        <v>0.60416666666666663</v>
      </c>
      <c r="H14" s="14"/>
    </row>
    <row r="15" spans="1:8" x14ac:dyDescent="0.25">
      <c r="A15" s="26">
        <f>A14+0.1</f>
        <v>7.1999999999999993</v>
      </c>
      <c r="B15" s="25" t="s">
        <v>203</v>
      </c>
      <c r="C15" s="12" t="s">
        <v>200</v>
      </c>
      <c r="D15" s="8">
        <v>15</v>
      </c>
      <c r="E15" s="10">
        <f t="shared" si="2"/>
        <v>0.60763888888888884</v>
      </c>
      <c r="G15" t="s">
        <v>204</v>
      </c>
      <c r="H15" s="14" t="s">
        <v>205</v>
      </c>
    </row>
    <row r="16" spans="1:8" x14ac:dyDescent="0.25">
      <c r="A16" s="26">
        <f>A15+0.1</f>
        <v>7.2999999999999989</v>
      </c>
      <c r="B16" s="25" t="s">
        <v>206</v>
      </c>
      <c r="C16" s="12" t="s">
        <v>200</v>
      </c>
      <c r="D16" s="8">
        <v>10</v>
      </c>
      <c r="E16" s="10">
        <f>E15+TIME(0,D15,0)</f>
        <v>0.61805555555555547</v>
      </c>
      <c r="G16" s="7" t="s">
        <v>207</v>
      </c>
      <c r="H16" s="14" t="s">
        <v>208</v>
      </c>
    </row>
    <row r="17" spans="1:8" x14ac:dyDescent="0.25">
      <c r="A17" s="8">
        <f t="shared" ref="A17:A22" si="3">A16+0.1</f>
        <v>7.3999999999999986</v>
      </c>
      <c r="B17" s="25" t="s">
        <v>330</v>
      </c>
      <c r="C17" s="12" t="s">
        <v>200</v>
      </c>
      <c r="D17" s="8">
        <v>15</v>
      </c>
      <c r="E17" s="10">
        <f>E16+TIME(0,D16,0)</f>
        <v>0.62499999999999989</v>
      </c>
      <c r="G17" s="7" t="s">
        <v>329</v>
      </c>
      <c r="H17" s="14" t="s">
        <v>331</v>
      </c>
    </row>
    <row r="18" spans="1:8" x14ac:dyDescent="0.25">
      <c r="A18" s="8">
        <f t="shared" si="3"/>
        <v>7.4999999999999982</v>
      </c>
      <c r="B18" s="25" t="s">
        <v>217</v>
      </c>
      <c r="C18" s="12" t="s">
        <v>218</v>
      </c>
      <c r="D18" s="8">
        <v>20</v>
      </c>
      <c r="E18" s="10">
        <f>E17+TIME(0,D17,0)</f>
        <v>0.63541666666666652</v>
      </c>
      <c r="G18" s="7" t="s">
        <v>220</v>
      </c>
      <c r="H18" s="14" t="s">
        <v>219</v>
      </c>
    </row>
    <row r="19" spans="1:8" x14ac:dyDescent="0.25">
      <c r="A19" s="8">
        <f t="shared" si="3"/>
        <v>7.5999999999999979</v>
      </c>
      <c r="B19" s="25" t="s">
        <v>301</v>
      </c>
      <c r="C19" s="12" t="s">
        <v>300</v>
      </c>
      <c r="D19" s="8">
        <v>20</v>
      </c>
      <c r="E19" s="10">
        <f>E18+TIME(0,D18,0)</f>
        <v>0.64930555555555536</v>
      </c>
      <c r="G19" s="7" t="s">
        <v>259</v>
      </c>
      <c r="H19" s="14"/>
    </row>
    <row r="20" spans="1:8" x14ac:dyDescent="0.25">
      <c r="A20" s="8">
        <f t="shared" si="3"/>
        <v>7.6999999999999975</v>
      </c>
      <c r="B20" s="25" t="s">
        <v>338</v>
      </c>
      <c r="C20" s="12" t="s">
        <v>300</v>
      </c>
      <c r="D20" s="8">
        <v>10</v>
      </c>
      <c r="E20" s="10">
        <f>E19+TIME(0,D19,0)</f>
        <v>0.6631944444444442</v>
      </c>
      <c r="G20" s="7" t="s">
        <v>337</v>
      </c>
      <c r="H20" s="14" t="s">
        <v>339</v>
      </c>
    </row>
    <row r="21" spans="1:8" x14ac:dyDescent="0.25">
      <c r="A21" s="8">
        <f>A19+0.1</f>
        <v>7.6999999999999975</v>
      </c>
      <c r="B21" s="11" t="s">
        <v>340</v>
      </c>
      <c r="C21" s="12" t="s">
        <v>341</v>
      </c>
      <c r="D21" s="8">
        <v>25</v>
      </c>
      <c r="E21" s="10">
        <f>E20+TIME(0,D20,0)</f>
        <v>0.67013888888888862</v>
      </c>
      <c r="G21" s="7" t="s">
        <v>343</v>
      </c>
      <c r="H21" s="14" t="s">
        <v>342</v>
      </c>
    </row>
    <row r="22" spans="1:8" x14ac:dyDescent="0.25">
      <c r="A22" s="8">
        <f t="shared" si="3"/>
        <v>7.7999999999999972</v>
      </c>
      <c r="B22" s="11" t="s">
        <v>2</v>
      </c>
      <c r="C22" s="12" t="s">
        <v>4</v>
      </c>
      <c r="D22" s="8"/>
      <c r="E22" s="10">
        <f t="shared" si="2"/>
        <v>0.68749999999999978</v>
      </c>
    </row>
    <row r="23" spans="1:8" x14ac:dyDescent="0.25">
      <c r="A23" s="8"/>
      <c r="D23" s="8"/>
      <c r="E23" s="10"/>
      <c r="H23" s="14"/>
    </row>
    <row r="24" spans="1:8" x14ac:dyDescent="0.25">
      <c r="A24" s="8"/>
      <c r="D24" s="8"/>
      <c r="E24" s="10"/>
      <c r="H24" s="14"/>
    </row>
    <row r="25" spans="1:8" x14ac:dyDescent="0.25">
      <c r="A25" s="23">
        <f>Summary!A$14</f>
        <v>8</v>
      </c>
      <c r="B25" s="1" t="str">
        <f>Summary!B$14</f>
        <v>Wednesday 30-July PM2: Comment Resolution</v>
      </c>
      <c r="C25" s="12"/>
      <c r="D25" s="8"/>
      <c r="E25" s="13">
        <f>Summary!C$14</f>
        <v>0.70833333333333337</v>
      </c>
      <c r="G25"/>
    </row>
    <row r="26" spans="1:8" x14ac:dyDescent="0.25">
      <c r="A26" s="26">
        <f>A25+0.1</f>
        <v>8.1</v>
      </c>
      <c r="B26" s="25" t="s">
        <v>46</v>
      </c>
      <c r="C26" s="12" t="s">
        <v>4</v>
      </c>
      <c r="D26" s="8">
        <v>5</v>
      </c>
      <c r="E26" s="10">
        <f t="shared" ref="E26:E32" si="4">E25+TIME(0,D25,0)</f>
        <v>0.70833333333333337</v>
      </c>
    </row>
    <row r="27" spans="1:8" ht="14.4" x14ac:dyDescent="0.3">
      <c r="A27" s="26">
        <f>A26+0.1</f>
        <v>8.1999999999999993</v>
      </c>
      <c r="B27" s="25" t="s">
        <v>230</v>
      </c>
      <c r="C27" s="12" t="s">
        <v>229</v>
      </c>
      <c r="D27" s="8">
        <v>15</v>
      </c>
      <c r="E27" s="10">
        <f t="shared" si="4"/>
        <v>0.71180555555555558</v>
      </c>
      <c r="F27" s="342"/>
      <c r="G27" t="s">
        <v>232</v>
      </c>
      <c r="H27" s="56" t="s">
        <v>239</v>
      </c>
    </row>
    <row r="28" spans="1:8" ht="14.4" x14ac:dyDescent="0.3">
      <c r="A28" s="26">
        <f>A27+0.1</f>
        <v>8.2999999999999989</v>
      </c>
      <c r="B28" s="25" t="s">
        <v>230</v>
      </c>
      <c r="C28" s="12" t="s">
        <v>229</v>
      </c>
      <c r="D28" s="8">
        <v>15</v>
      </c>
      <c r="E28" s="10">
        <f t="shared" si="4"/>
        <v>0.72222222222222221</v>
      </c>
      <c r="F28" s="342"/>
      <c r="G28" t="s">
        <v>233</v>
      </c>
      <c r="H28" s="56" t="s">
        <v>238</v>
      </c>
    </row>
    <row r="29" spans="1:8" ht="14.4" x14ac:dyDescent="0.3">
      <c r="A29" s="8">
        <f t="shared" ref="A29:A33" si="5">A28+0.1</f>
        <v>8.3999999999999986</v>
      </c>
      <c r="B29" s="25" t="s">
        <v>231</v>
      </c>
      <c r="C29" s="12" t="s">
        <v>229</v>
      </c>
      <c r="D29" s="8">
        <v>30</v>
      </c>
      <c r="E29" s="10">
        <f t="shared" si="4"/>
        <v>0.73263888888888884</v>
      </c>
      <c r="F29" s="342"/>
      <c r="G29" t="s">
        <v>234</v>
      </c>
      <c r="H29" s="56" t="s">
        <v>237</v>
      </c>
    </row>
    <row r="30" spans="1:8" x14ac:dyDescent="0.25">
      <c r="A30" s="8">
        <f t="shared" si="5"/>
        <v>8.4999999999999982</v>
      </c>
      <c r="B30" s="25" t="s">
        <v>203</v>
      </c>
      <c r="C30" s="12" t="s">
        <v>200</v>
      </c>
      <c r="D30" s="8">
        <v>25</v>
      </c>
      <c r="E30" s="10">
        <f t="shared" si="4"/>
        <v>0.75347222222222221</v>
      </c>
      <c r="F30" s="342"/>
      <c r="G30" t="s">
        <v>204</v>
      </c>
      <c r="H30" s="54" t="s">
        <v>205</v>
      </c>
    </row>
    <row r="31" spans="1:8" ht="14.4" x14ac:dyDescent="0.3">
      <c r="A31" s="8">
        <f t="shared" si="5"/>
        <v>8.5999999999999979</v>
      </c>
      <c r="B31" s="25" t="s">
        <v>284</v>
      </c>
      <c r="C31" s="12" t="s">
        <v>267</v>
      </c>
      <c r="D31" s="8">
        <v>15</v>
      </c>
      <c r="E31" s="10">
        <f t="shared" si="4"/>
        <v>0.77083333333333337</v>
      </c>
      <c r="G31" s="7" t="s">
        <v>269</v>
      </c>
      <c r="H31" s="56" t="s">
        <v>283</v>
      </c>
    </row>
    <row r="32" spans="1:8" x14ac:dyDescent="0.25">
      <c r="A32" s="8">
        <f t="shared" si="5"/>
        <v>8.6999999999999975</v>
      </c>
      <c r="B32" s="25" t="s">
        <v>121</v>
      </c>
      <c r="C32" s="12" t="s">
        <v>4</v>
      </c>
      <c r="D32" s="8">
        <v>15</v>
      </c>
      <c r="E32" s="10">
        <f t="shared" si="4"/>
        <v>0.78125</v>
      </c>
    </row>
    <row r="33" spans="1:8" x14ac:dyDescent="0.25">
      <c r="A33" s="8">
        <f t="shared" si="5"/>
        <v>8.7999999999999972</v>
      </c>
      <c r="B33" s="11" t="s">
        <v>2</v>
      </c>
      <c r="C33" s="12" t="s">
        <v>4</v>
      </c>
      <c r="D33" s="8"/>
      <c r="E33" s="10">
        <f t="shared" ref="E33" si="6">E32+TIME(0,D32,0)</f>
        <v>0.79166666666666663</v>
      </c>
    </row>
    <row r="34" spans="1:8" x14ac:dyDescent="0.25">
      <c r="A34" s="8"/>
      <c r="B34" s="11"/>
      <c r="C34" s="12"/>
      <c r="D34" s="8"/>
      <c r="E34" s="10"/>
      <c r="G34"/>
      <c r="H34" s="14"/>
    </row>
    <row r="35" spans="1:8" x14ac:dyDescent="0.25">
      <c r="F35" s="343" t="s">
        <v>297</v>
      </c>
    </row>
    <row r="36" spans="1:8" x14ac:dyDescent="0.25">
      <c r="F36" s="343" t="s">
        <v>298</v>
      </c>
    </row>
    <row r="38" spans="1:8" x14ac:dyDescent="0.25">
      <c r="B38" s="7" t="s">
        <v>83</v>
      </c>
    </row>
    <row r="39" spans="1:8" x14ac:dyDescent="0.25">
      <c r="B39" s="11"/>
    </row>
    <row r="40" spans="1:8" x14ac:dyDescent="0.25">
      <c r="B40" s="11"/>
      <c r="H40" s="14"/>
    </row>
    <row r="41" spans="1:8" x14ac:dyDescent="0.25">
      <c r="B41" s="11"/>
      <c r="H41" s="14"/>
    </row>
    <row r="42" spans="1:8" x14ac:dyDescent="0.25">
      <c r="B42" s="14"/>
      <c r="C42" s="12"/>
      <c r="H42" s="14"/>
    </row>
    <row r="43" spans="1:8" x14ac:dyDescent="0.25">
      <c r="B43" s="14"/>
      <c r="C43" s="12"/>
      <c r="H43" s="14"/>
    </row>
    <row r="44" spans="1:8" x14ac:dyDescent="0.25">
      <c r="B44" s="14"/>
      <c r="D44" s="8"/>
      <c r="G44" s="12"/>
    </row>
    <row r="47" spans="1:8" x14ac:dyDescent="0.25">
      <c r="B47" s="14"/>
      <c r="C47" s="12"/>
    </row>
    <row r="48" spans="1:8" x14ac:dyDescent="0.25">
      <c r="B48" s="14"/>
      <c r="C48" s="12"/>
    </row>
    <row r="49" spans="1:3" x14ac:dyDescent="0.25">
      <c r="A49" s="27"/>
      <c r="B49" s="14"/>
      <c r="C49" s="12"/>
    </row>
    <row r="50" spans="1:3" x14ac:dyDescent="0.25">
      <c r="B50" s="14"/>
      <c r="C50" s="12"/>
    </row>
    <row r="51" spans="1:3" x14ac:dyDescent="0.25">
      <c r="C51" s="12"/>
    </row>
    <row r="52" spans="1:3" x14ac:dyDescent="0.25">
      <c r="C52" s="12"/>
    </row>
    <row r="53" spans="1:3" x14ac:dyDescent="0.25"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</sheetData>
  <sheetProtection selectLockedCells="1" selectUnlockedCells="1"/>
  <hyperlinks>
    <hyperlink ref="H16" r:id="rId1" xr:uid="{C99AABD8-11B3-485D-8C39-0C2B039AE10F}"/>
    <hyperlink ref="H7" r:id="rId2" xr:uid="{151FACAC-D21B-4CEE-9D2D-5012B939AEE7}"/>
    <hyperlink ref="H27" r:id="rId3" xr:uid="{EA81EC37-CC10-45BC-814C-B52CD8682090}"/>
    <hyperlink ref="H28" r:id="rId4" xr:uid="{543D51B5-286F-4818-BF29-4697B0024EF8}"/>
    <hyperlink ref="H29" r:id="rId5" xr:uid="{90D15212-135B-4AEE-817D-1D661F4811D9}"/>
    <hyperlink ref="H30" r:id="rId6" xr:uid="{E29A63AF-4F0F-4384-9689-4142DCF22088}"/>
    <hyperlink ref="H31" r:id="rId7" xr:uid="{28492C77-6E54-43EB-8D7E-5ECB6C0EEDCB}"/>
    <hyperlink ref="H9" r:id="rId8" xr:uid="{DEDC6ED8-51E8-4D37-B96F-640BF86BAEF4}"/>
    <hyperlink ref="H18" r:id="rId9" xr:uid="{3EA416A9-CACD-4EE6-A0B1-2904806144F5}"/>
    <hyperlink ref="H17" r:id="rId10" xr:uid="{8B13DD10-DEAD-4E5D-824C-3F99C94C41CD}"/>
    <hyperlink ref="H20" r:id="rId11" xr:uid="{D7008D22-3606-4494-B4E5-AE7DCADA3A7B}"/>
    <hyperlink ref="H15" r:id="rId12" xr:uid="{1DC589BE-E766-4266-8E69-90AD0EF088CD}"/>
    <hyperlink ref="H21" r:id="rId13" xr:uid="{F9ECAE2E-80C6-431F-9995-D823F836E5A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4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5"/>
  <sheetViews>
    <sheetView zoomScale="110" zoomScaleNormal="110" workbookViewId="0">
      <pane ySplit="2" topLeftCell="A3" activePane="bottomLeft" state="frozen"/>
      <selection pane="bottomLeft" activeCell="G13" sqref="G1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5" si="0">A6+0.1</f>
        <v>9.1</v>
      </c>
      <c r="B7" s="25" t="s">
        <v>108</v>
      </c>
      <c r="C7" s="18" t="s">
        <v>4</v>
      </c>
      <c r="D7" s="19">
        <v>10</v>
      </c>
      <c r="E7" s="10">
        <f t="shared" ref="E7:E15" si="1">E6+TIME(0,D6,0)</f>
        <v>0.47916666666666669</v>
      </c>
    </row>
    <row r="8" spans="1:9" customFormat="1" ht="14.4" x14ac:dyDescent="0.3">
      <c r="A8" s="8">
        <f t="shared" si="0"/>
        <v>9.1999999999999993</v>
      </c>
      <c r="B8" s="25" t="s">
        <v>217</v>
      </c>
      <c r="C8" s="12" t="s">
        <v>218</v>
      </c>
      <c r="D8" s="8">
        <v>30</v>
      </c>
      <c r="E8" s="10">
        <f t="shared" si="1"/>
        <v>0.4861111111111111</v>
      </c>
      <c r="F8" s="7"/>
      <c r="G8" t="s">
        <v>220</v>
      </c>
      <c r="H8" s="56" t="s">
        <v>219</v>
      </c>
    </row>
    <row r="9" spans="1:9" customFormat="1" x14ac:dyDescent="0.25">
      <c r="A9" s="8">
        <f t="shared" si="0"/>
        <v>9.2999999999999989</v>
      </c>
      <c r="B9" s="25" t="s">
        <v>319</v>
      </c>
      <c r="C9" s="12" t="s">
        <v>312</v>
      </c>
      <c r="D9" s="8">
        <v>15</v>
      </c>
      <c r="E9" s="10">
        <f t="shared" si="1"/>
        <v>0.50694444444444442</v>
      </c>
      <c r="F9" s="7"/>
      <c r="G9" s="7" t="s">
        <v>316</v>
      </c>
      <c r="H9" s="346" t="s">
        <v>322</v>
      </c>
      <c r="I9" s="14"/>
    </row>
    <row r="10" spans="1:9" customFormat="1" x14ac:dyDescent="0.25">
      <c r="A10" s="8">
        <f t="shared" si="0"/>
        <v>9.3999999999999986</v>
      </c>
      <c r="B10" s="25" t="s">
        <v>320</v>
      </c>
      <c r="C10" s="12" t="s">
        <v>312</v>
      </c>
      <c r="D10" s="8">
        <v>15</v>
      </c>
      <c r="E10" s="10">
        <f t="shared" si="1"/>
        <v>0.51736111111111105</v>
      </c>
      <c r="F10" s="7"/>
      <c r="G10" s="7" t="s">
        <v>317</v>
      </c>
      <c r="H10" s="346" t="s">
        <v>323</v>
      </c>
    </row>
    <row r="11" spans="1:9" x14ac:dyDescent="0.25">
      <c r="A11" s="8">
        <f t="shared" si="0"/>
        <v>9.4999999999999982</v>
      </c>
      <c r="B11" s="25" t="s">
        <v>321</v>
      </c>
      <c r="C11" s="12" t="s">
        <v>312</v>
      </c>
      <c r="D11" s="8">
        <v>15</v>
      </c>
      <c r="E11" s="10">
        <f t="shared" si="1"/>
        <v>0.52777777777777768</v>
      </c>
      <c r="F11"/>
      <c r="G11" t="s">
        <v>318</v>
      </c>
      <c r="H11" s="346" t="s">
        <v>324</v>
      </c>
      <c r="I11" s="14"/>
    </row>
    <row r="12" spans="1:9" x14ac:dyDescent="0.25">
      <c r="A12" s="8">
        <f t="shared" si="0"/>
        <v>9.5999999999999979</v>
      </c>
      <c r="B12" s="25" t="s">
        <v>335</v>
      </c>
      <c r="C12" s="12" t="s">
        <v>333</v>
      </c>
      <c r="D12" s="8">
        <v>30</v>
      </c>
      <c r="E12" s="10">
        <f t="shared" si="1"/>
        <v>0.53819444444444431</v>
      </c>
      <c r="F12"/>
      <c r="G12" t="s">
        <v>334</v>
      </c>
      <c r="H12" s="14"/>
      <c r="I12" s="14"/>
    </row>
    <row r="13" spans="1:9" x14ac:dyDescent="0.25">
      <c r="A13" s="8">
        <f t="shared" si="0"/>
        <v>9.6999999999999975</v>
      </c>
      <c r="B13" s="25" t="s">
        <v>121</v>
      </c>
      <c r="C13" s="12" t="s">
        <v>74</v>
      </c>
      <c r="D13" s="8">
        <v>5</v>
      </c>
      <c r="E13" s="10">
        <f t="shared" si="1"/>
        <v>0.55902777777777768</v>
      </c>
      <c r="G13"/>
      <c r="H13" s="14"/>
    </row>
    <row r="14" spans="1:9" x14ac:dyDescent="0.25">
      <c r="A14" s="8">
        <f t="shared" si="0"/>
        <v>9.7999999999999972</v>
      </c>
      <c r="B14" s="11"/>
      <c r="C14" s="18" t="s">
        <v>4</v>
      </c>
      <c r="D14" s="19">
        <v>0</v>
      </c>
      <c r="E14" s="10">
        <f t="shared" si="1"/>
        <v>0.56249999999999989</v>
      </c>
      <c r="H14" s="14"/>
    </row>
    <row r="15" spans="1:9" x14ac:dyDescent="0.25">
      <c r="A15" s="8">
        <f t="shared" si="0"/>
        <v>9.8999999999999968</v>
      </c>
      <c r="B15" s="25" t="s">
        <v>2</v>
      </c>
      <c r="D15" s="19">
        <v>0</v>
      </c>
      <c r="E15" s="10">
        <f t="shared" si="1"/>
        <v>0.56249999999999989</v>
      </c>
      <c r="G15"/>
      <c r="H15" s="14"/>
    </row>
    <row r="16" spans="1:9" x14ac:dyDescent="0.25">
      <c r="A16" s="8"/>
      <c r="D16" s="8"/>
      <c r="E16" s="10"/>
      <c r="G16"/>
      <c r="H16" s="14"/>
    </row>
    <row r="17" spans="1:9" x14ac:dyDescent="0.25">
      <c r="A17" s="33"/>
      <c r="B17" s="25"/>
      <c r="C17" s="12"/>
      <c r="D17" s="8"/>
      <c r="E17" s="10"/>
      <c r="G17"/>
      <c r="H17" s="14"/>
      <c r="I17"/>
    </row>
    <row r="18" spans="1:9" x14ac:dyDescent="0.25">
      <c r="A18" s="23">
        <f>Summary!A$16</f>
        <v>10</v>
      </c>
      <c r="B18" s="1" t="str">
        <f>Summary!B$16</f>
        <v>Thursday 31-July PM1: TG closing</v>
      </c>
      <c r="C18" s="12"/>
      <c r="D18" s="8"/>
      <c r="E18" s="13">
        <f>Summary!$C$16</f>
        <v>0.60416666666666663</v>
      </c>
      <c r="G18"/>
    </row>
    <row r="19" spans="1:9" customFormat="1" x14ac:dyDescent="0.25">
      <c r="A19" s="8">
        <f t="shared" ref="A19:A26" si="2">A18+0.1</f>
        <v>10.1</v>
      </c>
      <c r="B19" s="25" t="s">
        <v>108</v>
      </c>
      <c r="C19" s="18" t="s">
        <v>4</v>
      </c>
      <c r="D19" s="19">
        <v>5</v>
      </c>
      <c r="E19" s="10">
        <f t="shared" ref="E19:E26" si="3">E18+TIME(0,D18,0)</f>
        <v>0.60416666666666663</v>
      </c>
    </row>
    <row r="20" spans="1:9" customFormat="1" x14ac:dyDescent="0.25">
      <c r="A20" s="8">
        <f t="shared" si="2"/>
        <v>10.199999999999999</v>
      </c>
      <c r="B20" s="25" t="s">
        <v>199</v>
      </c>
      <c r="C20" s="12" t="s">
        <v>313</v>
      </c>
      <c r="D20" s="8">
        <v>20</v>
      </c>
      <c r="E20" s="10">
        <f t="shared" si="3"/>
        <v>0.60763888888888884</v>
      </c>
      <c r="F20" s="7"/>
      <c r="G20" t="s">
        <v>201</v>
      </c>
      <c r="H20" s="54" t="s">
        <v>202</v>
      </c>
    </row>
    <row r="21" spans="1:9" x14ac:dyDescent="0.25">
      <c r="A21" s="8">
        <f t="shared" si="2"/>
        <v>10.299999999999999</v>
      </c>
      <c r="B21" s="25" t="s">
        <v>332</v>
      </c>
      <c r="C21" s="12" t="s">
        <v>200</v>
      </c>
      <c r="D21" s="8">
        <v>20</v>
      </c>
      <c r="E21" s="10">
        <f t="shared" si="3"/>
        <v>0.62152777777777768</v>
      </c>
      <c r="F21" s="345"/>
      <c r="G21" s="345" t="s">
        <v>302</v>
      </c>
      <c r="H21" s="14" t="s">
        <v>303</v>
      </c>
      <c r="I21" s="14"/>
    </row>
    <row r="22" spans="1:9" customFormat="1" x14ac:dyDescent="0.25">
      <c r="A22" s="8">
        <f t="shared" si="2"/>
        <v>10.399999999999999</v>
      </c>
      <c r="B22" s="25" t="s">
        <v>121</v>
      </c>
      <c r="C22" s="12" t="s">
        <v>74</v>
      </c>
      <c r="D22" s="8">
        <v>20</v>
      </c>
      <c r="E22" s="10">
        <f t="shared" si="3"/>
        <v>0.63541666666666652</v>
      </c>
      <c r="F22" s="7"/>
      <c r="G22" s="7"/>
      <c r="H22" s="14"/>
    </row>
    <row r="23" spans="1:9" x14ac:dyDescent="0.25">
      <c r="A23" s="8">
        <f t="shared" si="2"/>
        <v>10.499999999999998</v>
      </c>
      <c r="B23" s="25" t="s">
        <v>121</v>
      </c>
      <c r="C23" s="12" t="s">
        <v>74</v>
      </c>
      <c r="D23" s="8">
        <v>20</v>
      </c>
      <c r="E23" s="10">
        <f t="shared" si="3"/>
        <v>0.64930555555555536</v>
      </c>
      <c r="F23"/>
      <c r="G23"/>
      <c r="H23" s="14"/>
      <c r="I23" s="14"/>
    </row>
    <row r="24" spans="1:9" x14ac:dyDescent="0.25">
      <c r="A24" s="8">
        <f t="shared" si="2"/>
        <v>10.599999999999998</v>
      </c>
      <c r="B24" s="25" t="s">
        <v>194</v>
      </c>
      <c r="C24" s="12" t="s">
        <v>107</v>
      </c>
      <c r="D24" s="8">
        <v>20</v>
      </c>
      <c r="E24" s="10">
        <f t="shared" si="3"/>
        <v>0.6631944444444442</v>
      </c>
      <c r="G24"/>
      <c r="H24" s="14"/>
    </row>
    <row r="25" spans="1:9" x14ac:dyDescent="0.25">
      <c r="A25" s="8">
        <f t="shared" si="2"/>
        <v>10.699999999999998</v>
      </c>
      <c r="B25" s="11" t="s">
        <v>7</v>
      </c>
      <c r="C25" s="18" t="s">
        <v>4</v>
      </c>
      <c r="D25" s="19">
        <v>15</v>
      </c>
      <c r="E25" s="10">
        <f t="shared" si="3"/>
        <v>0.67708333333333304</v>
      </c>
      <c r="H25" s="14"/>
    </row>
    <row r="26" spans="1:9" x14ac:dyDescent="0.25">
      <c r="A26" s="8">
        <f t="shared" si="2"/>
        <v>10.799999999999997</v>
      </c>
      <c r="B26" s="25" t="s">
        <v>2</v>
      </c>
      <c r="D26" s="19">
        <v>0</v>
      </c>
      <c r="E26" s="10">
        <f t="shared" si="3"/>
        <v>0.68749999999999967</v>
      </c>
      <c r="H26" s="14"/>
    </row>
    <row r="27" spans="1:9" x14ac:dyDescent="0.25">
      <c r="A27" s="8"/>
      <c r="D27" s="19"/>
      <c r="E27" s="10"/>
    </row>
    <row r="28" spans="1:9" x14ac:dyDescent="0.25">
      <c r="A28" s="33"/>
      <c r="E28" s="10"/>
      <c r="F28" s="343" t="s">
        <v>297</v>
      </c>
    </row>
    <row r="29" spans="1:9" x14ac:dyDescent="0.25">
      <c r="A29" s="33"/>
      <c r="E29" s="10"/>
      <c r="F29" s="343" t="s">
        <v>298</v>
      </c>
    </row>
    <row r="30" spans="1:9" x14ac:dyDescent="0.25">
      <c r="A30" s="33"/>
      <c r="E30" s="10"/>
    </row>
    <row r="31" spans="1:9" x14ac:dyDescent="0.25">
      <c r="A31" s="33"/>
      <c r="E31" s="10"/>
    </row>
    <row r="32" spans="1:9" x14ac:dyDescent="0.25">
      <c r="A32" s="33"/>
      <c r="C32" s="18"/>
      <c r="D32" s="19"/>
      <c r="E32" s="10"/>
      <c r="G32" s="12"/>
    </row>
    <row r="33" spans="1:8" x14ac:dyDescent="0.25">
      <c r="A33" s="8"/>
      <c r="B33" s="25"/>
      <c r="C33" s="12"/>
      <c r="E33" s="10"/>
    </row>
    <row r="34" spans="1:8" x14ac:dyDescent="0.25">
      <c r="A34" s="8"/>
      <c r="B34" s="11"/>
      <c r="C34" s="12"/>
      <c r="E34" s="10"/>
    </row>
    <row r="35" spans="1:8" x14ac:dyDescent="0.25">
      <c r="A35" s="8"/>
      <c r="B35" s="11"/>
      <c r="C35" s="12"/>
      <c r="D35" s="8"/>
      <c r="G35" s="14"/>
    </row>
    <row r="36" spans="1:8" x14ac:dyDescent="0.25">
      <c r="A36" s="26"/>
      <c r="B36" s="25"/>
      <c r="C36" s="12"/>
      <c r="D36" s="8"/>
      <c r="E36" s="10"/>
      <c r="G36"/>
      <c r="H36" s="54"/>
    </row>
    <row r="38" spans="1:8" x14ac:dyDescent="0.25">
      <c r="A38" s="8"/>
    </row>
    <row r="39" spans="1:8" x14ac:dyDescent="0.25">
      <c r="A39" s="8"/>
    </row>
    <row r="40" spans="1:8" x14ac:dyDescent="0.25">
      <c r="G40" s="12"/>
      <c r="H40" s="14"/>
    </row>
    <row r="41" spans="1:8" x14ac:dyDescent="0.25">
      <c r="B41"/>
      <c r="D41"/>
    </row>
    <row r="42" spans="1:8" x14ac:dyDescent="0.25">
      <c r="B42"/>
    </row>
    <row r="43" spans="1:8" x14ac:dyDescent="0.25">
      <c r="B43"/>
      <c r="C43" s="12"/>
      <c r="D43" s="8"/>
      <c r="E43" s="28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  <c r="H54" s="14"/>
    </row>
    <row r="55" spans="7:8" x14ac:dyDescent="0.25">
      <c r="G55" s="12"/>
    </row>
  </sheetData>
  <sheetProtection selectLockedCells="1" selectUnlockedCells="1"/>
  <hyperlinks>
    <hyperlink ref="H8" r:id="rId1" xr:uid="{58587334-2FAC-4E71-93F4-053C14FF0067}"/>
    <hyperlink ref="H20" r:id="rId2" xr:uid="{0FFC1EDB-A09D-4878-8CCB-1CA1529DB243}"/>
    <hyperlink ref="H9" r:id="rId3" xr:uid="{4D449AAA-073B-4692-AB9E-C378B4FE1E91}"/>
    <hyperlink ref="H10" r:id="rId4" xr:uid="{A5AA3E3A-0805-43BA-AFED-CA324E045101}"/>
    <hyperlink ref="H11" r:id="rId5" xr:uid="{4EA83F5C-7BBC-47AE-BB1D-E654417B8CF1}"/>
    <hyperlink ref="H21" r:id="rId6" xr:uid="{99CC20A5-E746-453C-B0C5-3BE7328E2AC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195</v>
      </c>
      <c r="D5" t="s">
        <v>101</v>
      </c>
      <c r="E5" t="s">
        <v>102</v>
      </c>
    </row>
    <row r="6" spans="1:5" x14ac:dyDescent="0.25">
      <c r="C6" t="s">
        <v>196</v>
      </c>
      <c r="D6" t="s">
        <v>197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workbookViewId="0">
      <selection activeCell="E16" sqref="E16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209</v>
      </c>
      <c r="G1" s="32" t="s">
        <v>58</v>
      </c>
      <c r="H1" t="s">
        <v>209</v>
      </c>
      <c r="I1" s="32" t="s">
        <v>58</v>
      </c>
    </row>
    <row r="2" spans="1:9" ht="14.4" x14ac:dyDescent="0.3">
      <c r="A2" t="s">
        <v>210</v>
      </c>
      <c r="B2" t="s">
        <v>211</v>
      </c>
      <c r="C2">
        <v>15</v>
      </c>
      <c r="D2" t="s">
        <v>212</v>
      </c>
      <c r="E2" t="s">
        <v>240</v>
      </c>
      <c r="F2" t="s">
        <v>236</v>
      </c>
      <c r="G2" s="56" t="s">
        <v>235</v>
      </c>
      <c r="H2" t="s">
        <v>236</v>
      </c>
      <c r="I2" s="14" t="s">
        <v>235</v>
      </c>
    </row>
    <row r="3" spans="1:9" x14ac:dyDescent="0.25">
      <c r="A3" s="31" t="s">
        <v>199</v>
      </c>
      <c r="B3" t="s">
        <v>200</v>
      </c>
      <c r="C3">
        <v>20</v>
      </c>
      <c r="E3" t="s">
        <v>240</v>
      </c>
      <c r="F3" t="s">
        <v>201</v>
      </c>
      <c r="G3" s="54" t="s">
        <v>202</v>
      </c>
      <c r="H3" t="s">
        <v>201</v>
      </c>
      <c r="I3" s="54" t="s">
        <v>202</v>
      </c>
    </row>
    <row r="4" spans="1:9" x14ac:dyDescent="0.25">
      <c r="A4" s="31" t="s">
        <v>203</v>
      </c>
      <c r="B4" t="s">
        <v>200</v>
      </c>
      <c r="C4">
        <v>20</v>
      </c>
      <c r="E4" t="s">
        <v>241</v>
      </c>
      <c r="F4" t="s">
        <v>204</v>
      </c>
      <c r="G4" s="54" t="s">
        <v>205</v>
      </c>
      <c r="H4" t="s">
        <v>204</v>
      </c>
      <c r="I4" s="54" t="s">
        <v>205</v>
      </c>
    </row>
    <row r="5" spans="1:9" x14ac:dyDescent="0.25">
      <c r="A5" s="31" t="s">
        <v>206</v>
      </c>
      <c r="B5" t="s">
        <v>200</v>
      </c>
      <c r="C5">
        <v>20</v>
      </c>
      <c r="E5" t="s">
        <v>242</v>
      </c>
      <c r="F5" t="s">
        <v>207</v>
      </c>
      <c r="G5" s="54" t="s">
        <v>208</v>
      </c>
      <c r="H5" t="s">
        <v>207</v>
      </c>
      <c r="I5" s="54" t="s">
        <v>208</v>
      </c>
    </row>
    <row r="6" spans="1:9" ht="14.4" x14ac:dyDescent="0.3">
      <c r="A6" s="31" t="s">
        <v>213</v>
      </c>
      <c r="B6" s="55" t="s">
        <v>214</v>
      </c>
      <c r="C6">
        <v>30</v>
      </c>
      <c r="D6" t="s">
        <v>215</v>
      </c>
      <c r="E6" t="s">
        <v>243</v>
      </c>
      <c r="F6" s="34" t="s">
        <v>216</v>
      </c>
      <c r="G6" s="57"/>
      <c r="H6" s="34" t="s">
        <v>216</v>
      </c>
      <c r="I6" s="36"/>
    </row>
    <row r="7" spans="1:9" ht="14.4" x14ac:dyDescent="0.3">
      <c r="A7" s="31" t="s">
        <v>217</v>
      </c>
      <c r="B7" t="s">
        <v>218</v>
      </c>
      <c r="C7">
        <v>15</v>
      </c>
      <c r="E7" t="s">
        <v>242</v>
      </c>
      <c r="F7" t="s">
        <v>220</v>
      </c>
      <c r="G7" s="56" t="s">
        <v>219</v>
      </c>
      <c r="H7" t="s">
        <v>220</v>
      </c>
      <c r="I7" s="14" t="s">
        <v>219</v>
      </c>
    </row>
    <row r="8" spans="1:9" ht="14.4" x14ac:dyDescent="0.3">
      <c r="A8" s="58" t="s">
        <v>230</v>
      </c>
      <c r="B8" s="59" t="s">
        <v>229</v>
      </c>
      <c r="C8" s="59">
        <v>30</v>
      </c>
      <c r="E8" s="59" t="s">
        <v>241</v>
      </c>
      <c r="F8" t="s">
        <v>232</v>
      </c>
      <c r="G8" s="56" t="s">
        <v>239</v>
      </c>
      <c r="H8" t="s">
        <v>232</v>
      </c>
      <c r="I8" s="14" t="s">
        <v>239</v>
      </c>
    </row>
    <row r="9" spans="1:9" ht="14.4" x14ac:dyDescent="0.3">
      <c r="A9" s="58"/>
      <c r="B9" s="59"/>
      <c r="C9" s="59"/>
      <c r="E9" s="59"/>
      <c r="F9" t="s">
        <v>233</v>
      </c>
      <c r="G9" s="56" t="s">
        <v>238</v>
      </c>
      <c r="H9" t="s">
        <v>233</v>
      </c>
      <c r="I9" s="14" t="s">
        <v>238</v>
      </c>
    </row>
    <row r="10" spans="1:9" ht="14.4" x14ac:dyDescent="0.3">
      <c r="A10" s="31" t="s">
        <v>231</v>
      </c>
      <c r="B10" t="s">
        <v>229</v>
      </c>
      <c r="C10">
        <v>30</v>
      </c>
      <c r="E10" t="s">
        <v>241</v>
      </c>
      <c r="F10" t="s">
        <v>234</v>
      </c>
      <c r="G10" s="56" t="s">
        <v>237</v>
      </c>
      <c r="H10" t="s">
        <v>234</v>
      </c>
      <c r="I10" s="14" t="s">
        <v>237</v>
      </c>
    </row>
    <row r="11" spans="1:9" ht="14.4" x14ac:dyDescent="0.3">
      <c r="A11" t="s">
        <v>227</v>
      </c>
      <c r="B11" t="s">
        <v>221</v>
      </c>
      <c r="C11">
        <v>20</v>
      </c>
      <c r="D11" t="s">
        <v>222</v>
      </c>
      <c r="E11" t="s">
        <v>240</v>
      </c>
      <c r="F11" t="s">
        <v>223</v>
      </c>
      <c r="G11" s="56" t="s">
        <v>225</v>
      </c>
      <c r="H11" t="s">
        <v>223</v>
      </c>
      <c r="I11" s="14" t="s">
        <v>225</v>
      </c>
    </row>
    <row r="12" spans="1:9" ht="14.4" x14ac:dyDescent="0.3">
      <c r="A12" s="31" t="s">
        <v>228</v>
      </c>
      <c r="B12" t="s">
        <v>221</v>
      </c>
      <c r="C12">
        <v>20</v>
      </c>
      <c r="D12" t="s">
        <v>222</v>
      </c>
      <c r="E12" t="s">
        <v>240</v>
      </c>
      <c r="F12" t="s">
        <v>224</v>
      </c>
      <c r="G12" s="56" t="s">
        <v>226</v>
      </c>
      <c r="H12" t="s">
        <v>224</v>
      </c>
      <c r="I12" s="14" t="s">
        <v>226</v>
      </c>
    </row>
    <row r="13" spans="1:9" x14ac:dyDescent="0.25">
      <c r="A13" s="31" t="s">
        <v>261</v>
      </c>
      <c r="B13" t="s">
        <v>260</v>
      </c>
      <c r="H13" t="s">
        <v>259</v>
      </c>
      <c r="I13" s="14"/>
    </row>
    <row r="14" spans="1:9" x14ac:dyDescent="0.25">
      <c r="A14" s="31" t="s">
        <v>274</v>
      </c>
      <c r="B14" t="s">
        <v>200</v>
      </c>
      <c r="H14" t="s">
        <v>270</v>
      </c>
      <c r="I14" s="14" t="s">
        <v>275</v>
      </c>
    </row>
    <row r="15" spans="1:9" x14ac:dyDescent="0.25">
      <c r="A15" s="31" t="s">
        <v>276</v>
      </c>
      <c r="B15" t="s">
        <v>200</v>
      </c>
      <c r="E15" t="s">
        <v>277</v>
      </c>
      <c r="H15" s="34" t="s">
        <v>262</v>
      </c>
      <c r="I15" s="35" t="s">
        <v>273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184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2025-07-29T17:52:43Z</dcterms:modified>
</cp:coreProperties>
</file>