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D80BEE1-4FBF-4CFF-90D3-1B096C544104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3" l="1"/>
  <c r="E16" i="13" s="1"/>
  <c r="E17" i="13" s="1"/>
  <c r="E18" i="13" s="1"/>
  <c r="E19" i="13" s="1"/>
  <c r="E20" i="13" s="1"/>
  <c r="E14" i="13"/>
  <c r="A20" i="13"/>
  <c r="A19" i="13"/>
  <c r="A18" i="13"/>
  <c r="A17" i="13"/>
  <c r="A13" i="19"/>
  <c r="E16" i="20"/>
  <c r="E15" i="20"/>
  <c r="E14" i="20"/>
  <c r="D2" i="38"/>
  <c r="C2" i="38"/>
  <c r="B2" i="38"/>
  <c r="E18" i="19"/>
  <c r="E19" i="19" s="1"/>
  <c r="E20" i="19" s="1"/>
  <c r="E21" i="19" s="1"/>
  <c r="E22" i="19" s="1"/>
  <c r="E17" i="19"/>
  <c r="A17" i="19"/>
  <c r="A18" i="19" s="1"/>
  <c r="A19" i="19" s="1"/>
  <c r="A20" i="19" s="1"/>
  <c r="A21" i="19" s="1"/>
  <c r="A22" i="19" s="1"/>
  <c r="E16" i="19"/>
  <c r="A16" i="19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5" i="19" l="1"/>
  <c r="A25" i="19"/>
  <c r="A12" i="2"/>
  <c r="A11" i="2"/>
  <c r="E5" i="13" l="1"/>
  <c r="B5" i="13"/>
  <c r="B23" i="13"/>
  <c r="E23" i="13"/>
  <c r="E24" i="13" s="1"/>
  <c r="E25" i="13" s="1"/>
  <c r="E26" i="13" s="1"/>
  <c r="E27" i="13" s="1"/>
  <c r="E28" i="13" s="1"/>
  <c r="E29" i="13" s="1"/>
  <c r="E6" i="13" l="1"/>
  <c r="E7" i="13" s="1"/>
  <c r="E8" i="13" s="1"/>
  <c r="E9" i="13" s="1"/>
  <c r="E10" i="13" s="1"/>
  <c r="E15" i="19"/>
  <c r="B15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23" i="13" l="1"/>
  <c r="A24" i="13" s="1"/>
  <c r="A25" i="13" s="1"/>
  <c r="A26" i="13" s="1"/>
  <c r="A27" i="13" s="1"/>
  <c r="A28" i="13" s="1"/>
  <c r="A29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<sst xmlns="http://schemas.openxmlformats.org/spreadsheetml/2006/main" count="543" uniqueCount="290">
  <si>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</si>
  <si>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</si>
  <si>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</si>
  <si>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</si>
  <si>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</si>
  <si>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</si>
  <si>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</si>
  <si>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</si>
  <si>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</si>
  <si>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</si>
  <si>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</si>
  <si>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</si>
  <si>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</si>
  <si>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</si>
  <si>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</si>
  <si>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</si>
  <si>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</si>
  <si>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</si>
  <si>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</si>
  <si>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</si>
  <si>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</si>
  <si>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</si>
  <si>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</si>
  <si>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</si>
  <si>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</si>
  <si>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</si>
  <si>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</si>
  <si>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</si>
  <si>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</si>
  <si>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</si>
  <si>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</si>
  <si>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</si>
  <si>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</si>
  <si>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</si>
  <si>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</si>
  <si>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</si>
  <si>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</si>
  <si>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</si>
  <si>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</si>
  <si>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</si>
  <si>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</si>
  <si>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</si>
  <si>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</si>
  <si>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</si>
  <si>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</si>
  <si>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</si>
  <si>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</si>
  <si>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</si>
  <si>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</si>
  <si>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</si>
  <si>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</si>
  <si>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</si>
  <si>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</si>
  <si>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</si>
  <si>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</si>
  <si>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</si>
  <si>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</si>
  <si>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</si>
  <si>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</si>
  <si>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</si>
  <si>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</si>
  <si>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</si>
  <si>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</si>
  <si>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</si>
  <si>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</si>
  <si>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</si>
  <si>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</si>
  <si>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</si>
  <si>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</si>
  <si>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</si>
  <si>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</si>
  <si>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</si>
  <si>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</si>
  <si>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</si>
  <si>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</si>
  <si>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</si>
  <si>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</si>
  <si>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</si>
  <si>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</si>
  <si>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</si>
  <si>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</si>
  <si>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</si>
  <si>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</si>
  <si>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</si>
  <si>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</si>
  <si>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</si>
  <si>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</si>
  <si>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</si>
  <si>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</si>
  <si>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</si>
  <si>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</si>
  <si>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</si>
  <si>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</si>
  <si>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</si>
  <si>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</si>
  <si>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</si>
  <si>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</si>
  <si>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</si>
  <si>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</si>
  <si>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</si>
  <si>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</si>
  <si>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</si>
  <si>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</si>
  <si>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</si>
  <si>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</si>
  <si>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</si>
  <si>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</si>
  <si>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</si>
  <si>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</si>
  <si>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</si>
  <si>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</si>
  <si>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</si>
  <si>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</si>
  <si>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</si>
  <si>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</si>
  <si>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</si>
  <si>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</si>
  <si>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</si>
  <si>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</si>
  <si>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</si>
  <si>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</si>
  <si>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</si>
  <si>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</si>
  <si>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</si>
  <si>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</si>
  <si>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Status and planning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</si>
  <si>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</si>
  <si>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</si>
  <si>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</si>
  <si>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</si>
  <si>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</si>
  <si>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</si>
  <si>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</si>
  <si>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</si>
  <si>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</si>
  <si>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</si>
  <si>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</si>
  <si>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</si>
  <si>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</si>
  <si>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</si>
  <si>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</si>
  <si>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</si>
  <si>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</si>
  <si>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</si>
  <si>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</si>
  <si>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</si>
  <si>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</si>
  <si>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</si>
  <si>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</si>
  <si>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</si>
  <si>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</si>
  <si>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</si>
  <si>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</si>
  <si>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</si>
  <si>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</si>
  <si>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</si>
  <si>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</si>
  <si>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</si>
  <si>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</si>
  <si>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</si>
  <si>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</si>
  <si>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</si>
  <si>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</si>
  <si>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</si>
  <si>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</si>
  <si>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</si>
  <si>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</si>
  <si>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</si>
  <si>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</si>
  <si>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</si>
  <si>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</si>
  <si>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</si>
  <si>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</si>
  <si>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</si>
  <si>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</si>
  <si>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</si>
  <si>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</si>
  <si>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</si>
  <si>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</si>
  <si>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</si>
  <si>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</si>
  <si>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</si>
  <si>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</si>
  <si>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</si>
  <si>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</si>
  <si>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</si>
  <si>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</si>
  <si>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</si>
  <si>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</si>
  <si>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>Tuesday 29-July  AM2: Comment Resolution breakout/ad hoc</t>
  </si>
  <si>
    <t xml:space="preserve">Wednesday 30-July AM1.5: Comment Resolution </t>
  </si>
  <si>
    <t>Wednesday 30-July PM1: Status, review and comment resolution</t>
  </si>
  <si>
    <t xml:space="preserve">Wednesday 30-July PM2: Comment Resolution, breakouts </t>
  </si>
  <si>
    <t>Thursday 31-July AM2: Comment Resolution</t>
  </si>
  <si>
    <t>Thursday 31-July PM1: TG closing</t>
  </si>
  <si>
    <t>Tuesday 29-July  PM2: Ad Hoc Time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</si>
  <si>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</si>
  <si>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</si>
  <si>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</si>
  <si>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</si>
  <si>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</si>
  <si>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</si>
  <si>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</si>
  <si>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</si>
  <si>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</si>
  <si>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</si>
  <si>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</si>
  <si>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</si>
  <si>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</si>
  <si>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</si>
  <si>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</si>
  <si>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</si>
  <si>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</si>
  <si>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</si>
  <si>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</si>
  <si>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</si>
  <si>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</si>
  <si>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</si>
  <si>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</si>
  <si>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</si>
  <si>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</si>
  <si>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</si>
  <si>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</si>
  <si>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</si>
  <si>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</si>
  <si>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</si>
  <si>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</si>
  <si>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</si>
  <si>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</si>
  <si>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</si>
  <si>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</si>
  <si>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</si>
  <si>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</si>
  <si>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</si>
  <si>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</si>
  <si>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</si>
  <si>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</si>
  <si>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</si>
  <si>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</si>
  <si>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</si>
  <si>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</si>
  <si>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</si>
  <si>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</si>
  <si>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</si>
  <si>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</si>
  <si>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</si>
  <si>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</si>
  <si>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</si>
  <si>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</si>
  <si>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</si>
  <si>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</si>
  <si>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</si>
  <si>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</si>
  <si>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</si>
  <si>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</si>
  <si>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</si>
  <si>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</si>
  <si>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</si>
  <si>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</si>
  <si>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</si>
  <si>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</si>
  <si>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</si>
  <si>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</si>
  <si>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</si>
  <si>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</si>
  <si>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</si>
  <si>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</si>
  <si>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</si>
  <si>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</si>
  <si>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Comment resolution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</si>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</sst>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0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5/15-25-0327-00-04ab-clarification-of-timing-offset-between-nb-and-mms.pptx" TargetMode="External"/><Relationship Id="rId7" Type="http://schemas.openxmlformats.org/officeDocument/2006/relationships/hyperlink" Target="https://mentor.ieee.org/802.15/dcn/25/15-25-0329-00-04ab-comment-resolution-165-576-213-214-215-242-579-243.docx" TargetMode="External"/><Relationship Id="rId2" Type="http://schemas.openxmlformats.org/officeDocument/2006/relationships/hyperlink" Target="https://mentor.ieee.org/802.15/dcn/25/15-25-0326-00-04ab-proposed-resolution-for-cid-144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5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28-01-04ab-proposed-resolutions-for-cid-5-6-etc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5/15-25-0306-00-04ab-lb213-d02-comment-resolution-cid-504.docx" TargetMode="External"/><Relationship Id="rId4" Type="http://schemas.openxmlformats.org/officeDocument/2006/relationships/hyperlink" Target="https://mentor.ieee.org/802.15/dcn/25/15-25-0309-00-04ab-lb213-d02-comment-resolution-cid-27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248</v>
      </c>
      <c r="B1" s="98" t="s">
        <v>126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127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128</v>
      </c>
      <c r="Y4" s="162"/>
      <c r="Z4" s="163"/>
      <c r="AA4" s="161" t="s">
        <v>129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249</v>
      </c>
      <c r="C8" s="50"/>
      <c r="D8" s="153" t="s">
        <v>250</v>
      </c>
      <c r="E8" s="154" t="s">
        <v>249</v>
      </c>
      <c r="F8" s="154" t="s">
        <v>251</v>
      </c>
      <c r="G8" s="154" t="s">
        <v>252</v>
      </c>
      <c r="H8" s="46"/>
      <c r="I8" s="153" t="s">
        <v>250</v>
      </c>
      <c r="J8" s="154" t="s">
        <v>249</v>
      </c>
      <c r="K8" s="154" t="s">
        <v>251</v>
      </c>
      <c r="L8" s="154" t="s">
        <v>252</v>
      </c>
      <c r="M8" s="46"/>
      <c r="N8" s="153" t="s">
        <v>250</v>
      </c>
      <c r="O8" s="154" t="s">
        <v>249</v>
      </c>
      <c r="P8" s="154" t="s">
        <v>251</v>
      </c>
      <c r="Q8" s="154" t="s">
        <v>252</v>
      </c>
      <c r="R8" s="46"/>
      <c r="S8" s="153" t="s">
        <v>250</v>
      </c>
      <c r="T8" s="154" t="s">
        <v>249</v>
      </c>
      <c r="U8" s="154" t="s">
        <v>251</v>
      </c>
      <c r="V8" s="154" t="s">
        <v>252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130</v>
      </c>
      <c r="E9" s="294"/>
      <c r="F9" s="294"/>
      <c r="G9" s="294"/>
      <c r="H9" s="295"/>
      <c r="I9" s="167" t="s">
        <v>131</v>
      </c>
      <c r="J9" s="167"/>
      <c r="K9" s="167"/>
      <c r="L9" s="168"/>
      <c r="M9" s="169"/>
      <c r="N9" s="167" t="s">
        <v>131</v>
      </c>
      <c r="O9" s="167"/>
      <c r="P9" s="167"/>
      <c r="Q9" s="168"/>
      <c r="R9" s="169"/>
      <c r="S9" s="167" t="s">
        <v>131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132</v>
      </c>
      <c r="M11" s="267"/>
      <c r="N11" s="288" t="s">
        <v>133</v>
      </c>
      <c r="O11" s="289"/>
      <c r="P11" s="289"/>
      <c r="Q11" s="289"/>
      <c r="R11" s="290"/>
      <c r="S11" s="184" t="s">
        <v>134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134</v>
      </c>
      <c r="P13" s="279" t="s">
        <v>93</v>
      </c>
      <c r="Q13" s="181" t="s">
        <v>135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136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137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132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138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139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134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140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141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142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143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144</v>
      </c>
      <c r="B42" s="226" t="s">
        <v>145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146</v>
      </c>
      <c r="O42" s="211" t="s">
        <v>147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148</v>
      </c>
      <c r="B43" s="229" t="s">
        <v>149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150</v>
      </c>
      <c r="O43" s="217" t="s">
        <v>151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152</v>
      </c>
      <c r="B44" s="232" t="s">
        <v>153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154</v>
      </c>
      <c r="O44" s="220" t="s">
        <v>155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156</v>
      </c>
      <c r="B45" s="238" t="s">
        <v>157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158</v>
      </c>
      <c r="O45" s="223" t="s">
        <v>159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160</v>
      </c>
      <c r="O46" s="214" t="s">
        <v>161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162</v>
      </c>
      <c r="B47" s="110" t="s">
        <v>163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164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165</v>
      </c>
      <c r="B48" s="113" t="s">
        <v>166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167</v>
      </c>
      <c r="O48" s="72" t="s">
        <v>168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169</v>
      </c>
      <c r="B49" s="208" t="s">
        <v>170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171</v>
      </c>
      <c r="B50" s="72" t="s">
        <v>172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173</v>
      </c>
      <c r="B51" s="72" t="s">
        <v>174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175</v>
      </c>
      <c r="B52" s="116" t="s">
        <v>176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177</v>
      </c>
      <c r="B53" s="147" t="s">
        <v>178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179</v>
      </c>
      <c r="B54" s="119" t="s">
        <v>180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181</v>
      </c>
      <c r="B55" s="123" t="s">
        <v>182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C19" sqref="C19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183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184</v>
      </c>
      <c r="C6" s="15" t="s">
        <v>185</v>
      </c>
    </row>
    <row r="7" spans="1:3" x14ac:dyDescent="0.25">
      <c r="A7" s="1">
        <f t="shared" ref="A7:A16" si="0">A6+1</f>
        <v>1</v>
      </c>
      <c r="B7" s="1" t="s">
        <v>187</v>
      </c>
      <c r="C7" s="13">
        <v>0.60416666666666663</v>
      </c>
    </row>
    <row r="8" spans="1:3" x14ac:dyDescent="0.25">
      <c r="A8" s="1">
        <f>A7+1</f>
        <v>2</v>
      </c>
      <c r="B8" s="1" t="s">
        <v>186</v>
      </c>
      <c r="C8" s="13">
        <v>0.70833333333333337</v>
      </c>
    </row>
    <row r="9" spans="1:3" x14ac:dyDescent="0.25">
      <c r="A9" s="1">
        <f t="shared" si="0"/>
        <v>3</v>
      </c>
      <c r="B9" s="1" t="s">
        <v>188</v>
      </c>
      <c r="C9" s="13">
        <v>0.375</v>
      </c>
    </row>
    <row r="10" spans="1:3" x14ac:dyDescent="0.25">
      <c r="A10" s="1">
        <f t="shared" si="0"/>
        <v>4</v>
      </c>
      <c r="B10" s="1" t="s">
        <v>189</v>
      </c>
      <c r="C10" s="13">
        <v>0.47916666666666669</v>
      </c>
    </row>
    <row r="11" spans="1:3" x14ac:dyDescent="0.25">
      <c r="A11" s="1">
        <f t="shared" si="0"/>
        <v>5</v>
      </c>
      <c r="B11" s="1" t="s">
        <v>195</v>
      </c>
      <c r="C11" s="13">
        <v>0.70833333333333337</v>
      </c>
    </row>
    <row r="12" spans="1:3" x14ac:dyDescent="0.25">
      <c r="A12" s="1">
        <f t="shared" si="0"/>
        <v>6</v>
      </c>
      <c r="B12" s="1" t="s">
        <v>190</v>
      </c>
      <c r="C12" s="13">
        <v>0.41666666666666669</v>
      </c>
    </row>
    <row r="13" spans="1:3" x14ac:dyDescent="0.25">
      <c r="A13" s="1">
        <f t="shared" si="0"/>
        <v>7</v>
      </c>
      <c r="B13" s="1" t="s">
        <v>191</v>
      </c>
      <c r="C13" s="13">
        <v>0.60416666666666663</v>
      </c>
    </row>
    <row r="14" spans="1:3" x14ac:dyDescent="0.25">
      <c r="A14" s="1">
        <f t="shared" si="0"/>
        <v>8</v>
      </c>
      <c r="B14" s="1" t="s">
        <v>192</v>
      </c>
      <c r="C14" s="13">
        <v>0.70833333333333337</v>
      </c>
    </row>
    <row r="15" spans="1:3" x14ac:dyDescent="0.25">
      <c r="A15" s="1">
        <f t="shared" si="0"/>
        <v>9</v>
      </c>
      <c r="B15" s="1" t="s">
        <v>193</v>
      </c>
      <c r="C15" s="13">
        <v>0.47916666666666669</v>
      </c>
    </row>
    <row r="16" spans="1:3" x14ac:dyDescent="0.25">
      <c r="A16" s="1">
        <f t="shared" si="0"/>
        <v>10</v>
      </c>
      <c r="B16" s="1" t="s">
        <v>194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tabSelected="1" zoomScale="110" zoomScaleNormal="110" workbookViewId="0">
      <pane ySplit="2" topLeftCell="A7" activePane="bottomLeft" state="frozen"/>
      <selection pane="bottomLeft" activeCell="D26" sqref="D2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261</v>
      </c>
      <c r="C10" s="12" t="s">
        <v>262</v>
      </c>
      <c r="D10" s="8">
        <v>5</v>
      </c>
      <c r="E10" s="10">
        <f>E9+TIME(0,D8,0)</f>
        <v>0.63194444444444431</v>
      </c>
      <c r="G10" t="s">
        <v>254</v>
      </c>
      <c r="H10" s="14" t="s">
        <v>253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196</v>
      </c>
      <c r="C12" s="12" t="s">
        <v>197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221</v>
      </c>
      <c r="C13" s="12" t="s">
        <v>222</v>
      </c>
      <c r="D13" s="8">
        <v>20</v>
      </c>
      <c r="E13" s="10">
        <f t="shared" si="1"/>
        <v>0.65277777777777757</v>
      </c>
      <c r="G13" t="s">
        <v>224</v>
      </c>
      <c r="H13" s="56" t="s">
        <v>223</v>
      </c>
      <c r="I13" s="11"/>
      <c r="J13" s="11"/>
    </row>
    <row r="14" spans="1:10" x14ac:dyDescent="0.25">
      <c r="A14" s="5">
        <f t="shared" si="0"/>
        <v>1.9000000000000008</v>
      </c>
      <c r="B14" s="25" t="s">
        <v>277</v>
      </c>
      <c r="C14" s="12" t="s">
        <v>204</v>
      </c>
      <c r="D14" s="8">
        <v>20</v>
      </c>
      <c r="E14" s="10">
        <f t="shared" si="1"/>
        <v>0.66666666666666641</v>
      </c>
      <c r="G14" s="7" t="s">
        <v>266</v>
      </c>
      <c r="H14" s="14" t="s">
        <v>278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217</v>
      </c>
      <c r="C20" s="12" t="s">
        <v>218</v>
      </c>
      <c r="D20" s="8">
        <v>30</v>
      </c>
      <c r="E20" s="10">
        <f t="shared" si="3"/>
        <v>0.71180555555555558</v>
      </c>
      <c r="G20" s="7" t="s">
        <v>220</v>
      </c>
      <c r="H20" s="14"/>
    </row>
    <row r="21" spans="1:10" x14ac:dyDescent="0.25">
      <c r="A21" s="5">
        <f t="shared" si="2"/>
        <v>2.3000000000000003</v>
      </c>
      <c r="B21" s="25" t="s">
        <v>210</v>
      </c>
      <c r="C21" s="12" t="s">
        <v>204</v>
      </c>
      <c r="D21" s="8">
        <v>20</v>
      </c>
      <c r="E21" s="10">
        <f t="shared" si="3"/>
        <v>0.73263888888888895</v>
      </c>
      <c r="G21" s="7" t="s">
        <v>266</v>
      </c>
      <c r="H21" s="14" t="s">
        <v>278</v>
      </c>
    </row>
    <row r="22" spans="1:10" x14ac:dyDescent="0.25">
      <c r="A22" s="5">
        <f t="shared" si="2"/>
        <v>2.4000000000000004</v>
      </c>
      <c r="B22" s="25" t="s">
        <v>287</v>
      </c>
      <c r="C22" s="12" t="s">
        <v>267</v>
      </c>
      <c r="D22" s="8">
        <v>20</v>
      </c>
      <c r="E22" s="10">
        <f t="shared" si="3"/>
        <v>0.74652777777777779</v>
      </c>
      <c r="G22" s="7" t="s">
        <v>268</v>
      </c>
      <c r="H22" s="14" t="s">
        <v>284</v>
      </c>
    </row>
    <row r="23" spans="1:10" x14ac:dyDescent="0.25">
      <c r="A23" s="5">
        <f t="shared" si="2"/>
        <v>2.5000000000000004</v>
      </c>
      <c r="B23" s="25" t="s">
        <v>286</v>
      </c>
      <c r="C23" s="12" t="s">
        <v>272</v>
      </c>
      <c r="D23" s="8">
        <v>20</v>
      </c>
      <c r="E23" s="10">
        <f t="shared" si="3"/>
        <v>0.76041666666666663</v>
      </c>
      <c r="G23" s="7" t="s">
        <v>273</v>
      </c>
      <c r="H23" s="14" t="s">
        <v>285</v>
      </c>
    </row>
    <row r="24" spans="1:10" x14ac:dyDescent="0.25">
      <c r="A24" s="5">
        <f t="shared" si="2"/>
        <v>2.6000000000000005</v>
      </c>
      <c r="B24" s="25" t="s">
        <v>289</v>
      </c>
      <c r="C24" s="12" t="s">
        <v>272</v>
      </c>
      <c r="D24" s="8">
        <v>15</v>
      </c>
      <c r="E24" s="10">
        <f t="shared" si="3"/>
        <v>0.77430555555555547</v>
      </c>
      <c r="G24" s="7" t="s">
        <v>274</v>
      </c>
      <c r="H24" s="14" t="s">
        <v>288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258</v>
      </c>
      <c r="G30" t="s">
        <v>259</v>
      </c>
      <c r="H30" s="14" t="s">
        <v>260</v>
      </c>
    </row>
    <row r="31" spans="1:10" x14ac:dyDescent="0.25">
      <c r="B31" s="7" t="s">
        <v>255</v>
      </c>
      <c r="G31" s="7" t="s">
        <v>257</v>
      </c>
      <c r="H31" s="14" t="s">
        <v>256</v>
      </c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0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50"/>
  <sheetViews>
    <sheetView zoomScale="110" zoomScaleNormal="110" workbookViewId="0">
      <pane ySplit="2" topLeftCell="A3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3" si="0">A5+0.1</f>
        <v>3.1</v>
      </c>
      <c r="B6" s="25" t="s">
        <v>46</v>
      </c>
      <c r="C6" s="12" t="s">
        <v>4</v>
      </c>
      <c r="D6" s="8">
        <v>5</v>
      </c>
      <c r="E6" s="10">
        <f t="shared" ref="E6:E13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214</v>
      </c>
      <c r="C7" s="12" t="s">
        <v>215</v>
      </c>
      <c r="D7" s="8">
        <v>20</v>
      </c>
      <c r="E7" s="10">
        <f t="shared" si="1"/>
        <v>0.37847222222222221</v>
      </c>
      <c r="G7" t="s">
        <v>240</v>
      </c>
      <c r="H7" s="56" t="s">
        <v>239</v>
      </c>
    </row>
    <row r="8" spans="1:8" ht="14.4" x14ac:dyDescent="0.3">
      <c r="A8" s="26">
        <f t="shared" si="0"/>
        <v>3.3000000000000003</v>
      </c>
      <c r="B8" s="25" t="s">
        <v>231</v>
      </c>
      <c r="C8" s="12" t="s">
        <v>225</v>
      </c>
      <c r="D8" s="8">
        <v>20</v>
      </c>
      <c r="E8" s="10">
        <f t="shared" si="1"/>
        <v>0.3923611111111111</v>
      </c>
      <c r="G8" t="s">
        <v>227</v>
      </c>
      <c r="H8" s="56" t="s">
        <v>229</v>
      </c>
    </row>
    <row r="9" spans="1:8" ht="14.4" x14ac:dyDescent="0.3">
      <c r="A9" s="26">
        <f t="shared" si="0"/>
        <v>3.4000000000000004</v>
      </c>
      <c r="B9" s="25" t="s">
        <v>232</v>
      </c>
      <c r="C9" s="12" t="s">
        <v>225</v>
      </c>
      <c r="D9" s="8">
        <v>20</v>
      </c>
      <c r="E9" s="10">
        <f t="shared" si="1"/>
        <v>0.40625</v>
      </c>
      <c r="G9" t="s">
        <v>228</v>
      </c>
      <c r="H9" s="56" t="s">
        <v>230</v>
      </c>
    </row>
    <row r="10" spans="1:8" x14ac:dyDescent="0.25">
      <c r="A10" s="26">
        <f t="shared" si="0"/>
        <v>3.5000000000000004</v>
      </c>
      <c r="B10" s="25" t="s">
        <v>269</v>
      </c>
      <c r="C10" s="12" t="s">
        <v>74</v>
      </c>
      <c r="D10" s="8">
        <v>25</v>
      </c>
      <c r="E10" s="10">
        <f t="shared" si="1"/>
        <v>0.4201388888888889</v>
      </c>
      <c r="G10"/>
      <c r="H10" s="54"/>
    </row>
    <row r="11" spans="1:8" x14ac:dyDescent="0.25">
      <c r="A11" s="26">
        <f t="shared" si="0"/>
        <v>3.6000000000000005</v>
      </c>
      <c r="B11" s="11" t="s">
        <v>270</v>
      </c>
      <c r="C11" s="12" t="s">
        <v>271</v>
      </c>
      <c r="D11" s="8">
        <v>15</v>
      </c>
      <c r="E11" s="10">
        <f t="shared" si="1"/>
        <v>0.4375</v>
      </c>
      <c r="G11"/>
      <c r="H11" s="35"/>
    </row>
    <row r="12" spans="1:8" x14ac:dyDescent="0.25">
      <c r="A12" s="26">
        <f t="shared" si="0"/>
        <v>3.7000000000000006</v>
      </c>
      <c r="B12" s="11" t="s">
        <v>124</v>
      </c>
      <c r="C12" s="12" t="s">
        <v>4</v>
      </c>
      <c r="D12" s="26">
        <v>15</v>
      </c>
      <c r="E12" s="10">
        <f t="shared" si="1"/>
        <v>0.44791666666666669</v>
      </c>
      <c r="G12"/>
      <c r="H12" s="35"/>
    </row>
    <row r="13" spans="1:8" x14ac:dyDescent="0.25">
      <c r="A13" s="26">
        <f t="shared" si="0"/>
        <v>3.8000000000000007</v>
      </c>
      <c r="B13" s="11" t="s">
        <v>124</v>
      </c>
      <c r="D13" s="8"/>
      <c r="E13" s="10">
        <f t="shared" si="1"/>
        <v>0.45833333333333337</v>
      </c>
      <c r="G13"/>
      <c r="H13" s="35"/>
    </row>
    <row r="14" spans="1:8" x14ac:dyDescent="0.25">
      <c r="A14" s="26"/>
      <c r="B14" s="11"/>
      <c r="C14" s="12"/>
      <c r="D14" s="8"/>
      <c r="E14" s="10"/>
      <c r="G14"/>
      <c r="H14" s="35"/>
    </row>
    <row r="15" spans="1:8" x14ac:dyDescent="0.25">
      <c r="A15" s="1">
        <f>Summary!A$10</f>
        <v>4</v>
      </c>
      <c r="B15" s="1" t="str">
        <f>Summary!B$10</f>
        <v>Tuesday 29-July  AM2: Comment Resolution breakout/ad hoc</v>
      </c>
      <c r="C15" s="12"/>
      <c r="D15" s="8"/>
      <c r="E15" s="13">
        <f>Summary!$C$10</f>
        <v>0.47916666666666669</v>
      </c>
      <c r="G15"/>
      <c r="H15" s="35"/>
    </row>
    <row r="16" spans="1:8" x14ac:dyDescent="0.25">
      <c r="A16" s="26">
        <f t="shared" ref="A16:A22" si="2">A15+0.1</f>
        <v>4.0999999999999996</v>
      </c>
      <c r="B16" s="25" t="s">
        <v>46</v>
      </c>
      <c r="C16" s="12" t="s">
        <v>4</v>
      </c>
      <c r="D16" s="8">
        <v>5</v>
      </c>
      <c r="E16" s="10">
        <f t="shared" ref="E16:E22" si="3">E15+TIME(0,D15,0)</f>
        <v>0.47916666666666669</v>
      </c>
      <c r="G16"/>
      <c r="H16" s="35"/>
    </row>
    <row r="17" spans="1:8" ht="14.4" x14ac:dyDescent="0.3">
      <c r="A17" s="26">
        <f t="shared" si="2"/>
        <v>4.1999999999999993</v>
      </c>
      <c r="B17" s="25" t="s">
        <v>234</v>
      </c>
      <c r="C17" s="12" t="s">
        <v>233</v>
      </c>
      <c r="D17" s="8">
        <v>15</v>
      </c>
      <c r="E17" s="10">
        <f t="shared" si="3"/>
        <v>0.4826388888888889</v>
      </c>
      <c r="G17" t="s">
        <v>236</v>
      </c>
      <c r="H17" s="56" t="s">
        <v>243</v>
      </c>
    </row>
    <row r="18" spans="1:8" ht="14.4" x14ac:dyDescent="0.3">
      <c r="A18" s="26">
        <f t="shared" si="2"/>
        <v>4.2999999999999989</v>
      </c>
      <c r="B18" s="25" t="s">
        <v>234</v>
      </c>
      <c r="C18" s="12" t="s">
        <v>233</v>
      </c>
      <c r="D18" s="8">
        <v>15</v>
      </c>
      <c r="E18" s="10">
        <f t="shared" si="3"/>
        <v>0.49305555555555558</v>
      </c>
      <c r="G18" t="s">
        <v>237</v>
      </c>
      <c r="H18" s="56" t="s">
        <v>242</v>
      </c>
    </row>
    <row r="19" spans="1:8" ht="14.4" x14ac:dyDescent="0.3">
      <c r="A19" s="26">
        <f t="shared" si="2"/>
        <v>4.3999999999999986</v>
      </c>
      <c r="B19" s="25" t="s">
        <v>235</v>
      </c>
      <c r="C19" s="12" t="s">
        <v>233</v>
      </c>
      <c r="D19" s="8">
        <v>30</v>
      </c>
      <c r="E19" s="10">
        <f t="shared" si="3"/>
        <v>0.50347222222222221</v>
      </c>
      <c r="G19" t="s">
        <v>238</v>
      </c>
      <c r="H19" s="56" t="s">
        <v>241</v>
      </c>
    </row>
    <row r="20" spans="1:8" x14ac:dyDescent="0.25">
      <c r="A20" s="26">
        <f t="shared" si="2"/>
        <v>4.4999999999999982</v>
      </c>
      <c r="B20" s="25"/>
      <c r="C20" s="12" t="s">
        <v>74</v>
      </c>
      <c r="D20" s="8">
        <v>30</v>
      </c>
      <c r="E20" s="10">
        <f t="shared" si="3"/>
        <v>0.52430555555555558</v>
      </c>
      <c r="G20" t="s">
        <v>208</v>
      </c>
      <c r="H20" s="54" t="s">
        <v>209</v>
      </c>
    </row>
    <row r="21" spans="1:8" x14ac:dyDescent="0.25">
      <c r="A21" s="26">
        <f t="shared" si="2"/>
        <v>4.5999999999999979</v>
      </c>
      <c r="B21" s="11" t="s">
        <v>124</v>
      </c>
      <c r="C21" s="12" t="s">
        <v>74</v>
      </c>
      <c r="D21" s="8">
        <v>25</v>
      </c>
      <c r="E21" s="10">
        <f t="shared" si="3"/>
        <v>0.54513888888888895</v>
      </c>
      <c r="G21"/>
      <c r="H21" s="35"/>
    </row>
    <row r="22" spans="1:8" x14ac:dyDescent="0.25">
      <c r="A22" s="26">
        <f t="shared" si="2"/>
        <v>4.6999999999999975</v>
      </c>
      <c r="B22" s="11" t="s">
        <v>2</v>
      </c>
      <c r="C22" s="12" t="s">
        <v>4</v>
      </c>
      <c r="D22" s="26"/>
      <c r="E22" s="10">
        <f t="shared" si="3"/>
        <v>0.56250000000000011</v>
      </c>
      <c r="H22" s="35"/>
    </row>
    <row r="23" spans="1:8" x14ac:dyDescent="0.25">
      <c r="A23" s="26"/>
      <c r="B23" s="11"/>
      <c r="C23" s="12"/>
      <c r="D23" s="8"/>
      <c r="E23" s="10"/>
    </row>
    <row r="25" spans="1:8" x14ac:dyDescent="0.25">
      <c r="A25" s="1">
        <f>Summary!A$11</f>
        <v>5</v>
      </c>
      <c r="B25" s="1" t="str">
        <f>Summary!B$11</f>
        <v>Tuesday 29-July  PM2: Ad Hoc Time</v>
      </c>
    </row>
    <row r="26" spans="1:8" x14ac:dyDescent="0.25">
      <c r="B26" s="7" t="s">
        <v>202</v>
      </c>
    </row>
    <row r="33" spans="1:8" x14ac:dyDescent="0.25">
      <c r="A33" s="26"/>
      <c r="D33" s="8"/>
      <c r="E33" s="10"/>
      <c r="G33"/>
      <c r="H33" s="35"/>
    </row>
    <row r="34" spans="1:8" x14ac:dyDescent="0.25">
      <c r="A34" s="1"/>
      <c r="D34" s="8"/>
      <c r="E34" s="10"/>
      <c r="H34" s="35"/>
    </row>
    <row r="35" spans="1:8" x14ac:dyDescent="0.25">
      <c r="H35" s="35"/>
    </row>
    <row r="44" spans="1:8" x14ac:dyDescent="0.25">
      <c r="B44" s="7" t="s">
        <v>82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7" r:id="rId1" xr:uid="{7E669D36-6CB6-4104-9C0F-C13A4B7DF56B}"/>
    <hyperlink ref="H17" r:id="rId2" xr:uid="{EA81EC37-CC10-45BC-814C-B52CD8682090}"/>
    <hyperlink ref="H18" r:id="rId3" xr:uid="{543D51B5-286F-4818-BF29-4697B0024EF8}"/>
    <hyperlink ref="H19" r:id="rId4" xr:uid="{90D15212-135B-4AEE-817D-1D661F4811D9}"/>
    <hyperlink ref="H20" r:id="rId5" xr:uid="{E29A63AF-4F0F-4384-9689-4142DCF22088}"/>
    <hyperlink ref="H9" r:id="rId6" xr:uid="{1E1ADEDD-209F-44AB-A4D5-05C17A61E8FC}"/>
    <hyperlink ref="H8" r:id="rId7" xr:uid="{61363E6D-840B-4ABD-9492-16F513BCB9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zoomScale="110" zoomScaleNormal="110" workbookViewId="0">
      <pane ySplit="2" topLeftCell="A3" activePane="bottomLeft" state="frozen"/>
      <selection pane="bottomLeft" activeCell="G18" sqref="G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8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283</v>
      </c>
      <c r="C7" s="12" t="s">
        <v>276</v>
      </c>
      <c r="D7" s="8">
        <v>15</v>
      </c>
      <c r="E7" s="10">
        <f t="shared" si="0"/>
        <v>0.42708333333333337</v>
      </c>
      <c r="G7" t="s">
        <v>275</v>
      </c>
      <c r="H7" s="35" t="s">
        <v>280</v>
      </c>
    </row>
    <row r="8" spans="1:8" x14ac:dyDescent="0.25">
      <c r="A8" s="26">
        <f>A7+0.1</f>
        <v>6.2999999999999989</v>
      </c>
      <c r="B8" s="25" t="s">
        <v>121</v>
      </c>
      <c r="C8" s="12" t="s">
        <v>74</v>
      </c>
      <c r="D8" s="8">
        <v>15</v>
      </c>
      <c r="E8" s="10">
        <f t="shared" si="0"/>
        <v>0.43750000000000006</v>
      </c>
      <c r="G8"/>
      <c r="H8" s="35"/>
    </row>
    <row r="9" spans="1:8" x14ac:dyDescent="0.25">
      <c r="A9" s="26">
        <f>A8+0.1</f>
        <v>6.3999999999999986</v>
      </c>
      <c r="B9" s="25" t="s">
        <v>121</v>
      </c>
      <c r="C9" s="12" t="s">
        <v>74</v>
      </c>
      <c r="D9" s="8">
        <v>15</v>
      </c>
      <c r="E9" s="10">
        <f>E8+TIME(0,D8,0)</f>
        <v>0.44791666666666674</v>
      </c>
      <c r="H9" s="14"/>
    </row>
    <row r="10" spans="1:8" x14ac:dyDescent="0.25">
      <c r="A10" s="26">
        <f>A9+0.1</f>
        <v>6.4999999999999982</v>
      </c>
      <c r="B10" s="11" t="s">
        <v>85</v>
      </c>
      <c r="C10" s="12" t="s">
        <v>4</v>
      </c>
      <c r="D10" s="8"/>
      <c r="E10" s="10">
        <f>E9+TIME(0,D9,0)</f>
        <v>0.45833333333333343</v>
      </c>
      <c r="H10" s="14"/>
    </row>
    <row r="11" spans="1:8" x14ac:dyDescent="0.25">
      <c r="A11" s="26"/>
      <c r="D11" s="8"/>
      <c r="E11" s="10"/>
      <c r="H11" s="35"/>
    </row>
    <row r="12" spans="1:8" x14ac:dyDescent="0.25">
      <c r="A12" s="23">
        <f>Summary!A$13</f>
        <v>7</v>
      </c>
      <c r="B12" s="1" t="str">
        <f>Summary!B$13</f>
        <v>Wednesday 30-July PM1: Status, review and comment resolution</v>
      </c>
      <c r="C12" s="12"/>
      <c r="D12" s="8"/>
      <c r="E12" s="13">
        <f>Summary!C$13</f>
        <v>0.60416666666666663</v>
      </c>
    </row>
    <row r="13" spans="1:8" x14ac:dyDescent="0.25">
      <c r="A13" s="26">
        <f>A12+0.1</f>
        <v>7.1</v>
      </c>
      <c r="B13" s="25" t="s">
        <v>46</v>
      </c>
      <c r="C13" s="12" t="s">
        <v>4</v>
      </c>
      <c r="D13" s="8">
        <v>5</v>
      </c>
      <c r="E13" s="10">
        <f t="shared" ref="E13:E20" si="1">E12+TIME(0,D12,0)</f>
        <v>0.60416666666666663</v>
      </c>
    </row>
    <row r="14" spans="1:8" x14ac:dyDescent="0.25">
      <c r="A14" s="26">
        <f>A13+0.1</f>
        <v>7.1999999999999993</v>
      </c>
      <c r="B14" s="25" t="s">
        <v>203</v>
      </c>
      <c r="C14" s="12" t="s">
        <v>204</v>
      </c>
      <c r="D14" s="8">
        <v>20</v>
      </c>
      <c r="E14" s="10">
        <f t="shared" si="1"/>
        <v>0.60763888888888884</v>
      </c>
      <c r="G14" t="s">
        <v>205</v>
      </c>
      <c r="H14" s="54" t="s">
        <v>206</v>
      </c>
    </row>
    <row r="15" spans="1:8" x14ac:dyDescent="0.25">
      <c r="A15" s="26">
        <f>A14+0.1</f>
        <v>7.2999999999999989</v>
      </c>
      <c r="B15" s="25" t="s">
        <v>207</v>
      </c>
      <c r="C15" s="12" t="s">
        <v>204</v>
      </c>
      <c r="D15" s="8">
        <v>20</v>
      </c>
      <c r="E15" s="10">
        <f t="shared" si="1"/>
        <v>0.62152777777777768</v>
      </c>
      <c r="G15" t="s">
        <v>208</v>
      </c>
      <c r="H15" s="54" t="s">
        <v>209</v>
      </c>
    </row>
    <row r="16" spans="1:8" x14ac:dyDescent="0.25">
      <c r="A16" s="8">
        <f t="shared" ref="A16:A20" si="2">A15+0.1</f>
        <v>7.3999999999999986</v>
      </c>
      <c r="B16" s="25" t="s">
        <v>210</v>
      </c>
      <c r="C16" s="12" t="s">
        <v>204</v>
      </c>
      <c r="D16" s="8">
        <v>20</v>
      </c>
      <c r="E16" s="10">
        <f t="shared" si="1"/>
        <v>0.63541666666666652</v>
      </c>
      <c r="G16" s="7" t="s">
        <v>211</v>
      </c>
      <c r="H16" s="14" t="s">
        <v>212</v>
      </c>
    </row>
    <row r="17" spans="1:8" x14ac:dyDescent="0.25">
      <c r="A17" s="8">
        <f t="shared" si="2"/>
        <v>7.4999999999999982</v>
      </c>
      <c r="B17" s="25" t="s">
        <v>221</v>
      </c>
      <c r="C17" s="12" t="s">
        <v>222</v>
      </c>
      <c r="D17" s="8">
        <v>20</v>
      </c>
      <c r="E17" s="10">
        <f t="shared" si="1"/>
        <v>0.64930555555555536</v>
      </c>
      <c r="G17" s="7" t="s">
        <v>224</v>
      </c>
      <c r="H17" s="14" t="s">
        <v>223</v>
      </c>
    </row>
    <row r="18" spans="1:8" x14ac:dyDescent="0.25">
      <c r="A18" s="8">
        <f t="shared" si="2"/>
        <v>7.5999999999999979</v>
      </c>
      <c r="B18" s="25" t="s">
        <v>121</v>
      </c>
      <c r="C18" s="12" t="s">
        <v>74</v>
      </c>
      <c r="D18" s="8">
        <v>20</v>
      </c>
      <c r="E18" s="10">
        <f t="shared" si="1"/>
        <v>0.6631944444444442</v>
      </c>
      <c r="H18" s="14"/>
    </row>
    <row r="19" spans="1:8" x14ac:dyDescent="0.25">
      <c r="A19" s="8">
        <f t="shared" si="2"/>
        <v>7.6999999999999975</v>
      </c>
      <c r="B19" s="11" t="s">
        <v>125</v>
      </c>
      <c r="C19" s="12" t="s">
        <v>4</v>
      </c>
      <c r="D19" s="8">
        <v>15</v>
      </c>
      <c r="E19" s="10">
        <f t="shared" si="1"/>
        <v>0.67708333333333304</v>
      </c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si="1"/>
        <v>0.68749999999999967</v>
      </c>
    </row>
    <row r="21" spans="1:8" x14ac:dyDescent="0.25">
      <c r="A21" s="8"/>
      <c r="D21" s="8"/>
      <c r="E21" s="10"/>
      <c r="H21" s="14"/>
    </row>
    <row r="22" spans="1:8" x14ac:dyDescent="0.25">
      <c r="A22" s="8"/>
      <c r="D22" s="8"/>
      <c r="E22" s="10"/>
      <c r="H22" s="14"/>
    </row>
    <row r="23" spans="1:8" x14ac:dyDescent="0.25">
      <c r="A23" s="23">
        <f>Summary!A$14</f>
        <v>8</v>
      </c>
      <c r="B23" s="1" t="str">
        <f>Summary!B$14</f>
        <v xml:space="preserve">Wednesday 30-July PM2: Comment Resolution, breakouts </v>
      </c>
      <c r="C23" s="12"/>
      <c r="D23" s="8"/>
      <c r="E23" s="13">
        <f>Summary!C$14</f>
        <v>0.70833333333333337</v>
      </c>
      <c r="G23"/>
    </row>
    <row r="24" spans="1:8" x14ac:dyDescent="0.25">
      <c r="A24" s="26">
        <f>A23+0.1</f>
        <v>8.1</v>
      </c>
      <c r="B24" s="25" t="s">
        <v>46</v>
      </c>
      <c r="C24" s="12" t="s">
        <v>4</v>
      </c>
      <c r="D24" s="8">
        <v>5</v>
      </c>
      <c r="E24" s="10">
        <f t="shared" ref="E24:E29" si="3">E23+TIME(0,D23,0)</f>
        <v>0.70833333333333337</v>
      </c>
    </row>
    <row r="25" spans="1:8" x14ac:dyDescent="0.25">
      <c r="A25" s="26">
        <f>A24+0.1</f>
        <v>8.1999999999999993</v>
      </c>
      <c r="B25" s="25" t="s">
        <v>121</v>
      </c>
      <c r="C25" s="12" t="s">
        <v>74</v>
      </c>
      <c r="D25" s="8">
        <v>25</v>
      </c>
      <c r="E25" s="10">
        <f t="shared" si="3"/>
        <v>0.71180555555555558</v>
      </c>
      <c r="H25" s="14"/>
    </row>
    <row r="26" spans="1:8" x14ac:dyDescent="0.25">
      <c r="A26" s="26">
        <f>A25+0.1</f>
        <v>8.2999999999999989</v>
      </c>
      <c r="B26" s="25" t="s">
        <v>121</v>
      </c>
      <c r="C26" s="12" t="s">
        <v>74</v>
      </c>
      <c r="D26" s="8">
        <v>30</v>
      </c>
      <c r="E26" s="10">
        <f t="shared" si="3"/>
        <v>0.72916666666666674</v>
      </c>
      <c r="H26" s="14"/>
    </row>
    <row r="27" spans="1:8" x14ac:dyDescent="0.25">
      <c r="A27" s="8">
        <f t="shared" ref="A27:A29" si="4">A26+0.1</f>
        <v>8.3999999999999986</v>
      </c>
      <c r="B27" s="25" t="s">
        <v>121</v>
      </c>
      <c r="C27" s="12" t="s">
        <v>74</v>
      </c>
      <c r="D27" s="8">
        <v>30</v>
      </c>
      <c r="E27" s="10">
        <f t="shared" si="3"/>
        <v>0.75000000000000011</v>
      </c>
      <c r="H27" s="14"/>
    </row>
    <row r="28" spans="1:8" x14ac:dyDescent="0.25">
      <c r="A28" s="8">
        <f t="shared" si="4"/>
        <v>8.4999999999999982</v>
      </c>
      <c r="B28" s="25" t="s">
        <v>121</v>
      </c>
      <c r="C28" s="12" t="s">
        <v>74</v>
      </c>
      <c r="D28" s="8">
        <v>30</v>
      </c>
      <c r="E28" s="10">
        <f t="shared" si="3"/>
        <v>0.77083333333333348</v>
      </c>
      <c r="H28" s="14"/>
    </row>
    <row r="29" spans="1:8" x14ac:dyDescent="0.25">
      <c r="A29" s="8">
        <f t="shared" si="4"/>
        <v>8.5999999999999979</v>
      </c>
      <c r="B29" s="11" t="s">
        <v>2</v>
      </c>
      <c r="C29" s="12" t="s">
        <v>4</v>
      </c>
      <c r="D29" s="8"/>
      <c r="E29" s="10">
        <f t="shared" si="3"/>
        <v>0.79166666666666685</v>
      </c>
    </row>
    <row r="30" spans="1:8" x14ac:dyDescent="0.25">
      <c r="A30" s="8"/>
      <c r="B30" s="11"/>
      <c r="C30" s="12"/>
      <c r="D30" s="8"/>
      <c r="E30" s="10"/>
    </row>
    <row r="31" spans="1:8" x14ac:dyDescent="0.25">
      <c r="A31" s="8"/>
      <c r="B31" s="11"/>
      <c r="C31" s="12"/>
      <c r="D31" s="8"/>
      <c r="E31" s="10"/>
      <c r="G31"/>
      <c r="H31" s="14"/>
    </row>
    <row r="35" spans="1:8" x14ac:dyDescent="0.25">
      <c r="B35" s="7" t="s">
        <v>83</v>
      </c>
    </row>
    <row r="36" spans="1:8" x14ac:dyDescent="0.25">
      <c r="B36" s="11"/>
    </row>
    <row r="37" spans="1:8" x14ac:dyDescent="0.25">
      <c r="B37" s="11"/>
      <c r="H37" s="14"/>
    </row>
    <row r="38" spans="1:8" x14ac:dyDescent="0.25">
      <c r="B38" s="11"/>
      <c r="H38" s="14"/>
    </row>
    <row r="39" spans="1:8" x14ac:dyDescent="0.25">
      <c r="B39" s="14"/>
      <c r="C39" s="12"/>
      <c r="H39" s="14"/>
    </row>
    <row r="40" spans="1:8" x14ac:dyDescent="0.25">
      <c r="B40" s="14"/>
      <c r="C40" s="12"/>
      <c r="H40" s="14"/>
    </row>
    <row r="41" spans="1:8" x14ac:dyDescent="0.25">
      <c r="B41" s="14"/>
      <c r="D41" s="8"/>
      <c r="G41" s="12"/>
    </row>
    <row r="44" spans="1:8" x14ac:dyDescent="0.25">
      <c r="B44" s="14"/>
      <c r="C44" s="12"/>
    </row>
    <row r="45" spans="1:8" x14ac:dyDescent="0.25">
      <c r="B45" s="14"/>
      <c r="C45" s="12"/>
    </row>
    <row r="46" spans="1:8" x14ac:dyDescent="0.25">
      <c r="A46" s="27"/>
      <c r="B46" s="14"/>
      <c r="C46" s="12"/>
    </row>
    <row r="47" spans="1:8" x14ac:dyDescent="0.25">
      <c r="B47" s="14"/>
      <c r="C47" s="12"/>
    </row>
    <row r="48" spans="1:8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</sheetData>
  <sheetProtection selectLockedCells="1" selectUnlockedCells="1"/>
  <hyperlinks>
    <hyperlink ref="H14" r:id="rId1" xr:uid="{988A26D7-A6EE-42D6-9783-8ACA74BAD04D}"/>
    <hyperlink ref="H15" r:id="rId2" xr:uid="{1DC589BE-E766-4266-8E69-90AD0EF088CD}"/>
    <hyperlink ref="H17" r:id="rId3" xr:uid="{3EA416A9-CACD-4EE6-A0B1-2904806144F5}"/>
    <hyperlink ref="H16" r:id="rId4" xr:uid="{C99AABD8-11B3-485D-8C39-0C2B039AE10F}"/>
    <hyperlink ref="H7" r:id="rId5" xr:uid="{151FACAC-D21B-4CEE-9D2D-5012B939AEE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6" sqref="D2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4" si="0">A6+0.1</f>
        <v>9.1</v>
      </c>
      <c r="B7" s="25" t="s">
        <v>108</v>
      </c>
      <c r="C7" s="18" t="s">
        <v>4</v>
      </c>
      <c r="D7" s="19">
        <v>10</v>
      </c>
      <c r="E7" s="10">
        <f t="shared" ref="E7:E14" si="1">E6+TIME(0,D6,0)</f>
        <v>0.47916666666666669</v>
      </c>
    </row>
    <row r="8" spans="1:9" customFormat="1" x14ac:dyDescent="0.25">
      <c r="A8" s="8">
        <f t="shared" si="0"/>
        <v>9.1999999999999993</v>
      </c>
      <c r="B8" s="25" t="s">
        <v>121</v>
      </c>
      <c r="C8" s="12" t="s">
        <v>74</v>
      </c>
      <c r="D8" s="8">
        <v>30</v>
      </c>
      <c r="E8" s="10">
        <f t="shared" si="1"/>
        <v>0.4861111111111111</v>
      </c>
      <c r="F8" s="7"/>
      <c r="G8" s="7"/>
      <c r="H8" s="14"/>
    </row>
    <row r="9" spans="1:9" customFormat="1" x14ac:dyDescent="0.25">
      <c r="A9" s="8">
        <f t="shared" si="0"/>
        <v>9.2999999999999989</v>
      </c>
      <c r="B9" s="25" t="s">
        <v>121</v>
      </c>
      <c r="C9" s="12" t="s">
        <v>74</v>
      </c>
      <c r="D9" s="8">
        <v>20</v>
      </c>
      <c r="E9" s="10">
        <f t="shared" si="1"/>
        <v>0.50694444444444442</v>
      </c>
      <c r="F9" s="7"/>
      <c r="G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121</v>
      </c>
      <c r="C10" s="12" t="s">
        <v>74</v>
      </c>
      <c r="D10" s="8">
        <v>20</v>
      </c>
      <c r="E10" s="10">
        <f t="shared" si="1"/>
        <v>0.52083333333333326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121</v>
      </c>
      <c r="C11" s="12" t="s">
        <v>74</v>
      </c>
      <c r="D11" s="8">
        <v>20</v>
      </c>
      <c r="E11" s="10">
        <f t="shared" si="1"/>
        <v>0.5347222222222221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121</v>
      </c>
      <c r="C12" s="12" t="s">
        <v>74</v>
      </c>
      <c r="D12" s="8">
        <v>20</v>
      </c>
      <c r="E12" s="10">
        <f t="shared" si="1"/>
        <v>0.54861111111111094</v>
      </c>
      <c r="G12"/>
      <c r="H12" s="14"/>
    </row>
    <row r="13" spans="1:9" x14ac:dyDescent="0.25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0.56249999999999978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0.56249999999999978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3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31-July PM1: TG closing</v>
      </c>
      <c r="C17" s="12"/>
      <c r="D17" s="8"/>
      <c r="E17" s="13">
        <f>Summary!$C$16</f>
        <v>0.60416666666666663</v>
      </c>
      <c r="G17"/>
    </row>
    <row r="18" spans="1:9" customFormat="1" x14ac:dyDescent="0.25">
      <c r="A18" s="8">
        <f t="shared" ref="A18:A25" si="2">A17+0.1</f>
        <v>10.1</v>
      </c>
      <c r="B18" s="25" t="s">
        <v>108</v>
      </c>
      <c r="C18" s="18" t="s">
        <v>4</v>
      </c>
      <c r="D18" s="19">
        <v>5</v>
      </c>
      <c r="E18" s="10">
        <f t="shared" ref="E18:E25" si="3">E17+TIME(0,D17,0)</f>
        <v>0.60416666666666663</v>
      </c>
    </row>
    <row r="19" spans="1:9" customFormat="1" x14ac:dyDescent="0.25">
      <c r="A19" s="8">
        <f t="shared" si="2"/>
        <v>10.199999999999999</v>
      </c>
      <c r="B19" s="25" t="s">
        <v>121</v>
      </c>
      <c r="C19" s="12" t="s">
        <v>74</v>
      </c>
      <c r="D19" s="8">
        <v>20</v>
      </c>
      <c r="E19" s="10">
        <f t="shared" si="3"/>
        <v>0.60763888888888884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121</v>
      </c>
      <c r="C20" s="12" t="s">
        <v>74</v>
      </c>
      <c r="D20" s="8">
        <v>20</v>
      </c>
      <c r="E20" s="10">
        <f t="shared" si="3"/>
        <v>0.62152777777777768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121</v>
      </c>
      <c r="C21" s="12" t="s">
        <v>74</v>
      </c>
      <c r="D21" s="8">
        <v>20</v>
      </c>
      <c r="E21" s="10">
        <f t="shared" si="3"/>
        <v>0.63541666666666652</v>
      </c>
      <c r="F21" s="7"/>
      <c r="G21" s="7"/>
      <c r="H21" s="14"/>
    </row>
    <row r="22" spans="1:9" x14ac:dyDescent="0.25">
      <c r="A22" s="8">
        <f t="shared" si="2"/>
        <v>10.499999999999998</v>
      </c>
      <c r="B22" s="25" t="s">
        <v>121</v>
      </c>
      <c r="C22" s="12" t="s">
        <v>74</v>
      </c>
      <c r="D22" s="8">
        <v>20</v>
      </c>
      <c r="E22" s="10">
        <f t="shared" si="3"/>
        <v>0.64930555555555536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198</v>
      </c>
      <c r="C23" s="12" t="s">
        <v>107</v>
      </c>
      <c r="D23" s="8">
        <v>20</v>
      </c>
      <c r="E23" s="10">
        <f t="shared" si="3"/>
        <v>0.6631944444444442</v>
      </c>
      <c r="G23"/>
      <c r="H23" s="14"/>
    </row>
    <row r="24" spans="1:9" x14ac:dyDescent="0.25">
      <c r="A24" s="8">
        <f t="shared" si="2"/>
        <v>10.699999999999998</v>
      </c>
      <c r="B24" s="11" t="s">
        <v>7</v>
      </c>
      <c r="C24" s="18" t="s">
        <v>4</v>
      </c>
      <c r="D24" s="19">
        <v>15</v>
      </c>
      <c r="E24" s="10">
        <f t="shared" si="3"/>
        <v>0.67708333333333304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0.68749999999999967</v>
      </c>
      <c r="H25" s="14"/>
    </row>
    <row r="26" spans="1:9" x14ac:dyDescent="0.25">
      <c r="A26" s="8"/>
      <c r="D26" s="19"/>
      <c r="E26" s="10"/>
    </row>
    <row r="27" spans="1:9" x14ac:dyDescent="0.25">
      <c r="A27" s="33"/>
      <c r="E27" s="10"/>
    </row>
    <row r="28" spans="1:9" x14ac:dyDescent="0.25">
      <c r="A28" s="33"/>
      <c r="E28" s="10"/>
    </row>
    <row r="29" spans="1:9" x14ac:dyDescent="0.25">
      <c r="A29" s="33"/>
      <c r="E29" s="10"/>
    </row>
    <row r="30" spans="1:9" x14ac:dyDescent="0.25">
      <c r="A30" s="33"/>
      <c r="E30" s="10"/>
    </row>
    <row r="31" spans="1:9" x14ac:dyDescent="0.25">
      <c r="A31" s="33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199</v>
      </c>
      <c r="D5" t="s">
        <v>101</v>
      </c>
      <c r="E5" t="s">
        <v>102</v>
      </c>
    </row>
    <row r="6" spans="1:5" x14ac:dyDescent="0.25">
      <c r="C6" t="s">
        <v>200</v>
      </c>
      <c r="D6" t="s">
        <v>201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2"/>
  <sheetViews>
    <sheetView workbookViewId="0">
      <selection activeCell="E16" sqref="E16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1.3320312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213</v>
      </c>
      <c r="G1" s="32" t="s">
        <v>58</v>
      </c>
      <c r="H1" t="s">
        <v>213</v>
      </c>
      <c r="I1" s="32" t="s">
        <v>58</v>
      </c>
    </row>
    <row r="2" spans="1:9" ht="14.4" x14ac:dyDescent="0.3">
      <c r="A2" t="s">
        <v>214</v>
      </c>
      <c r="B2" t="s">
        <v>215</v>
      </c>
      <c r="C2">
        <v>15</v>
      </c>
      <c r="D2" t="s">
        <v>216</v>
      </c>
      <c r="E2" t="s">
        <v>244</v>
      </c>
      <c r="F2" t="s">
        <v>240</v>
      </c>
      <c r="G2" s="56" t="s">
        <v>239</v>
      </c>
      <c r="H2" t="s">
        <v>240</v>
      </c>
      <c r="I2" s="14" t="s">
        <v>239</v>
      </c>
    </row>
    <row r="3" spans="1:9" x14ac:dyDescent="0.25">
      <c r="A3" s="31" t="s">
        <v>203</v>
      </c>
      <c r="B3" t="s">
        <v>204</v>
      </c>
      <c r="C3">
        <v>20</v>
      </c>
      <c r="E3" t="s">
        <v>244</v>
      </c>
      <c r="F3" t="s">
        <v>205</v>
      </c>
      <c r="G3" s="54" t="s">
        <v>206</v>
      </c>
      <c r="H3" t="s">
        <v>205</v>
      </c>
      <c r="I3" s="54" t="s">
        <v>206</v>
      </c>
    </row>
    <row r="4" spans="1:9" x14ac:dyDescent="0.25">
      <c r="A4" s="31" t="s">
        <v>207</v>
      </c>
      <c r="B4" t="s">
        <v>204</v>
      </c>
      <c r="C4">
        <v>20</v>
      </c>
      <c r="E4" t="s">
        <v>245</v>
      </c>
      <c r="F4" t="s">
        <v>208</v>
      </c>
      <c r="G4" s="54" t="s">
        <v>209</v>
      </c>
      <c r="H4" t="s">
        <v>208</v>
      </c>
      <c r="I4" s="54" t="s">
        <v>209</v>
      </c>
    </row>
    <row r="5" spans="1:9" x14ac:dyDescent="0.25">
      <c r="A5" s="31" t="s">
        <v>210</v>
      </c>
      <c r="B5" t="s">
        <v>204</v>
      </c>
      <c r="C5">
        <v>20</v>
      </c>
      <c r="E5" t="s">
        <v>246</v>
      </c>
      <c r="F5" t="s">
        <v>211</v>
      </c>
      <c r="G5" s="54" t="s">
        <v>212</v>
      </c>
      <c r="H5" t="s">
        <v>211</v>
      </c>
      <c r="I5" s="54" t="s">
        <v>212</v>
      </c>
    </row>
    <row r="6" spans="1:9" ht="14.4" x14ac:dyDescent="0.3">
      <c r="A6" s="31" t="s">
        <v>217</v>
      </c>
      <c r="B6" s="55" t="s">
        <v>218</v>
      </c>
      <c r="C6">
        <v>30</v>
      </c>
      <c r="D6" t="s">
        <v>219</v>
      </c>
      <c r="E6" t="s">
        <v>247</v>
      </c>
      <c r="F6" s="34" t="s">
        <v>220</v>
      </c>
      <c r="G6" s="57"/>
      <c r="H6" s="34" t="s">
        <v>220</v>
      </c>
      <c r="I6" s="36"/>
    </row>
    <row r="7" spans="1:9" ht="14.4" x14ac:dyDescent="0.3">
      <c r="A7" s="31" t="s">
        <v>221</v>
      </c>
      <c r="B7" t="s">
        <v>222</v>
      </c>
      <c r="C7">
        <v>15</v>
      </c>
      <c r="E7" t="s">
        <v>246</v>
      </c>
      <c r="F7" t="s">
        <v>224</v>
      </c>
      <c r="G7" s="56" t="s">
        <v>223</v>
      </c>
      <c r="H7" t="s">
        <v>224</v>
      </c>
      <c r="I7" s="14" t="s">
        <v>223</v>
      </c>
    </row>
    <row r="8" spans="1:9" ht="14.4" x14ac:dyDescent="0.3">
      <c r="A8" s="58" t="s">
        <v>234</v>
      </c>
      <c r="B8" s="59" t="s">
        <v>233</v>
      </c>
      <c r="C8" s="59">
        <v>30</v>
      </c>
      <c r="E8" s="59" t="s">
        <v>245</v>
      </c>
      <c r="F8" t="s">
        <v>236</v>
      </c>
      <c r="G8" s="56" t="s">
        <v>243</v>
      </c>
      <c r="H8" t="s">
        <v>236</v>
      </c>
      <c r="I8" s="14" t="s">
        <v>243</v>
      </c>
    </row>
    <row r="9" spans="1:9" ht="14.4" x14ac:dyDescent="0.3">
      <c r="A9" s="58"/>
      <c r="B9" s="59"/>
      <c r="C9" s="59"/>
      <c r="E9" s="59"/>
      <c r="F9" t="s">
        <v>237</v>
      </c>
      <c r="G9" s="56" t="s">
        <v>242</v>
      </c>
      <c r="H9" t="s">
        <v>237</v>
      </c>
      <c r="I9" s="14" t="s">
        <v>242</v>
      </c>
    </row>
    <row r="10" spans="1:9" ht="14.4" x14ac:dyDescent="0.3">
      <c r="A10" s="31" t="s">
        <v>235</v>
      </c>
      <c r="B10" t="s">
        <v>233</v>
      </c>
      <c r="C10">
        <v>30</v>
      </c>
      <c r="E10" t="s">
        <v>245</v>
      </c>
      <c r="F10" t="s">
        <v>238</v>
      </c>
      <c r="G10" s="56" t="s">
        <v>241</v>
      </c>
      <c r="H10" t="s">
        <v>238</v>
      </c>
      <c r="I10" s="14" t="s">
        <v>241</v>
      </c>
    </row>
    <row r="11" spans="1:9" ht="14.4" x14ac:dyDescent="0.3">
      <c r="A11" t="s">
        <v>231</v>
      </c>
      <c r="B11" t="s">
        <v>225</v>
      </c>
      <c r="C11">
        <v>20</v>
      </c>
      <c r="D11" t="s">
        <v>226</v>
      </c>
      <c r="E11" t="s">
        <v>244</v>
      </c>
      <c r="F11" t="s">
        <v>227</v>
      </c>
      <c r="G11" s="56" t="s">
        <v>229</v>
      </c>
      <c r="H11" t="s">
        <v>227</v>
      </c>
      <c r="I11" s="14" t="s">
        <v>229</v>
      </c>
    </row>
    <row r="12" spans="1:9" ht="14.4" x14ac:dyDescent="0.3">
      <c r="A12" s="31" t="s">
        <v>232</v>
      </c>
      <c r="B12" t="s">
        <v>225</v>
      </c>
      <c r="C12">
        <v>20</v>
      </c>
      <c r="D12" t="s">
        <v>226</v>
      </c>
      <c r="E12" t="s">
        <v>244</v>
      </c>
      <c r="F12" t="s">
        <v>228</v>
      </c>
      <c r="G12" s="56" t="s">
        <v>230</v>
      </c>
      <c r="H12" t="s">
        <v>228</v>
      </c>
      <c r="I12" s="14" t="s">
        <v>230</v>
      </c>
    </row>
    <row r="13" spans="1:9" x14ac:dyDescent="0.25">
      <c r="A13" s="31" t="s">
        <v>265</v>
      </c>
      <c r="B13" t="s">
        <v>264</v>
      </c>
      <c r="H13" t="s">
        <v>263</v>
      </c>
      <c r="I13" s="14"/>
    </row>
    <row r="14" spans="1:9" x14ac:dyDescent="0.25">
      <c r="A14" s="31" t="s">
        <v>279</v>
      </c>
      <c r="B14" t="s">
        <v>204</v>
      </c>
      <c r="H14" t="s">
        <v>275</v>
      </c>
      <c r="I14" s="14" t="s">
        <v>280</v>
      </c>
    </row>
    <row r="15" spans="1:9" x14ac:dyDescent="0.25">
      <c r="A15" s="31" t="s">
        <v>281</v>
      </c>
      <c r="B15" t="s">
        <v>204</v>
      </c>
      <c r="E15" t="s">
        <v>282</v>
      </c>
      <c r="H15" s="34" t="s">
        <v>266</v>
      </c>
      <c r="I15" s="35" t="s">
        <v>278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/>
      <c r="H18" s="34"/>
      <c r="I18" s="35"/>
    </row>
    <row r="19" spans="1:9" x14ac:dyDescent="0.25">
      <c r="H19" s="34"/>
      <c r="I19" s="35"/>
    </row>
    <row r="23" spans="1:9" x14ac:dyDescent="0.25">
      <c r="H23" s="34"/>
    </row>
    <row r="24" spans="1:9" x14ac:dyDescent="0.25">
      <c r="H24" s="34"/>
    </row>
    <row r="25" spans="1:9" x14ac:dyDescent="0.25">
      <c r="A25" s="31"/>
    </row>
    <row r="29" spans="1:9" x14ac:dyDescent="0.25">
      <c r="A29" s="25"/>
      <c r="B29" s="12"/>
      <c r="C29" s="10"/>
      <c r="D29" s="7"/>
      <c r="E29" s="7"/>
      <c r="F29" s="14"/>
      <c r="G29" s="14"/>
    </row>
    <row r="30" spans="1:9" x14ac:dyDescent="0.25">
      <c r="I30" s="35"/>
    </row>
    <row r="32" spans="1:9" ht="13.8" x14ac:dyDescent="0.3">
      <c r="F32" s="38" t="s">
        <v>104</v>
      </c>
      <c r="G32" s="38"/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185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2025-07-28T14:11:32Z</dcterms:modified>
</cp:coreProperties>
</file>