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8E796266-475B-489D-B121-7B9EF4DE60B5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3" i="2" s="1"/>
  <c r="E24" i="2" s="1"/>
  <c r="E21" i="2"/>
  <c r="E20" i="2"/>
  <c r="B22" i="2"/>
  <c r="B21" i="2"/>
  <c r="C19" i="2" l="1"/>
  <c r="A19" i="2"/>
  <c r="E27" i="2"/>
  <c r="E28" i="2" s="1"/>
  <c r="E29" i="2" s="1"/>
  <c r="E30" i="2" s="1"/>
  <c r="E31" i="2" s="1"/>
  <c r="E32" i="2" s="1"/>
  <c r="C27" i="2"/>
  <c r="A27" i="2"/>
  <c r="F27" i="2" l="1"/>
  <c r="E71" i="2" l="1"/>
  <c r="F71" i="2" s="1"/>
  <c r="E62" i="2"/>
  <c r="F62" i="2" s="1"/>
  <c r="E53" i="2"/>
  <c r="E54" i="2" s="1"/>
  <c r="E55" i="2" s="1"/>
  <c r="E56" i="2" s="1"/>
  <c r="E57" i="2" s="1"/>
  <c r="E58" i="2" s="1"/>
  <c r="E59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3" i="2"/>
  <c r="E64" i="2" s="1"/>
  <c r="E65" i="2" s="1"/>
  <c r="E66" i="2" s="1"/>
  <c r="E67" i="2" s="1"/>
  <c r="E68" i="2" s="1"/>
  <c r="E72" i="2"/>
  <c r="E73" i="2" s="1"/>
  <c r="E74" i="2" s="1"/>
  <c r="E75" i="2" s="1"/>
  <c r="E76" i="2" s="1"/>
  <c r="E77" i="2" s="1"/>
  <c r="F53" i="2"/>
  <c r="F44" i="2"/>
  <c r="B6" i="2"/>
  <c r="B7" i="2" s="1"/>
  <c r="B8" i="2" s="1"/>
  <c r="E19" i="2" l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C35" i="2"/>
  <c r="A53" i="2" l="1"/>
  <c r="C53" i="2"/>
  <c r="A62" i="2"/>
  <c r="C62" i="2"/>
  <c r="A82" i="2" l="1"/>
  <c r="C71" i="2"/>
  <c r="A71" i="2"/>
  <c r="A90" i="2" l="1"/>
  <c r="B23" i="2"/>
  <c r="B24" i="2" s="1"/>
  <c r="B25" i="2" l="1"/>
  <c r="B28" i="2" l="1"/>
  <c r="B29" i="2" s="1"/>
  <c r="B30" i="2" s="1"/>
  <c r="B31" i="2" s="1"/>
  <c r="B32" i="2" s="1"/>
  <c r="B36" i="2" s="1"/>
  <c r="B37" i="2" s="1"/>
  <c r="B38" i="2" s="1"/>
  <c r="B39" i="2" s="1"/>
  <c r="B40" i="2" s="1"/>
  <c r="B41" i="2" s="1"/>
  <c r="B45" i="2" s="1"/>
  <c r="B46" i="2" s="1"/>
  <c r="B47" i="2" s="1"/>
  <c r="B48" i="2" s="1"/>
  <c r="B49" i="2" l="1"/>
  <c r="B50" i="2"/>
  <c r="B54" i="2" s="1"/>
  <c r="B55" i="2" s="1"/>
  <c r="B56" i="2" s="1"/>
  <c r="B57" i="2" s="1"/>
  <c r="B59" i="2" l="1"/>
  <c r="B63" i="2" s="1"/>
  <c r="B64" i="2" s="1"/>
  <c r="B65" i="2" s="1"/>
  <c r="B66" i="2" s="1"/>
  <c r="B58" i="2"/>
  <c r="B68" i="2" l="1"/>
  <c r="B72" i="2" s="1"/>
  <c r="B73" i="2" s="1"/>
  <c r="B74" i="2" s="1"/>
  <c r="B75" i="2" s="1"/>
  <c r="B76" i="2" s="1"/>
  <c r="B77" i="2" s="1"/>
  <c r="B67" i="2"/>
</calcChain>
</file>

<file path=xl/sharedStrings.xml><?xml version="1.0" encoding="utf-8"?>
<sst xmlns="http://schemas.openxmlformats.org/spreadsheetml/2006/main" count="220" uniqueCount="104">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</sst>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5/15-25-0278-00-04ab-proposed-resolutions-267-268-269-270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5" Type="http://schemas.openxmlformats.org/officeDocument/2006/relationships/hyperlink" Target="https://mentor.ieee.org/802.15/dcn/25/15-25-0232-00-04ab-updates-to-rx-enable-for-non-interleaved-mms.docx" TargetMode="External"/><Relationship Id="rId4" Type="http://schemas.openxmlformats.org/officeDocument/2006/relationships/hyperlink" Target="https://mentor.ieee.org/802.15/dcn/25/15-25-0253-00-04ab-d02-miscellaneous-comment-resolutions-iii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8" sqref="A18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3"/>
  <sheetViews>
    <sheetView tabSelected="1" zoomScale="130" zoomScaleNormal="130" workbookViewId="0">
      <selection activeCell="D29" sqref="D2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Summary!F5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25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25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Summary!F12</f>
        <v>0</v>
      </c>
      <c r="F27" s="5">
        <f>E27+TIME(-$E$1,0,0)</f>
        <v>0.29166666666666669</v>
      </c>
      <c r="G27" s="23"/>
    </row>
    <row r="28" spans="1:9" x14ac:dyDescent="0.25">
      <c r="B28" s="24">
        <f>B25+1</f>
        <v>16</v>
      </c>
      <c r="C28" t="s">
        <v>103</v>
      </c>
      <c r="D28">
        <v>5</v>
      </c>
      <c r="E28" s="3">
        <f t="shared" ref="E28:E32" si="4">E27+TIME(0,D27,0)</f>
        <v>0</v>
      </c>
      <c r="G28" s="24" t="s">
        <v>21</v>
      </c>
    </row>
    <row r="29" spans="1:9" x14ac:dyDescent="0.25">
      <c r="B29" s="24">
        <f>B28+1</f>
        <v>17</v>
      </c>
      <c r="C29" t="s">
        <v>102</v>
      </c>
      <c r="D29">
        <v>15</v>
      </c>
      <c r="E29" s="3">
        <f t="shared" si="4"/>
        <v>3.472222222222222E-3</v>
      </c>
      <c r="G29" s="24" t="s">
        <v>81</v>
      </c>
      <c r="H29" t="s">
        <v>95</v>
      </c>
      <c r="I29" s="26" t="s">
        <v>100</v>
      </c>
    </row>
    <row r="30" spans="1:9" x14ac:dyDescent="0.25">
      <c r="B30" s="24">
        <f>B29+1</f>
        <v>18</v>
      </c>
      <c r="C30" t="s">
        <v>60</v>
      </c>
      <c r="D30">
        <v>15</v>
      </c>
      <c r="E30" s="3">
        <f t="shared" si="4"/>
        <v>1.3888888888888888E-2</v>
      </c>
      <c r="G30" s="24" t="s">
        <v>81</v>
      </c>
      <c r="H30" t="s">
        <v>96</v>
      </c>
      <c r="I30" s="26" t="s">
        <v>101</v>
      </c>
    </row>
    <row r="31" spans="1:9" x14ac:dyDescent="0.25">
      <c r="B31" s="24">
        <f>B30+1</f>
        <v>19</v>
      </c>
      <c r="C31" t="s">
        <v>60</v>
      </c>
      <c r="D31">
        <v>30</v>
      </c>
      <c r="E31" s="3">
        <f t="shared" si="4"/>
        <v>2.4305555555555552E-2</v>
      </c>
      <c r="G31" s="24" t="s">
        <v>22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4.5138888888888881E-2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60</v>
      </c>
      <c r="D38">
        <v>20</v>
      </c>
      <c r="E38" s="3">
        <f t="shared" si="5"/>
        <v>0.26041666666666663</v>
      </c>
      <c r="G38" s="24" t="s">
        <v>22</v>
      </c>
      <c r="I38" s="26"/>
    </row>
    <row r="39" spans="1:9" x14ac:dyDescent="0.25">
      <c r="B39" s="24">
        <f>B38+1</f>
        <v>24</v>
      </c>
      <c r="C39" t="s">
        <v>60</v>
      </c>
      <c r="D39">
        <v>20</v>
      </c>
      <c r="E39" s="3">
        <f t="shared" si="5"/>
        <v>0.27430555555555552</v>
      </c>
      <c r="G39" s="24" t="s">
        <v>22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3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60</v>
      </c>
      <c r="D46">
        <v>20</v>
      </c>
      <c r="E46" s="3">
        <f t="shared" si="6"/>
        <v>0.25347222222222221</v>
      </c>
      <c r="G46" s="24" t="s">
        <v>22</v>
      </c>
      <c r="I46" s="26"/>
    </row>
    <row r="47" spans="1:9" x14ac:dyDescent="0.25">
      <c r="B47" s="24">
        <f>B46+1</f>
        <v>29</v>
      </c>
      <c r="C47" t="s">
        <v>60</v>
      </c>
      <c r="D47">
        <v>20</v>
      </c>
      <c r="E47" s="3">
        <f t="shared" si="6"/>
        <v>0.2673611111111111</v>
      </c>
      <c r="G47" s="24" t="s">
        <v>22</v>
      </c>
      <c r="I47" s="26"/>
    </row>
    <row r="48" spans="1:9" x14ac:dyDescent="0.25">
      <c r="B48" s="24">
        <f>B47+1</f>
        <v>30</v>
      </c>
      <c r="C48" t="s">
        <v>60</v>
      </c>
      <c r="D48">
        <v>10</v>
      </c>
      <c r="E48" s="3">
        <f t="shared" si="6"/>
        <v>0.28125</v>
      </c>
      <c r="G48" s="24" t="s">
        <v>22</v>
      </c>
      <c r="I48" s="26"/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3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9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0.25347222222222221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20</v>
      </c>
      <c r="E56" s="3">
        <f t="shared" si="7"/>
        <v>0.2673611111111111</v>
      </c>
      <c r="G56" s="24" t="s">
        <v>22</v>
      </c>
      <c r="I56" s="26"/>
    </row>
    <row r="57" spans="1:9" x14ac:dyDescent="0.25">
      <c r="B57" s="24">
        <f>B56+1</f>
        <v>35</v>
      </c>
      <c r="C57" t="s">
        <v>60</v>
      </c>
      <c r="D57">
        <v>10</v>
      </c>
      <c r="E57" s="3">
        <f t="shared" si="7"/>
        <v>0.28125</v>
      </c>
      <c r="G57" s="24" t="s">
        <v>22</v>
      </c>
    </row>
    <row r="58" spans="1:9" x14ac:dyDescent="0.25">
      <c r="B58" s="24">
        <f>B57+1</f>
        <v>36</v>
      </c>
      <c r="C58" t="s">
        <v>86</v>
      </c>
      <c r="D58">
        <v>5</v>
      </c>
      <c r="E58" s="3">
        <f t="shared" si="7"/>
        <v>0.28819444444444442</v>
      </c>
      <c r="G58" s="24" t="s">
        <v>21</v>
      </c>
    </row>
    <row r="59" spans="1:9" x14ac:dyDescent="0.25">
      <c r="B59" s="24">
        <f>B57+1</f>
        <v>36</v>
      </c>
      <c r="C59" t="s">
        <v>8</v>
      </c>
      <c r="D59">
        <v>0</v>
      </c>
      <c r="E59" s="3">
        <f t="shared" si="7"/>
        <v>0.29166666666666663</v>
      </c>
      <c r="G59" s="24" t="s">
        <v>21</v>
      </c>
    </row>
    <row r="60" spans="1:9" x14ac:dyDescent="0.25">
      <c r="A60" s="25"/>
      <c r="E60" s="3"/>
      <c r="F60" s="5"/>
    </row>
    <row r="61" spans="1:9" s="4" customFormat="1" x14ac:dyDescent="0.25">
      <c r="A61" s="25"/>
      <c r="B61" s="23"/>
      <c r="E61" s="5"/>
      <c r="F61" s="5"/>
      <c r="G61" s="23"/>
    </row>
    <row r="62" spans="1:9" x14ac:dyDescent="0.25">
      <c r="A62" s="25">
        <f>Summary!$A$9</f>
        <v>45853</v>
      </c>
      <c r="C62" s="4" t="str">
        <f>CONCATENATE(TEXT(Summary!$A$9,"dd-mmm")," ",Summary!$B$9)</f>
        <v>15-Jul Comment Resolution</v>
      </c>
      <c r="E62" s="3">
        <f>Summary!F9</f>
        <v>0.25</v>
      </c>
      <c r="F62" s="5">
        <f>E62+TIME(-$E$1,0,0)</f>
        <v>0.54166666666666674</v>
      </c>
      <c r="I62" s="26"/>
    </row>
    <row r="63" spans="1:9" x14ac:dyDescent="0.25">
      <c r="B63" s="24">
        <f>B59+1</f>
        <v>37</v>
      </c>
      <c r="C63" t="s">
        <v>9</v>
      </c>
      <c r="D63">
        <v>5</v>
      </c>
      <c r="E63" s="3">
        <f t="shared" ref="E63:E68" si="8">E62+TIME(0,D62,0)</f>
        <v>0.25</v>
      </c>
      <c r="G63" s="24" t="s">
        <v>21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0.25347222222222221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20</v>
      </c>
      <c r="E65" s="3">
        <f t="shared" si="8"/>
        <v>0.2673611111111111</v>
      </c>
      <c r="G65" s="24" t="s">
        <v>22</v>
      </c>
      <c r="I65" s="26"/>
    </row>
    <row r="66" spans="1:9" x14ac:dyDescent="0.25">
      <c r="B66" s="24">
        <f>B65+1</f>
        <v>40</v>
      </c>
      <c r="C66" t="s">
        <v>60</v>
      </c>
      <c r="D66">
        <v>10</v>
      </c>
      <c r="E66" s="3">
        <f t="shared" si="8"/>
        <v>0.28125</v>
      </c>
      <c r="G66" s="24" t="s">
        <v>22</v>
      </c>
    </row>
    <row r="67" spans="1:9" x14ac:dyDescent="0.25">
      <c r="B67" s="24">
        <f>B66+1</f>
        <v>41</v>
      </c>
      <c r="C67" t="s">
        <v>86</v>
      </c>
      <c r="D67">
        <v>5</v>
      </c>
      <c r="E67" s="3">
        <f t="shared" si="8"/>
        <v>0.28819444444444442</v>
      </c>
      <c r="G67" s="24" t="s">
        <v>21</v>
      </c>
    </row>
    <row r="68" spans="1:9" x14ac:dyDescent="0.25">
      <c r="B68" s="24">
        <f>B66+1</f>
        <v>41</v>
      </c>
      <c r="C68" t="s">
        <v>8</v>
      </c>
      <c r="D68">
        <v>0</v>
      </c>
      <c r="E68" s="3">
        <f t="shared" si="8"/>
        <v>0.29166666666666663</v>
      </c>
      <c r="G68" s="24" t="s">
        <v>21</v>
      </c>
    </row>
    <row r="69" spans="1:9" x14ac:dyDescent="0.25">
      <c r="E69" s="3"/>
    </row>
    <row r="70" spans="1:9" x14ac:dyDescent="0.25">
      <c r="E70" s="3"/>
    </row>
    <row r="71" spans="1:9" x14ac:dyDescent="0.25">
      <c r="A71" s="25">
        <f>Summary!$A$10</f>
        <v>45860</v>
      </c>
      <c r="C71" s="4" t="str">
        <f>CONCATENATE(TEXT(Summary!$A$10,"dd-mmm")," ",Summary!$B$10)</f>
        <v>22-Jul Comment Resolution</v>
      </c>
      <c r="E71" s="3">
        <f>Summary!F10</f>
        <v>0.25</v>
      </c>
      <c r="F71" s="5">
        <f>E71+TIME(-$E$1,0,0)</f>
        <v>0.54166666666666674</v>
      </c>
      <c r="I71" s="26"/>
    </row>
    <row r="72" spans="1:9" x14ac:dyDescent="0.25">
      <c r="B72" s="24">
        <f>B68+1</f>
        <v>42</v>
      </c>
      <c r="C72" t="s">
        <v>9</v>
      </c>
      <c r="D72">
        <v>5</v>
      </c>
      <c r="E72" s="3">
        <f t="shared" ref="E72:E76" si="9">E71+TIME(0,D71,0)</f>
        <v>0.25</v>
      </c>
      <c r="G72" s="24" t="s">
        <v>21</v>
      </c>
      <c r="I72" s="26"/>
    </row>
    <row r="73" spans="1:9" x14ac:dyDescent="0.25">
      <c r="B73" s="24">
        <f>B72+1</f>
        <v>43</v>
      </c>
      <c r="C73" t="s">
        <v>60</v>
      </c>
      <c r="D73">
        <v>15</v>
      </c>
      <c r="E73" s="3">
        <f t="shared" si="9"/>
        <v>0.25347222222222221</v>
      </c>
      <c r="G73" s="24" t="s">
        <v>22</v>
      </c>
      <c r="I73" s="26"/>
    </row>
    <row r="74" spans="1:9" x14ac:dyDescent="0.25">
      <c r="B74" s="24">
        <f>B73+1</f>
        <v>44</v>
      </c>
      <c r="C74" t="s">
        <v>60</v>
      </c>
      <c r="D74">
        <v>20</v>
      </c>
      <c r="E74" s="3">
        <f t="shared" si="9"/>
        <v>0.2638888888888889</v>
      </c>
      <c r="G74" s="24" t="s">
        <v>22</v>
      </c>
      <c r="I74" s="26"/>
    </row>
    <row r="75" spans="1:9" x14ac:dyDescent="0.25">
      <c r="B75" s="24">
        <f>B74+1</f>
        <v>45</v>
      </c>
      <c r="C75" t="s">
        <v>85</v>
      </c>
      <c r="D75">
        <v>10</v>
      </c>
      <c r="E75" s="3">
        <f t="shared" si="9"/>
        <v>0.27777777777777779</v>
      </c>
      <c r="G75" s="24" t="s">
        <v>22</v>
      </c>
    </row>
    <row r="76" spans="1:9" x14ac:dyDescent="0.25">
      <c r="B76" s="24">
        <f>B75+1</f>
        <v>46</v>
      </c>
      <c r="C76" t="s">
        <v>86</v>
      </c>
      <c r="D76">
        <v>10</v>
      </c>
      <c r="E76" s="3">
        <f t="shared" si="9"/>
        <v>0.28472222222222221</v>
      </c>
      <c r="G76" s="24" t="s">
        <v>21</v>
      </c>
    </row>
    <row r="77" spans="1:9" x14ac:dyDescent="0.25">
      <c r="B77" s="24">
        <f>B76+1</f>
        <v>47</v>
      </c>
      <c r="C77" t="s">
        <v>8</v>
      </c>
      <c r="D77">
        <v>0</v>
      </c>
      <c r="E77" s="3">
        <f t="shared" ref="E77" si="10">E76+TIME(0,D76,0)</f>
        <v>0.29166666666666663</v>
      </c>
      <c r="G77" s="24" t="s">
        <v>21</v>
      </c>
    </row>
    <row r="78" spans="1:9" x14ac:dyDescent="0.25">
      <c r="E78" s="3"/>
    </row>
    <row r="79" spans="1:9" x14ac:dyDescent="0.25">
      <c r="E79" s="3"/>
    </row>
    <row r="80" spans="1:9" s="4" customFormat="1" x14ac:dyDescent="0.25">
      <c r="A80" s="25"/>
      <c r="B80" s="23"/>
      <c r="C80" t="s">
        <v>53</v>
      </c>
      <c r="E80" s="5"/>
      <c r="F80" s="5"/>
      <c r="G80" s="23"/>
    </row>
    <row r="81" spans="1:9" x14ac:dyDescent="0.25">
      <c r="A81" s="25"/>
      <c r="E81" s="3"/>
      <c r="I81" s="26"/>
    </row>
    <row r="82" spans="1:9" x14ac:dyDescent="0.25">
      <c r="A82" s="25">
        <f>Summary!$A$13</f>
        <v>0</v>
      </c>
      <c r="C82" s="4"/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/>
      <c r="B89" s="24"/>
      <c r="C89"/>
      <c r="D89"/>
      <c r="E89" s="3"/>
      <c r="F89"/>
      <c r="G89" s="24"/>
    </row>
    <row r="90" spans="1:9" s="4" customFormat="1" x14ac:dyDescent="0.25">
      <c r="A90" s="25">
        <f>Summary!$A$14</f>
        <v>0</v>
      </c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  <c r="I93" s="26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s="4" customFormat="1" x14ac:dyDescent="0.25">
      <c r="A95" s="1"/>
      <c r="B95" s="24"/>
      <c r="C95"/>
      <c r="D95"/>
      <c r="E95" s="3"/>
      <c r="F95"/>
      <c r="G95" s="24"/>
      <c r="H95"/>
    </row>
    <row r="96" spans="1:9" x14ac:dyDescent="0.25">
      <c r="A96" s="2"/>
      <c r="E96" s="3"/>
    </row>
    <row r="97" spans="1:9" x14ac:dyDescent="0.25">
      <c r="A97" s="25"/>
      <c r="C97" s="4"/>
      <c r="E97" s="3"/>
      <c r="F97" s="5"/>
    </row>
    <row r="98" spans="1:9" x14ac:dyDescent="0.25">
      <c r="A98" s="25"/>
      <c r="E98" s="3"/>
      <c r="I98" s="26"/>
    </row>
    <row r="99" spans="1:9" x14ac:dyDescent="0.25">
      <c r="A99" s="25"/>
      <c r="E99" s="3"/>
      <c r="I99" s="26"/>
    </row>
    <row r="100" spans="1:9" x14ac:dyDescent="0.25">
      <c r="A100" s="25"/>
      <c r="E100" s="3"/>
    </row>
    <row r="101" spans="1:9" x14ac:dyDescent="0.25">
      <c r="A101" s="25"/>
      <c r="E101" s="3"/>
      <c r="I101" s="26"/>
    </row>
    <row r="102" spans="1:9" x14ac:dyDescent="0.25">
      <c r="E102" s="3"/>
      <c r="I102" s="26"/>
    </row>
    <row r="103" spans="1:9" x14ac:dyDescent="0.25">
      <c r="E103" s="3"/>
    </row>
    <row r="106" spans="1:9" x14ac:dyDescent="0.25">
      <c r="E106" s="3"/>
      <c r="I106" s="26"/>
    </row>
    <row r="108" spans="1:9" x14ac:dyDescent="0.25">
      <c r="A108" s="25"/>
    </row>
    <row r="109" spans="1:9" x14ac:dyDescent="0.25">
      <c r="E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5" spans="1:5" x14ac:dyDescent="0.25">
      <c r="A115" s="2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  <c r="C173" s="43"/>
    </row>
    <row r="174" spans="1:5" x14ac:dyDescent="0.25">
      <c r="E174" s="5"/>
    </row>
    <row r="175" spans="1:5" x14ac:dyDescent="0.25">
      <c r="A175" s="25"/>
      <c r="C175" s="43"/>
      <c r="E175" s="5"/>
    </row>
    <row r="176" spans="1:5" x14ac:dyDescent="0.25">
      <c r="A176" s="25"/>
      <c r="E176" s="5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  <c r="C191" s="2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</sheetData>
  <conditionalFormatting sqref="A4:A42 A44:A101">
    <cfRule type="cellIs" dxfId="0" priority="1" operator="equal">
      <formula>TODAY()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</hyperlink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2025-06-10T13:55:44Z</dcterms:modified>
</cp:coreProperties>
</file>