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4F3FC04D-D95D-4D57-A3CD-7B27AF42DCB5}" xr6:coauthVersionLast="47" xr6:coauthVersionMax="47" xr10:uidLastSave="{00000000-0000-0000-0000-000000000000}"/>
  <bookViews>
    <workbookView xWindow="20280" yWindow="4710" windowWidth="26715" windowHeight="1677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E23" i="2" s="1"/>
  <c r="E24" i="2" s="1"/>
  <c r="E21" i="2"/>
  <c r="E20" i="2"/>
  <c r="B22" i="2"/>
  <c r="B21" i="2"/>
  <c r="C19" i="2" l="1"/>
  <c r="A19" i="2"/>
  <c r="E27" i="2"/>
  <c r="E28" i="2" s="1"/>
  <c r="E29" i="2" s="1"/>
  <c r="E30" i="2" s="1"/>
  <c r="E31" i="2" s="1"/>
  <c r="E32" i="2" s="1"/>
  <c r="C27" i="2"/>
  <c r="A27" i="2"/>
  <c r="F27" i="2" l="1"/>
  <c r="E71" i="2" l="1"/>
  <c r="F71" i="2" s="1"/>
  <c r="E62" i="2"/>
  <c r="F62" i="2" s="1"/>
  <c r="E53" i="2"/>
  <c r="E54" i="2" s="1"/>
  <c r="E55" i="2" s="1"/>
  <c r="E56" i="2" s="1"/>
  <c r="E57" i="2" s="1"/>
  <c r="E58" i="2" s="1"/>
  <c r="E59" i="2" s="1"/>
  <c r="E44" i="2"/>
  <c r="E45" i="2" s="1"/>
  <c r="E46" i="2" s="1"/>
  <c r="E47" i="2" s="1"/>
  <c r="E48" i="2" s="1"/>
  <c r="E36" i="2"/>
  <c r="E37" i="2" s="1"/>
  <c r="E38" i="2" s="1"/>
  <c r="E39" i="2" s="1"/>
  <c r="E40" i="2" s="1"/>
  <c r="E41" i="2" s="1"/>
  <c r="A5" i="1"/>
  <c r="A6" i="1" s="1"/>
  <c r="A7" i="1" s="1"/>
  <c r="A8" i="1" s="1"/>
  <c r="A9" i="1" s="1"/>
  <c r="A10" i="1" s="1"/>
  <c r="A4" i="1"/>
  <c r="A2" i="1"/>
  <c r="C4" i="5"/>
  <c r="E49" i="2" l="1"/>
  <c r="E50" i="2" s="1"/>
  <c r="F36" i="2"/>
  <c r="E63" i="2"/>
  <c r="E64" i="2" s="1"/>
  <c r="E65" i="2" s="1"/>
  <c r="E66" i="2" s="1"/>
  <c r="E67" i="2" s="1"/>
  <c r="E68" i="2" s="1"/>
  <c r="E72" i="2"/>
  <c r="E73" i="2" s="1"/>
  <c r="E74" i="2" s="1"/>
  <c r="E75" i="2" s="1"/>
  <c r="E76" i="2" s="1"/>
  <c r="E77" i="2" s="1"/>
  <c r="F53" i="2"/>
  <c r="F44" i="2"/>
  <c r="B6" i="2"/>
  <c r="B7" i="2" s="1"/>
  <c r="B8" i="2" s="1"/>
  <c r="E19" i="2" l="1"/>
  <c r="E11" i="2"/>
  <c r="C1" i="2" l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E4" i="2"/>
  <c r="E5" i="2" l="1"/>
  <c r="E6" i="2" s="1"/>
  <c r="E7" i="2" s="1"/>
  <c r="E8" i="2" s="1"/>
  <c r="E9" i="2" s="1"/>
  <c r="A4" i="2"/>
  <c r="C4" i="2"/>
  <c r="A3" i="1"/>
  <c r="B12" i="2"/>
  <c r="F4" i="2"/>
  <c r="E12" i="2"/>
  <c r="F11" i="2"/>
  <c r="E25" i="2"/>
  <c r="F19" i="2"/>
  <c r="C44" i="2" l="1"/>
  <c r="A44" i="2"/>
  <c r="E13" i="2"/>
  <c r="E14" i="2" s="1"/>
  <c r="E15" i="2" s="1"/>
  <c r="E16" i="2" s="1"/>
  <c r="C11" i="2"/>
  <c r="A11" i="2"/>
  <c r="A35" i="2" l="1"/>
  <c r="B13" i="2"/>
  <c r="B14" i="2" s="1"/>
  <c r="B15" i="2" l="1"/>
  <c r="B16" i="2" s="1"/>
  <c r="B20" i="2" s="1"/>
  <c r="C35" i="2"/>
  <c r="A53" i="2" l="1"/>
  <c r="C53" i="2"/>
  <c r="A62" i="2"/>
  <c r="C62" i="2"/>
  <c r="A82" i="2" l="1"/>
  <c r="C71" i="2"/>
  <c r="A71" i="2"/>
  <c r="A90" i="2" l="1"/>
  <c r="B23" i="2"/>
  <c r="B24" i="2" s="1"/>
  <c r="B25" i="2" l="1"/>
  <c r="B28" i="2" l="1"/>
  <c r="B29" i="2" s="1"/>
  <c r="B30" i="2" s="1"/>
  <c r="B31" i="2" s="1"/>
  <c r="B32" i="2" s="1"/>
  <c r="B36" i="2" s="1"/>
  <c r="B37" i="2" s="1"/>
  <c r="B38" i="2" s="1"/>
  <c r="B39" i="2" s="1"/>
  <c r="B40" i="2" s="1"/>
  <c r="B41" i="2" s="1"/>
  <c r="B45" i="2" s="1"/>
  <c r="B46" i="2" s="1"/>
  <c r="B47" i="2" s="1"/>
  <c r="B48" i="2" s="1"/>
  <c r="B49" i="2" l="1"/>
  <c r="B50" i="2"/>
  <c r="B54" i="2" s="1"/>
  <c r="B55" i="2" s="1"/>
  <c r="B56" i="2" s="1"/>
  <c r="B57" i="2" s="1"/>
  <c r="B59" i="2" l="1"/>
  <c r="B63" i="2" s="1"/>
  <c r="B64" i="2" s="1"/>
  <c r="B65" i="2" s="1"/>
  <c r="B66" i="2" s="1"/>
  <c r="B58" i="2"/>
  <c r="B68" i="2" l="1"/>
  <c r="B72" i="2" s="1"/>
  <c r="B73" i="2" s="1"/>
  <c r="B74" i="2" s="1"/>
  <c r="B75" i="2" s="1"/>
  <c r="B76" i="2" s="1"/>
  <c r="B77" i="2" s="1"/>
  <c r="B67" i="2"/>
</calcChain>
</file>

<file path=xl/sharedStrings.xml><?xml version="1.0" encoding="utf-8"?>
<sst xmlns="http://schemas.openxmlformats.org/spreadsheetml/2006/main" count="216" uniqueCount="104">
  <si>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</si>
  <si>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</si>
  <si>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</si>
  <si>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</si>
  <si>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</si>
  <si>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</si>
  <si>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</si>
  <si>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</si>
  <si>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</si>
  <si>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</si>
  <si>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</si>
  <si>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</si>
  <si>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</si>
  <si>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</si>
  <si>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</si>
  <si>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</si>
  <si>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</si>
  <si>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</si>
  <si>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</si>
  <si>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</si>
  <si>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</si>
  <si>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</si>
  <si>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</si>
  <si>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</si>
  <si>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</si>
  <si>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</si>
  <si>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</si>
  <si>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</si>
  <si>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</si>
  <si>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</si>
  <si>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</si>
  <si>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</si>
  <si>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</si>
  <si>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</si>
  <si>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</si>
  <si>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</si>
  <si>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</si>
  <si>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</si>
  <si>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</si>
  <si>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</si>
  <si>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</si>
  <si>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</si>
  <si>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</si>
  <si>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</si>
  <si>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</si>
  <si>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</si>
  <si>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</si>
  <si>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</si>
  <si>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</si>
  <si>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</si>
  <si>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</si>
  <si>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</si>
  <si>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</si>
  <si>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</si>
  <si>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</si>
  <si>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</si>
  <si>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</si>
  <si>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</si>
  <si>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</si>
  <si>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</si>
  <si>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Comment resolutions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</si>
  <si>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</si>
  <si>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</si>
  <si>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</si>
  <si>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</si>
  <si>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</si>
  <si>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</si>
  <si>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</si>
  <si>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</si>
  <si>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</si>
  <si>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</si>
  <si>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</si>
  <si>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</si>
  <si>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</si>
  <si>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</si>
  <si>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</si>
  <si>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</si>
  <si>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</si>
  <si>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</si>
  <si>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</si>
  <si>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</si>
  <si>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Billy</t>
  </si>
  <si>
    <t>Review of Comment Status</t>
  </si>
  <si>
    <t>Next steps: Call planning</t>
  </si>
  <si>
    <t>Review of "need more time" contributions</t>
  </si>
  <si>
    <t>July Plenary planning</t>
  </si>
  <si>
    <t>CRG Business</t>
  </si>
  <si>
    <t>51-25-0277</t>
  </si>
  <si>
    <t xml:space="preserve">Proposed Resolutions for LB213 CID 218, 276, 277, 606, 479, 480, 482, 484, 600	</t>
  </si>
  <si>
    <t>Panpan</t>
  </si>
  <si>
    <t>https://mentor.ieee.org/802.15/dcn/25/15-25-0277-01-04ab-proposed-resolutions-for-lb213-cid-218-276-277-606-479-480-482-484-600.docx</t>
  </si>
  <si>
    <t>Clause 33 typo</t>
  </si>
  <si>
    <t>Larry</t>
  </si>
  <si>
    <t>Riku</t>
  </si>
  <si>
    <t>Misc comments</t>
  </si>
  <si>
    <t>15-25-0253</t>
  </si>
  <si>
    <t>15-25-0232</t>
  </si>
  <si>
    <t>15-25-0278</t>
  </si>
  <si>
    <t>https://mentor.ieee.org/802.15/dcn/25/15-25-0277-02-04ab-proposed-resolutions-for-lb213-cid-218-276-277-606-479-480-482-484-600.docx</t>
  </si>
  <si>
    <t>https://mentor.ieee.org/802.15/dcn/25/15-25-0278-00-04ab-proposed-resolutions-267-268-269-270.docx</t>
  </si>
  <si>
    <t>https://mentor.ieee.org/802.15/dcn/25/15-25-0253-00-04ab-d02-miscellaneous-comment-resolutions-iii.docx</t>
  </si>
  <si>
    <t>https://mentor.ieee.org/802.15/dcn/25/15-25-0232-00-04ab-updates-to-rx-enable-for-non-interleaved-mms.docx</t>
  </si>
  <si>
    <t>Updates to RX enable for non-interleaved MMS</t>
  </si>
  <si>
    <t>D02 Miscellaneous Comment Resolutions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</si>
</sst>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0" fillId="7" borderId="0" xfId="0" applyNumberFormat="1" applyFont="1" applyFill="1"/>
    <xf numFmtId="0" fontId="11" fillId="3" borderId="2" xfId="0" applyFont="1" applyFill="1" applyBorder="1" applyAlignment="1">
      <alignment horizontal="left" vertical="top" wrapText="1" readingOrder="1"/>
    </xf>
    <xf numFmtId="0" fontId="12" fillId="0" borderId="0" xfId="0" applyFont="1"/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0" xfId="0" applyNumberFormat="1" applyFont="1" applyBorder="1"/>
    <xf numFmtId="164" fontId="8" fillId="0" borderId="3" xfId="0" applyNumberFormat="1" applyFont="1" applyBorder="1"/>
    <xf numFmtId="164" fontId="9" fillId="8" borderId="3" xfId="0" applyNumberFormat="1" applyFont="1" applyFill="1" applyBorder="1"/>
    <xf numFmtId="164" fontId="14" fillId="4" borderId="4" xfId="0" applyNumberFormat="1" applyFont="1" applyFill="1" applyBorder="1"/>
    <xf numFmtId="164" fontId="9" fillId="4" borderId="0" xfId="0" applyNumberFormat="1" applyFont="1" applyFill="1"/>
    <xf numFmtId="164" fontId="0" fillId="4" borderId="0" xfId="0" applyNumberFormat="1" applyFill="1"/>
    <xf numFmtId="164" fontId="0" fillId="4" borderId="8" xfId="0" applyNumberFormat="1" applyFill="1" applyBorder="1"/>
    <xf numFmtId="164" fontId="0" fillId="4" borderId="4" xfId="0" applyNumberFormat="1" applyFill="1" applyBorder="1"/>
    <xf numFmtId="164" fontId="0" fillId="4" borderId="9" xfId="0" applyNumberFormat="1" applyFill="1" applyBorder="1"/>
    <xf numFmtId="164" fontId="16" fillId="0" borderId="3" xfId="0" applyNumberFormat="1" applyFont="1" applyBorder="1"/>
    <xf numFmtId="164" fontId="16" fillId="4" borderId="3" xfId="0" applyNumberFormat="1" applyFont="1" applyFill="1" applyBorder="1"/>
    <xf numFmtId="164" fontId="16" fillId="4" borderId="0" xfId="0" applyNumberFormat="1" applyFont="1" applyFill="1"/>
    <xf numFmtId="164" fontId="0" fillId="6" borderId="10" xfId="0" applyNumberFormat="1" applyFill="1" applyBorder="1"/>
    <xf numFmtId="164" fontId="0" fillId="6" borderId="3" xfId="0" applyNumberFormat="1" applyFill="1" applyBorder="1"/>
    <xf numFmtId="164" fontId="0" fillId="0" borderId="10" xfId="0" applyNumberFormat="1" applyBorder="1"/>
    <xf numFmtId="164" fontId="0" fillId="6" borderId="6" xfId="0" applyNumberFormat="1" applyFill="1" applyBorder="1"/>
    <xf numFmtId="164" fontId="0" fillId="6" borderId="11" xfId="0" applyNumberFormat="1" applyFill="1" applyBorder="1"/>
    <xf numFmtId="164" fontId="0" fillId="8" borderId="0" xfId="0" applyNumberFormat="1" applyFill="1"/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278-00-04ab-proposed-resolutions-267-268-269-270.docx" TargetMode="External"/><Relationship Id="rId2" Type="http://schemas.openxmlformats.org/officeDocument/2006/relationships/hyperlink" Target="https://mentor.ieee.org/802.15/dcn/25/15-25-0277-02-04ab-proposed-resolutions-for-lb213-cid-218-276-277-606-479-480-482-484-600.docx" TargetMode="External"/><Relationship Id="rId1" Type="http://schemas.openxmlformats.org/officeDocument/2006/relationships/hyperlink" Target="https://mentor.ieee.org/802.15/dcn/25/15-25-0277-01-04ab-proposed-resolutions-for-lb213-cid-218-276-277-606-479-480-482-484-600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.15/dcn/25/15-25-0232-00-04ab-updates-to-rx-enable-for-non-interleaved-mms.docx" TargetMode="External"/><Relationship Id="rId4" Type="http://schemas.openxmlformats.org/officeDocument/2006/relationships/hyperlink" Target="https://mentor.ieee.org/802.15/dcn/25/15-25-0253-00-04ab-d02-miscellaneous-comment-resolutions-iii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C21" sqref="C21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1" customFormat="1" ht="18.75" x14ac:dyDescent="0.3">
      <c r="A1" s="40" t="s">
        <v>45</v>
      </c>
      <c r="B1" s="40"/>
      <c r="C1" s="40"/>
      <c r="D1" s="40"/>
      <c r="E1" s="40"/>
      <c r="F1" s="40"/>
      <c r="G1" s="40"/>
      <c r="I1" s="44" t="s">
        <v>54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3"/>
      <c r="B3" s="34"/>
      <c r="C3" s="34"/>
      <c r="D3" s="34"/>
      <c r="E3" s="34"/>
      <c r="F3" s="34"/>
      <c r="G3" s="29"/>
      <c r="I3" s="68" t="s">
        <v>55</v>
      </c>
    </row>
    <row r="4" spans="1:9" x14ac:dyDescent="0.25">
      <c r="A4" s="35"/>
      <c r="B4" s="36"/>
      <c r="C4" s="45">
        <f>DATE(2025,5,20)</f>
        <v>45797</v>
      </c>
      <c r="D4" s="36">
        <f>C4+1</f>
        <v>45798</v>
      </c>
      <c r="E4" s="45">
        <f t="shared" ref="E4:G4" si="0">D4+1</f>
        <v>45799</v>
      </c>
      <c r="F4" s="36">
        <f t="shared" si="0"/>
        <v>45800</v>
      </c>
      <c r="G4" s="52">
        <f t="shared" si="0"/>
        <v>45801</v>
      </c>
      <c r="I4" s="69"/>
    </row>
    <row r="5" spans="1:9" x14ac:dyDescent="0.25">
      <c r="A5" s="49">
        <f t="shared" ref="A5:A10" si="1">G4+1</f>
        <v>45802</v>
      </c>
      <c r="B5" s="50">
        <f t="shared" ref="B5:G8" si="2">A5+1</f>
        <v>45803</v>
      </c>
      <c r="C5" s="51">
        <f>B5+1</f>
        <v>45804</v>
      </c>
      <c r="D5" s="58">
        <f>C5+1</f>
        <v>45805</v>
      </c>
      <c r="E5" s="59">
        <f>D5+1</f>
        <v>45806</v>
      </c>
      <c r="F5" s="28">
        <f>E5+1</f>
        <v>45807</v>
      </c>
      <c r="G5" s="55">
        <f>F5+1</f>
        <v>45808</v>
      </c>
      <c r="I5" s="69"/>
    </row>
    <row r="6" spans="1:9" x14ac:dyDescent="0.25">
      <c r="A6" s="30">
        <f t="shared" si="1"/>
        <v>45809</v>
      </c>
      <c r="B6" s="27">
        <f t="shared" si="2"/>
        <v>45810</v>
      </c>
      <c r="C6" s="46">
        <f t="shared" si="2"/>
        <v>45811</v>
      </c>
      <c r="D6" s="27">
        <f t="shared" si="2"/>
        <v>45812</v>
      </c>
      <c r="E6" s="60">
        <f t="shared" si="2"/>
        <v>45813</v>
      </c>
      <c r="F6" s="27">
        <f t="shared" si="2"/>
        <v>45814</v>
      </c>
      <c r="G6" s="56">
        <f t="shared" si="2"/>
        <v>45815</v>
      </c>
      <c r="I6" s="69"/>
    </row>
    <row r="7" spans="1:9" ht="15.75" x14ac:dyDescent="0.25">
      <c r="A7" s="30">
        <f t="shared" si="1"/>
        <v>45816</v>
      </c>
      <c r="B7" s="27">
        <f t="shared" si="2"/>
        <v>45817</v>
      </c>
      <c r="C7" s="46">
        <f t="shared" si="2"/>
        <v>45818</v>
      </c>
      <c r="D7" s="27">
        <f t="shared" si="2"/>
        <v>45819</v>
      </c>
      <c r="E7" s="60">
        <f t="shared" si="2"/>
        <v>45820</v>
      </c>
      <c r="F7" s="27">
        <f t="shared" si="2"/>
        <v>45821</v>
      </c>
      <c r="G7" s="56">
        <f t="shared" si="2"/>
        <v>45822</v>
      </c>
      <c r="I7" s="37" t="s">
        <v>56</v>
      </c>
    </row>
    <row r="8" spans="1:9" x14ac:dyDescent="0.25">
      <c r="A8" s="30">
        <f t="shared" si="1"/>
        <v>45823</v>
      </c>
      <c r="B8" s="27">
        <f t="shared" si="2"/>
        <v>45824</v>
      </c>
      <c r="C8" s="46">
        <f t="shared" si="2"/>
        <v>45825</v>
      </c>
      <c r="D8" s="27">
        <f t="shared" si="2"/>
        <v>45826</v>
      </c>
      <c r="E8" s="60">
        <f t="shared" si="2"/>
        <v>45827</v>
      </c>
      <c r="F8" s="27">
        <f t="shared" si="2"/>
        <v>45828</v>
      </c>
      <c r="G8" s="57">
        <f t="shared" si="2"/>
        <v>45829</v>
      </c>
      <c r="I8" s="47"/>
    </row>
    <row r="9" spans="1:9" x14ac:dyDescent="0.25">
      <c r="A9" s="30">
        <f t="shared" si="1"/>
        <v>45830</v>
      </c>
      <c r="B9" s="27">
        <f t="shared" ref="B9:G9" si="3">A9+1</f>
        <v>45831</v>
      </c>
      <c r="C9" s="51">
        <f t="shared" si="3"/>
        <v>45832</v>
      </c>
      <c r="D9" s="28">
        <f t="shared" si="3"/>
        <v>45833</v>
      </c>
      <c r="E9" s="59">
        <f t="shared" si="3"/>
        <v>45834</v>
      </c>
      <c r="F9" s="28">
        <f t="shared" si="3"/>
        <v>45835</v>
      </c>
      <c r="G9" s="55">
        <f t="shared" si="3"/>
        <v>45836</v>
      </c>
      <c r="I9" s="67" t="s">
        <v>57</v>
      </c>
    </row>
    <row r="10" spans="1:9" x14ac:dyDescent="0.25">
      <c r="A10" s="63">
        <f t="shared" si="1"/>
        <v>45837</v>
      </c>
      <c r="B10" s="31">
        <f t="shared" ref="B10:G10" si="4">A10+1</f>
        <v>45838</v>
      </c>
      <c r="C10" s="46">
        <f t="shared" si="4"/>
        <v>45839</v>
      </c>
      <c r="D10" s="27">
        <f t="shared" si="4"/>
        <v>45840</v>
      </c>
      <c r="E10" s="53">
        <f t="shared" si="4"/>
        <v>45841</v>
      </c>
      <c r="F10" s="27">
        <f t="shared" si="4"/>
        <v>45842</v>
      </c>
      <c r="G10" s="57">
        <f t="shared" si="4"/>
        <v>45843</v>
      </c>
      <c r="I10" s="67"/>
    </row>
    <row r="11" spans="1:9" ht="14.45" customHeight="1" x14ac:dyDescent="0.25">
      <c r="A11" s="30">
        <f t="shared" ref="A11" si="5">G10+1</f>
        <v>45844</v>
      </c>
      <c r="B11" s="27">
        <f t="shared" ref="B11" si="6">A11+1</f>
        <v>45845</v>
      </c>
      <c r="C11" s="66">
        <f t="shared" ref="C11" si="7">B11+1</f>
        <v>45846</v>
      </c>
      <c r="D11" s="27">
        <f t="shared" ref="D11" si="8">C11+1</f>
        <v>45847</v>
      </c>
      <c r="E11" s="54">
        <f t="shared" ref="E11" si="9">D11+1</f>
        <v>45848</v>
      </c>
      <c r="F11" s="27">
        <f t="shared" ref="F11" si="10">E11+1</f>
        <v>45849</v>
      </c>
      <c r="G11" s="56">
        <f t="shared" ref="G11" si="11">F11+1</f>
        <v>45850</v>
      </c>
    </row>
    <row r="12" spans="1:9" x14ac:dyDescent="0.25">
      <c r="A12" s="30">
        <f t="shared" ref="A12" si="12">G11+1</f>
        <v>45851</v>
      </c>
      <c r="B12" s="27">
        <f t="shared" ref="B12" si="13">A12+1</f>
        <v>45852</v>
      </c>
      <c r="C12" s="66">
        <f t="shared" ref="C12" si="14">B12+1</f>
        <v>45853</v>
      </c>
      <c r="D12" s="27">
        <f t="shared" ref="D12" si="15">C12+1</f>
        <v>45854</v>
      </c>
      <c r="E12" s="54">
        <f t="shared" ref="E12" si="16">D12+1</f>
        <v>45855</v>
      </c>
      <c r="F12" s="27">
        <f t="shared" ref="F12" si="17">E12+1</f>
        <v>45856</v>
      </c>
      <c r="G12" s="56">
        <f t="shared" ref="G12" si="18">F12+1</f>
        <v>45857</v>
      </c>
    </row>
    <row r="13" spans="1:9" x14ac:dyDescent="0.25">
      <c r="A13" s="30">
        <f t="shared" ref="A13:A14" si="19">G12+1</f>
        <v>45858</v>
      </c>
      <c r="B13" s="27">
        <f t="shared" ref="B13:B14" si="20">A13+1</f>
        <v>45859</v>
      </c>
      <c r="C13" s="66">
        <f t="shared" ref="C13:C14" si="21">B13+1</f>
        <v>45860</v>
      </c>
      <c r="D13" s="27">
        <f t="shared" ref="D13:D14" si="22">C13+1</f>
        <v>45861</v>
      </c>
      <c r="E13" s="54">
        <f t="shared" ref="E13:E14" si="23">D13+1</f>
        <v>45862</v>
      </c>
      <c r="F13" s="27">
        <f t="shared" ref="F13:F14" si="24">E13+1</f>
        <v>45863</v>
      </c>
      <c r="G13" s="56">
        <f t="shared" ref="G13:G14" si="25">F13+1</f>
        <v>45864</v>
      </c>
    </row>
    <row r="14" spans="1:9" x14ac:dyDescent="0.25">
      <c r="A14" s="61">
        <f t="shared" si="19"/>
        <v>45865</v>
      </c>
      <c r="B14" s="62">
        <f t="shared" si="20"/>
        <v>45866</v>
      </c>
      <c r="C14" s="62">
        <f t="shared" si="21"/>
        <v>45867</v>
      </c>
      <c r="D14" s="62">
        <f t="shared" si="22"/>
        <v>45868</v>
      </c>
      <c r="E14" s="62">
        <f t="shared" si="23"/>
        <v>45869</v>
      </c>
      <c r="F14" s="64">
        <f t="shared" si="24"/>
        <v>45870</v>
      </c>
      <c r="G14" s="65">
        <f t="shared" si="25"/>
        <v>45871</v>
      </c>
      <c r="H14" s="32" t="s">
        <v>52</v>
      </c>
    </row>
    <row r="17" spans="8:9" ht="15.75" x14ac:dyDescent="0.25">
      <c r="H17" s="39" t="s">
        <v>46</v>
      </c>
      <c r="I17" s="4" t="s">
        <v>58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59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A18" sqref="A18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45804</v>
      </c>
      <c r="B2" t="s">
        <v>25</v>
      </c>
      <c r="C2">
        <v>1</v>
      </c>
      <c r="F2" s="3">
        <v>0.25</v>
      </c>
      <c r="G2" s="3"/>
    </row>
    <row r="3" spans="1:7" x14ac:dyDescent="0.25">
      <c r="A3" s="2">
        <f>A2+7</f>
        <v>45811</v>
      </c>
      <c r="B3" t="s">
        <v>25</v>
      </c>
      <c r="C3">
        <v>1</v>
      </c>
      <c r="F3" s="3">
        <v>0.25</v>
      </c>
      <c r="G3" s="3"/>
    </row>
    <row r="4" spans="1:7" x14ac:dyDescent="0.25">
      <c r="A4" s="2">
        <f>A3+7</f>
        <v>45818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 t="shared" ref="A5:A10" si="0">A4+7</f>
        <v>45825</v>
      </c>
      <c r="B5" t="s">
        <v>25</v>
      </c>
      <c r="C5">
        <v>1</v>
      </c>
      <c r="F5" s="3">
        <v>0.25</v>
      </c>
      <c r="G5" s="3"/>
    </row>
    <row r="6" spans="1:7" x14ac:dyDescent="0.25">
      <c r="A6" s="2">
        <f t="shared" si="0"/>
        <v>45832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 t="shared" si="0"/>
        <v>45839</v>
      </c>
      <c r="B7" t="s">
        <v>25</v>
      </c>
      <c r="C7">
        <v>1</v>
      </c>
      <c r="F7" s="3">
        <v>0.25</v>
      </c>
      <c r="G7" s="3"/>
    </row>
    <row r="8" spans="1:7" x14ac:dyDescent="0.25">
      <c r="A8" s="2">
        <f t="shared" si="0"/>
        <v>45846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45853</v>
      </c>
      <c r="B9" t="s">
        <v>25</v>
      </c>
      <c r="C9">
        <v>1</v>
      </c>
      <c r="F9" s="3">
        <v>0.25</v>
      </c>
      <c r="G9" s="3"/>
    </row>
    <row r="10" spans="1:7" x14ac:dyDescent="0.25">
      <c r="A10" s="2">
        <f t="shared" si="0"/>
        <v>45860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3"/>
  <sheetViews>
    <sheetView tabSelected="1" zoomScale="130" zoomScaleNormal="130" workbookViewId="0">
      <selection activeCell="C24" sqref="C24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45804</v>
      </c>
      <c r="B4" s="23"/>
      <c r="C4" s="4" t="str">
        <f>CONCATENATE(TEXT(Summary!$A$2,"dd-mmm")," ",Summary!$B$2)</f>
        <v>27-May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 t="shared" ref="B6:B8" si="0">B5+1</f>
        <v>2</v>
      </c>
      <c r="C6" t="s">
        <v>82</v>
      </c>
      <c r="D6">
        <v>10</v>
      </c>
      <c r="E6" s="3">
        <f>E5+TIME(0,D5,0)</f>
        <v>0.25694444444444442</v>
      </c>
      <c r="G6" s="24" t="s">
        <v>51</v>
      </c>
      <c r="I6" s="26"/>
    </row>
    <row r="7" spans="1:20" x14ac:dyDescent="0.25">
      <c r="B7" s="24">
        <f t="shared" si="0"/>
        <v>3</v>
      </c>
      <c r="C7" t="s">
        <v>84</v>
      </c>
      <c r="D7">
        <v>30</v>
      </c>
      <c r="E7" s="3">
        <f>E6+TIME(0,D6,0)</f>
        <v>0.26388888888888884</v>
      </c>
      <c r="G7" s="24" t="s">
        <v>22</v>
      </c>
      <c r="I7" s="26"/>
    </row>
    <row r="8" spans="1:20" x14ac:dyDescent="0.25">
      <c r="B8" s="24">
        <f t="shared" si="0"/>
        <v>4</v>
      </c>
      <c r="C8" t="s">
        <v>83</v>
      </c>
      <c r="D8" s="48">
        <v>10</v>
      </c>
      <c r="E8" s="3">
        <f>E7+TIME(0,D7,0)</f>
        <v>0.28472222222222215</v>
      </c>
      <c r="G8" s="24" t="s">
        <v>21</v>
      </c>
      <c r="I8" s="26"/>
    </row>
    <row r="9" spans="1:20" x14ac:dyDescent="0.25">
      <c r="C9" t="s">
        <v>8</v>
      </c>
      <c r="E9" s="3">
        <f>E8+TIME(0,D8,0)</f>
        <v>0.29166666666666657</v>
      </c>
    </row>
    <row r="10" spans="1:20" x14ac:dyDescent="0.25">
      <c r="E10" s="3"/>
    </row>
    <row r="11" spans="1:20" s="4" customFormat="1" x14ac:dyDescent="0.25">
      <c r="A11" s="25">
        <f>Summary!$A$3</f>
        <v>45811</v>
      </c>
      <c r="B11" s="23"/>
      <c r="C11" s="4" t="str">
        <f>CONCATENATE(TEXT(Summary!$A$3,"dd-mmm")," ",Summary!$B$3)</f>
        <v>03-Jun Comment Resolution</v>
      </c>
      <c r="E11" s="5">
        <f>Summary!F3</f>
        <v>0.25</v>
      </c>
      <c r="F11" s="5">
        <f>E11+TIME(-$E$1,0,0)</f>
        <v>0.54166666666666674</v>
      </c>
    </row>
    <row r="12" spans="1:20" x14ac:dyDescent="0.25">
      <c r="B12" s="24">
        <f>B8+1</f>
        <v>5</v>
      </c>
      <c r="C12" t="s">
        <v>9</v>
      </c>
      <c r="D12">
        <v>10</v>
      </c>
      <c r="E12" s="3">
        <f>E11+TIME(0,D11,0)</f>
        <v>0.25</v>
      </c>
      <c r="G12" s="24" t="s">
        <v>21</v>
      </c>
    </row>
    <row r="13" spans="1:20" x14ac:dyDescent="0.25">
      <c r="B13" s="24">
        <f t="shared" ref="B13:B14" si="1">B12+1</f>
        <v>6</v>
      </c>
      <c r="C13" t="s">
        <v>88</v>
      </c>
      <c r="D13">
        <v>20</v>
      </c>
      <c r="E13" s="3">
        <f t="shared" ref="E13" si="2">E12+TIME(0,D12,0)</f>
        <v>0.25694444444444442</v>
      </c>
      <c r="G13" s="24" t="s">
        <v>89</v>
      </c>
      <c r="H13" t="s">
        <v>87</v>
      </c>
      <c r="I13" s="26" t="s">
        <v>90</v>
      </c>
    </row>
    <row r="14" spans="1:20" x14ac:dyDescent="0.25">
      <c r="B14" s="24">
        <f t="shared" si="1"/>
        <v>7</v>
      </c>
      <c r="C14" t="s">
        <v>91</v>
      </c>
      <c r="D14">
        <v>5</v>
      </c>
      <c r="E14" s="3">
        <f>E13+TIME(0,D13,0)</f>
        <v>0.27083333333333331</v>
      </c>
      <c r="G14" s="24" t="s">
        <v>92</v>
      </c>
      <c r="I14" s="26"/>
    </row>
    <row r="15" spans="1:20" x14ac:dyDescent="0.25">
      <c r="B15" s="24">
        <f>B14+1</f>
        <v>8</v>
      </c>
      <c r="C15" t="s">
        <v>60</v>
      </c>
      <c r="D15">
        <v>20</v>
      </c>
      <c r="E15" s="3">
        <f>E14+TIME(0,D14,0)</f>
        <v>0.27430555555555552</v>
      </c>
      <c r="G15" s="24" t="s">
        <v>22</v>
      </c>
      <c r="I15" s="26"/>
    </row>
    <row r="16" spans="1:20" x14ac:dyDescent="0.25">
      <c r="B16" s="24">
        <f>B15+1</f>
        <v>9</v>
      </c>
      <c r="C16" t="s">
        <v>8</v>
      </c>
      <c r="E16" s="3">
        <f>E15+TIME(0,D15,0)</f>
        <v>0.28819444444444442</v>
      </c>
      <c r="G16" s="24" t="s">
        <v>61</v>
      </c>
      <c r="H16" s="24"/>
      <c r="I16" s="26"/>
    </row>
    <row r="17" spans="1:9" x14ac:dyDescent="0.25">
      <c r="E17" s="3"/>
      <c r="H17" s="24"/>
      <c r="I17" s="26"/>
    </row>
    <row r="18" spans="1:9" x14ac:dyDescent="0.25">
      <c r="E18" s="3"/>
    </row>
    <row r="19" spans="1:9" s="4" customFormat="1" x14ac:dyDescent="0.25">
      <c r="A19" s="25">
        <f>Summary!$A$4</f>
        <v>45818</v>
      </c>
      <c r="B19" s="24"/>
      <c r="C19" s="4" t="str">
        <f>CONCATENATE(TEXT(Summary!$A$4,"dd-mmm")," ",Summary!$B$4)</f>
        <v>10-Jun Comment Resolution</v>
      </c>
      <c r="E19" s="5">
        <f>Summary!F5</f>
        <v>0.25</v>
      </c>
      <c r="F19" s="5">
        <f>E19+TIME(-$E$1,0,0)</f>
        <v>0.54166666666666674</v>
      </c>
      <c r="G19" s="23"/>
    </row>
    <row r="20" spans="1:9" x14ac:dyDescent="0.25">
      <c r="B20" s="24">
        <f>B16+1</f>
        <v>10</v>
      </c>
      <c r="C20" t="s">
        <v>9</v>
      </c>
      <c r="D20">
        <v>5</v>
      </c>
      <c r="E20" s="3">
        <f t="shared" ref="E20:E25" si="3">E19+TIME(0,D19,0)</f>
        <v>0.25</v>
      </c>
      <c r="G20" s="24" t="s">
        <v>21</v>
      </c>
    </row>
    <row r="21" spans="1:9" x14ac:dyDescent="0.25">
      <c r="B21" s="24">
        <f>B20+1</f>
        <v>11</v>
      </c>
      <c r="C21" t="s">
        <v>88</v>
      </c>
      <c r="D21">
        <v>10</v>
      </c>
      <c r="E21" s="3">
        <f t="shared" si="3"/>
        <v>0.25347222222222221</v>
      </c>
      <c r="G21" s="24" t="s">
        <v>89</v>
      </c>
      <c r="H21" t="s">
        <v>87</v>
      </c>
      <c r="I21" s="26" t="s">
        <v>98</v>
      </c>
    </row>
    <row r="22" spans="1:9" x14ac:dyDescent="0.25">
      <c r="B22" s="24">
        <f>B21+1</f>
        <v>12</v>
      </c>
      <c r="C22" t="s">
        <v>103</v>
      </c>
      <c r="D22">
        <v>15</v>
      </c>
      <c r="E22" s="3">
        <f t="shared" si="3"/>
        <v>0.26041666666666663</v>
      </c>
      <c r="G22" s="24" t="s">
        <v>81</v>
      </c>
      <c r="H22" t="s">
        <v>95</v>
      </c>
      <c r="I22" s="26" t="s">
        <v>100</v>
      </c>
    </row>
    <row r="23" spans="1:9" x14ac:dyDescent="0.25">
      <c r="B23" s="24">
        <f>B22+1</f>
        <v>13</v>
      </c>
      <c r="C23" t="s">
        <v>102</v>
      </c>
      <c r="D23">
        <v>15</v>
      </c>
      <c r="E23" s="3">
        <f t="shared" si="3"/>
        <v>0.27083333333333331</v>
      </c>
      <c r="G23" s="24" t="s">
        <v>81</v>
      </c>
      <c r="H23" t="s">
        <v>96</v>
      </c>
      <c r="I23" s="26" t="s">
        <v>101</v>
      </c>
    </row>
    <row r="24" spans="1:9" x14ac:dyDescent="0.25">
      <c r="B24" s="24">
        <f>B23+1</f>
        <v>14</v>
      </c>
      <c r="C24" t="s">
        <v>94</v>
      </c>
      <c r="D24">
        <v>15</v>
      </c>
      <c r="E24" s="3">
        <f t="shared" si="3"/>
        <v>0.28125</v>
      </c>
      <c r="G24" s="24" t="s">
        <v>93</v>
      </c>
      <c r="H24" t="s">
        <v>97</v>
      </c>
      <c r="I24" s="26" t="s">
        <v>99</v>
      </c>
    </row>
    <row r="25" spans="1:9" x14ac:dyDescent="0.25">
      <c r="B25" s="24">
        <f>B24+1</f>
        <v>15</v>
      </c>
      <c r="C25" t="s">
        <v>8</v>
      </c>
      <c r="D25">
        <v>0</v>
      </c>
      <c r="E25" s="3">
        <f t="shared" si="3"/>
        <v>0.29166666666666669</v>
      </c>
      <c r="G25" s="24" t="s">
        <v>21</v>
      </c>
      <c r="I25" s="26"/>
    </row>
    <row r="26" spans="1:9" x14ac:dyDescent="0.25">
      <c r="E26" s="3"/>
    </row>
    <row r="27" spans="1:9" s="4" customFormat="1" x14ac:dyDescent="0.25">
      <c r="A27" s="25">
        <f>Summary!$A$5</f>
        <v>45825</v>
      </c>
      <c r="B27" s="24"/>
      <c r="C27" s="4" t="str">
        <f>CONCATENATE(TEXT(Summary!$A$5,"dd-mmm")," ",Summary!$B$5)</f>
        <v>17-Jun Comment Resolution</v>
      </c>
      <c r="E27" s="5">
        <f>Summary!F12</f>
        <v>0</v>
      </c>
      <c r="F27" s="5">
        <f>E27+TIME(-$E$1,0,0)</f>
        <v>0.29166666666666669</v>
      </c>
      <c r="G27" s="23"/>
    </row>
    <row r="28" spans="1:9" x14ac:dyDescent="0.25">
      <c r="B28" s="24">
        <f>B25+1</f>
        <v>16</v>
      </c>
      <c r="C28" t="s">
        <v>9</v>
      </c>
      <c r="D28">
        <v>5</v>
      </c>
      <c r="E28" s="3">
        <f t="shared" ref="E28:E32" si="4">E27+TIME(0,D27,0)</f>
        <v>0</v>
      </c>
      <c r="G28" s="24" t="s">
        <v>21</v>
      </c>
    </row>
    <row r="29" spans="1:9" x14ac:dyDescent="0.25">
      <c r="B29" s="24">
        <f>B28+1</f>
        <v>17</v>
      </c>
      <c r="C29" t="s">
        <v>60</v>
      </c>
      <c r="D29">
        <v>20</v>
      </c>
      <c r="E29" s="3">
        <f t="shared" si="4"/>
        <v>3.472222222222222E-3</v>
      </c>
      <c r="G29" s="24" t="s">
        <v>22</v>
      </c>
      <c r="I29" s="26"/>
    </row>
    <row r="30" spans="1:9" x14ac:dyDescent="0.25">
      <c r="B30" s="24">
        <f>B29+1</f>
        <v>18</v>
      </c>
      <c r="C30" t="s">
        <v>60</v>
      </c>
      <c r="D30">
        <v>20</v>
      </c>
      <c r="E30" s="3">
        <f t="shared" si="4"/>
        <v>1.7361111111111112E-2</v>
      </c>
      <c r="G30" s="24" t="s">
        <v>22</v>
      </c>
      <c r="I30" s="26"/>
    </row>
    <row r="31" spans="1:9" x14ac:dyDescent="0.25">
      <c r="B31" s="24">
        <f>B30+1</f>
        <v>19</v>
      </c>
      <c r="C31" t="s">
        <v>60</v>
      </c>
      <c r="D31">
        <v>15</v>
      </c>
      <c r="E31" s="3">
        <f t="shared" si="4"/>
        <v>3.125E-2</v>
      </c>
      <c r="G31" s="24" t="s">
        <v>22</v>
      </c>
    </row>
    <row r="32" spans="1:9" x14ac:dyDescent="0.25">
      <c r="B32" s="24">
        <f>B31+1</f>
        <v>20</v>
      </c>
      <c r="C32" t="s">
        <v>8</v>
      </c>
      <c r="D32">
        <v>0</v>
      </c>
      <c r="E32" s="3">
        <f t="shared" si="4"/>
        <v>4.1666666666666664E-2</v>
      </c>
      <c r="G32" s="24" t="s">
        <v>21</v>
      </c>
      <c r="I32" s="26"/>
    </row>
    <row r="33" spans="1:9" x14ac:dyDescent="0.25">
      <c r="E33" s="3"/>
    </row>
    <row r="34" spans="1:9" x14ac:dyDescent="0.25">
      <c r="A34" s="25"/>
    </row>
    <row r="35" spans="1:9" s="4" customFormat="1" x14ac:dyDescent="0.25">
      <c r="A35" s="25">
        <f>Summary!$A$6</f>
        <v>45832</v>
      </c>
      <c r="B35" s="24"/>
      <c r="C35" s="4" t="str">
        <f>CONCATENATE(TEXT(Summary!$A$6,"dd-mmm")," ",Summary!$B$6)</f>
        <v>24-Jun Comment Resolution</v>
      </c>
    </row>
    <row r="36" spans="1:9" x14ac:dyDescent="0.25">
      <c r="B36" s="24">
        <f>B32+1</f>
        <v>21</v>
      </c>
      <c r="C36" t="s">
        <v>9</v>
      </c>
      <c r="D36">
        <v>5</v>
      </c>
      <c r="E36" s="5">
        <f>Summary!F6</f>
        <v>0.25</v>
      </c>
      <c r="F36" s="5">
        <f>E36+TIME(-$E$1,0,0)</f>
        <v>0.54166666666666674</v>
      </c>
      <c r="G36" s="24" t="s">
        <v>21</v>
      </c>
    </row>
    <row r="37" spans="1:9" x14ac:dyDescent="0.25">
      <c r="B37" s="24">
        <f>B36+1</f>
        <v>22</v>
      </c>
      <c r="C37" t="s">
        <v>82</v>
      </c>
      <c r="D37">
        <v>10</v>
      </c>
      <c r="E37" s="3">
        <f t="shared" ref="E37:E40" si="5">E36+TIME(0,D36,0)</f>
        <v>0.25347222222222221</v>
      </c>
      <c r="G37" s="24" t="s">
        <v>51</v>
      </c>
      <c r="I37" s="26"/>
    </row>
    <row r="38" spans="1:9" x14ac:dyDescent="0.25">
      <c r="B38" s="24">
        <f>B37+1</f>
        <v>23</v>
      </c>
      <c r="C38" t="s">
        <v>60</v>
      </c>
      <c r="D38">
        <v>20</v>
      </c>
      <c r="E38" s="3">
        <f t="shared" si="5"/>
        <v>0.26041666666666663</v>
      </c>
      <c r="G38" s="24" t="s">
        <v>22</v>
      </c>
      <c r="I38" s="26"/>
    </row>
    <row r="39" spans="1:9" x14ac:dyDescent="0.25">
      <c r="B39" s="24">
        <f>B38+1</f>
        <v>24</v>
      </c>
      <c r="C39" t="s">
        <v>60</v>
      </c>
      <c r="D39">
        <v>20</v>
      </c>
      <c r="E39" s="3">
        <f t="shared" si="5"/>
        <v>0.27430555555555552</v>
      </c>
      <c r="G39" s="24" t="s">
        <v>22</v>
      </c>
    </row>
    <row r="40" spans="1:9" x14ac:dyDescent="0.25">
      <c r="B40" s="24">
        <f>B39+1</f>
        <v>25</v>
      </c>
      <c r="C40" t="s">
        <v>86</v>
      </c>
      <c r="D40">
        <v>5</v>
      </c>
      <c r="E40" s="3">
        <f t="shared" si="5"/>
        <v>0.28819444444444442</v>
      </c>
      <c r="G40" s="24" t="s">
        <v>21</v>
      </c>
    </row>
    <row r="41" spans="1:9" x14ac:dyDescent="0.25">
      <c r="B41" s="24">
        <f>B40+1</f>
        <v>26</v>
      </c>
      <c r="C41" t="s">
        <v>8</v>
      </c>
      <c r="D41">
        <v>0</v>
      </c>
      <c r="E41" s="3">
        <f>E40+TIME(0,D40,0)</f>
        <v>0.29166666666666663</v>
      </c>
      <c r="G41" s="24" t="s">
        <v>21</v>
      </c>
    </row>
    <row r="43" spans="1:9" x14ac:dyDescent="0.25">
      <c r="E43" s="3"/>
      <c r="F43" s="5"/>
    </row>
    <row r="44" spans="1:9" x14ac:dyDescent="0.25">
      <c r="A44" s="25">
        <f>Summary!$A$7</f>
        <v>45839</v>
      </c>
      <c r="C44" s="4" t="str">
        <f>CONCATENATE(TEXT(Summary!$A$7,"dd-mmm")," ",Summary!$B$7)</f>
        <v>01-Jul Comment Resolution</v>
      </c>
      <c r="E44" s="3">
        <f>Summary!F7</f>
        <v>0.25</v>
      </c>
      <c r="F44" s="5">
        <f>E44+TIME(-$E$1,0,0)</f>
        <v>0.54166666666666674</v>
      </c>
      <c r="I44" s="26"/>
    </row>
    <row r="45" spans="1:9" x14ac:dyDescent="0.25">
      <c r="B45" s="24">
        <f>B41+1</f>
        <v>27</v>
      </c>
      <c r="C45" t="s">
        <v>9</v>
      </c>
      <c r="D45">
        <v>5</v>
      </c>
      <c r="E45" s="3">
        <f t="shared" ref="E45:E50" si="6">E44+TIME(0,D44,0)</f>
        <v>0.25</v>
      </c>
      <c r="G45" s="24" t="s">
        <v>21</v>
      </c>
    </row>
    <row r="46" spans="1:9" x14ac:dyDescent="0.25">
      <c r="B46" s="24">
        <f>B45+1</f>
        <v>28</v>
      </c>
      <c r="C46" t="s">
        <v>60</v>
      </c>
      <c r="D46">
        <v>20</v>
      </c>
      <c r="E46" s="3">
        <f t="shared" si="6"/>
        <v>0.25347222222222221</v>
      </c>
      <c r="G46" s="24" t="s">
        <v>22</v>
      </c>
      <c r="I46" s="26"/>
    </row>
    <row r="47" spans="1:9" x14ac:dyDescent="0.25">
      <c r="B47" s="24">
        <f>B46+1</f>
        <v>29</v>
      </c>
      <c r="C47" t="s">
        <v>60</v>
      </c>
      <c r="D47">
        <v>20</v>
      </c>
      <c r="E47" s="3">
        <f t="shared" si="6"/>
        <v>0.2673611111111111</v>
      </c>
      <c r="G47" s="24" t="s">
        <v>22</v>
      </c>
      <c r="I47" s="26"/>
    </row>
    <row r="48" spans="1:9" x14ac:dyDescent="0.25">
      <c r="B48" s="24">
        <f>B47+1</f>
        <v>30</v>
      </c>
      <c r="C48" t="s">
        <v>60</v>
      </c>
      <c r="D48">
        <v>10</v>
      </c>
      <c r="E48" s="3">
        <f t="shared" si="6"/>
        <v>0.28125</v>
      </c>
      <c r="G48" s="24" t="s">
        <v>22</v>
      </c>
      <c r="I48" s="26"/>
    </row>
    <row r="49" spans="1:9" x14ac:dyDescent="0.25">
      <c r="B49" s="24">
        <f>B48+1</f>
        <v>31</v>
      </c>
      <c r="C49" t="s">
        <v>86</v>
      </c>
      <c r="D49">
        <v>5</v>
      </c>
      <c r="E49" s="3">
        <f t="shared" si="6"/>
        <v>0.28819444444444442</v>
      </c>
      <c r="G49" s="24" t="s">
        <v>21</v>
      </c>
    </row>
    <row r="50" spans="1:9" x14ac:dyDescent="0.25">
      <c r="B50" s="24">
        <f>B48+1</f>
        <v>31</v>
      </c>
      <c r="C50" t="s">
        <v>8</v>
      </c>
      <c r="D50">
        <v>0</v>
      </c>
      <c r="E50" s="3">
        <f t="shared" si="6"/>
        <v>0.29166666666666663</v>
      </c>
      <c r="G50" s="24" t="s">
        <v>21</v>
      </c>
    </row>
    <row r="52" spans="1:9" s="4" customFormat="1" x14ac:dyDescent="0.25">
      <c r="A52" s="25"/>
      <c r="B52" s="23"/>
      <c r="E52" s="5"/>
      <c r="F52" s="5"/>
      <c r="G52" s="23"/>
    </row>
    <row r="53" spans="1:9" x14ac:dyDescent="0.25">
      <c r="A53" s="25">
        <f>Summary!$A$8</f>
        <v>45846</v>
      </c>
      <c r="C53" s="4" t="str">
        <f>CONCATENATE(TEXT(Summary!$A$8,"dd-mmm")," ",Summary!$B$8)</f>
        <v>08-Jul Comment Resolution</v>
      </c>
      <c r="E53" s="3">
        <f>Summary!F8</f>
        <v>0.25</v>
      </c>
      <c r="F53" s="5">
        <f>E53+TIME(-$E$1,0,0)</f>
        <v>0.54166666666666674</v>
      </c>
    </row>
    <row r="54" spans="1:9" x14ac:dyDescent="0.25">
      <c r="B54" s="24">
        <f>B50+1</f>
        <v>32</v>
      </c>
      <c r="C54" t="s">
        <v>9</v>
      </c>
      <c r="D54">
        <v>5</v>
      </c>
      <c r="E54" s="3">
        <f t="shared" ref="E54:E59" si="7">E53+TIME(0,D53,0)</f>
        <v>0.25</v>
      </c>
      <c r="G54" s="24" t="s">
        <v>21</v>
      </c>
      <c r="I54" s="26"/>
    </row>
    <row r="55" spans="1:9" x14ac:dyDescent="0.25">
      <c r="B55" s="24">
        <f>B54+1</f>
        <v>33</v>
      </c>
      <c r="C55" t="s">
        <v>60</v>
      </c>
      <c r="D55">
        <v>20</v>
      </c>
      <c r="E55" s="3">
        <f t="shared" si="7"/>
        <v>0.25347222222222221</v>
      </c>
      <c r="G55" s="24" t="s">
        <v>22</v>
      </c>
      <c r="I55" s="26"/>
    </row>
    <row r="56" spans="1:9" x14ac:dyDescent="0.25">
      <c r="B56" s="24">
        <f>B55+1</f>
        <v>34</v>
      </c>
      <c r="C56" t="s">
        <v>60</v>
      </c>
      <c r="D56">
        <v>20</v>
      </c>
      <c r="E56" s="3">
        <f t="shared" si="7"/>
        <v>0.2673611111111111</v>
      </c>
      <c r="G56" s="24" t="s">
        <v>22</v>
      </c>
      <c r="I56" s="26"/>
    </row>
    <row r="57" spans="1:9" x14ac:dyDescent="0.25">
      <c r="B57" s="24">
        <f>B56+1</f>
        <v>35</v>
      </c>
      <c r="C57" t="s">
        <v>60</v>
      </c>
      <c r="D57">
        <v>10</v>
      </c>
      <c r="E57" s="3">
        <f t="shared" si="7"/>
        <v>0.28125</v>
      </c>
      <c r="G57" s="24" t="s">
        <v>22</v>
      </c>
    </row>
    <row r="58" spans="1:9" x14ac:dyDescent="0.25">
      <c r="B58" s="24">
        <f>B57+1</f>
        <v>36</v>
      </c>
      <c r="C58" t="s">
        <v>86</v>
      </c>
      <c r="D58">
        <v>5</v>
      </c>
      <c r="E58" s="3">
        <f t="shared" si="7"/>
        <v>0.28819444444444442</v>
      </c>
      <c r="G58" s="24" t="s">
        <v>21</v>
      </c>
    </row>
    <row r="59" spans="1:9" x14ac:dyDescent="0.25">
      <c r="B59" s="24">
        <f>B57+1</f>
        <v>36</v>
      </c>
      <c r="C59" t="s">
        <v>8</v>
      </c>
      <c r="D59">
        <v>0</v>
      </c>
      <c r="E59" s="3">
        <f t="shared" si="7"/>
        <v>0.29166666666666663</v>
      </c>
      <c r="G59" s="24" t="s">
        <v>21</v>
      </c>
    </row>
    <row r="60" spans="1:9" x14ac:dyDescent="0.25">
      <c r="A60" s="25"/>
      <c r="E60" s="3"/>
      <c r="F60" s="5"/>
    </row>
    <row r="61" spans="1:9" s="4" customFormat="1" x14ac:dyDescent="0.25">
      <c r="A61" s="25"/>
      <c r="B61" s="23"/>
      <c r="E61" s="5"/>
      <c r="F61" s="5"/>
      <c r="G61" s="23"/>
    </row>
    <row r="62" spans="1:9" x14ac:dyDescent="0.25">
      <c r="A62" s="25">
        <f>Summary!$A$9</f>
        <v>45853</v>
      </c>
      <c r="C62" s="4" t="str">
        <f>CONCATENATE(TEXT(Summary!$A$9,"dd-mmm")," ",Summary!$B$9)</f>
        <v>15-Jul Comment Resolution</v>
      </c>
      <c r="E62" s="3">
        <f>Summary!F9</f>
        <v>0.25</v>
      </c>
      <c r="F62" s="5">
        <f>E62+TIME(-$E$1,0,0)</f>
        <v>0.54166666666666674</v>
      </c>
      <c r="I62" s="26"/>
    </row>
    <row r="63" spans="1:9" x14ac:dyDescent="0.25">
      <c r="B63" s="24">
        <f>B59+1</f>
        <v>37</v>
      </c>
      <c r="C63" t="s">
        <v>9</v>
      </c>
      <c r="D63">
        <v>5</v>
      </c>
      <c r="E63" s="3">
        <f t="shared" ref="E63:E68" si="8">E62+TIME(0,D62,0)</f>
        <v>0.25</v>
      </c>
      <c r="G63" s="24" t="s">
        <v>21</v>
      </c>
      <c r="I63" s="26"/>
    </row>
    <row r="64" spans="1:9" x14ac:dyDescent="0.25">
      <c r="B64" s="24">
        <f>B63+1</f>
        <v>38</v>
      </c>
      <c r="C64" t="s">
        <v>60</v>
      </c>
      <c r="D64">
        <v>20</v>
      </c>
      <c r="E64" s="3">
        <f t="shared" si="8"/>
        <v>0.25347222222222221</v>
      </c>
      <c r="G64" s="24" t="s">
        <v>22</v>
      </c>
      <c r="I64" s="26"/>
    </row>
    <row r="65" spans="1:9" x14ac:dyDescent="0.25">
      <c r="B65" s="24">
        <f>B64+1</f>
        <v>39</v>
      </c>
      <c r="C65" t="s">
        <v>60</v>
      </c>
      <c r="D65">
        <v>20</v>
      </c>
      <c r="E65" s="3">
        <f t="shared" si="8"/>
        <v>0.2673611111111111</v>
      </c>
      <c r="G65" s="24" t="s">
        <v>22</v>
      </c>
      <c r="I65" s="26"/>
    </row>
    <row r="66" spans="1:9" x14ac:dyDescent="0.25">
      <c r="B66" s="24">
        <f>B65+1</f>
        <v>40</v>
      </c>
      <c r="C66" t="s">
        <v>60</v>
      </c>
      <c r="D66">
        <v>10</v>
      </c>
      <c r="E66" s="3">
        <f t="shared" si="8"/>
        <v>0.28125</v>
      </c>
      <c r="G66" s="24" t="s">
        <v>22</v>
      </c>
    </row>
    <row r="67" spans="1:9" x14ac:dyDescent="0.25">
      <c r="B67" s="24">
        <f>B66+1</f>
        <v>41</v>
      </c>
      <c r="C67" t="s">
        <v>86</v>
      </c>
      <c r="D67">
        <v>5</v>
      </c>
      <c r="E67" s="3">
        <f t="shared" si="8"/>
        <v>0.28819444444444442</v>
      </c>
      <c r="G67" s="24" t="s">
        <v>21</v>
      </c>
    </row>
    <row r="68" spans="1:9" x14ac:dyDescent="0.25">
      <c r="B68" s="24">
        <f>B66+1</f>
        <v>41</v>
      </c>
      <c r="C68" t="s">
        <v>8</v>
      </c>
      <c r="D68">
        <v>0</v>
      </c>
      <c r="E68" s="3">
        <f t="shared" si="8"/>
        <v>0.29166666666666663</v>
      </c>
      <c r="G68" s="24" t="s">
        <v>21</v>
      </c>
    </row>
    <row r="69" spans="1:9" x14ac:dyDescent="0.25">
      <c r="E69" s="3"/>
    </row>
    <row r="70" spans="1:9" x14ac:dyDescent="0.25">
      <c r="E70" s="3"/>
    </row>
    <row r="71" spans="1:9" x14ac:dyDescent="0.25">
      <c r="A71" s="25">
        <f>Summary!$A$10</f>
        <v>45860</v>
      </c>
      <c r="C71" s="4" t="str">
        <f>CONCATENATE(TEXT(Summary!$A$10,"dd-mmm")," ",Summary!$B$10)</f>
        <v>22-Jul Comment Resolution</v>
      </c>
      <c r="E71" s="3">
        <f>Summary!F10</f>
        <v>0.25</v>
      </c>
      <c r="F71" s="5">
        <f>E71+TIME(-$E$1,0,0)</f>
        <v>0.54166666666666674</v>
      </c>
      <c r="I71" s="26"/>
    </row>
    <row r="72" spans="1:9" x14ac:dyDescent="0.25">
      <c r="B72" s="24">
        <f>B68+1</f>
        <v>42</v>
      </c>
      <c r="C72" t="s">
        <v>9</v>
      </c>
      <c r="D72">
        <v>5</v>
      </c>
      <c r="E72" s="3">
        <f t="shared" ref="E72:E76" si="9">E71+TIME(0,D71,0)</f>
        <v>0.25</v>
      </c>
      <c r="G72" s="24" t="s">
        <v>21</v>
      </c>
      <c r="I72" s="26"/>
    </row>
    <row r="73" spans="1:9" x14ac:dyDescent="0.25">
      <c r="B73" s="24">
        <f>B72+1</f>
        <v>43</v>
      </c>
      <c r="C73" t="s">
        <v>60</v>
      </c>
      <c r="D73">
        <v>15</v>
      </c>
      <c r="E73" s="3">
        <f t="shared" si="9"/>
        <v>0.25347222222222221</v>
      </c>
      <c r="G73" s="24" t="s">
        <v>22</v>
      </c>
      <c r="I73" s="26"/>
    </row>
    <row r="74" spans="1:9" x14ac:dyDescent="0.25">
      <c r="B74" s="24">
        <f>B73+1</f>
        <v>44</v>
      </c>
      <c r="C74" t="s">
        <v>60</v>
      </c>
      <c r="D74">
        <v>20</v>
      </c>
      <c r="E74" s="3">
        <f t="shared" si="9"/>
        <v>0.2638888888888889</v>
      </c>
      <c r="G74" s="24" t="s">
        <v>22</v>
      </c>
      <c r="I74" s="26"/>
    </row>
    <row r="75" spans="1:9" x14ac:dyDescent="0.25">
      <c r="B75" s="24">
        <f>B74+1</f>
        <v>45</v>
      </c>
      <c r="C75" t="s">
        <v>85</v>
      </c>
      <c r="D75">
        <v>10</v>
      </c>
      <c r="E75" s="3">
        <f t="shared" si="9"/>
        <v>0.27777777777777779</v>
      </c>
      <c r="G75" s="24" t="s">
        <v>22</v>
      </c>
    </row>
    <row r="76" spans="1:9" x14ac:dyDescent="0.25">
      <c r="B76" s="24">
        <f>B75+1</f>
        <v>46</v>
      </c>
      <c r="C76" t="s">
        <v>86</v>
      </c>
      <c r="D76">
        <v>10</v>
      </c>
      <c r="E76" s="3">
        <f t="shared" si="9"/>
        <v>0.28472222222222221</v>
      </c>
      <c r="G76" s="24" t="s">
        <v>21</v>
      </c>
    </row>
    <row r="77" spans="1:9" x14ac:dyDescent="0.25">
      <c r="B77" s="24">
        <f>B76+1</f>
        <v>47</v>
      </c>
      <c r="C77" t="s">
        <v>8</v>
      </c>
      <c r="D77">
        <v>0</v>
      </c>
      <c r="E77" s="3">
        <f t="shared" ref="E77" si="10">E76+TIME(0,D76,0)</f>
        <v>0.29166666666666663</v>
      </c>
      <c r="G77" s="24" t="s">
        <v>21</v>
      </c>
    </row>
    <row r="78" spans="1:9" x14ac:dyDescent="0.25">
      <c r="E78" s="3"/>
    </row>
    <row r="79" spans="1:9" x14ac:dyDescent="0.25">
      <c r="E79" s="3"/>
    </row>
    <row r="80" spans="1:9" s="4" customFormat="1" x14ac:dyDescent="0.25">
      <c r="A80" s="25"/>
      <c r="B80" s="23"/>
      <c r="C80" t="s">
        <v>53</v>
      </c>
      <c r="E80" s="5"/>
      <c r="F80" s="5"/>
      <c r="G80" s="23"/>
    </row>
    <row r="81" spans="1:9" x14ac:dyDescent="0.25">
      <c r="A81" s="25"/>
      <c r="E81" s="3"/>
      <c r="I81" s="26"/>
    </row>
    <row r="82" spans="1:9" x14ac:dyDescent="0.25">
      <c r="A82" s="25">
        <f>Summary!$A$13</f>
        <v>0</v>
      </c>
      <c r="C82" s="4"/>
      <c r="E82" s="3"/>
      <c r="I82" s="26"/>
    </row>
    <row r="83" spans="1:9" x14ac:dyDescent="0.25">
      <c r="E83" s="3"/>
      <c r="I83" s="26"/>
    </row>
    <row r="84" spans="1:9" x14ac:dyDescent="0.25">
      <c r="E84" s="3"/>
      <c r="I84" s="26"/>
    </row>
    <row r="85" spans="1:9" x14ac:dyDescent="0.25">
      <c r="E85" s="3"/>
      <c r="I85" s="26"/>
    </row>
    <row r="86" spans="1:9" x14ac:dyDescent="0.25">
      <c r="E86" s="3"/>
    </row>
    <row r="87" spans="1:9" x14ac:dyDescent="0.25">
      <c r="E87" s="3"/>
    </row>
    <row r="88" spans="1:9" s="4" customFormat="1" x14ac:dyDescent="0.25">
      <c r="A88" s="25"/>
      <c r="B88" s="24"/>
      <c r="C88"/>
      <c r="D88"/>
      <c r="E88" s="3"/>
      <c r="F88"/>
      <c r="G88" s="24"/>
    </row>
    <row r="89" spans="1:9" s="4" customFormat="1" x14ac:dyDescent="0.25">
      <c r="A89" s="25"/>
      <c r="B89" s="24"/>
      <c r="C89"/>
      <c r="D89"/>
      <c r="E89" s="3"/>
      <c r="F89"/>
      <c r="G89" s="24"/>
    </row>
    <row r="90" spans="1:9" s="4" customFormat="1" x14ac:dyDescent="0.25">
      <c r="A90" s="25">
        <f>Summary!$A$14</f>
        <v>0</v>
      </c>
      <c r="D90"/>
      <c r="E90" s="3"/>
      <c r="F90"/>
      <c r="G90" s="24"/>
      <c r="H90"/>
    </row>
    <row r="91" spans="1:9" s="4" customFormat="1" x14ac:dyDescent="0.25">
      <c r="A91" s="1"/>
      <c r="B91" s="24"/>
      <c r="C91"/>
      <c r="D91"/>
      <c r="E91" s="3"/>
      <c r="F91"/>
      <c r="G91" s="24"/>
      <c r="H91"/>
    </row>
    <row r="92" spans="1:9" s="4" customFormat="1" x14ac:dyDescent="0.25">
      <c r="A92" s="1"/>
      <c r="B92" s="24"/>
      <c r="C92"/>
      <c r="D92"/>
      <c r="E92" s="3"/>
      <c r="F92"/>
      <c r="G92" s="24"/>
      <c r="H92"/>
      <c r="I92" s="26"/>
    </row>
    <row r="93" spans="1:9" s="4" customFormat="1" x14ac:dyDescent="0.25">
      <c r="A93" s="1"/>
      <c r="B93" s="24"/>
      <c r="C93"/>
      <c r="D93"/>
      <c r="E93" s="3"/>
      <c r="F93"/>
      <c r="G93" s="24"/>
      <c r="H93"/>
      <c r="I93" s="26"/>
    </row>
    <row r="94" spans="1:9" s="4" customFormat="1" x14ac:dyDescent="0.25">
      <c r="A94" s="1"/>
      <c r="B94" s="24"/>
      <c r="C94"/>
      <c r="D94"/>
      <c r="E94" s="3"/>
      <c r="F94"/>
      <c r="G94" s="24"/>
      <c r="H94"/>
    </row>
    <row r="95" spans="1:9" s="4" customFormat="1" x14ac:dyDescent="0.25">
      <c r="A95" s="1"/>
      <c r="B95" s="24"/>
      <c r="C95"/>
      <c r="D95"/>
      <c r="E95" s="3"/>
      <c r="F95"/>
      <c r="G95" s="24"/>
      <c r="H95"/>
    </row>
    <row r="96" spans="1:9" x14ac:dyDescent="0.25">
      <c r="A96" s="2"/>
      <c r="E96" s="3"/>
    </row>
    <row r="97" spans="1:9" x14ac:dyDescent="0.25">
      <c r="A97" s="25"/>
      <c r="C97" s="4"/>
      <c r="E97" s="3"/>
      <c r="F97" s="5"/>
    </row>
    <row r="98" spans="1:9" x14ac:dyDescent="0.25">
      <c r="A98" s="25"/>
      <c r="E98" s="3"/>
      <c r="I98" s="26"/>
    </row>
    <row r="99" spans="1:9" x14ac:dyDescent="0.25">
      <c r="A99" s="25"/>
      <c r="E99" s="3"/>
      <c r="I99" s="26"/>
    </row>
    <row r="100" spans="1:9" x14ac:dyDescent="0.25">
      <c r="A100" s="25"/>
      <c r="E100" s="3"/>
    </row>
    <row r="101" spans="1:9" x14ac:dyDescent="0.25">
      <c r="A101" s="25"/>
      <c r="E101" s="3"/>
      <c r="I101" s="26"/>
    </row>
    <row r="102" spans="1:9" x14ac:dyDescent="0.25">
      <c r="E102" s="3"/>
      <c r="I102" s="26"/>
    </row>
    <row r="103" spans="1:9" x14ac:dyDescent="0.25">
      <c r="E103" s="3"/>
    </row>
    <row r="106" spans="1:9" x14ac:dyDescent="0.25">
      <c r="E106" s="3"/>
      <c r="I106" s="26"/>
    </row>
    <row r="108" spans="1:9" x14ac:dyDescent="0.25">
      <c r="A108" s="25"/>
    </row>
    <row r="109" spans="1:9" x14ac:dyDescent="0.25">
      <c r="E109" s="5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E113" s="3"/>
    </row>
    <row r="115" spans="1:5" x14ac:dyDescent="0.25">
      <c r="A115" s="25"/>
    </row>
    <row r="116" spans="1:5" x14ac:dyDescent="0.25">
      <c r="A116" s="25"/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1" spans="1:5" x14ac:dyDescent="0.25">
      <c r="A121" s="25"/>
      <c r="E121" s="5"/>
    </row>
    <row r="122" spans="1:5" x14ac:dyDescent="0.25">
      <c r="A122" s="25"/>
      <c r="E122" s="5"/>
    </row>
    <row r="123" spans="1:5" x14ac:dyDescent="0.25">
      <c r="A123" s="25"/>
      <c r="E123" s="5"/>
    </row>
    <row r="124" spans="1:5" x14ac:dyDescent="0.25">
      <c r="A124" s="25"/>
      <c r="E124" s="5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A129" s="25"/>
      <c r="E129" s="5"/>
    </row>
    <row r="130" spans="1:5" x14ac:dyDescent="0.25">
      <c r="A130" s="2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A139" s="25"/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4" spans="1:5" x14ac:dyDescent="0.25">
      <c r="A144" s="25"/>
      <c r="E144" s="5"/>
    </row>
    <row r="145" spans="1:5" x14ac:dyDescent="0.25">
      <c r="A145" s="2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  <c r="C173" s="43"/>
    </row>
    <row r="174" spans="1:5" x14ac:dyDescent="0.25">
      <c r="E174" s="5"/>
    </row>
    <row r="175" spans="1:5" x14ac:dyDescent="0.25">
      <c r="A175" s="25"/>
      <c r="C175" s="43"/>
      <c r="E175" s="5"/>
    </row>
    <row r="176" spans="1:5" x14ac:dyDescent="0.25">
      <c r="A176" s="25"/>
      <c r="E176" s="5"/>
    </row>
    <row r="177" spans="1:5" x14ac:dyDescent="0.25">
      <c r="A177" s="25"/>
      <c r="C177" s="2"/>
    </row>
    <row r="178" spans="1:5" x14ac:dyDescent="0.25">
      <c r="E178" s="5"/>
    </row>
    <row r="179" spans="1:5" x14ac:dyDescent="0.25">
      <c r="E179" s="3"/>
    </row>
    <row r="180" spans="1:5" x14ac:dyDescent="0.25">
      <c r="E180" s="3"/>
    </row>
    <row r="181" spans="1:5" x14ac:dyDescent="0.25">
      <c r="E181" s="3"/>
    </row>
    <row r="182" spans="1:5" x14ac:dyDescent="0.25">
      <c r="E182" s="3"/>
    </row>
    <row r="184" spans="1:5" x14ac:dyDescent="0.25">
      <c r="A184" s="25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  <c r="C191" s="2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</sheetData>
  <conditionalFormatting sqref="A4:A42 A44:A101">
    <cfRule type="cellIs" dxfId="0" priority="1" operator="equal">
      <formula>TODAY()</formula>
    </cfRule>
  </conditionalFormatting>
  <hyperlinks>
    <hyperlink ref="I13" r:id="rId1" xr:uid="{3CC3E6DC-C67D-4C37-BBFE-71486BE3FB7F}"/>
    <hyperlink ref="I21" r:id="rId2" xr:uid="{B1A71965-2F9F-47B6-9D3F-CFA925874386}"/>
    <hyperlink ref="I24" r:id="rId3" xr:uid="{36765042-0C60-477D-8AFA-6D9AD549FED4}"/>
    <hyperlink ref="I22" r:id="rId4" xr:uid="{4049BD8D-10C2-4981-8C0A-020A348A3B68}"/>
    <hyperlink ref="I23" r:id="rId5" xr:uid="{36C8201E-EDB5-4719-90CE-6D575D3796FF}"/>
  </hyperlinks>
  <pageMargins left="0.7" right="0.7" top="0.75" bottom="0.75" header="0.3" footer="0.3"/>
  <pageSetup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8"/>
      <c r="B2" s="12"/>
      <c r="C2" s="12"/>
    </row>
    <row r="3" spans="1:3" ht="17.25" thickBot="1" x14ac:dyDescent="0.3">
      <c r="A3" s="13" t="s">
        <v>18</v>
      </c>
      <c r="B3" s="13" t="s">
        <v>4</v>
      </c>
      <c r="C3" s="42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75</v>
      </c>
      <c r="B5" s="8" t="s">
        <v>33</v>
      </c>
      <c r="C5" s="9" t="s">
        <v>63</v>
      </c>
    </row>
    <row r="6" spans="1:3" ht="17.25" thickBot="1" x14ac:dyDescent="0.3">
      <c r="A6" s="9" t="s">
        <v>76</v>
      </c>
      <c r="B6" s="8" t="s">
        <v>34</v>
      </c>
      <c r="C6" s="9" t="s">
        <v>65</v>
      </c>
    </row>
    <row r="7" spans="1:3" ht="17.25" thickBot="1" x14ac:dyDescent="0.3">
      <c r="A7" s="9" t="s">
        <v>77</v>
      </c>
      <c r="B7" s="8" t="s">
        <v>67</v>
      </c>
      <c r="C7" s="9" t="s">
        <v>68</v>
      </c>
    </row>
    <row r="8" spans="1:3" ht="17.25" thickBot="1" x14ac:dyDescent="0.3">
      <c r="A8" s="9" t="s">
        <v>78</v>
      </c>
      <c r="B8" s="8" t="s">
        <v>35</v>
      </c>
      <c r="C8" s="9" t="s">
        <v>70</v>
      </c>
    </row>
    <row r="9" spans="1:3" ht="17.25" thickBot="1" x14ac:dyDescent="0.3">
      <c r="A9" s="9" t="s">
        <v>79</v>
      </c>
      <c r="B9" s="8" t="s">
        <v>14</v>
      </c>
      <c r="C9" s="9" t="s">
        <v>15</v>
      </c>
    </row>
    <row r="10" spans="1:3" ht="17.25" thickBot="1" x14ac:dyDescent="0.3">
      <c r="A10" s="9" t="s">
        <v>80</v>
      </c>
      <c r="B10" s="8" t="s">
        <v>73</v>
      </c>
      <c r="C10" s="9" t="s">
        <v>16</v>
      </c>
    </row>
    <row r="11" spans="1:3" ht="17.25" thickBot="1" x14ac:dyDescent="0.3">
      <c r="A11" s="9" t="s">
        <v>80</v>
      </c>
      <c r="B11" s="8" t="s">
        <v>74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2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62</v>
      </c>
      <c r="B15" s="7" t="s">
        <v>33</v>
      </c>
      <c r="C15" s="7" t="s">
        <v>63</v>
      </c>
    </row>
    <row r="16" spans="1:3" ht="17.25" thickBot="1" x14ac:dyDescent="0.3">
      <c r="A16" s="7" t="s">
        <v>64</v>
      </c>
      <c r="B16" s="7" t="s">
        <v>34</v>
      </c>
      <c r="C16" s="7" t="s">
        <v>65</v>
      </c>
    </row>
    <row r="17" spans="1:3" ht="17.25" thickBot="1" x14ac:dyDescent="0.3">
      <c r="A17" s="7" t="s">
        <v>66</v>
      </c>
      <c r="B17" s="7" t="s">
        <v>67</v>
      </c>
      <c r="C17" s="7" t="s">
        <v>68</v>
      </c>
    </row>
    <row r="18" spans="1:3" ht="17.25" thickBot="1" x14ac:dyDescent="0.3">
      <c r="A18" s="7" t="s">
        <v>69</v>
      </c>
      <c r="B18" s="7" t="s">
        <v>35</v>
      </c>
      <c r="C18" s="7" t="s">
        <v>70</v>
      </c>
    </row>
    <row r="19" spans="1:3" ht="17.25" thickBot="1" x14ac:dyDescent="0.3">
      <c r="A19" s="7" t="s">
        <v>71</v>
      </c>
      <c r="B19" s="7" t="s">
        <v>14</v>
      </c>
      <c r="C19" s="7" t="s">
        <v>15</v>
      </c>
    </row>
    <row r="20" spans="1:3" ht="17.25" thickBot="1" x14ac:dyDescent="0.3">
      <c r="A20" s="7" t="s">
        <v>72</v>
      </c>
      <c r="B20" s="7" t="s">
        <v>73</v>
      </c>
      <c r="C20" s="7" t="s">
        <v>16</v>
      </c>
    </row>
    <row r="21" spans="1:3" ht="17.25" thickBot="1" x14ac:dyDescent="0.3">
      <c r="A21" s="7" t="s">
        <v>72</v>
      </c>
      <c r="B21" s="7" t="s">
        <v>74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2025-06-10T12:55:10Z</dcterms:modified>
</cp:coreProperties>
</file>