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9DE1DA1-5BAE-4495-BC16-F76D028E2555}" xr6:coauthVersionLast="47" xr6:coauthVersionMax="47" xr10:uidLastSave="{00000000-0000-0000-0000-000000000000}"/>
  <bookViews>
    <workbookView xWindow="7545" yWindow="3855" windowWidth="31770" windowHeight="1528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2" l="1"/>
  <c r="E63" i="2"/>
  <c r="F63" i="2" s="1"/>
  <c r="E54" i="2"/>
  <c r="F54" i="2" s="1"/>
  <c r="E45" i="2"/>
  <c r="E46" i="2" s="1"/>
  <c r="E47" i="2" s="1"/>
  <c r="E48" i="2" s="1"/>
  <c r="E49" i="2" s="1"/>
  <c r="E50" i="2" s="1"/>
  <c r="E51" i="2" s="1"/>
  <c r="E36" i="2"/>
  <c r="E37" i="2" s="1"/>
  <c r="E38" i="2" s="1"/>
  <c r="E39" i="2" s="1"/>
  <c r="E40" i="2" s="1"/>
  <c r="E28" i="2"/>
  <c r="E29" i="2" s="1"/>
  <c r="E30" i="2" s="1"/>
  <c r="E31" i="2" s="1"/>
  <c r="E32" i="2" s="1"/>
  <c r="E33" i="2" s="1"/>
  <c r="A5" i="1"/>
  <c r="A6" i="1" s="1"/>
  <c r="A7" i="1" s="1"/>
  <c r="A8" i="1" s="1"/>
  <c r="A9" i="1" s="1"/>
  <c r="A10" i="1" s="1"/>
  <c r="A4" i="1"/>
  <c r="A2" i="1"/>
  <c r="C4" i="5"/>
  <c r="E41" i="2" l="1"/>
  <c r="E42" i="2" s="1"/>
  <c r="F28" i="2"/>
  <c r="E55" i="2"/>
  <c r="E56" i="2" s="1"/>
  <c r="E57" i="2" s="1"/>
  <c r="E58" i="2" s="1"/>
  <c r="E59" i="2" s="1"/>
  <c r="E60" i="2" s="1"/>
  <c r="E64" i="2"/>
  <c r="E65" i="2" s="1"/>
  <c r="E66" i="2" s="1"/>
  <c r="E67" i="2" s="1"/>
  <c r="E68" i="2" s="1"/>
  <c r="E69" i="2" s="1"/>
  <c r="F45" i="2"/>
  <c r="F36" i="2"/>
  <c r="B6" i="2"/>
  <c r="B7" i="2" s="1"/>
  <c r="B8" i="2" s="1"/>
  <c r="E19" i="2" l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0" i="2"/>
  <c r="E21" i="2" s="1"/>
  <c r="E22" i="2" s="1"/>
  <c r="E23" i="2" s="1"/>
  <c r="E24" i="2" s="1"/>
  <c r="F19" i="2"/>
  <c r="C36" i="2" l="1"/>
  <c r="A36" i="2"/>
  <c r="E13" i="2"/>
  <c r="E14" i="2" s="1"/>
  <c r="E15" i="2" s="1"/>
  <c r="E16" i="2" s="1"/>
  <c r="C11" i="2"/>
  <c r="A11" i="2"/>
  <c r="A19" i="2"/>
  <c r="C19" i="2" l="1"/>
  <c r="A27" i="2"/>
  <c r="B13" i="2"/>
  <c r="B14" i="2" s="1"/>
  <c r="B15" i="2" l="1"/>
  <c r="B16" i="2" s="1"/>
  <c r="B20" i="2" s="1"/>
  <c r="C27" i="2"/>
  <c r="A45" i="2" l="1"/>
  <c r="C45" i="2"/>
  <c r="A54" i="2"/>
  <c r="C54" i="2"/>
  <c r="A74" i="2" l="1"/>
  <c r="C63" i="2"/>
  <c r="A63" i="2"/>
  <c r="A82" i="2" l="1"/>
  <c r="B21" i="2"/>
  <c r="B22" i="2" s="1"/>
  <c r="B23" i="2" s="1"/>
  <c r="B24" i="2" s="1"/>
  <c r="B28" i="2" s="1"/>
  <c r="B29" i="2" s="1"/>
  <c r="B30" i="2" s="1"/>
  <c r="B31" i="2" s="1"/>
  <c r="B32" i="2" s="1"/>
  <c r="B33" i="2" s="1"/>
  <c r="B37" i="2" s="1"/>
  <c r="B38" i="2" s="1"/>
  <c r="B39" i="2" s="1"/>
  <c r="B40" i="2" s="1"/>
  <c r="B42" i="2" l="1"/>
  <c r="B46" i="2" s="1"/>
  <c r="B47" i="2" s="1"/>
  <c r="B48" i="2" s="1"/>
  <c r="B49" i="2" s="1"/>
  <c r="B41" i="2"/>
  <c r="B51" i="2" l="1"/>
  <c r="B55" i="2" s="1"/>
  <c r="B56" i="2" s="1"/>
  <c r="B57" i="2" s="1"/>
  <c r="B58" i="2" s="1"/>
  <c r="B50" i="2"/>
  <c r="B60" i="2" l="1"/>
  <c r="B64" i="2" s="1"/>
  <c r="B65" i="2" s="1"/>
  <c r="B66" i="2" s="1"/>
  <c r="B67" i="2" s="1"/>
  <c r="B68" i="2" s="1"/>
  <c r="B59" i="2"/>
</calcChain>
</file>

<file path=xl/sharedStrings.xml><?xml version="1.0" encoding="utf-8"?>
<sst xmlns="http://schemas.openxmlformats.org/spreadsheetml/2006/main" count="195" uniqueCount="87">
  <si>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</si>
  <si>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</si>
  <si>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</si>
  <si>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</si>
  <si>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</si>
  <si>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</si>
  <si>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</si>
  <si>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</si>
  <si>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</si>
  <si>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</si>
  <si>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</si>
  <si>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</si>
  <si>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</si>
  <si>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</si>
  <si>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</si>
  <si>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</si>
  <si>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</si>
  <si>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</si>
  <si>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</si>
  <si>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</si>
  <si>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</si>
  <si>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</si>
  <si>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</si>
  <si>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</si>
  <si>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</si>
  <si>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</si>
  <si>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</si>
  <si>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</si>
  <si>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</si>
  <si>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</si>
  <si>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</si>
  <si>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</si>
  <si>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</si>
  <si>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</si>
  <si>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</si>
  <si>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</si>
  <si>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</si>
  <si>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</si>
  <si>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</si>
  <si>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</si>
  <si>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</si>
  <si>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</si>
  <si>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</si>
  <si>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</si>
  <si>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</si>
  <si>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</si>
  <si>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</si>
  <si>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</si>
  <si>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</si>
  <si>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</si>
  <si>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</si>
  <si>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</si>
  <si>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</si>
  <si>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</si>
  <si>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</si>
  <si>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</si>
  <si>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</si>
  <si>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</si>
  <si>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</si>
  <si>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</si>
  <si>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</si>
  <si>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</si>
  <si>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</si>
  <si>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</si>
  <si>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</si>
  <si>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</si>
  <si>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</si>
  <si>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</si>
  <si>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</si>
  <si>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</si>
  <si>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</si>
  <si>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</si>
  <si>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</si>
  <si>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</si>
  <si>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</si>
  <si>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</si>
  <si>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</si>
  <si>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</si>
  <si>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</si>
  <si>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</si>
  <si>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</si>
  <si>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resolutions: Low Hanging Fruit</t>
  </si>
  <si>
    <t>Review of Comment Status</t>
  </si>
  <si>
    <t>Next steps: Call planning</t>
  </si>
  <si>
    <t>Review of "need more time" contributions</t>
  </si>
  <si>
    <t>July Plenary planning</t>
  </si>
  <si>
    <t>CRG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</si>
</sst>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164" fontId="8" fillId="0" borderId="3" xfId="0" applyNumberFormat="1" applyFont="1" applyBorder="1"/>
    <xf numFmtId="164" fontId="0" fillId="0" borderId="0" xfId="0" applyNumberForma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Fill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8" fillId="0" borderId="0" xfId="0" applyNumberFormat="1" applyFont="1" applyFill="1"/>
    <xf numFmtId="164" fontId="0" fillId="0" borderId="0" xfId="0" applyNumberForma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5" xfId="0" applyNumberFormat="1" applyFill="1" applyBorder="1"/>
    <xf numFmtId="164" fontId="0" fillId="0" borderId="0" xfId="0" applyNumberFormat="1" applyFill="1" applyBorder="1"/>
    <xf numFmtId="164" fontId="0" fillId="0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51" t="s">
        <v>55</v>
      </c>
    </row>
    <row r="4" spans="1:9" x14ac:dyDescent="0.25">
      <c r="A4" s="35"/>
      <c r="B4" s="36"/>
      <c r="C4" s="45">
        <f>DATE(2025,5,20)</f>
        <v>45797</v>
      </c>
      <c r="D4" s="65">
        <f>C4+1</f>
        <v>45798</v>
      </c>
      <c r="E4" s="45">
        <f t="shared" ref="E3:G4" si="0">D4+1</f>
        <v>45799</v>
      </c>
      <c r="F4" s="36">
        <f t="shared" si="0"/>
        <v>45800</v>
      </c>
      <c r="G4" s="56">
        <f t="shared" si="0"/>
        <v>45801</v>
      </c>
      <c r="I4" s="52"/>
    </row>
    <row r="5" spans="1:9" x14ac:dyDescent="0.25">
      <c r="A5" s="49">
        <f t="shared" ref="A4:A10" si="1">G4+1</f>
        <v>45802</v>
      </c>
      <c r="B5" s="53">
        <f t="shared" ref="B5:G8" si="2">A5+1</f>
        <v>45803</v>
      </c>
      <c r="C5" s="55">
        <f>B5+1</f>
        <v>45804</v>
      </c>
      <c r="D5" s="62">
        <f>C5+1</f>
        <v>45805</v>
      </c>
      <c r="E5" s="63">
        <f>D5+1</f>
        <v>45806</v>
      </c>
      <c r="F5" s="28">
        <f>E5+1</f>
        <v>45807</v>
      </c>
      <c r="G5" s="59">
        <f>F5+1</f>
        <v>45808</v>
      </c>
      <c r="I5" s="52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66">
        <f t="shared" si="2"/>
        <v>45812</v>
      </c>
      <c r="E6" s="64">
        <f t="shared" si="2"/>
        <v>45813</v>
      </c>
      <c r="F6" s="27">
        <f t="shared" si="2"/>
        <v>45814</v>
      </c>
      <c r="G6" s="60">
        <f t="shared" si="2"/>
        <v>45815</v>
      </c>
      <c r="I6" s="52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66">
        <f t="shared" si="2"/>
        <v>45819</v>
      </c>
      <c r="E7" s="64">
        <f t="shared" si="2"/>
        <v>45820</v>
      </c>
      <c r="F7" s="27">
        <f t="shared" si="2"/>
        <v>45821</v>
      </c>
      <c r="G7" s="60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66">
        <f t="shared" si="2"/>
        <v>45826</v>
      </c>
      <c r="E8" s="64">
        <f t="shared" si="2"/>
        <v>45827</v>
      </c>
      <c r="F8" s="27">
        <f t="shared" si="2"/>
        <v>45828</v>
      </c>
      <c r="G8" s="61">
        <f t="shared" si="2"/>
        <v>45829</v>
      </c>
      <c r="I8" s="47"/>
    </row>
    <row r="9" spans="1:9" x14ac:dyDescent="0.25">
      <c r="A9" s="30">
        <f t="shared" si="1"/>
        <v>45830</v>
      </c>
      <c r="B9" s="54">
        <f t="shared" ref="B9:G9" si="3">A9+1</f>
        <v>45831</v>
      </c>
      <c r="C9" s="55">
        <f t="shared" si="3"/>
        <v>45832</v>
      </c>
      <c r="D9" s="71">
        <f t="shared" si="3"/>
        <v>45833</v>
      </c>
      <c r="E9" s="63">
        <f t="shared" si="3"/>
        <v>45834</v>
      </c>
      <c r="F9" s="28">
        <f t="shared" si="3"/>
        <v>45835</v>
      </c>
      <c r="G9" s="59">
        <f t="shared" si="3"/>
        <v>45836</v>
      </c>
      <c r="I9" s="50" t="s">
        <v>57</v>
      </c>
    </row>
    <row r="10" spans="1:9" x14ac:dyDescent="0.25">
      <c r="A10" s="72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70">
        <f t="shared" si="4"/>
        <v>45840</v>
      </c>
      <c r="E10" s="57">
        <f t="shared" si="4"/>
        <v>45841</v>
      </c>
      <c r="F10" s="27">
        <f t="shared" si="4"/>
        <v>45842</v>
      </c>
      <c r="G10" s="61">
        <f t="shared" si="4"/>
        <v>45843</v>
      </c>
      <c r="I10" s="50"/>
    </row>
    <row r="11" spans="1:9" ht="14.45" customHeight="1" x14ac:dyDescent="0.25">
      <c r="A11" s="69">
        <f t="shared" ref="A11" si="5">G10+1</f>
        <v>45844</v>
      </c>
      <c r="B11" s="70">
        <f t="shared" ref="B11" si="6">A11+1</f>
        <v>45845</v>
      </c>
      <c r="C11" s="75">
        <f t="shared" ref="C11" si="7">B11+1</f>
        <v>45846</v>
      </c>
      <c r="D11" s="66">
        <f t="shared" ref="D11" si="8">C11+1</f>
        <v>45847</v>
      </c>
      <c r="E11" s="58">
        <f t="shared" ref="E11" si="9">D11+1</f>
        <v>45848</v>
      </c>
      <c r="F11" s="66">
        <f t="shared" ref="F11" si="10">E11+1</f>
        <v>45849</v>
      </c>
      <c r="G11" s="60">
        <f t="shared" ref="G11" si="11">F11+1</f>
        <v>45850</v>
      </c>
    </row>
    <row r="12" spans="1:9" x14ac:dyDescent="0.25">
      <c r="A12" s="69">
        <f t="shared" ref="A12" si="12">G11+1</f>
        <v>45851</v>
      </c>
      <c r="B12" s="70">
        <f t="shared" ref="B12" si="13">A12+1</f>
        <v>45852</v>
      </c>
      <c r="C12" s="75">
        <f t="shared" ref="C12" si="14">B12+1</f>
        <v>45853</v>
      </c>
      <c r="D12" s="66">
        <f t="shared" ref="D12" si="15">C12+1</f>
        <v>45854</v>
      </c>
      <c r="E12" s="58">
        <f t="shared" ref="E12" si="16">D12+1</f>
        <v>45855</v>
      </c>
      <c r="F12" s="66">
        <f t="shared" ref="F12" si="17">E12+1</f>
        <v>45856</v>
      </c>
      <c r="G12" s="60">
        <f t="shared" ref="G12" si="18">F12+1</f>
        <v>45857</v>
      </c>
    </row>
    <row r="13" spans="1:9" x14ac:dyDescent="0.25">
      <c r="A13" s="69">
        <f t="shared" ref="A13:A14" si="19">G12+1</f>
        <v>45858</v>
      </c>
      <c r="B13" s="70">
        <f t="shared" ref="B13:B14" si="20">A13+1</f>
        <v>45859</v>
      </c>
      <c r="C13" s="75">
        <f t="shared" ref="C13:C14" si="21">B13+1</f>
        <v>45860</v>
      </c>
      <c r="D13" s="66">
        <f t="shared" ref="D13:D14" si="22">C13+1</f>
        <v>45861</v>
      </c>
      <c r="E13" s="58">
        <f t="shared" ref="E13:E14" si="23">D13+1</f>
        <v>45862</v>
      </c>
      <c r="F13" s="66">
        <f t="shared" ref="F13:F14" si="24">E13+1</f>
        <v>45863</v>
      </c>
      <c r="G13" s="60">
        <f t="shared" ref="G13:G14" si="25">F13+1</f>
        <v>45864</v>
      </c>
    </row>
    <row r="14" spans="1:9" x14ac:dyDescent="0.25">
      <c r="A14" s="67">
        <f t="shared" si="19"/>
        <v>45865</v>
      </c>
      <c r="B14" s="68">
        <f t="shared" si="20"/>
        <v>45866</v>
      </c>
      <c r="C14" s="68">
        <f t="shared" si="21"/>
        <v>45867</v>
      </c>
      <c r="D14" s="68">
        <f t="shared" si="22"/>
        <v>45868</v>
      </c>
      <c r="E14" s="68">
        <f t="shared" si="23"/>
        <v>45869</v>
      </c>
      <c r="F14" s="73">
        <f t="shared" si="24"/>
        <v>45870</v>
      </c>
      <c r="G14" s="74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10" sqref="B10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4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5"/>
  <sheetViews>
    <sheetView tabSelected="1" zoomScale="130" zoomScaleNormal="130" workbookViewId="0">
      <selection activeCell="C49" sqref="C4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5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60</v>
      </c>
      <c r="D13">
        <v>20</v>
      </c>
      <c r="E13" s="3">
        <f t="shared" ref="E13" si="2">E12+TIME(0,D12,0)</f>
        <v>0.25347222222222221</v>
      </c>
      <c r="G13" s="24" t="s">
        <v>22</v>
      </c>
      <c r="I13" s="26"/>
    </row>
    <row r="14" spans="1:20" x14ac:dyDescent="0.25">
      <c r="B14" s="24">
        <f t="shared" si="1"/>
        <v>7</v>
      </c>
      <c r="C14" t="s">
        <v>60</v>
      </c>
      <c r="D14">
        <v>20</v>
      </c>
      <c r="E14" s="3">
        <f>E13+TIME(0,D13,0)</f>
        <v>0.2673611111111111</v>
      </c>
      <c r="G14" s="24" t="s">
        <v>22</v>
      </c>
      <c r="I14" s="26"/>
    </row>
    <row r="15" spans="1:20" x14ac:dyDescent="0.25">
      <c r="B15" s="24">
        <f>B14+1</f>
        <v>8</v>
      </c>
      <c r="C15" t="s">
        <v>60</v>
      </c>
      <c r="D15">
        <v>15</v>
      </c>
      <c r="E15" s="3">
        <f>E14+TIME(0,D14,0)</f>
        <v>0.28125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0.29166666666666669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Summary!$A$5</f>
        <v>45825</v>
      </c>
      <c r="B19" s="24"/>
      <c r="C19" s="4" t="str">
        <f>CONCATENATE(TEXT(Summary!$A$5,"dd-mmm")," ",Summary!$B$5)</f>
        <v>17-Jun Comment Resolution</v>
      </c>
      <c r="E19" s="5">
        <f>Summary!F5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4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60</v>
      </c>
      <c r="D21">
        <v>20</v>
      </c>
      <c r="E21" s="3">
        <f t="shared" si="3"/>
        <v>0.25347222222222221</v>
      </c>
      <c r="G21" s="24" t="s">
        <v>22</v>
      </c>
      <c r="I21" s="26"/>
    </row>
    <row r="22" spans="1:9" x14ac:dyDescent="0.25">
      <c r="B22" s="24">
        <f>B21+1</f>
        <v>12</v>
      </c>
      <c r="C22" t="s">
        <v>60</v>
      </c>
      <c r="D22">
        <v>20</v>
      </c>
      <c r="E22" s="3">
        <f t="shared" si="3"/>
        <v>0.2673611111111111</v>
      </c>
      <c r="G22" s="24" t="s">
        <v>22</v>
      </c>
      <c r="I22" s="26"/>
    </row>
    <row r="23" spans="1:9" x14ac:dyDescent="0.25">
      <c r="B23" s="24">
        <f>B22+1</f>
        <v>13</v>
      </c>
      <c r="C23" t="s">
        <v>60</v>
      </c>
      <c r="D23">
        <v>15</v>
      </c>
      <c r="E23" s="3">
        <f t="shared" si="3"/>
        <v>0.28125</v>
      </c>
      <c r="G23" s="24" t="s">
        <v>22</v>
      </c>
    </row>
    <row r="24" spans="1:9" x14ac:dyDescent="0.25">
      <c r="B24" s="24">
        <f>B23+1</f>
        <v>14</v>
      </c>
      <c r="C24" t="s">
        <v>8</v>
      </c>
      <c r="D24">
        <v>0</v>
      </c>
      <c r="E24" s="3">
        <f t="shared" si="3"/>
        <v>0.29166666666666669</v>
      </c>
      <c r="G24" s="24" t="s">
        <v>21</v>
      </c>
      <c r="I24" s="26"/>
    </row>
    <row r="25" spans="1:9" x14ac:dyDescent="0.25">
      <c r="C25" t="s">
        <v>81</v>
      </c>
      <c r="E25" s="3"/>
    </row>
    <row r="26" spans="1:9" x14ac:dyDescent="0.25">
      <c r="A26" s="25"/>
    </row>
    <row r="27" spans="1:9" s="4" customFormat="1" x14ac:dyDescent="0.25">
      <c r="A27" s="25">
        <f>Summary!$A$6</f>
        <v>45832</v>
      </c>
      <c r="B27" s="24"/>
      <c r="C27" s="4" t="str">
        <f>CONCATENATE(TEXT(Summary!$A$6,"dd-mmm")," ",Summary!$B$6)</f>
        <v>24-Jun Comment Resolution</v>
      </c>
    </row>
    <row r="28" spans="1:9" x14ac:dyDescent="0.25">
      <c r="B28" s="24">
        <f>B24+1</f>
        <v>15</v>
      </c>
      <c r="C28" t="s">
        <v>9</v>
      </c>
      <c r="D28">
        <v>5</v>
      </c>
      <c r="E28" s="5">
        <f>Summary!F6</f>
        <v>0.25</v>
      </c>
      <c r="F28" s="5">
        <f>E28+TIME(-$E$1,0,0)</f>
        <v>0.54166666666666674</v>
      </c>
      <c r="G28" s="24" t="s">
        <v>21</v>
      </c>
    </row>
    <row r="29" spans="1:9" x14ac:dyDescent="0.25">
      <c r="B29" s="24">
        <f>B28+1</f>
        <v>16</v>
      </c>
      <c r="C29" t="s">
        <v>82</v>
      </c>
      <c r="D29">
        <v>10</v>
      </c>
      <c r="E29" s="3">
        <f t="shared" ref="E29:E32" si="4">E28+TIME(0,D28,0)</f>
        <v>0.25347222222222221</v>
      </c>
      <c r="G29" s="24" t="s">
        <v>51</v>
      </c>
      <c r="I29" s="26"/>
    </row>
    <row r="30" spans="1:9" x14ac:dyDescent="0.25">
      <c r="B30" s="24">
        <f>B29+1</f>
        <v>17</v>
      </c>
      <c r="C30" t="s">
        <v>60</v>
      </c>
      <c r="D30">
        <v>20</v>
      </c>
      <c r="E30" s="3">
        <f t="shared" si="4"/>
        <v>0.26041666666666663</v>
      </c>
      <c r="G30" s="24" t="s">
        <v>22</v>
      </c>
      <c r="I30" s="26"/>
    </row>
    <row r="31" spans="1:9" x14ac:dyDescent="0.25">
      <c r="B31" s="24">
        <f>B30+1</f>
        <v>18</v>
      </c>
      <c r="C31" t="s">
        <v>60</v>
      </c>
      <c r="D31">
        <v>20</v>
      </c>
      <c r="E31" s="3">
        <f t="shared" si="4"/>
        <v>0.27430555555555552</v>
      </c>
      <c r="G31" s="24" t="s">
        <v>22</v>
      </c>
    </row>
    <row r="32" spans="1:9" x14ac:dyDescent="0.25">
      <c r="B32" s="24">
        <f>B31+1</f>
        <v>19</v>
      </c>
      <c r="C32" t="s">
        <v>86</v>
      </c>
      <c r="D32">
        <v>5</v>
      </c>
      <c r="E32" s="3">
        <f t="shared" si="4"/>
        <v>0.28819444444444442</v>
      </c>
      <c r="G32" s="24" t="s">
        <v>21</v>
      </c>
    </row>
    <row r="33" spans="1:9" x14ac:dyDescent="0.25">
      <c r="B33" s="24">
        <f>B32+1</f>
        <v>20</v>
      </c>
      <c r="C33" t="s">
        <v>8</v>
      </c>
      <c r="D33">
        <v>0</v>
      </c>
      <c r="E33" s="3">
        <f>E32+TIME(0,D32,0)</f>
        <v>0.29166666666666663</v>
      </c>
      <c r="G33" s="24" t="s">
        <v>21</v>
      </c>
    </row>
    <row r="35" spans="1:9" x14ac:dyDescent="0.25">
      <c r="E35" s="3"/>
      <c r="F35" s="5"/>
    </row>
    <row r="36" spans="1:9" x14ac:dyDescent="0.25">
      <c r="A36" s="25">
        <f>Summary!$A$7</f>
        <v>45839</v>
      </c>
      <c r="C36" s="4" t="str">
        <f>CONCATENATE(TEXT(Summary!$A$7,"dd-mmm")," ",Summary!$B$7)</f>
        <v>01-Jul Comment Resolution</v>
      </c>
      <c r="E36" s="3">
        <f>Summary!F7</f>
        <v>0.25</v>
      </c>
      <c r="F36" s="5">
        <f>E36+TIME(-$E$1,0,0)</f>
        <v>0.54166666666666674</v>
      </c>
      <c r="I36" s="26"/>
    </row>
    <row r="37" spans="1:9" x14ac:dyDescent="0.25">
      <c r="B37" s="24">
        <f>B33+1</f>
        <v>21</v>
      </c>
      <c r="C37" t="s">
        <v>9</v>
      </c>
      <c r="D37">
        <v>5</v>
      </c>
      <c r="E37" s="3">
        <f t="shared" ref="E37:E42" si="5">E36+TIME(0,D36,0)</f>
        <v>0.25</v>
      </c>
      <c r="G37" s="24" t="s">
        <v>21</v>
      </c>
    </row>
    <row r="38" spans="1:9" x14ac:dyDescent="0.25">
      <c r="B38" s="24">
        <f>B37+1</f>
        <v>22</v>
      </c>
      <c r="C38" t="s">
        <v>60</v>
      </c>
      <c r="D38">
        <v>20</v>
      </c>
      <c r="E38" s="3">
        <f t="shared" si="5"/>
        <v>0.25347222222222221</v>
      </c>
      <c r="G38" s="24" t="s">
        <v>22</v>
      </c>
      <c r="I38" s="26"/>
    </row>
    <row r="39" spans="1:9" x14ac:dyDescent="0.25">
      <c r="B39" s="24">
        <f>B38+1</f>
        <v>23</v>
      </c>
      <c r="C39" t="s">
        <v>60</v>
      </c>
      <c r="D39">
        <v>20</v>
      </c>
      <c r="E39" s="3">
        <f t="shared" si="5"/>
        <v>0.2673611111111111</v>
      </c>
      <c r="G39" s="24" t="s">
        <v>22</v>
      </c>
      <c r="I39" s="26"/>
    </row>
    <row r="40" spans="1:9" x14ac:dyDescent="0.25">
      <c r="B40" s="24">
        <f>B39+1</f>
        <v>24</v>
      </c>
      <c r="C40" t="s">
        <v>60</v>
      </c>
      <c r="D40">
        <v>10</v>
      </c>
      <c r="E40" s="3">
        <f t="shared" si="5"/>
        <v>0.28125</v>
      </c>
      <c r="G40" s="24" t="s">
        <v>22</v>
      </c>
      <c r="I40" s="26"/>
    </row>
    <row r="41" spans="1:9" x14ac:dyDescent="0.25">
      <c r="B41" s="24">
        <f>B40+1</f>
        <v>25</v>
      </c>
      <c r="C41" t="s">
        <v>86</v>
      </c>
      <c r="D41">
        <v>5</v>
      </c>
      <c r="E41" s="3">
        <f t="shared" si="5"/>
        <v>0.28819444444444442</v>
      </c>
      <c r="G41" s="24" t="s">
        <v>21</v>
      </c>
    </row>
    <row r="42" spans="1:9" x14ac:dyDescent="0.25">
      <c r="B42" s="24">
        <f>B40+1</f>
        <v>25</v>
      </c>
      <c r="C42" t="s">
        <v>8</v>
      </c>
      <c r="D42">
        <v>0</v>
      </c>
      <c r="E42" s="3">
        <f t="shared" si="5"/>
        <v>0.29166666666666663</v>
      </c>
      <c r="G42" s="24" t="s">
        <v>21</v>
      </c>
    </row>
    <row r="44" spans="1:9" s="4" customFormat="1" x14ac:dyDescent="0.25">
      <c r="A44" s="25"/>
      <c r="B44" s="23"/>
      <c r="E44" s="5"/>
      <c r="F44" s="5"/>
      <c r="G44" s="23"/>
    </row>
    <row r="45" spans="1:9" x14ac:dyDescent="0.25">
      <c r="A45" s="25">
        <f>Summary!$A$8</f>
        <v>45846</v>
      </c>
      <c r="C45" s="4" t="str">
        <f>CONCATENATE(TEXT(Summary!$A$8,"dd-mmm")," ",Summary!$B$8)</f>
        <v>08-Jul Comment Resolution</v>
      </c>
      <c r="E45" s="3">
        <f>Summary!F8</f>
        <v>0.25</v>
      </c>
      <c r="F45" s="5">
        <f>E45+TIME(-$E$1,0,0)</f>
        <v>0.54166666666666674</v>
      </c>
    </row>
    <row r="46" spans="1:9" x14ac:dyDescent="0.25">
      <c r="B46" s="24">
        <f>B42+1</f>
        <v>26</v>
      </c>
      <c r="C46" t="s">
        <v>9</v>
      </c>
      <c r="D46">
        <v>5</v>
      </c>
      <c r="E46" s="3">
        <f t="shared" ref="E46:E51" si="6">E45+TIME(0,D45,0)</f>
        <v>0.25</v>
      </c>
      <c r="G46" s="24" t="s">
        <v>21</v>
      </c>
      <c r="I46" s="26"/>
    </row>
    <row r="47" spans="1:9" x14ac:dyDescent="0.25">
      <c r="B47" s="24">
        <f>B46+1</f>
        <v>27</v>
      </c>
      <c r="C47" t="s">
        <v>60</v>
      </c>
      <c r="D47">
        <v>20</v>
      </c>
      <c r="E47" s="3">
        <f t="shared" si="6"/>
        <v>0.25347222222222221</v>
      </c>
      <c r="G47" s="24" t="s">
        <v>22</v>
      </c>
      <c r="I47" s="26"/>
    </row>
    <row r="48" spans="1:9" x14ac:dyDescent="0.25">
      <c r="B48" s="24">
        <f>B47+1</f>
        <v>28</v>
      </c>
      <c r="C48" t="s">
        <v>60</v>
      </c>
      <c r="D48">
        <v>20</v>
      </c>
      <c r="E48" s="3">
        <f t="shared" si="6"/>
        <v>0.2673611111111111</v>
      </c>
      <c r="G48" s="24" t="s">
        <v>22</v>
      </c>
      <c r="I48" s="26"/>
    </row>
    <row r="49" spans="1:9" x14ac:dyDescent="0.25">
      <c r="B49" s="24">
        <f>B48+1</f>
        <v>29</v>
      </c>
      <c r="C49" t="s">
        <v>60</v>
      </c>
      <c r="D49">
        <v>10</v>
      </c>
      <c r="E49" s="3">
        <f t="shared" si="6"/>
        <v>0.28125</v>
      </c>
      <c r="G49" s="24" t="s">
        <v>22</v>
      </c>
    </row>
    <row r="50" spans="1:9" x14ac:dyDescent="0.25">
      <c r="B50" s="24">
        <f>B49+1</f>
        <v>30</v>
      </c>
      <c r="C50" t="s">
        <v>86</v>
      </c>
      <c r="D50">
        <v>5</v>
      </c>
      <c r="E50" s="3">
        <f t="shared" si="6"/>
        <v>0.28819444444444442</v>
      </c>
      <c r="G50" s="24" t="s">
        <v>21</v>
      </c>
    </row>
    <row r="51" spans="1:9" x14ac:dyDescent="0.25">
      <c r="B51" s="24">
        <f>B49+1</f>
        <v>30</v>
      </c>
      <c r="C51" t="s">
        <v>8</v>
      </c>
      <c r="D51">
        <v>0</v>
      </c>
      <c r="E51" s="3">
        <f t="shared" si="6"/>
        <v>0.29166666666666663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45853</v>
      </c>
      <c r="C54" s="4" t="str">
        <f>CONCATENATE(TEXT(Summary!$A$9,"dd-mmm")," ",Summary!$B$9)</f>
        <v>15-Jul Comment Resolution</v>
      </c>
      <c r="E54" s="3">
        <f>Summary!F9</f>
        <v>0.25</v>
      </c>
      <c r="F54" s="5">
        <f>E54+TIME(-$E$1,0,0)</f>
        <v>0.54166666666666674</v>
      </c>
      <c r="I54" s="26"/>
    </row>
    <row r="55" spans="1:9" x14ac:dyDescent="0.25">
      <c r="B55" s="24">
        <f>B51+1</f>
        <v>31</v>
      </c>
      <c r="C55" t="s">
        <v>9</v>
      </c>
      <c r="D55">
        <v>5</v>
      </c>
      <c r="E55" s="3">
        <f t="shared" ref="E55:E60" si="7">E54+TIME(0,D54,0)</f>
        <v>0.25</v>
      </c>
      <c r="G55" s="24" t="s">
        <v>21</v>
      </c>
      <c r="I55" s="26"/>
    </row>
    <row r="56" spans="1:9" x14ac:dyDescent="0.25">
      <c r="B56" s="24">
        <f>B55+1</f>
        <v>32</v>
      </c>
      <c r="C56" t="s">
        <v>60</v>
      </c>
      <c r="D56">
        <v>20</v>
      </c>
      <c r="E56" s="3">
        <f t="shared" si="7"/>
        <v>0.25347222222222221</v>
      </c>
      <c r="G56" s="24" t="s">
        <v>22</v>
      </c>
      <c r="I56" s="26"/>
    </row>
    <row r="57" spans="1:9" x14ac:dyDescent="0.25">
      <c r="B57" s="24">
        <f>B56+1</f>
        <v>33</v>
      </c>
      <c r="C57" t="s">
        <v>60</v>
      </c>
      <c r="D57">
        <v>20</v>
      </c>
      <c r="E57" s="3">
        <f t="shared" si="7"/>
        <v>0.2673611111111111</v>
      </c>
      <c r="G57" s="24" t="s">
        <v>22</v>
      </c>
      <c r="I57" s="26"/>
    </row>
    <row r="58" spans="1:9" x14ac:dyDescent="0.25">
      <c r="B58" s="24">
        <f>B57+1</f>
        <v>34</v>
      </c>
      <c r="C58" t="s">
        <v>60</v>
      </c>
      <c r="D58">
        <v>10</v>
      </c>
      <c r="E58" s="3">
        <f t="shared" si="7"/>
        <v>0.28125</v>
      </c>
      <c r="G58" s="24" t="s">
        <v>22</v>
      </c>
    </row>
    <row r="59" spans="1:9" x14ac:dyDescent="0.25">
      <c r="B59" s="24">
        <f>B58+1</f>
        <v>35</v>
      </c>
      <c r="C59" t="s">
        <v>86</v>
      </c>
      <c r="D59">
        <v>5</v>
      </c>
      <c r="E59" s="3">
        <f t="shared" si="7"/>
        <v>0.28819444444444442</v>
      </c>
      <c r="G59" s="24" t="s">
        <v>21</v>
      </c>
    </row>
    <row r="60" spans="1:9" x14ac:dyDescent="0.25">
      <c r="B60" s="24">
        <f>B58+1</f>
        <v>35</v>
      </c>
      <c r="C60" t="s">
        <v>8</v>
      </c>
      <c r="D60">
        <v>0</v>
      </c>
      <c r="E60" s="3">
        <f t="shared" si="7"/>
        <v>0.29166666666666663</v>
      </c>
      <c r="G60" s="24" t="s">
        <v>21</v>
      </c>
    </row>
    <row r="61" spans="1:9" x14ac:dyDescent="0.25">
      <c r="E61" s="3"/>
    </row>
    <row r="62" spans="1:9" x14ac:dyDescent="0.25">
      <c r="E62" s="3"/>
    </row>
    <row r="63" spans="1:9" x14ac:dyDescent="0.25">
      <c r="A63" s="25">
        <f>Summary!$A$10</f>
        <v>45860</v>
      </c>
      <c r="C63" s="4" t="str">
        <f>CONCATENATE(TEXT(Summary!$A$10,"dd-mmm")," ",Summary!$B$10)</f>
        <v>22-Jul Comment Resolution</v>
      </c>
      <c r="E63" s="3">
        <f>Summary!F10</f>
        <v>0.25</v>
      </c>
      <c r="F63" s="5">
        <f>E63+TIME(-$E$1,0,0)</f>
        <v>0.54166666666666674</v>
      </c>
      <c r="I63" s="26"/>
    </row>
    <row r="64" spans="1:9" x14ac:dyDescent="0.25">
      <c r="B64" s="24">
        <f>B60+1</f>
        <v>36</v>
      </c>
      <c r="C64" t="s">
        <v>9</v>
      </c>
      <c r="D64">
        <v>5</v>
      </c>
      <c r="E64" s="3">
        <f t="shared" ref="E64:E68" si="8">E63+TIME(0,D63,0)</f>
        <v>0.25</v>
      </c>
      <c r="G64" s="24" t="s">
        <v>21</v>
      </c>
      <c r="I64" s="26"/>
    </row>
    <row r="65" spans="1:9" x14ac:dyDescent="0.25">
      <c r="B65" s="24">
        <f>B64+1</f>
        <v>37</v>
      </c>
      <c r="C65" t="s">
        <v>60</v>
      </c>
      <c r="D65">
        <v>15</v>
      </c>
      <c r="E65" s="3">
        <f t="shared" si="8"/>
        <v>0.25347222222222221</v>
      </c>
      <c r="G65" s="24" t="s">
        <v>22</v>
      </c>
      <c r="I65" s="26"/>
    </row>
    <row r="66" spans="1:9" x14ac:dyDescent="0.25">
      <c r="B66" s="24">
        <f>B65+1</f>
        <v>38</v>
      </c>
      <c r="C66" t="s">
        <v>60</v>
      </c>
      <c r="D66">
        <v>20</v>
      </c>
      <c r="E66" s="3">
        <f t="shared" si="8"/>
        <v>0.2638888888888889</v>
      </c>
      <c r="G66" s="24" t="s">
        <v>22</v>
      </c>
      <c r="I66" s="26"/>
    </row>
    <row r="67" spans="1:9" x14ac:dyDescent="0.25">
      <c r="B67" s="24">
        <f>B66+1</f>
        <v>39</v>
      </c>
      <c r="C67" t="s">
        <v>85</v>
      </c>
      <c r="D67">
        <v>10</v>
      </c>
      <c r="E67" s="3">
        <f t="shared" si="8"/>
        <v>0.27777777777777779</v>
      </c>
      <c r="G67" s="24" t="s">
        <v>22</v>
      </c>
    </row>
    <row r="68" spans="1:9" x14ac:dyDescent="0.25">
      <c r="B68" s="24">
        <f>B67+1</f>
        <v>40</v>
      </c>
      <c r="C68" t="s">
        <v>86</v>
      </c>
      <c r="D68">
        <v>10</v>
      </c>
      <c r="E68" s="3">
        <f t="shared" si="8"/>
        <v>0.28472222222222221</v>
      </c>
      <c r="G68" s="24" t="s">
        <v>21</v>
      </c>
    </row>
    <row r="69" spans="1:9" x14ac:dyDescent="0.25">
      <c r="B69" s="24">
        <f>B68+1</f>
        <v>41</v>
      </c>
      <c r="C69" t="s">
        <v>8</v>
      </c>
      <c r="D69">
        <v>0</v>
      </c>
      <c r="E69" s="3">
        <f t="shared" ref="E69" si="9">E68+TIME(0,D68,0)</f>
        <v>0.29166666666666663</v>
      </c>
      <c r="G69" s="24" t="s">
        <v>21</v>
      </c>
    </row>
    <row r="70" spans="1:9" x14ac:dyDescent="0.25">
      <c r="E70" s="3"/>
    </row>
    <row r="71" spans="1:9" x14ac:dyDescent="0.25">
      <c r="E71" s="3"/>
    </row>
    <row r="72" spans="1:9" s="4" customFormat="1" x14ac:dyDescent="0.25">
      <c r="A72" s="25"/>
      <c r="B72" s="23"/>
      <c r="C72" t="s">
        <v>53</v>
      </c>
      <c r="E72" s="5"/>
      <c r="F72" s="5"/>
      <c r="G72" s="23"/>
    </row>
    <row r="73" spans="1:9" x14ac:dyDescent="0.25">
      <c r="A73" s="25"/>
      <c r="E73" s="3"/>
      <c r="I73" s="26"/>
    </row>
    <row r="74" spans="1:9" x14ac:dyDescent="0.25">
      <c r="A74" s="25">
        <f>Summary!$A$13</f>
        <v>0</v>
      </c>
      <c r="C74" s="4"/>
      <c r="E74" s="3"/>
      <c r="I74" s="26"/>
    </row>
    <row r="75" spans="1:9" x14ac:dyDescent="0.25">
      <c r="E75" s="3"/>
      <c r="I75" s="26"/>
    </row>
    <row r="76" spans="1:9" x14ac:dyDescent="0.25">
      <c r="E76" s="3"/>
      <c r="I76" s="26"/>
    </row>
    <row r="77" spans="1:9" x14ac:dyDescent="0.25">
      <c r="E77" s="3"/>
      <c r="I77" s="26"/>
    </row>
    <row r="78" spans="1:9" x14ac:dyDescent="0.25">
      <c r="E78" s="3"/>
    </row>
    <row r="79" spans="1:9" x14ac:dyDescent="0.25">
      <c r="E79" s="3"/>
    </row>
    <row r="80" spans="1:9" s="4" customFormat="1" x14ac:dyDescent="0.25">
      <c r="A80" s="25"/>
      <c r="B80" s="24"/>
      <c r="C80"/>
      <c r="D80"/>
      <c r="E80" s="3"/>
      <c r="F80"/>
      <c r="G80" s="24"/>
    </row>
    <row r="81" spans="1:9" s="4" customFormat="1" x14ac:dyDescent="0.25">
      <c r="A81" s="25"/>
      <c r="B81" s="24"/>
      <c r="C81"/>
      <c r="D81"/>
      <c r="E81" s="3"/>
      <c r="F81"/>
      <c r="G81" s="24"/>
    </row>
    <row r="82" spans="1:9" s="4" customFormat="1" x14ac:dyDescent="0.25">
      <c r="A82" s="25">
        <f>Summary!$A$14</f>
        <v>0</v>
      </c>
      <c r="D82"/>
      <c r="E82" s="3"/>
      <c r="F82"/>
      <c r="G82" s="24"/>
      <c r="H82"/>
    </row>
    <row r="83" spans="1:9" s="4" customFormat="1" x14ac:dyDescent="0.25">
      <c r="A83" s="1"/>
      <c r="B83" s="24"/>
      <c r="C83"/>
      <c r="D83"/>
      <c r="E83" s="3"/>
      <c r="F83"/>
      <c r="G83" s="24"/>
      <c r="H83"/>
    </row>
    <row r="84" spans="1:9" s="4" customFormat="1" x14ac:dyDescent="0.25">
      <c r="A84" s="1"/>
      <c r="B84" s="24"/>
      <c r="C84"/>
      <c r="D84"/>
      <c r="E84" s="3"/>
      <c r="F84"/>
      <c r="G84" s="24"/>
      <c r="H84"/>
      <c r="I84" s="26"/>
    </row>
    <row r="85" spans="1:9" s="4" customFormat="1" x14ac:dyDescent="0.25">
      <c r="A85" s="1"/>
      <c r="B85" s="24"/>
      <c r="C85"/>
      <c r="D85"/>
      <c r="E85" s="3"/>
      <c r="F85"/>
      <c r="G85" s="24"/>
      <c r="H85"/>
      <c r="I85" s="26"/>
    </row>
    <row r="86" spans="1:9" s="4" customFormat="1" x14ac:dyDescent="0.25">
      <c r="A86" s="1"/>
      <c r="B86" s="24"/>
      <c r="C86"/>
      <c r="D86"/>
      <c r="E86" s="3"/>
      <c r="F86"/>
      <c r="G86" s="24"/>
      <c r="H86"/>
    </row>
    <row r="87" spans="1:9" s="4" customFormat="1" x14ac:dyDescent="0.25">
      <c r="A87" s="1"/>
      <c r="B87" s="24"/>
      <c r="C87"/>
      <c r="D87"/>
      <c r="E87" s="3"/>
      <c r="F87"/>
      <c r="G87" s="24"/>
      <c r="H87"/>
    </row>
    <row r="88" spans="1:9" x14ac:dyDescent="0.25">
      <c r="A88" s="2"/>
      <c r="E88" s="3"/>
    </row>
    <row r="89" spans="1:9" x14ac:dyDescent="0.25">
      <c r="A89" s="25"/>
      <c r="C89" s="4"/>
      <c r="E89" s="3"/>
      <c r="F89" s="5"/>
    </row>
    <row r="90" spans="1:9" x14ac:dyDescent="0.25">
      <c r="A90" s="25"/>
      <c r="E90" s="3"/>
      <c r="I90" s="26"/>
    </row>
    <row r="91" spans="1:9" x14ac:dyDescent="0.25">
      <c r="A91" s="25"/>
      <c r="E91" s="3"/>
      <c r="I91" s="26"/>
    </row>
    <row r="92" spans="1:9" x14ac:dyDescent="0.25">
      <c r="A92" s="25"/>
      <c r="E92" s="3"/>
    </row>
    <row r="93" spans="1:9" x14ac:dyDescent="0.25">
      <c r="A93" s="25"/>
      <c r="E93" s="3"/>
      <c r="I93" s="26"/>
    </row>
    <row r="94" spans="1:9" x14ac:dyDescent="0.25">
      <c r="E94" s="3"/>
      <c r="I94" s="26"/>
    </row>
    <row r="95" spans="1:9" x14ac:dyDescent="0.25">
      <c r="E95" s="3"/>
    </row>
    <row r="98" spans="1:9" x14ac:dyDescent="0.25">
      <c r="E98" s="3"/>
      <c r="I98" s="26"/>
    </row>
    <row r="100" spans="1:9" x14ac:dyDescent="0.25">
      <c r="A100" s="25"/>
    </row>
    <row r="101" spans="1:9" x14ac:dyDescent="0.25">
      <c r="E101" s="5"/>
    </row>
    <row r="102" spans="1:9" x14ac:dyDescent="0.25">
      <c r="E102" s="3"/>
    </row>
    <row r="103" spans="1:9" x14ac:dyDescent="0.25">
      <c r="E103" s="3"/>
    </row>
    <row r="104" spans="1:9" x14ac:dyDescent="0.25">
      <c r="E104" s="3"/>
    </row>
    <row r="105" spans="1:9" x14ac:dyDescent="0.25">
      <c r="E105" s="3"/>
    </row>
    <row r="107" spans="1:9" x14ac:dyDescent="0.25">
      <c r="A107" s="25"/>
    </row>
    <row r="108" spans="1:9" x14ac:dyDescent="0.25">
      <c r="A108" s="25"/>
      <c r="E108" s="5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A113" s="25"/>
      <c r="E113" s="5"/>
    </row>
    <row r="114" spans="1:5" x14ac:dyDescent="0.25">
      <c r="A114" s="25"/>
      <c r="E114" s="5"/>
    </row>
    <row r="115" spans="1:5" x14ac:dyDescent="0.25">
      <c r="A115" s="25"/>
      <c r="E115" s="5"/>
    </row>
    <row r="116" spans="1:5" x14ac:dyDescent="0.25">
      <c r="A116" s="25"/>
      <c r="E116" s="5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A121" s="25"/>
      <c r="E121" s="5"/>
    </row>
    <row r="122" spans="1:5" x14ac:dyDescent="0.25">
      <c r="A122" s="2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</row>
    <row r="130" spans="1:5" x14ac:dyDescent="0.25">
      <c r="A130" s="25"/>
      <c r="E130" s="5"/>
    </row>
    <row r="131" spans="1:5" x14ac:dyDescent="0.25">
      <c r="A131" s="25"/>
      <c r="E131" s="5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A136" s="25"/>
      <c r="E136" s="5"/>
    </row>
    <row r="137" spans="1:5" x14ac:dyDescent="0.25">
      <c r="A137" s="2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E145" s="5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1" spans="1:5" x14ac:dyDescent="0.25">
      <c r="A151" s="25"/>
    </row>
    <row r="152" spans="1:5" x14ac:dyDescent="0.25">
      <c r="E152" s="5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8" spans="1:5" x14ac:dyDescent="0.25">
      <c r="A158" s="25"/>
    </row>
    <row r="159" spans="1:5" x14ac:dyDescent="0.25">
      <c r="E159" s="5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5" spans="1:5" x14ac:dyDescent="0.25">
      <c r="A165" s="25"/>
      <c r="C165" s="43"/>
    </row>
    <row r="166" spans="1:5" x14ac:dyDescent="0.25">
      <c r="E166" s="5"/>
    </row>
    <row r="167" spans="1:5" x14ac:dyDescent="0.25">
      <c r="A167" s="25"/>
      <c r="C167" s="43"/>
      <c r="E167" s="5"/>
    </row>
    <row r="168" spans="1:5" x14ac:dyDescent="0.25">
      <c r="A168" s="25"/>
      <c r="E168" s="5"/>
    </row>
    <row r="169" spans="1:5" x14ac:dyDescent="0.25">
      <c r="A169" s="25"/>
      <c r="C169" s="2"/>
    </row>
    <row r="170" spans="1:5" x14ac:dyDescent="0.25"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6" spans="1:5" x14ac:dyDescent="0.25">
      <c r="A176" s="25"/>
    </row>
    <row r="177" spans="1:5" x14ac:dyDescent="0.25"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3" spans="1:5" x14ac:dyDescent="0.25">
      <c r="A183" s="25"/>
      <c r="C183" s="2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  <c r="C190" s="2"/>
    </row>
    <row r="191" spans="1:5" x14ac:dyDescent="0.25">
      <c r="E191" s="5"/>
    </row>
    <row r="192" spans="1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</sheetData>
  <conditionalFormatting sqref="A4:A34 A36:A93">
    <cfRule type="cellIs" dxfId="0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2025-05-26T20:51:30Z</dcterms:modified>
</cp:coreProperties>
</file>