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D39D148-2DA2-4DFA-AE68-491A4E648E83}" xr6:coauthVersionLast="47" xr6:coauthVersionMax="47" xr10:uidLastSave="{00000000-0000-0000-0000-000000000000}"/>
  <bookViews>
    <workbookView xWindow="24" yWindow="24" windowWidth="23016" windowHeight="1221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3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3" l="1"/>
  <c r="A3" i="38" l="1"/>
  <c r="B3" i="38"/>
  <c r="C3" i="38"/>
  <c r="D3" i="38"/>
  <c r="D4" i="38" s="1"/>
  <c r="D5" i="38" s="1"/>
  <c r="D6" i="38" s="1"/>
  <c r="D7" i="38" s="1"/>
  <c r="A4" i="38"/>
  <c r="B4" i="38"/>
  <c r="C4" i="38"/>
  <c r="C5" i="38" s="1"/>
  <c r="C6" i="38" s="1"/>
  <c r="C7" i="38" s="1"/>
  <c r="A5" i="38"/>
  <c r="A6" i="38" s="1"/>
  <c r="A7" i="38" s="1"/>
  <c r="B5" i="38"/>
  <c r="B6" i="38" s="1"/>
  <c r="B7" i="38" s="1"/>
  <c r="B25" i="19" l="1"/>
  <c r="A25" i="19"/>
  <c r="A12" i="2"/>
  <c r="A11" i="2"/>
  <c r="E5" i="13" l="1"/>
  <c r="B5" i="13"/>
  <c r="B22" i="13"/>
  <c r="E22" i="13"/>
  <c r="E23" i="13" s="1"/>
  <c r="E6" i="13" l="1"/>
  <c r="E7" i="13" s="1"/>
  <c r="E8" i="13" s="1"/>
  <c r="E9" i="13" s="1"/>
  <c r="E10" i="13" s="1"/>
  <c r="E15" i="19"/>
  <c r="B15" i="19"/>
  <c r="E20" i="20" l="1"/>
  <c r="E21" i="20" s="1"/>
  <c r="E22" i="20" s="1"/>
  <c r="E23" i="20" s="1"/>
  <c r="E24" i="20" s="1"/>
  <c r="E25" i="20" s="1"/>
  <c r="E26" i="20" s="1"/>
  <c r="E27" i="20" s="1"/>
  <c r="E28" i="20" s="1"/>
  <c r="B20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B1" i="20"/>
  <c r="E2" i="16"/>
  <c r="E2" i="13"/>
  <c r="E2" i="19"/>
  <c r="B1" i="19" l="1"/>
  <c r="B1" i="16" l="1"/>
  <c r="B1" i="13"/>
  <c r="A7" i="2"/>
  <c r="A8" i="2" l="1"/>
  <c r="A20" i="20" s="1"/>
  <c r="A21" i="20" s="1"/>
  <c r="A22" i="20" s="1"/>
  <c r="A23" i="20" s="1"/>
  <c r="A24" i="20" s="1"/>
  <c r="A25" i="20" s="1"/>
  <c r="A26" i="20" s="1"/>
  <c r="A27" i="20" s="1"/>
  <c r="A28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2" i="13" l="1"/>
  <c r="A23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<sst xmlns="http://schemas.openxmlformats.org/spreadsheetml/2006/main" count="385" uniqueCount="259">
  <si>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</si>
  <si>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</si>
  <si>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</si>
  <si>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</si>
  <si>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</si>
  <si>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</si>
  <si>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</si>
  <si>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</si>
  <si>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</si>
  <si>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</si>
  <si>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</si>
  <si>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</si>
  <si>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</si>
  <si>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</si>
  <si>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</si>
  <si>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</si>
  <si>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</si>
  <si>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</si>
  <si>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</si>
  <si>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</si>
  <si>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</si>
  <si>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</si>
  <si>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</si>
  <si>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</si>
  <si>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</si>
  <si>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</si>
  <si>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</si>
  <si>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</si>
  <si>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</si>
  <si>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</si>
  <si>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</si>
  <si>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</si>
  <si>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</si>
  <si>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</si>
  <si>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</si>
  <si>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</si>
  <si>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</si>
  <si>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</si>
  <si>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</si>
  <si>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</si>
  <si>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</si>
  <si>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</si>
  <si>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</si>
  <si>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</si>
  <si>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</si>
  <si>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</si>
  <si>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</si>
  <si>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</si>
  <si>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</si>
  <si>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</si>
  <si>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</si>
  <si>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</si>
  <si>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</si>
  <si>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</si>
  <si>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</si>
  <si>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</si>
  <si>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</si>
  <si>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</si>
  <si>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</si>
  <si>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</si>
  <si>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</si>
  <si>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</si>
  <si>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</si>
  <si>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</si>
  <si>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</si>
  <si>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</si>
  <si>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</si>
  <si>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</si>
  <si>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</si>
  <si>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</si>
  <si>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</si>
  <si>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</si>
  <si>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</si>
  <si>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</si>
  <si>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</si>
  <si>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</si>
  <si>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</si>
  <si>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</si>
  <si>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</si>
  <si>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</si>
  <si>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</si>
  <si>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</si>
  <si>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</si>
  <si>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</si>
  <si>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</si>
  <si>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</si>
  <si>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</si>
  <si>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</si>
  <si>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</si>
  <si>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</si>
  <si>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</si>
  <si>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</si>
  <si>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</si>
  <si>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</si>
  <si>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</si>
  <si>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</si>
  <si>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</si>
  <si>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</si>
  <si>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</si>
  <si>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</si>
  <si>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</si>
  <si>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</si>
  <si>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</si>
  <si>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1.10</t>
  </si>
  <si>
    <t>Jnt/Recip 
Credit
See 802
Cal</t>
  </si>
  <si>
    <t>TG4ab
NG UWB</t>
  </si>
  <si>
    <t>TG4ad
NG SUN PHYs</t>
  </si>
  <si>
    <t>TG16t
Lic NB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</si>
  <si>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</si>
  <si>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</si>
  <si>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</si>
  <si>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</si>
  <si>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</si>
  <si>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</si>
  <si>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</si>
  <si>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</si>
  <si>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</si>
  <si>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</si>
  <si>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</si>
  <si>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</si>
  <si>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</si>
  <si>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</si>
  <si>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</si>
  <si>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</si>
  <si>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</si>
  <si>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</si>
  <si>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</si>
  <si>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</si>
  <si>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Comment Work, TBD</t>
  </si>
  <si>
    <t>156th IEEE 802.15 WSN SESSION</t>
  </si>
  <si>
    <t>Warsaw</t>
  </si>
  <si>
    <t>802 Wireless
OPENING MEETING</t>
  </si>
  <si>
    <t>Monday 12-May PM1: TG Opening; Status, review and preparation; comment resolution</t>
  </si>
  <si>
    <t xml:space="preserve">Tuesday 13-May  AM1: Comment Resolution </t>
  </si>
  <si>
    <t xml:space="preserve">Wednesday 14-May AM1.5: Comment Resolution </t>
  </si>
  <si>
    <t>Wednesday 14-May PM1: Status, review and comment resolution</t>
  </si>
  <si>
    <t>Thursday 15-May PM1: TG closing</t>
  </si>
  <si>
    <t>Thursday 15-May AM2: Comment Resolution</t>
  </si>
  <si>
    <t xml:space="preserve">Wednesday 14-May PM2: Comment Resolution, breakouts </t>
  </si>
  <si>
    <t>Monday 12-May PM2: Comment Resolution</t>
  </si>
  <si>
    <t>Comment resolution TBD</t>
  </si>
  <si>
    <t>Minutes of March Session</t>
  </si>
  <si>
    <t>Minutes of Conference Calls March 2025 through May 2025</t>
  </si>
  <si>
    <t>Open and reminders</t>
  </si>
  <si>
    <t>May 2025 802 Plenary Session</t>
  </si>
  <si>
    <t>R1</t>
  </si>
  <si>
    <t>Kometa</t>
  </si>
  <si>
    <t>Wisla</t>
  </si>
  <si>
    <t>Kopernick</t>
  </si>
  <si>
    <t>Wawel &amp; Syrena</t>
  </si>
  <si>
    <t>802.15 AC Meeting
(Webex 2 - Wisla)</t>
  </si>
  <si>
    <t>802.15 WG Opening Plenary
(Webex 1 - Kometa)</t>
  </si>
  <si>
    <t>802.15 WG Midweek Plenary
(Webex 1 - Kometa)</t>
  </si>
  <si>
    <t>SC WNG
(Webex 1 - Kometa)</t>
  </si>
  <si>
    <t>802.15 WG Closing Plenary
(Webex 1 - Kometa)</t>
  </si>
  <si>
    <t>Tuesday 13-May  PM2: Ad Hoc</t>
  </si>
  <si>
    <t>https://mentor.ieee.org/802.15/dcn/25/15-25-0205-00-04ab-tg4ab-conf-call-mins-mar-to-may-2025.docx</t>
  </si>
  <si>
    <t>https://mentor.ieee.org/802.15/dcn/25/15-25-0176-00-04ab-tg4ab-mar-plenary-mins.docx</t>
  </si>
  <si>
    <t>15-25-0176</t>
  </si>
  <si>
    <t>Resolutions for CI #123 and #135</t>
  </si>
  <si>
    <t>Huan-Bang</t>
  </si>
  <si>
    <t>CRs for Status fields and Long term parameters updates - 12 CIDs</t>
  </si>
  <si>
    <t>Rojan</t>
  </si>
  <si>
    <t>15-25-0209</t>
  </si>
  <si>
    <t>15-25-0210</t>
  </si>
  <si>
    <t>15-25-0211</t>
  </si>
  <si>
    <t>CRs for Miscellaneous MMS Comments - 4 CIDs</t>
  </si>
  <si>
    <t>CRs for CIR Report - 1 CID</t>
  </si>
  <si>
    <t>Proposed Resolutions-MMS Public part1</t>
  </si>
  <si>
    <t>Hongwon</t>
  </si>
  <si>
    <t>https://mentor.ieee.org/802.15/dcn/25/15-25-0206-00-04ab-draft-2-0-proposed-resolutions-mms-puablic-part1.docx</t>
  </si>
  <si>
    <t>15-25-0206</t>
  </si>
  <si>
    <t>Proposed Resolutions-MMS Public part2</t>
  </si>
  <si>
    <t>https://mentor.ieee.org/802.15/dcn/25/15-25-0207-00-04ab-draft-2-0-proposed-resolutions-mms-puablic-part2.docx</t>
  </si>
  <si>
    <t>15-25-0207</t>
  </si>
  <si>
    <t>15-25-0208</t>
  </si>
  <si>
    <t>https://mentor.ieee.org/802.15/dcn/25/15-25-0208-00-04ab-draft-2-0-proposed-resolutions-bitmap-based-block-scheduling.docx</t>
  </si>
  <si>
    <t>Proposed Resolutions-Bitmap-based-Block-Scheduling</t>
  </si>
  <si>
    <t>Larry</t>
  </si>
  <si>
    <t>PDT</t>
  </si>
  <si>
    <t>EDT</t>
  </si>
  <si>
    <t>JST</t>
  </si>
  <si>
    <t>Draft 2.0 CIDs 225, 658, 663 Proposed Resolutions</t>
  </si>
  <si>
    <t>15-25-0214</t>
  </si>
  <si>
    <t>one-to-many CIDs in D02</t>
  </si>
  <si>
    <t>Jinjing</t>
  </si>
  <si>
    <t>15-25-0213</t>
  </si>
  <si>
    <t>15-25-0220</t>
  </si>
  <si>
    <t>https://mentor.ieee.org/802.15/dcn/25/15-25-0220-00-04ab-proposed-resolutions-for-d02-cids-123-and-135.docx</t>
  </si>
  <si>
    <t>Review of editorial comments</t>
  </si>
  <si>
    <t>Verso</t>
  </si>
  <si>
    <t>15-25-0224</t>
  </si>
  <si>
    <t>Mikael</t>
  </si>
  <si>
    <t xml:space="preserve">Comment resolution </t>
  </si>
  <si>
    <t>Comment resolution (placeholder)</t>
  </si>
  <si>
    <t>15-25-0226</t>
  </si>
  <si>
    <t>Alex</t>
  </si>
  <si>
    <t>15-25-0205</t>
  </si>
  <si>
    <t>https://mentor.ieee.org/802.15/dcn/25/15-25-0209-00-04ab-lb213-crs-for-status-fields-and-long-term-parameters-updates.docx</t>
  </si>
  <si>
    <t>https://mentor.ieee.org/802.15/dcn/25/15-25-0210-00-04ab-lb213-crs-for-miscellaneous-mms-comments.docx</t>
  </si>
  <si>
    <t>https://mentor.ieee.org/802.15/dcn/25/15-25-0211-00-04ab-lb213-crs-for-cir-report.docx</t>
  </si>
  <si>
    <t>1.11</t>
  </si>
  <si>
    <t>https://mentor.ieee.org/802.15/dcn/25/15-25-0226-00-04ab-lb213-d02-comment-resolution-handling-of-tx-rx-of-compact-frames-cids-51-52-320.docx</t>
  </si>
  <si>
    <t>1.12</t>
  </si>
  <si>
    <t>1.13</t>
  </si>
  <si>
    <t>CI 148 and 62 resolutions</t>
  </si>
  <si>
    <t>15-25-0233</t>
  </si>
  <si>
    <t>CI 328 and 284</t>
  </si>
  <si>
    <t>CRs for MMS SMC TLVs - 4 CIDs</t>
  </si>
  <si>
    <t>15-25-0234</t>
  </si>
  <si>
    <t>https://mentor.ieee.org/802.15/dcn/25/15-25-0213-01-04ab-one-to-many-cids-in-d02.docx</t>
  </si>
  <si>
    <t>https://mentor.ieee.org/802.15/dcn/25/15-25-0234-00-04ab-lb213-crs-for-mms-smc-tlvs.docx</t>
  </si>
  <si>
    <t xml:space="preserve">Breakout planning </t>
  </si>
  <si>
    <t>Tuesday 13-May  AM2: Comment Resolution breakout/ad hoc</t>
  </si>
  <si>
    <t>Riku</t>
  </si>
  <si>
    <t>Non-linterleaved MMS updates</t>
  </si>
  <si>
    <t>15-25-0246</t>
  </si>
  <si>
    <t>Compact frame encoding comments</t>
  </si>
  <si>
    <t>Billy</t>
  </si>
  <si>
    <t>https://mentor.ieee.org/802.15/dcn/25/15-25-0229-00-04ab-a-modified-compact-frame-encoding.pptx</t>
  </si>
  <si>
    <t>RCM commnets</t>
  </si>
  <si>
    <t>15-25-0229</t>
  </si>
  <si>
    <t>https://mentor.ieee.org/802.15/dcn/25/15-25-0213-02-04ab-one-to-many-cids-in-d02.docx</t>
  </si>
  <si>
    <t>https://mentor.ieee.org/802.15/dcn/25/15-25-0246-00-04ab-proposed-resolution-for-rcm-related-comments-cids-353-and-354.docx</t>
  </si>
  <si>
    <t>Alternate compact frame proposal for compact frame security</t>
  </si>
  <si>
    <t>15-25-0173</t>
  </si>
  <si>
    <t>Tero</t>
  </si>
  <si>
    <t>15-25-0230</t>
  </si>
  <si>
    <t xml:space="preserve">Misc Comments II </t>
  </si>
  <si>
    <t>Youngwon</t>
  </si>
  <si>
    <t>15-25-0254</t>
  </si>
  <si>
    <t>Mickael</t>
  </si>
  <si>
    <t>15-25-0258</t>
  </si>
  <si>
    <t>https://mentor.ieee.org/802.15/dcn/25/15-25-0258-00-04ab-resolutions-to-14-cids.docx</t>
  </si>
  <si>
    <t>https://mentor.ieee.org/802.15/dcn/25/15-25-0214-01-04ab-draft-2-0-cids-225-658-663-proposed-resolutions.docx</t>
  </si>
  <si>
    <t>https://mentor.ieee.org/802.15/dcn/25/15-25-0224-00-04ab-proposed-resolution-for-mms-without-report.docx</t>
  </si>
  <si>
    <t>https://mentor.ieee.org/802.15/dcn/25/15-25-0173-02-04ab-alternate-proposal-to-replace-compact-frames.odt</t>
  </si>
  <si>
    <t>https://mentor.ieee.org/802.15/dcn/25/15-25-0230-00-04ab-d02-miscellaneous-comment-resolutions-ii.docx</t>
  </si>
  <si>
    <t>https://mentor.ieee.org/802.15/dcn/25/15-25-0254-00-04ab-some-miscell-comment-resolutions-169-265-405-408-572.docx</t>
  </si>
  <si>
    <t>Breakout report</t>
  </si>
  <si>
    <t xml:space="preserve">Misc Comments </t>
  </si>
  <si>
    <t>Pooria</t>
  </si>
  <si>
    <t>Status and planning</t>
  </si>
  <si>
    <t>Breakout discussion 1</t>
  </si>
  <si>
    <t>OPEN, webex struggles,Reminders, agenda review</t>
  </si>
  <si>
    <t>15-24-0267</t>
  </si>
  <si>
    <t>CI 317 and 319</t>
  </si>
  <si>
    <t>Comment work LE PHY</t>
  </si>
  <si>
    <t>15-25-0269</t>
  </si>
  <si>
    <t>Two more easy ones (255, 290)</t>
  </si>
  <si>
    <t>Ben</t>
  </si>
  <si>
    <t>https://mentor.ieee.org/802.15/dcn/25/15-25-0269-01-04ab-misc-comments-more-easy-ones.docx</t>
  </si>
  <si>
    <t>https://mentor.ieee.org/802.15/dcn/25/15-25-0267-01-04ab-proposed-resolution-for-rss-related-comments-cids-317-and-319.docx</t>
  </si>
  <si>
    <t>https://mentor.ieee.org/802.15/dcn/25/15-25-0214-02-04ab-draft-2-0-cids-225-658-663-proposed-resolutions.docx</t>
  </si>
  <si>
    <t>One more easy one (CI 254)</t>
  </si>
  <si>
    <t>https://mentor.ieee.org/802.15/dcn/25/15-25-0270-00-04ab-ci-354-proposed-resolution.docx</t>
  </si>
  <si>
    <t>Comment status review and scheduling discussion</t>
  </si>
  <si>
    <t>Chaplin</t>
  </si>
  <si>
    <t>AoB, Next Steps, overhead, 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</si>
</sst>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b/>
      <sz val="10"/>
      <color theme="10"/>
      <name val="Arial"/>
      <family val="2"/>
    </font>
    <font>
      <sz val="11"/>
      <color rgb="FF45454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165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/>
    <xf numFmtId="164" fontId="29" fillId="0" borderId="0"/>
    <xf numFmtId="0" fontId="30" fillId="0" borderId="0"/>
    <xf numFmtId="0" fontId="35" fillId="0" borderId="0"/>
    <xf numFmtId="0" fontId="22" fillId="0" borderId="0"/>
    <xf numFmtId="164" fontId="36" fillId="0" borderId="0"/>
    <xf numFmtId="164" fontId="38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21" fillId="0" borderId="0"/>
    <xf numFmtId="0" fontId="48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18" fontId="26" fillId="0" borderId="0" xfId="10" applyNumberFormat="1" applyFont="1"/>
    <xf numFmtId="0" fontId="28" fillId="0" borderId="0" xfId="6"/>
    <xf numFmtId="0" fontId="27" fillId="0" borderId="0" xfId="10" applyFont="1"/>
    <xf numFmtId="49" fontId="27" fillId="0" borderId="0" xfId="6" applyNumberFormat="1" applyFont="1" applyAlignment="1">
      <alignment horizontal="left"/>
    </xf>
    <xf numFmtId="18" fontId="27" fillId="0" borderId="0" xfId="10" applyNumberFormat="1" applyFont="1"/>
    <xf numFmtId="0" fontId="26" fillId="0" borderId="0" xfId="6" applyFont="1"/>
    <xf numFmtId="0" fontId="26" fillId="0" borderId="0" xfId="10" applyFont="1" applyAlignment="1">
      <alignment horizontal="center"/>
    </xf>
    <xf numFmtId="18" fontId="26" fillId="0" borderId="0" xfId="0" applyNumberFormat="1" applyFont="1"/>
    <xf numFmtId="0" fontId="32" fillId="0" borderId="0" xfId="3"/>
    <xf numFmtId="18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10" applyFont="1" applyAlignment="1">
      <alignment horizontal="center"/>
    </xf>
    <xf numFmtId="0" fontId="39" fillId="0" borderId="0" xfId="10" applyFont="1"/>
    <xf numFmtId="18" fontId="28" fillId="0" borderId="0" xfId="6" applyNumberFormat="1" applyAlignment="1">
      <alignment horizontal="right"/>
    </xf>
    <xf numFmtId="0" fontId="40" fillId="0" borderId="0" xfId="6" applyFont="1"/>
    <xf numFmtId="0" fontId="24" fillId="0" borderId="0" xfId="0" applyFont="1" applyAlignment="1">
      <alignment wrapText="1"/>
    </xf>
    <xf numFmtId="0" fontId="23" fillId="0" borderId="0" xfId="10" applyFont="1"/>
    <xf numFmtId="0" fontId="41" fillId="0" borderId="0" xfId="0" applyFont="1"/>
    <xf numFmtId="49" fontId="26" fillId="0" borderId="0" xfId="6" applyNumberFormat="1" applyFont="1" applyAlignment="1">
      <alignment horizontal="left"/>
    </xf>
    <xf numFmtId="0" fontId="26" fillId="0" borderId="0" xfId="10" applyFont="1"/>
    <xf numFmtId="0" fontId="0" fillId="0" borderId="0" xfId="6" applyFont="1"/>
    <xf numFmtId="18" fontId="50" fillId="0" borderId="0" xfId="0" applyNumberFormat="1" applyFont="1"/>
    <xf numFmtId="0" fontId="28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5" fillId="0" borderId="0" xfId="0" applyFont="1" applyAlignment="1">
      <alignment vertical="center" wrapText="1"/>
    </xf>
    <xf numFmtId="0" fontId="26" fillId="0" borderId="0" xfId="10" applyFont="1" applyAlignment="1">
      <alignment horizontal="left"/>
    </xf>
    <xf numFmtId="0" fontId="26" fillId="0" borderId="0" xfId="10" quotePrefix="1" applyFont="1" applyAlignment="1">
      <alignment horizontal="right"/>
    </xf>
    <xf numFmtId="16" fontId="0" fillId="0" borderId="0" xfId="0" applyNumberFormat="1"/>
    <xf numFmtId="0" fontId="55" fillId="0" borderId="0" xfId="0" applyFont="1" applyAlignment="1">
      <alignment vertical="center"/>
    </xf>
    <xf numFmtId="0" fontId="32" fillId="0" borderId="0" xfId="3" applyAlignment="1">
      <alignment vertical="center"/>
    </xf>
    <xf numFmtId="0" fontId="32" fillId="0" borderId="0" xfId="3" applyAlignment="1"/>
    <xf numFmtId="0" fontId="26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0" fontId="63" fillId="0" borderId="0" xfId="6" applyFont="1"/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0" fontId="46" fillId="11" borderId="3" xfId="83" applyFont="1" applyFill="1" applyBorder="1" applyAlignment="1">
      <alignment horizontal="center" vertical="center" wrapText="1"/>
    </xf>
    <xf numFmtId="0" fontId="46" fillId="11" borderId="0" xfId="83" applyFont="1" applyFill="1" applyAlignment="1">
      <alignment horizontal="center" vertical="center" wrapText="1"/>
    </xf>
    <xf numFmtId="0" fontId="45" fillId="5" borderId="16" xfId="83" quotePrefix="1" applyFont="1" applyFill="1" applyBorder="1" applyAlignment="1">
      <alignment horizontal="center" vertical="center" wrapText="1"/>
    </xf>
    <xf numFmtId="0" fontId="24" fillId="8" borderId="16" xfId="83" applyFont="1" applyFill="1" applyBorder="1" applyAlignment="1">
      <alignment horizontal="center" vertical="center" wrapText="1"/>
    </xf>
    <xf numFmtId="0" fontId="45" fillId="5" borderId="16" xfId="83" applyFont="1" applyFill="1" applyBorder="1" applyAlignment="1">
      <alignment horizontal="center" vertical="center" wrapText="1"/>
    </xf>
    <xf numFmtId="0" fontId="42" fillId="14" borderId="15" xfId="83" applyFont="1" applyFill="1" applyBorder="1" applyAlignment="1">
      <alignment horizontal="center" vertical="center" wrapText="1"/>
    </xf>
    <xf numFmtId="0" fontId="42" fillId="14" borderId="16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vertical="center" wrapText="1"/>
    </xf>
    <xf numFmtId="0" fontId="53" fillId="14" borderId="0" xfId="83" applyFont="1" applyFill="1" applyAlignment="1">
      <alignment vertical="center" wrapText="1"/>
    </xf>
    <xf numFmtId="0" fontId="53" fillId="14" borderId="4" xfId="83" applyFont="1" applyFill="1" applyBorder="1" applyAlignment="1">
      <alignment vertical="center" wrapText="1"/>
    </xf>
    <xf numFmtId="0" fontId="53" fillId="14" borderId="5" xfId="83" applyFont="1" applyFill="1" applyBorder="1" applyAlignment="1">
      <alignment vertical="center" wrapText="1"/>
    </xf>
    <xf numFmtId="0" fontId="46" fillId="14" borderId="4" xfId="83" applyFont="1" applyFill="1" applyBorder="1" applyAlignment="1">
      <alignment vertical="center" wrapText="1"/>
    </xf>
    <xf numFmtId="0" fontId="46" fillId="14" borderId="6" xfId="83" applyFont="1" applyFill="1" applyBorder="1" applyAlignment="1">
      <alignment vertical="center" wrapText="1"/>
    </xf>
    <xf numFmtId="0" fontId="53" fillId="14" borderId="2" xfId="83" applyFont="1" applyFill="1" applyBorder="1" applyAlignment="1">
      <alignment vertical="center" wrapText="1"/>
    </xf>
    <xf numFmtId="0" fontId="53" fillId="14" borderId="1" xfId="83" applyFont="1" applyFill="1" applyBorder="1" applyAlignment="1">
      <alignment vertical="center" wrapText="1"/>
    </xf>
    <xf numFmtId="0" fontId="53" fillId="14" borderId="8" xfId="83" applyFont="1" applyFill="1" applyBorder="1" applyAlignment="1">
      <alignment vertical="center" wrapText="1"/>
    </xf>
    <xf numFmtId="0" fontId="68" fillId="11" borderId="0" xfId="83" applyFont="1" applyFill="1" applyAlignment="1">
      <alignment horizontal="center" vertical="center" wrapText="1"/>
    </xf>
    <xf numFmtId="0" fontId="44" fillId="9" borderId="11" xfId="83" applyFont="1" applyFill="1" applyBorder="1" applyAlignment="1">
      <alignment vertical="center" wrapText="1"/>
    </xf>
    <xf numFmtId="0" fontId="44" fillId="9" borderId="9" xfId="83" applyFont="1" applyFill="1" applyBorder="1" applyAlignment="1">
      <alignment vertical="center" wrapText="1"/>
    </xf>
    <xf numFmtId="0" fontId="66" fillId="14" borderId="0" xfId="83" applyFont="1" applyFill="1" applyAlignment="1">
      <alignment vertical="center" wrapText="1"/>
    </xf>
    <xf numFmtId="0" fontId="38" fillId="17" borderId="24" xfId="12" applyNumberFormat="1" applyFill="1" applyBorder="1" applyAlignment="1">
      <alignment horizontal="center" vertical="center" wrapText="1"/>
    </xf>
    <xf numFmtId="0" fontId="38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69" fillId="17" borderId="19" xfId="12" applyNumberFormat="1" applyFont="1" applyFill="1" applyBorder="1" applyAlignment="1">
      <alignment horizontal="center" vertical="center" wrapText="1"/>
    </xf>
    <xf numFmtId="0" fontId="69" fillId="17" borderId="21" xfId="12" applyNumberFormat="1" applyFont="1" applyFill="1" applyBorder="1" applyAlignment="1">
      <alignment horizontal="center" vertical="center" wrapText="1"/>
    </xf>
    <xf numFmtId="21" fontId="0" fillId="0" borderId="0" xfId="0" applyNumberFormat="1"/>
    <xf numFmtId="21" fontId="70" fillId="0" borderId="0" xfId="0" applyNumberFormat="1" applyFont="1"/>
    <xf numFmtId="164" fontId="24" fillId="17" borderId="2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 wrapText="1"/>
    </xf>
    <xf numFmtId="164" fontId="24" fillId="17" borderId="8" xfId="1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9" borderId="11" xfId="83" applyFont="1" applyFill="1" applyBorder="1" applyAlignment="1">
      <alignment horizontal="center" vertical="center" wrapText="1"/>
    </xf>
    <xf numFmtId="0" fontId="44" fillId="9" borderId="7" xfId="83" applyFont="1" applyFill="1" applyBorder="1" applyAlignment="1">
      <alignment horizontal="center" vertical="center" wrapText="1"/>
    </xf>
    <xf numFmtId="0" fontId="44" fillId="21" borderId="11" xfId="83" applyFont="1" applyFill="1" applyBorder="1" applyAlignment="1">
      <alignment horizontal="center" vertical="center" wrapText="1"/>
    </xf>
    <xf numFmtId="0" fontId="44" fillId="21" borderId="9" xfId="83" applyFont="1" applyFill="1" applyBorder="1" applyAlignment="1">
      <alignment horizontal="center" vertical="center" wrapText="1"/>
    </xf>
    <xf numFmtId="0" fontId="49" fillId="19" borderId="23" xfId="12" applyNumberFormat="1" applyFont="1" applyFill="1" applyBorder="1" applyAlignment="1">
      <alignment horizontal="center" vertical="center" wrapText="1"/>
    </xf>
    <xf numFmtId="0" fontId="49" fillId="19" borderId="20" xfId="12" applyNumberFormat="1" applyFont="1" applyFill="1" applyBorder="1" applyAlignment="1">
      <alignment horizontal="center" vertical="center" wrapText="1"/>
    </xf>
    <xf numFmtId="0" fontId="24" fillId="3" borderId="1" xfId="83" applyFont="1" applyFill="1" applyBorder="1" applyAlignment="1">
      <alignment horizontal="center" vertical="center" wrapText="1"/>
    </xf>
    <xf numFmtId="0" fontId="24" fillId="3" borderId="0" xfId="83" applyFont="1" applyFill="1" applyAlignment="1">
      <alignment horizontal="center" vertical="center" wrapText="1"/>
    </xf>
    <xf numFmtId="0" fontId="24" fillId="3" borderId="8" xfId="83" applyFont="1" applyFill="1" applyBorder="1" applyAlignment="1">
      <alignment horizontal="center" vertical="center" wrapText="1"/>
    </xf>
    <xf numFmtId="0" fontId="24" fillId="3" borderId="5" xfId="83" applyFont="1" applyFill="1" applyBorder="1" applyAlignment="1">
      <alignment horizontal="center" vertical="center" wrapText="1"/>
    </xf>
    <xf numFmtId="0" fontId="24" fillId="3" borderId="10" xfId="83" applyFont="1" applyFill="1" applyBorder="1" applyAlignment="1">
      <alignment horizontal="center" vertical="center" wrapText="1"/>
    </xf>
    <xf numFmtId="0" fontId="24" fillId="3" borderId="2" xfId="83" applyFont="1" applyFill="1" applyBorder="1" applyAlignment="1">
      <alignment horizontal="center" vertical="center" wrapText="1"/>
    </xf>
    <xf numFmtId="0" fontId="24" fillId="3" borderId="6" xfId="83" applyFont="1" applyFill="1" applyBorder="1" applyAlignment="1">
      <alignment horizontal="center" vertical="center" wrapText="1"/>
    </xf>
    <xf numFmtId="0" fontId="42" fillId="6" borderId="2" xfId="83" applyFont="1" applyFill="1" applyBorder="1" applyAlignment="1">
      <alignment horizontal="center" vertical="center" wrapText="1"/>
    </xf>
    <xf numFmtId="0" fontId="42" fillId="6" borderId="1" xfId="83" applyFont="1" applyFill="1" applyBorder="1" applyAlignment="1">
      <alignment horizontal="center" vertical="center" wrapText="1"/>
    </xf>
    <xf numFmtId="0" fontId="42" fillId="6" borderId="8" xfId="83" applyFont="1" applyFill="1" applyBorder="1" applyAlignment="1">
      <alignment horizontal="center" vertical="center" wrapText="1"/>
    </xf>
    <xf numFmtId="0" fontId="42" fillId="6" borderId="4" xfId="83" applyFont="1" applyFill="1" applyBorder="1" applyAlignment="1">
      <alignment horizontal="center" vertical="center" wrapText="1"/>
    </xf>
    <xf numFmtId="0" fontId="42" fillId="6" borderId="0" xfId="83" applyFont="1" applyFill="1" applyAlignment="1">
      <alignment horizontal="center" vertical="center" wrapText="1"/>
    </xf>
    <xf numFmtId="0" fontId="42" fillId="6" borderId="3" xfId="83" applyFont="1" applyFill="1" applyBorder="1" applyAlignment="1">
      <alignment horizontal="center" vertical="center" wrapText="1"/>
    </xf>
    <xf numFmtId="0" fontId="42" fillId="6" borderId="6" xfId="83" applyFont="1" applyFill="1" applyBorder="1" applyAlignment="1">
      <alignment horizontal="center" vertical="center" wrapText="1"/>
    </xf>
    <xf numFmtId="0" fontId="42" fillId="6" borderId="5" xfId="83" applyFont="1" applyFill="1" applyBorder="1" applyAlignment="1">
      <alignment horizontal="center" vertical="center" wrapText="1"/>
    </xf>
    <xf numFmtId="0" fontId="42" fillId="6" borderId="10" xfId="83" applyFont="1" applyFill="1" applyBorder="1" applyAlignment="1">
      <alignment horizontal="center" vertical="center" wrapText="1"/>
    </xf>
    <xf numFmtId="0" fontId="44" fillId="9" borderId="9" xfId="83" applyFont="1" applyFill="1" applyBorder="1" applyAlignment="1">
      <alignment horizontal="center" vertical="center" wrapText="1"/>
    </xf>
    <xf numFmtId="0" fontId="44" fillId="15" borderId="11" xfId="83" applyFont="1" applyFill="1" applyBorder="1" applyAlignment="1">
      <alignment horizontal="center" vertical="center" wrapText="1"/>
    </xf>
    <xf numFmtId="0" fontId="44" fillId="15" borderId="9" xfId="83" applyFont="1" applyFill="1" applyBorder="1" applyAlignment="1">
      <alignment horizontal="center" vertical="center" wrapText="1"/>
    </xf>
    <xf numFmtId="0" fontId="44" fillId="15" borderId="7" xfId="83" applyFont="1" applyFill="1" applyBorder="1" applyAlignment="1">
      <alignment horizontal="center" vertical="center" wrapText="1"/>
    </xf>
    <xf numFmtId="0" fontId="43" fillId="13" borderId="11" xfId="83" applyFont="1" applyFill="1" applyBorder="1" applyAlignment="1">
      <alignment horizontal="center" vertical="center" wrapText="1"/>
    </xf>
    <xf numFmtId="0" fontId="43" fillId="13" borderId="9" xfId="83" applyFont="1" applyFill="1" applyBorder="1" applyAlignment="1">
      <alignment horizontal="center" vertical="center" wrapText="1"/>
    </xf>
    <xf numFmtId="0" fontId="43" fillId="13" borderId="7" xfId="83" applyFont="1" applyFill="1" applyBorder="1" applyAlignment="1">
      <alignment horizontal="center" vertical="center" wrapText="1"/>
    </xf>
    <xf numFmtId="0" fontId="43" fillId="0" borderId="11" xfId="83" applyFont="1" applyBorder="1" applyAlignment="1">
      <alignment horizontal="center" vertical="center" wrapText="1"/>
    </xf>
    <xf numFmtId="0" fontId="43" fillId="0" borderId="9" xfId="83" applyFont="1" applyBorder="1" applyAlignment="1">
      <alignment horizontal="center" vertical="center" wrapText="1"/>
    </xf>
    <xf numFmtId="0" fontId="43" fillId="0" borderId="7" xfId="83" applyFont="1" applyBorder="1" applyAlignment="1">
      <alignment horizontal="center" vertical="center" wrapText="1"/>
    </xf>
    <xf numFmtId="166" fontId="24" fillId="17" borderId="4" xfId="11" applyNumberFormat="1" applyFont="1" applyFill="1" applyBorder="1" applyAlignment="1">
      <alignment horizontal="center" vertical="center" wrapText="1"/>
    </xf>
    <xf numFmtId="166" fontId="24" fillId="17" borderId="0" xfId="11" applyNumberFormat="1" applyFont="1" applyFill="1" applyAlignment="1">
      <alignment horizontal="center" vertical="center" wrapText="1"/>
    </xf>
    <xf numFmtId="166" fontId="24" fillId="17" borderId="3" xfId="11" applyNumberFormat="1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/>
    </xf>
    <xf numFmtId="164" fontId="24" fillId="17" borderId="8" xfId="11" applyFont="1" applyFill="1" applyBorder="1" applyAlignment="1">
      <alignment horizontal="center" vertical="center"/>
    </xf>
    <xf numFmtId="166" fontId="24" fillId="17" borderId="0" xfId="11" applyNumberFormat="1" applyFont="1" applyFill="1" applyAlignment="1">
      <alignment horizontal="center" vertical="center"/>
    </xf>
    <xf numFmtId="166" fontId="24" fillId="17" borderId="3" xfId="11" applyNumberFormat="1" applyFont="1" applyFill="1" applyBorder="1" applyAlignment="1">
      <alignment horizontal="center" vertical="center"/>
    </xf>
    <xf numFmtId="164" fontId="38" fillId="17" borderId="26" xfId="12" applyFill="1" applyBorder="1" applyAlignment="1">
      <alignment horizontal="center" vertical="center"/>
    </xf>
    <xf numFmtId="164" fontId="38" fillId="17" borderId="27" xfId="12" applyFill="1" applyBorder="1" applyAlignment="1">
      <alignment horizontal="center" vertical="center"/>
    </xf>
    <xf numFmtId="164" fontId="54" fillId="17" borderId="11" xfId="11" applyFont="1" applyFill="1" applyBorder="1" applyAlignment="1">
      <alignment horizontal="center" vertical="center" wrapText="1"/>
    </xf>
    <xf numFmtId="164" fontId="54" fillId="17" borderId="9" xfId="11" applyFont="1" applyFill="1" applyBorder="1" applyAlignment="1">
      <alignment horizontal="center" vertical="center" wrapText="1"/>
    </xf>
    <xf numFmtId="164" fontId="54" fillId="17" borderId="7" xfId="11" applyFont="1" applyFill="1" applyBorder="1" applyAlignment="1">
      <alignment horizontal="center" vertical="center" wrapText="1"/>
    </xf>
    <xf numFmtId="0" fontId="38" fillId="17" borderId="19" xfId="12" applyNumberFormat="1" applyFill="1" applyBorder="1" applyAlignment="1">
      <alignment horizontal="center" vertical="center" wrapText="1"/>
    </xf>
    <xf numFmtId="0" fontId="38" fillId="17" borderId="20" xfId="12" applyNumberFormat="1" applyFill="1" applyBorder="1" applyAlignment="1">
      <alignment horizontal="center" vertical="center" wrapText="1"/>
    </xf>
    <xf numFmtId="0" fontId="53" fillId="14" borderId="4" xfId="83" applyFont="1" applyFill="1" applyBorder="1" applyAlignment="1">
      <alignment horizontal="center" vertical="center" wrapText="1"/>
    </xf>
    <xf numFmtId="0" fontId="53" fillId="14" borderId="0" xfId="83" applyFont="1" applyFill="1" applyAlignment="1">
      <alignment horizontal="center" vertical="center" wrapText="1"/>
    </xf>
    <xf numFmtId="0" fontId="66" fillId="14" borderId="4" xfId="83" applyFont="1" applyFill="1" applyBorder="1" applyAlignment="1">
      <alignment horizontal="center" vertical="center" wrapText="1"/>
    </xf>
    <xf numFmtId="0" fontId="66" fillId="14" borderId="0" xfId="83" applyFont="1" applyFill="1" applyAlignment="1">
      <alignment horizontal="center" vertical="center" wrapText="1"/>
    </xf>
    <xf numFmtId="0" fontId="66" fillId="14" borderId="3" xfId="83" applyFont="1" applyFill="1" applyBorder="1" applyAlignment="1">
      <alignment horizontal="center" vertical="center" wrapText="1"/>
    </xf>
    <xf numFmtId="0" fontId="66" fillId="14" borderId="6" xfId="83" applyFont="1" applyFill="1" applyBorder="1" applyAlignment="1">
      <alignment horizontal="center" vertical="center" wrapText="1"/>
    </xf>
    <xf numFmtId="0" fontId="66" fillId="14" borderId="5" xfId="83" applyFont="1" applyFill="1" applyBorder="1" applyAlignment="1">
      <alignment horizontal="center" vertical="center" wrapText="1"/>
    </xf>
    <xf numFmtId="0" fontId="66" fillId="14" borderId="10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horizontal="center" vertical="center" wrapText="1"/>
    </xf>
    <xf numFmtId="0" fontId="53" fillId="14" borderId="6" xfId="83" applyFont="1" applyFill="1" applyBorder="1" applyAlignment="1">
      <alignment horizontal="center" vertical="center" wrapText="1"/>
    </xf>
    <xf numFmtId="0" fontId="53" fillId="14" borderId="5" xfId="83" applyFont="1" applyFill="1" applyBorder="1" applyAlignment="1">
      <alignment horizontal="center" vertical="center" wrapText="1"/>
    </xf>
    <xf numFmtId="0" fontId="53" fillId="14" borderId="10" xfId="83" applyFont="1" applyFill="1" applyBorder="1" applyAlignment="1">
      <alignment horizontal="center" vertical="center" wrapText="1"/>
    </xf>
    <xf numFmtId="0" fontId="43" fillId="8" borderId="12" xfId="83" applyFont="1" applyFill="1" applyBorder="1" applyAlignment="1">
      <alignment horizontal="center" vertical="center" wrapText="1"/>
    </xf>
    <xf numFmtId="0" fontId="43" fillId="8" borderId="14" xfId="83" applyFont="1" applyFill="1" applyBorder="1" applyAlignment="1">
      <alignment horizontal="center" vertical="center" wrapText="1"/>
    </xf>
    <xf numFmtId="0" fontId="43" fillId="8" borderId="13" xfId="83" applyFont="1" applyFill="1" applyBorder="1" applyAlignment="1">
      <alignment horizontal="center" vertical="center" wrapText="1"/>
    </xf>
    <xf numFmtId="0" fontId="46" fillId="14" borderId="1" xfId="83" applyFont="1" applyFill="1" applyBorder="1" applyAlignment="1">
      <alignment horizontal="center" vertical="center" wrapText="1"/>
    </xf>
    <xf numFmtId="0" fontId="46" fillId="14" borderId="0" xfId="83" applyFont="1" applyFill="1" applyAlignment="1">
      <alignment horizontal="center" vertical="center" wrapText="1"/>
    </xf>
    <xf numFmtId="0" fontId="51" fillId="4" borderId="2" xfId="83" applyFont="1" applyFill="1" applyBorder="1" applyAlignment="1">
      <alignment horizontal="center" vertical="center" wrapText="1"/>
    </xf>
    <xf numFmtId="0" fontId="51" fillId="4" borderId="1" xfId="83" applyFont="1" applyFill="1" applyBorder="1" applyAlignment="1">
      <alignment horizontal="center" vertical="center" wrapText="1"/>
    </xf>
    <xf numFmtId="0" fontId="51" fillId="4" borderId="8" xfId="83" applyFont="1" applyFill="1" applyBorder="1" applyAlignment="1">
      <alignment horizontal="center" vertical="center" wrapText="1"/>
    </xf>
    <xf numFmtId="0" fontId="51" fillId="4" borderId="4" xfId="83" applyFont="1" applyFill="1" applyBorder="1" applyAlignment="1">
      <alignment horizontal="center" vertical="center" wrapText="1"/>
    </xf>
    <xf numFmtId="0" fontId="51" fillId="4" borderId="0" xfId="83" applyFont="1" applyFill="1" applyAlignment="1">
      <alignment horizontal="center" vertical="center" wrapText="1"/>
    </xf>
    <xf numFmtId="0" fontId="51" fillId="4" borderId="3" xfId="83" applyFont="1" applyFill="1" applyBorder="1" applyAlignment="1">
      <alignment horizontal="center" vertical="center" wrapText="1"/>
    </xf>
    <xf numFmtId="0" fontId="51" fillId="4" borderId="6" xfId="83" applyFont="1" applyFill="1" applyBorder="1" applyAlignment="1">
      <alignment horizontal="center" vertical="center" wrapText="1"/>
    </xf>
    <xf numFmtId="0" fontId="51" fillId="4" borderId="5" xfId="83" applyFont="1" applyFill="1" applyBorder="1" applyAlignment="1">
      <alignment horizontal="center" vertical="center" wrapText="1"/>
    </xf>
    <xf numFmtId="0" fontId="51" fillId="4" borderId="10" xfId="83" applyFont="1" applyFill="1" applyBorder="1" applyAlignment="1">
      <alignment horizontal="center" vertical="center" wrapText="1"/>
    </xf>
    <xf numFmtId="0" fontId="43" fillId="16" borderId="11" xfId="83" applyFont="1" applyFill="1" applyBorder="1" applyAlignment="1">
      <alignment horizontal="center" vertical="center" wrapText="1"/>
    </xf>
    <xf numFmtId="0" fontId="43" fillId="16" borderId="9" xfId="83" applyFont="1" applyFill="1" applyBorder="1" applyAlignment="1">
      <alignment horizontal="center" vertical="center" wrapText="1"/>
    </xf>
    <xf numFmtId="0" fontId="43" fillId="16" borderId="7" xfId="83" applyFont="1" applyFill="1" applyBorder="1" applyAlignment="1">
      <alignment horizontal="center" vertical="center" wrapText="1"/>
    </xf>
    <xf numFmtId="0" fontId="59" fillId="4" borderId="4" xfId="83" applyFont="1" applyFill="1" applyBorder="1" applyAlignment="1">
      <alignment horizontal="center" vertical="center" wrapText="1"/>
    </xf>
    <xf numFmtId="0" fontId="59" fillId="4" borderId="0" xfId="83" applyFont="1" applyFill="1" applyAlignment="1">
      <alignment horizontal="center" vertical="center" wrapText="1"/>
    </xf>
    <xf numFmtId="0" fontId="59" fillId="4" borderId="3" xfId="83" applyFont="1" applyFill="1" applyBorder="1" applyAlignment="1">
      <alignment horizontal="center" vertical="center" wrapText="1"/>
    </xf>
    <xf numFmtId="0" fontId="59" fillId="4" borderId="6" xfId="83" applyFont="1" applyFill="1" applyBorder="1" applyAlignment="1">
      <alignment horizontal="center" vertical="center" wrapText="1"/>
    </xf>
    <xf numFmtId="0" fontId="59" fillId="4" borderId="5" xfId="83" applyFont="1" applyFill="1" applyBorder="1" applyAlignment="1">
      <alignment horizontal="center" vertical="center" wrapText="1"/>
    </xf>
    <xf numFmtId="0" fontId="59" fillId="4" borderId="10" xfId="83" applyFont="1" applyFill="1" applyBorder="1" applyAlignment="1">
      <alignment horizontal="center" vertical="center" wrapText="1"/>
    </xf>
    <xf numFmtId="0" fontId="44" fillId="21" borderId="7" xfId="83" applyFont="1" applyFill="1" applyBorder="1" applyAlignment="1">
      <alignment horizontal="center" vertical="center" wrapText="1"/>
    </xf>
    <xf numFmtId="0" fontId="44" fillId="7" borderId="11" xfId="83" applyFont="1" applyFill="1" applyBorder="1" applyAlignment="1">
      <alignment horizontal="center" vertical="center" wrapText="1"/>
    </xf>
    <xf numFmtId="0" fontId="44" fillId="7" borderId="9" xfId="83" applyFont="1" applyFill="1" applyBorder="1" applyAlignment="1">
      <alignment horizontal="center" vertical="center" wrapText="1"/>
    </xf>
    <xf numFmtId="0" fontId="44" fillId="7" borderId="7" xfId="83" applyFont="1" applyFill="1" applyBorder="1" applyAlignment="1">
      <alignment horizontal="center" vertical="center" wrapText="1"/>
    </xf>
    <xf numFmtId="0" fontId="44" fillId="20" borderId="11" xfId="83" applyFont="1" applyFill="1" applyBorder="1" applyAlignment="1">
      <alignment horizontal="center" vertical="center" wrapText="1"/>
    </xf>
    <xf numFmtId="0" fontId="44" fillId="20" borderId="9" xfId="83" applyFont="1" applyFill="1" applyBorder="1" applyAlignment="1">
      <alignment horizontal="center" vertical="center" wrapText="1"/>
    </xf>
    <xf numFmtId="0" fontId="44" fillId="20" borderId="7" xfId="83" applyFont="1" applyFill="1" applyBorder="1" applyAlignment="1">
      <alignment horizontal="center" vertical="center" wrapText="1"/>
    </xf>
    <xf numFmtId="0" fontId="43" fillId="10" borderId="11" xfId="83" applyFont="1" applyFill="1" applyBorder="1" applyAlignment="1">
      <alignment horizontal="center" vertical="center" wrapText="1"/>
    </xf>
    <xf numFmtId="0" fontId="43" fillId="10" borderId="9" xfId="83" applyFont="1" applyFill="1" applyBorder="1" applyAlignment="1">
      <alignment horizontal="center" vertical="center" wrapText="1"/>
    </xf>
    <xf numFmtId="0" fontId="43" fillId="10" borderId="7" xfId="83" applyFont="1" applyFill="1" applyBorder="1" applyAlignment="1">
      <alignment horizontal="center" vertical="center" wrapText="1"/>
    </xf>
    <xf numFmtId="0" fontId="43" fillId="3" borderId="1" xfId="83" applyFont="1" applyFill="1" applyBorder="1" applyAlignment="1">
      <alignment horizontal="center" vertical="center" wrapText="1"/>
    </xf>
    <xf numFmtId="0" fontId="43" fillId="3" borderId="8" xfId="83" applyFont="1" applyFill="1" applyBorder="1" applyAlignment="1">
      <alignment horizontal="center" vertical="center" wrapText="1"/>
    </xf>
    <xf numFmtId="0" fontId="43" fillId="3" borderId="5" xfId="83" applyFont="1" applyFill="1" applyBorder="1" applyAlignment="1">
      <alignment horizontal="center" vertical="center" wrapText="1"/>
    </xf>
    <xf numFmtId="0" fontId="43" fillId="3" borderId="10" xfId="83" applyFont="1" applyFill="1" applyBorder="1" applyAlignment="1">
      <alignment horizontal="center" vertical="center" wrapText="1"/>
    </xf>
    <xf numFmtId="0" fontId="43" fillId="2" borderId="11" xfId="83" applyFont="1" applyFill="1" applyBorder="1" applyAlignment="1">
      <alignment horizontal="center" vertical="center" wrapText="1"/>
    </xf>
    <xf numFmtId="0" fontId="43" fillId="2" borderId="9" xfId="83" applyFont="1" applyFill="1" applyBorder="1" applyAlignment="1">
      <alignment horizontal="center" vertical="center" wrapText="1"/>
    </xf>
    <xf numFmtId="0" fontId="43" fillId="2" borderId="7" xfId="83" applyFont="1" applyFill="1" applyBorder="1" applyAlignment="1">
      <alignment horizontal="center" vertical="center" wrapText="1"/>
    </xf>
    <xf numFmtId="0" fontId="59" fillId="4" borderId="2" xfId="83" applyFont="1" applyFill="1" applyBorder="1" applyAlignment="1">
      <alignment horizontal="center" vertical="center" wrapText="1"/>
    </xf>
    <xf numFmtId="0" fontId="59" fillId="4" borderId="1" xfId="83" applyFont="1" applyFill="1" applyBorder="1" applyAlignment="1">
      <alignment horizontal="center" vertical="center" wrapText="1"/>
    </xf>
    <xf numFmtId="0" fontId="59" fillId="4" borderId="8" xfId="83" applyFont="1" applyFill="1" applyBorder="1" applyAlignment="1">
      <alignment horizontal="center" vertical="center" wrapText="1"/>
    </xf>
    <xf numFmtId="0" fontId="44" fillId="22" borderId="11" xfId="83" applyFont="1" applyFill="1" applyBorder="1" applyAlignment="1">
      <alignment horizontal="center" vertical="center" wrapText="1"/>
    </xf>
    <xf numFmtId="0" fontId="44" fillId="22" borderId="9" xfId="83" applyFont="1" applyFill="1" applyBorder="1" applyAlignment="1">
      <alignment horizontal="center" vertical="center" wrapText="1"/>
    </xf>
    <xf numFmtId="0" fontId="44" fillId="22" borderId="7" xfId="83" applyFont="1" applyFill="1" applyBorder="1" applyAlignment="1">
      <alignment horizontal="center" vertical="center" wrapText="1"/>
    </xf>
    <xf numFmtId="0" fontId="44" fillId="12" borderId="11" xfId="83" applyFont="1" applyFill="1" applyBorder="1" applyAlignment="1">
      <alignment horizontal="center" vertical="center" wrapText="1"/>
    </xf>
    <xf numFmtId="0" fontId="44" fillId="12" borderId="7" xfId="83" applyFont="1" applyFill="1" applyBorder="1" applyAlignment="1">
      <alignment horizontal="center" vertical="center" wrapText="1"/>
    </xf>
    <xf numFmtId="0" fontId="44" fillId="12" borderId="9" xfId="83" applyFont="1" applyFill="1" applyBorder="1" applyAlignment="1">
      <alignment horizontal="center" vertical="center" wrapText="1"/>
    </xf>
    <xf numFmtId="0" fontId="47" fillId="4" borderId="1" xfId="83" applyFont="1" applyFill="1" applyBorder="1" applyAlignment="1">
      <alignment horizontal="center" vertical="center" wrapText="1"/>
    </xf>
    <xf numFmtId="0" fontId="47" fillId="4" borderId="8" xfId="83" applyFont="1" applyFill="1" applyBorder="1" applyAlignment="1">
      <alignment horizontal="center" vertical="center" wrapText="1"/>
    </xf>
    <xf numFmtId="0" fontId="47" fillId="4" borderId="5" xfId="83" applyFont="1" applyFill="1" applyBorder="1" applyAlignment="1">
      <alignment horizontal="center" vertical="center" wrapText="1"/>
    </xf>
    <xf numFmtId="0" fontId="47" fillId="4" borderId="10" xfId="83" applyFont="1" applyFill="1" applyBorder="1" applyAlignment="1">
      <alignment horizontal="center" vertical="center" wrapText="1"/>
    </xf>
    <xf numFmtId="0" fontId="61" fillId="3" borderId="1" xfId="83" applyFont="1" applyFill="1" applyBorder="1" applyAlignment="1">
      <alignment horizontal="center" vertical="center" wrapText="1"/>
    </xf>
    <xf numFmtId="0" fontId="61" fillId="3" borderId="8" xfId="83" applyFont="1" applyFill="1" applyBorder="1" applyAlignment="1">
      <alignment horizontal="center" vertical="center" wrapText="1"/>
    </xf>
    <xf numFmtId="0" fontId="61" fillId="3" borderId="0" xfId="83" applyFont="1" applyFill="1" applyAlignment="1">
      <alignment horizontal="center" vertical="center" wrapText="1"/>
    </xf>
    <xf numFmtId="0" fontId="61" fillId="3" borderId="3" xfId="83" applyFont="1" applyFill="1" applyBorder="1" applyAlignment="1">
      <alignment horizontal="center" vertical="center" wrapText="1"/>
    </xf>
    <xf numFmtId="0" fontId="61" fillId="3" borderId="5" xfId="83" applyFont="1" applyFill="1" applyBorder="1" applyAlignment="1">
      <alignment horizontal="center" vertical="center" wrapText="1"/>
    </xf>
    <xf numFmtId="0" fontId="61" fillId="3" borderId="10" xfId="83" applyFont="1" applyFill="1" applyBorder="1" applyAlignment="1">
      <alignment horizontal="center" vertical="center" wrapText="1"/>
    </xf>
    <xf numFmtId="0" fontId="65" fillId="6" borderId="2" xfId="83" applyFont="1" applyFill="1" applyBorder="1" applyAlignment="1">
      <alignment horizontal="center" vertical="center" wrapText="1"/>
    </xf>
    <xf numFmtId="0" fontId="65" fillId="6" borderId="1" xfId="83" applyFont="1" applyFill="1" applyBorder="1" applyAlignment="1">
      <alignment horizontal="center" vertical="center" wrapText="1"/>
    </xf>
    <xf numFmtId="0" fontId="65" fillId="6" borderId="8" xfId="83" applyFont="1" applyFill="1" applyBorder="1" applyAlignment="1">
      <alignment horizontal="center" vertical="center" wrapText="1"/>
    </xf>
    <xf numFmtId="0" fontId="65" fillId="6" borderId="4" xfId="83" applyFont="1" applyFill="1" applyBorder="1" applyAlignment="1">
      <alignment horizontal="center" vertical="center" wrapText="1"/>
    </xf>
    <xf numFmtId="0" fontId="65" fillId="6" borderId="0" xfId="83" applyFont="1" applyFill="1" applyAlignment="1">
      <alignment horizontal="center" vertical="center" wrapText="1"/>
    </xf>
    <xf numFmtId="0" fontId="65" fillId="6" borderId="3" xfId="83" applyFont="1" applyFill="1" applyBorder="1" applyAlignment="1">
      <alignment horizontal="center" vertical="center" wrapText="1"/>
    </xf>
    <xf numFmtId="0" fontId="65" fillId="6" borderId="5" xfId="83" applyFont="1" applyFill="1" applyBorder="1" applyAlignment="1">
      <alignment horizontal="center" vertical="center" wrapText="1"/>
    </xf>
    <xf numFmtId="0" fontId="65" fillId="6" borderId="10" xfId="83" applyFont="1" applyFill="1" applyBorder="1" applyAlignment="1">
      <alignment horizontal="center" vertical="center" wrapText="1"/>
    </xf>
    <xf numFmtId="0" fontId="62" fillId="6" borderId="1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0" xfId="36" applyNumberFormat="1" applyFont="1" applyFill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5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61" fillId="14" borderId="0" xfId="83" applyFont="1" applyFill="1" applyAlignment="1">
      <alignment horizontal="center" vertical="center" wrapText="1"/>
    </xf>
    <xf numFmtId="0" fontId="44" fillId="4" borderId="11" xfId="83" applyFont="1" applyFill="1" applyBorder="1" applyAlignment="1">
      <alignment horizontal="center" vertical="center" wrapText="1"/>
    </xf>
    <xf numFmtId="0" fontId="44" fillId="4" borderId="7" xfId="83" applyFont="1" applyFill="1" applyBorder="1" applyAlignment="1">
      <alignment horizontal="center" vertical="center"/>
    </xf>
  </cellXfs>
  <cellStyles count="8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3c8d474610c97ad462749f9a6acf62" TargetMode="External"/><Relationship Id="rId13" Type="http://schemas.openxmlformats.org/officeDocument/2006/relationships/hyperlink" Target="https://ieeesa.webex.com/ieeesa/j.php?MTID=m01ff28c960695121d05455c6d69b3265" TargetMode="External"/><Relationship Id="rId18" Type="http://schemas.openxmlformats.org/officeDocument/2006/relationships/hyperlink" Target="https://ieeesa.webex.com/ieeesa/j.php?MTID=mcdab9b9b253e7485b3cd76fa3d817f71" TargetMode="External"/><Relationship Id="rId3" Type="http://schemas.openxmlformats.org/officeDocument/2006/relationships/hyperlink" Target="https://ieeesa.webex.com/ieeesa/j.php?MTID=m01ff28c960695121d05455c6d69b3265" TargetMode="External"/><Relationship Id="rId7" Type="http://schemas.openxmlformats.org/officeDocument/2006/relationships/hyperlink" Target="https://ieeesa.webex.com/ieeesa/j.php?MTID=m6333b94a3b8864f303177b9c3e5dc42b" TargetMode="External"/><Relationship Id="rId12" Type="http://schemas.openxmlformats.org/officeDocument/2006/relationships/hyperlink" Target="https://ieeesa.webex.com/ieeesa/j.php?MTID=ma93c8d474610c97ad462749f9a6acf62" TargetMode="External"/><Relationship Id="rId17" Type="http://schemas.openxmlformats.org/officeDocument/2006/relationships/hyperlink" Target="https://ieeesa.webex.com/ieeesa/j.php?MTID=m01ff28c960695121d05455c6d69b3265" TargetMode="External"/><Relationship Id="rId2" Type="http://schemas.openxmlformats.org/officeDocument/2006/relationships/hyperlink" Target="https://ieeesa.webex.com/ieeesa/j.php?MTID=ma93c8d474610c97ad462749f9a6acf62" TargetMode="External"/><Relationship Id="rId16" Type="http://schemas.openxmlformats.org/officeDocument/2006/relationships/hyperlink" Target="https://ieeesa.webex.com/ieeesa/j.php?MTID=ma93c8d474610c97ad462749f9a6acf62" TargetMode="External"/><Relationship Id="rId1" Type="http://schemas.openxmlformats.org/officeDocument/2006/relationships/hyperlink" Target="https://ieeesa.webex.com/ieeesa/j.php?MTID=m6333b94a3b8864f303177b9c3e5dc42b" TargetMode="External"/><Relationship Id="rId6" Type="http://schemas.openxmlformats.org/officeDocument/2006/relationships/hyperlink" Target="https://ieeesa.webex.com/ieeesa/j.php?MTID=m6333b94a3b8864f303177b9c3e5dc42b" TargetMode="External"/><Relationship Id="rId11" Type="http://schemas.openxmlformats.org/officeDocument/2006/relationships/hyperlink" Target="https://ieeesa.webex.com/ieeesa/j.php?MTID=m6333b94a3b8864f303177b9c3e5dc42b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6333b94a3b8864f303177b9c3e5dc42b" TargetMode="External"/><Relationship Id="rId10" Type="http://schemas.openxmlformats.org/officeDocument/2006/relationships/hyperlink" Target="https://ieeesa.webex.com/ieeesa/j.php?MTID=mcdab9b9b253e7485b3cd76fa3d817f71" TargetMode="External"/><Relationship Id="rId4" Type="http://schemas.openxmlformats.org/officeDocument/2006/relationships/hyperlink" Target="https://ieeesa.webex.com/ieeesa/j.php?MTID=mcdab9b9b253e7485b3cd76fa3d817f71" TargetMode="External"/><Relationship Id="rId9" Type="http://schemas.openxmlformats.org/officeDocument/2006/relationships/hyperlink" Target="https://ieeesa.webex.com/ieeesa/j.php?MTID=m01ff28c960695121d05455c6d69b3265" TargetMode="External"/><Relationship Id="rId14" Type="http://schemas.openxmlformats.org/officeDocument/2006/relationships/hyperlink" Target="https://ieeesa.webex.com/ieeesa/j.php?MTID=mcdab9b9b253e7485b3cd76fa3d817f7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11-00-04ab-lb213-crs-for-cir-report.docx" TargetMode="External"/><Relationship Id="rId3" Type="http://schemas.openxmlformats.org/officeDocument/2006/relationships/hyperlink" Target="https://mentor.ieee.org/802.15/dcn/25/15-25-0206-00-04ab-draft-2-0-proposed-resolutions-mms-puablic-part1.docx" TargetMode="External"/><Relationship Id="rId7" Type="http://schemas.openxmlformats.org/officeDocument/2006/relationships/hyperlink" Target="https://mentor.ieee.org/802.15/dcn/25/15-25-0210-00-04ab-lb213-crs-for-miscellaneous-mms-comments.docx" TargetMode="External"/><Relationship Id="rId2" Type="http://schemas.openxmlformats.org/officeDocument/2006/relationships/hyperlink" Target="https://mentor.ieee.org/802.15/dcn/25/15-25-0176-00-04ab-tg4ab-mar-plenary-mins.docx" TargetMode="External"/><Relationship Id="rId1" Type="http://schemas.openxmlformats.org/officeDocument/2006/relationships/hyperlink" Target="https://mentor.ieee.org/802.15/dcn/25/15-25-0205-00-04ab-tg4ab-conf-call-mins-mar-to-may-2025.docx" TargetMode="External"/><Relationship Id="rId6" Type="http://schemas.openxmlformats.org/officeDocument/2006/relationships/hyperlink" Target="https://mentor.ieee.org/802.15/dcn/25/15-25-0209-00-04ab-lb213-crs-for-status-fields-and-long-term-parameters-updates.docx" TargetMode="External"/><Relationship Id="rId5" Type="http://schemas.openxmlformats.org/officeDocument/2006/relationships/hyperlink" Target="https://mentor.ieee.org/802.15/dcn/25/15-25-0208-00-04ab-draft-2-0-proposed-resolutions-bitmap-based-block-scheduling.doc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5/15-25-0207-00-04ab-draft-2-0-proposed-resolutions-mms-puablic-part2.docx" TargetMode="External"/><Relationship Id="rId9" Type="http://schemas.openxmlformats.org/officeDocument/2006/relationships/hyperlink" Target="https://mentor.ieee.org/802.15/dcn/25/15-25-0226-00-04ab-lb213-d02-comment-resolution-handling-of-tx-rx-of-compact-frames-cids-51-52-320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34-00-04ab-lb213-crs-for-mms-smc-tlvs.docx" TargetMode="External"/><Relationship Id="rId2" Type="http://schemas.openxmlformats.org/officeDocument/2006/relationships/hyperlink" Target="https://mentor.ieee.org/802.15/dcn/25/15-25-0220-00-04ab-proposed-resolutions-for-d02-cids-123-and-135.docx" TargetMode="External"/><Relationship Id="rId1" Type="http://schemas.openxmlformats.org/officeDocument/2006/relationships/hyperlink" Target="https://mentor.ieee.org/802.15/dcn/25/15-25-0213-01-04ab-one-to-many-cids-in-d02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46-00-04ab-proposed-resolution-for-rcm-related-comments-cids-353-and-354.doc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5/15-25-0213-02-04ab-one-to-many-cids-in-d02.docx" TargetMode="External"/><Relationship Id="rId1" Type="http://schemas.openxmlformats.org/officeDocument/2006/relationships/hyperlink" Target="https://mentor.ieee.org/802.15/dcn/25/15-25-0229-00-04ab-a-modified-compact-frame-encoding.pptx" TargetMode="External"/><Relationship Id="rId6" Type="http://schemas.openxmlformats.org/officeDocument/2006/relationships/hyperlink" Target="https://mentor.ieee.org/802.15/dcn/25/15-25-0173-02-04ab-alternate-proposal-to-replace-compact-frames.odt" TargetMode="External"/><Relationship Id="rId5" Type="http://schemas.openxmlformats.org/officeDocument/2006/relationships/hyperlink" Target="https://mentor.ieee.org/802.15/dcn/25/15-25-0224-00-04ab-proposed-resolution-for-mms-without-report.docx" TargetMode="External"/><Relationship Id="rId4" Type="http://schemas.openxmlformats.org/officeDocument/2006/relationships/hyperlink" Target="https://mentor.ieee.org/802.15/dcn/25/15-25-0214-01-04ab-draft-2-0-cids-225-658-663-proposed-resolutions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69-01-04ab-misc-comments-more-easy-ones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5/15-25-0254-00-04ab-some-miscell-comment-resolutions-169-265-405-408-572.docx" TargetMode="External"/><Relationship Id="rId1" Type="http://schemas.openxmlformats.org/officeDocument/2006/relationships/hyperlink" Target="https://mentor.ieee.org/802.15/dcn/25/15-25-0230-00-04ab-d02-miscellaneous-comment-resolutions-ii.docx" TargetMode="External"/><Relationship Id="rId6" Type="http://schemas.openxmlformats.org/officeDocument/2006/relationships/hyperlink" Target="https://mentor.ieee.org/802.15/dcn/25/15-25-0270-00-04ab-ci-354-proposed-resolution.docx" TargetMode="External"/><Relationship Id="rId5" Type="http://schemas.openxmlformats.org/officeDocument/2006/relationships/hyperlink" Target="https://mentor.ieee.org/802.15/dcn/25/15-25-0214-02-04ab-draft-2-0-cids-225-658-663-proposed-resolutions.docx" TargetMode="External"/><Relationship Id="rId4" Type="http://schemas.openxmlformats.org/officeDocument/2006/relationships/hyperlink" Target="https://mentor.ieee.org/802.15/dcn/25/15-25-0267-01-04ab-proposed-resolution-for-rss-related-comments-cids-317-and-31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W44"/>
  <sheetViews>
    <sheetView zoomScale="90" zoomScaleNormal="90" workbookViewId="0">
      <selection activeCell="H32" sqref="E31:H36"/>
    </sheetView>
  </sheetViews>
  <sheetFormatPr defaultRowHeight="13.2" x14ac:dyDescent="0.25"/>
  <cols>
    <col min="1" max="1" width="16.33203125" customWidth="1"/>
  </cols>
  <sheetData>
    <row r="1" spans="1:23" ht="23.25" customHeight="1" x14ac:dyDescent="0.25">
      <c r="A1" s="117" t="s">
        <v>145</v>
      </c>
      <c r="B1" s="43" t="s">
        <v>129</v>
      </c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3.25" customHeight="1" x14ac:dyDescent="0.4">
      <c r="A2" s="118"/>
      <c r="B2" s="45" t="s">
        <v>130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13.5" customHeight="1" thickBot="1" x14ac:dyDescent="0.3">
      <c r="A3" s="118"/>
      <c r="B3" s="47" t="s">
        <v>78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2.75" customHeight="1" x14ac:dyDescent="0.25">
      <c r="A4" s="125" t="s">
        <v>74</v>
      </c>
      <c r="B4" s="119" t="s">
        <v>44</v>
      </c>
      <c r="C4" s="120"/>
      <c r="D4" s="76" t="s">
        <v>45</v>
      </c>
      <c r="E4" s="77"/>
      <c r="F4" s="77"/>
      <c r="G4" s="77"/>
      <c r="H4" s="78"/>
      <c r="I4" s="76" t="s">
        <v>46</v>
      </c>
      <c r="J4" s="77"/>
      <c r="K4" s="77"/>
      <c r="L4" s="77"/>
      <c r="M4" s="78"/>
      <c r="N4" s="76" t="s">
        <v>47</v>
      </c>
      <c r="O4" s="77"/>
      <c r="P4" s="77"/>
      <c r="Q4" s="77"/>
      <c r="R4" s="78"/>
      <c r="S4" s="76" t="s">
        <v>48</v>
      </c>
      <c r="T4" s="77"/>
      <c r="U4" s="77"/>
      <c r="V4" s="77"/>
      <c r="W4" s="78"/>
    </row>
    <row r="5" spans="1:23" ht="13.5" customHeight="1" thickBot="1" x14ac:dyDescent="0.3">
      <c r="A5" s="126"/>
      <c r="B5" s="121">
        <v>45788</v>
      </c>
      <c r="C5" s="122"/>
      <c r="D5" s="115">
        <v>45789</v>
      </c>
      <c r="E5" s="115"/>
      <c r="F5" s="115"/>
      <c r="G5" s="115"/>
      <c r="H5" s="116"/>
      <c r="I5" s="114">
        <v>45790</v>
      </c>
      <c r="J5" s="115"/>
      <c r="K5" s="115"/>
      <c r="L5" s="115"/>
      <c r="M5" s="116"/>
      <c r="N5" s="114">
        <v>45791</v>
      </c>
      <c r="O5" s="115"/>
      <c r="P5" s="115"/>
      <c r="Q5" s="115"/>
      <c r="R5" s="116"/>
      <c r="S5" s="114">
        <v>45792</v>
      </c>
      <c r="T5" s="115"/>
      <c r="U5" s="115"/>
      <c r="V5" s="115"/>
      <c r="W5" s="116"/>
    </row>
    <row r="6" spans="1:23" ht="15.75" customHeight="1" x14ac:dyDescent="0.25">
      <c r="A6" s="126"/>
      <c r="B6" s="79" t="s">
        <v>120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</row>
    <row r="7" spans="1:23" ht="15.75" customHeight="1" x14ac:dyDescent="0.25">
      <c r="A7" s="126"/>
      <c r="B7" s="123" t="s">
        <v>121</v>
      </c>
      <c r="C7" s="124"/>
      <c r="D7" s="69" t="s">
        <v>122</v>
      </c>
      <c r="E7" s="70" t="s">
        <v>121</v>
      </c>
      <c r="F7" s="70" t="s">
        <v>123</v>
      </c>
      <c r="G7" s="70" t="s">
        <v>124</v>
      </c>
      <c r="H7" s="86" t="s">
        <v>104</v>
      </c>
      <c r="I7" s="69" t="s">
        <v>122</v>
      </c>
      <c r="J7" s="70" t="s">
        <v>121</v>
      </c>
      <c r="K7" s="70" t="s">
        <v>123</v>
      </c>
      <c r="L7" s="70" t="s">
        <v>124</v>
      </c>
      <c r="M7" s="86" t="s">
        <v>104</v>
      </c>
      <c r="N7" s="69" t="s">
        <v>122</v>
      </c>
      <c r="O7" s="70" t="s">
        <v>121</v>
      </c>
      <c r="P7" s="70" t="s">
        <v>123</v>
      </c>
      <c r="Q7" s="70" t="s">
        <v>124</v>
      </c>
      <c r="R7" s="86" t="s">
        <v>104</v>
      </c>
      <c r="S7" s="69" t="s">
        <v>122</v>
      </c>
      <c r="T7" s="70" t="s">
        <v>121</v>
      </c>
      <c r="U7" s="70" t="s">
        <v>123</v>
      </c>
      <c r="V7" s="70" t="s">
        <v>124</v>
      </c>
      <c r="W7" s="86" t="s">
        <v>104</v>
      </c>
    </row>
    <row r="8" spans="1:23" ht="12.75" customHeight="1" thickBot="1" x14ac:dyDescent="0.3">
      <c r="A8" s="127"/>
      <c r="B8" s="128"/>
      <c r="C8" s="129"/>
      <c r="D8" s="72" t="s">
        <v>146</v>
      </c>
      <c r="E8" s="73" t="s">
        <v>147</v>
      </c>
      <c r="F8" s="73" t="s">
        <v>148</v>
      </c>
      <c r="G8" s="73" t="s">
        <v>149</v>
      </c>
      <c r="H8" s="87"/>
      <c r="I8" s="72" t="s">
        <v>146</v>
      </c>
      <c r="J8" s="73" t="s">
        <v>147</v>
      </c>
      <c r="K8" s="73" t="s">
        <v>148</v>
      </c>
      <c r="L8" s="73" t="s">
        <v>149</v>
      </c>
      <c r="M8" s="87"/>
      <c r="N8" s="72" t="s">
        <v>146</v>
      </c>
      <c r="O8" s="73" t="s">
        <v>147</v>
      </c>
      <c r="P8" s="73" t="s">
        <v>148</v>
      </c>
      <c r="Q8" s="73" t="s">
        <v>149</v>
      </c>
      <c r="R8" s="87"/>
      <c r="S8" s="72" t="s">
        <v>146</v>
      </c>
      <c r="T8" s="73" t="s">
        <v>147</v>
      </c>
      <c r="U8" s="73" t="s">
        <v>148</v>
      </c>
      <c r="V8" s="73" t="s">
        <v>149</v>
      </c>
      <c r="W8" s="87"/>
    </row>
    <row r="9" spans="1:23" x14ac:dyDescent="0.25">
      <c r="A9" s="54" t="s">
        <v>18</v>
      </c>
      <c r="B9" s="50"/>
      <c r="C9" s="49"/>
      <c r="D9" s="88" t="s">
        <v>19</v>
      </c>
      <c r="E9" s="88"/>
      <c r="F9" s="88"/>
      <c r="G9" s="89"/>
      <c r="H9" s="90"/>
      <c r="I9" s="93" t="s">
        <v>19</v>
      </c>
      <c r="J9" s="88"/>
      <c r="K9" s="88"/>
      <c r="L9" s="88"/>
      <c r="M9" s="90"/>
      <c r="N9" s="93" t="s">
        <v>19</v>
      </c>
      <c r="O9" s="88"/>
      <c r="P9" s="88"/>
      <c r="Q9" s="88"/>
      <c r="R9" s="90"/>
      <c r="S9" s="93" t="s">
        <v>19</v>
      </c>
      <c r="T9" s="88"/>
      <c r="U9" s="88"/>
      <c r="V9" s="88"/>
      <c r="W9" s="90"/>
    </row>
    <row r="10" spans="1:23" ht="12.75" customHeight="1" thickBot="1" x14ac:dyDescent="0.3">
      <c r="A10" s="55" t="s">
        <v>20</v>
      </c>
      <c r="B10" s="50"/>
      <c r="C10" s="49"/>
      <c r="D10" s="91"/>
      <c r="E10" s="91"/>
      <c r="F10" s="91"/>
      <c r="G10" s="91"/>
      <c r="H10" s="92"/>
      <c r="I10" s="94"/>
      <c r="J10" s="91"/>
      <c r="K10" s="91"/>
      <c r="L10" s="91"/>
      <c r="M10" s="92"/>
      <c r="N10" s="94"/>
      <c r="O10" s="91"/>
      <c r="P10" s="91"/>
      <c r="Q10" s="91"/>
      <c r="R10" s="92"/>
      <c r="S10" s="94"/>
      <c r="T10" s="91"/>
      <c r="U10" s="91"/>
      <c r="V10" s="91"/>
      <c r="W10" s="92"/>
    </row>
    <row r="11" spans="1:23" x14ac:dyDescent="0.25">
      <c r="A11" s="51" t="s">
        <v>21</v>
      </c>
      <c r="B11" s="50"/>
      <c r="C11" s="49"/>
      <c r="D11" s="95" t="s">
        <v>131</v>
      </c>
      <c r="E11" s="96"/>
      <c r="F11" s="96"/>
      <c r="G11" s="96"/>
      <c r="H11" s="97"/>
      <c r="I11" s="156" t="s">
        <v>105</v>
      </c>
      <c r="J11" s="105" t="s">
        <v>106</v>
      </c>
      <c r="K11" s="108" t="s">
        <v>97</v>
      </c>
      <c r="L11" s="82"/>
      <c r="M11" s="82"/>
      <c r="N11" s="159" t="s">
        <v>150</v>
      </c>
      <c r="O11" s="160"/>
      <c r="P11" s="160"/>
      <c r="Q11" s="160"/>
      <c r="R11" s="161"/>
      <c r="S11" s="82"/>
      <c r="T11" s="105" t="s">
        <v>106</v>
      </c>
      <c r="U11" s="108" t="s">
        <v>97</v>
      </c>
      <c r="V11" s="82"/>
      <c r="W11" s="111">
        <v>802.18</v>
      </c>
    </row>
    <row r="12" spans="1:23" ht="12.75" customHeight="1" thickBot="1" x14ac:dyDescent="0.3">
      <c r="A12" s="51" t="s">
        <v>22</v>
      </c>
      <c r="B12" s="50"/>
      <c r="C12" s="49"/>
      <c r="D12" s="98"/>
      <c r="E12" s="99"/>
      <c r="F12" s="99"/>
      <c r="G12" s="99"/>
      <c r="H12" s="100"/>
      <c r="I12" s="157"/>
      <c r="J12" s="106"/>
      <c r="K12" s="109"/>
      <c r="L12" s="104"/>
      <c r="M12" s="104"/>
      <c r="N12" s="162"/>
      <c r="O12" s="163"/>
      <c r="P12" s="163"/>
      <c r="Q12" s="163"/>
      <c r="R12" s="164"/>
      <c r="S12" s="104"/>
      <c r="T12" s="106"/>
      <c r="U12" s="109"/>
      <c r="V12" s="104"/>
      <c r="W12" s="112"/>
    </row>
    <row r="13" spans="1:23" x14ac:dyDescent="0.25">
      <c r="A13" s="51" t="s">
        <v>23</v>
      </c>
      <c r="B13" s="50"/>
      <c r="C13" s="49"/>
      <c r="D13" s="98"/>
      <c r="E13" s="99"/>
      <c r="F13" s="99"/>
      <c r="G13" s="99"/>
      <c r="H13" s="100"/>
      <c r="I13" s="157"/>
      <c r="J13" s="106"/>
      <c r="K13" s="109"/>
      <c r="L13" s="104"/>
      <c r="M13" s="104"/>
      <c r="N13" s="156" t="s">
        <v>105</v>
      </c>
      <c r="O13" s="82"/>
      <c r="P13" s="84" t="s">
        <v>101</v>
      </c>
      <c r="Q13" s="82"/>
      <c r="R13" s="82"/>
      <c r="S13" s="104"/>
      <c r="T13" s="106"/>
      <c r="U13" s="109"/>
      <c r="V13" s="104"/>
      <c r="W13" s="112"/>
    </row>
    <row r="14" spans="1:23" ht="13.8" thickBot="1" x14ac:dyDescent="0.3">
      <c r="A14" s="51" t="s">
        <v>24</v>
      </c>
      <c r="B14" s="65"/>
      <c r="C14" s="49"/>
      <c r="D14" s="101"/>
      <c r="E14" s="102"/>
      <c r="F14" s="102"/>
      <c r="G14" s="102"/>
      <c r="H14" s="103"/>
      <c r="I14" s="158"/>
      <c r="J14" s="107"/>
      <c r="K14" s="110"/>
      <c r="L14" s="83"/>
      <c r="M14" s="83"/>
      <c r="N14" s="158"/>
      <c r="O14" s="83"/>
      <c r="P14" s="85"/>
      <c r="Q14" s="83"/>
      <c r="R14" s="83"/>
      <c r="S14" s="83"/>
      <c r="T14" s="107"/>
      <c r="U14" s="110"/>
      <c r="V14" s="83"/>
      <c r="W14" s="113"/>
    </row>
    <row r="15" spans="1:23" ht="12.75" customHeight="1" thickBot="1" x14ac:dyDescent="0.3">
      <c r="A15" s="52" t="s">
        <v>25</v>
      </c>
      <c r="B15" s="50"/>
      <c r="C15" s="49"/>
      <c r="D15" s="143" t="s">
        <v>26</v>
      </c>
      <c r="E15" s="143"/>
      <c r="F15" s="143"/>
      <c r="G15" s="143"/>
      <c r="H15" s="144"/>
      <c r="I15" s="142" t="s">
        <v>26</v>
      </c>
      <c r="J15" s="143"/>
      <c r="K15" s="143"/>
      <c r="L15" s="143"/>
      <c r="M15" s="144"/>
      <c r="N15" s="142" t="s">
        <v>26</v>
      </c>
      <c r="O15" s="143"/>
      <c r="P15" s="143"/>
      <c r="Q15" s="143"/>
      <c r="R15" s="144"/>
      <c r="S15" s="142" t="s">
        <v>26</v>
      </c>
      <c r="T15" s="143"/>
      <c r="U15" s="143"/>
      <c r="V15" s="143"/>
      <c r="W15" s="144"/>
    </row>
    <row r="16" spans="1:23" x14ac:dyDescent="0.25">
      <c r="A16" s="53" t="s">
        <v>27</v>
      </c>
      <c r="B16" s="50"/>
      <c r="C16" s="49"/>
      <c r="D16" s="182" t="s">
        <v>151</v>
      </c>
      <c r="E16" s="183"/>
      <c r="F16" s="183"/>
      <c r="G16" s="183"/>
      <c r="H16" s="184"/>
      <c r="I16" s="156" t="s">
        <v>105</v>
      </c>
      <c r="J16" s="179" t="s">
        <v>65</v>
      </c>
      <c r="K16" s="82"/>
      <c r="L16" s="82"/>
      <c r="M16" s="111">
        <v>802.18</v>
      </c>
      <c r="N16" s="182" t="s">
        <v>152</v>
      </c>
      <c r="O16" s="183"/>
      <c r="P16" s="183"/>
      <c r="Q16" s="183"/>
      <c r="R16" s="184"/>
      <c r="S16" s="156" t="s">
        <v>105</v>
      </c>
      <c r="T16" s="105" t="s">
        <v>106</v>
      </c>
      <c r="U16" s="188" t="s">
        <v>98</v>
      </c>
      <c r="V16" s="82"/>
      <c r="W16" s="82"/>
    </row>
    <row r="17" spans="1:23" ht="12.75" customHeight="1" thickBot="1" x14ac:dyDescent="0.3">
      <c r="A17" s="53" t="s">
        <v>28</v>
      </c>
      <c r="B17" s="50"/>
      <c r="C17" s="49"/>
      <c r="D17" s="159"/>
      <c r="E17" s="160"/>
      <c r="F17" s="160"/>
      <c r="G17" s="160"/>
      <c r="H17" s="161"/>
      <c r="I17" s="157"/>
      <c r="J17" s="180"/>
      <c r="K17" s="104"/>
      <c r="L17" s="104"/>
      <c r="M17" s="112"/>
      <c r="N17" s="162"/>
      <c r="O17" s="163"/>
      <c r="P17" s="163"/>
      <c r="Q17" s="163"/>
      <c r="R17" s="164"/>
      <c r="S17" s="157"/>
      <c r="T17" s="106"/>
      <c r="U17" s="190"/>
      <c r="V17" s="104"/>
      <c r="W17" s="104"/>
    </row>
    <row r="18" spans="1:23" x14ac:dyDescent="0.25">
      <c r="A18" s="53" t="s">
        <v>29</v>
      </c>
      <c r="B18" s="50"/>
      <c r="C18" s="49"/>
      <c r="D18" s="159"/>
      <c r="E18" s="160"/>
      <c r="F18" s="160"/>
      <c r="G18" s="160"/>
      <c r="H18" s="161"/>
      <c r="I18" s="157"/>
      <c r="J18" s="180"/>
      <c r="K18" s="104"/>
      <c r="L18" s="104"/>
      <c r="M18" s="112"/>
      <c r="N18" s="182" t="s">
        <v>153</v>
      </c>
      <c r="O18" s="183"/>
      <c r="P18" s="183"/>
      <c r="Q18" s="183"/>
      <c r="R18" s="184"/>
      <c r="S18" s="157"/>
      <c r="T18" s="106"/>
      <c r="U18" s="190"/>
      <c r="V18" s="104"/>
      <c r="W18" s="104"/>
    </row>
    <row r="19" spans="1:23" ht="13.8" thickBot="1" x14ac:dyDescent="0.3">
      <c r="A19" s="53" t="s">
        <v>30</v>
      </c>
      <c r="B19" s="50"/>
      <c r="C19" s="49"/>
      <c r="D19" s="162"/>
      <c r="E19" s="163"/>
      <c r="F19" s="163"/>
      <c r="G19" s="163"/>
      <c r="H19" s="164"/>
      <c r="I19" s="158"/>
      <c r="J19" s="181"/>
      <c r="K19" s="83"/>
      <c r="L19" s="83"/>
      <c r="M19" s="113"/>
      <c r="N19" s="162"/>
      <c r="O19" s="163"/>
      <c r="P19" s="163"/>
      <c r="Q19" s="163"/>
      <c r="R19" s="164"/>
      <c r="S19" s="158"/>
      <c r="T19" s="107"/>
      <c r="U19" s="189"/>
      <c r="V19" s="83"/>
      <c r="W19" s="83"/>
    </row>
    <row r="20" spans="1:23" ht="13.5" customHeight="1" x14ac:dyDescent="0.25">
      <c r="A20" s="55" t="s">
        <v>31</v>
      </c>
      <c r="B20" s="50"/>
      <c r="C20" s="49"/>
      <c r="D20" s="88" t="s">
        <v>67</v>
      </c>
      <c r="E20" s="88"/>
      <c r="F20" s="88"/>
      <c r="G20" s="88"/>
      <c r="H20" s="90"/>
      <c r="I20" s="175" t="s">
        <v>67</v>
      </c>
      <c r="J20" s="175"/>
      <c r="K20" s="175"/>
      <c r="L20" s="175"/>
      <c r="M20" s="176"/>
      <c r="N20" s="93" t="s">
        <v>67</v>
      </c>
      <c r="O20" s="88"/>
      <c r="P20" s="88"/>
      <c r="Q20" s="88"/>
      <c r="R20" s="90"/>
      <c r="S20" s="88" t="s">
        <v>67</v>
      </c>
      <c r="T20" s="88"/>
      <c r="U20" s="88"/>
      <c r="V20" s="88"/>
      <c r="W20" s="90"/>
    </row>
    <row r="21" spans="1:23" ht="13.5" customHeight="1" thickBot="1" x14ac:dyDescent="0.3">
      <c r="A21" s="55" t="s">
        <v>32</v>
      </c>
      <c r="B21" s="50"/>
      <c r="C21" s="49"/>
      <c r="D21" s="91"/>
      <c r="E21" s="91"/>
      <c r="F21" s="91"/>
      <c r="G21" s="91"/>
      <c r="H21" s="92"/>
      <c r="I21" s="177"/>
      <c r="J21" s="177"/>
      <c r="K21" s="177"/>
      <c r="L21" s="177"/>
      <c r="M21" s="178"/>
      <c r="N21" s="94"/>
      <c r="O21" s="91"/>
      <c r="P21" s="91"/>
      <c r="Q21" s="91"/>
      <c r="R21" s="92"/>
      <c r="S21" s="91"/>
      <c r="T21" s="91"/>
      <c r="U21" s="91"/>
      <c r="V21" s="91"/>
      <c r="W21" s="92"/>
    </row>
    <row r="22" spans="1:23" ht="12.75" customHeight="1" thickBot="1" x14ac:dyDescent="0.3">
      <c r="A22" s="53" t="s">
        <v>33</v>
      </c>
      <c r="B22" s="50"/>
      <c r="C22" s="49"/>
      <c r="D22" s="156" t="s">
        <v>105</v>
      </c>
      <c r="E22" s="105" t="s">
        <v>106</v>
      </c>
      <c r="F22" s="84" t="s">
        <v>101</v>
      </c>
      <c r="G22" s="166" t="s">
        <v>43</v>
      </c>
      <c r="H22" s="82"/>
      <c r="I22" s="169" t="s">
        <v>116</v>
      </c>
      <c r="J22" s="105" t="s">
        <v>106</v>
      </c>
      <c r="K22" s="172" t="s">
        <v>107</v>
      </c>
      <c r="L22" s="166" t="s">
        <v>43</v>
      </c>
      <c r="M22" s="82"/>
      <c r="N22" s="156" t="s">
        <v>105</v>
      </c>
      <c r="O22" s="105" t="s">
        <v>106</v>
      </c>
      <c r="P22" s="185" t="s">
        <v>125</v>
      </c>
      <c r="Q22" s="166" t="s">
        <v>43</v>
      </c>
      <c r="R22" s="82"/>
      <c r="S22" s="156" t="s">
        <v>105</v>
      </c>
      <c r="T22" s="82"/>
      <c r="U22" s="185" t="s">
        <v>125</v>
      </c>
      <c r="V22" s="166" t="s">
        <v>43</v>
      </c>
      <c r="W22" s="82"/>
    </row>
    <row r="23" spans="1:23" x14ac:dyDescent="0.25">
      <c r="A23" s="53" t="s">
        <v>34</v>
      </c>
      <c r="B23" s="191" t="s">
        <v>99</v>
      </c>
      <c r="C23" s="192"/>
      <c r="D23" s="157"/>
      <c r="E23" s="106"/>
      <c r="F23" s="85"/>
      <c r="G23" s="167"/>
      <c r="H23" s="104"/>
      <c r="I23" s="170"/>
      <c r="J23" s="106"/>
      <c r="K23" s="173"/>
      <c r="L23" s="167"/>
      <c r="M23" s="104"/>
      <c r="N23" s="157"/>
      <c r="O23" s="106"/>
      <c r="P23" s="186"/>
      <c r="Q23" s="167"/>
      <c r="R23" s="104"/>
      <c r="S23" s="157"/>
      <c r="T23" s="104"/>
      <c r="U23" s="186"/>
      <c r="V23" s="167"/>
      <c r="W23" s="104"/>
    </row>
    <row r="24" spans="1:23" ht="13.8" thickBot="1" x14ac:dyDescent="0.3">
      <c r="A24" s="53" t="s">
        <v>35</v>
      </c>
      <c r="B24" s="193"/>
      <c r="C24" s="194"/>
      <c r="D24" s="157"/>
      <c r="E24" s="106"/>
      <c r="F24" s="85"/>
      <c r="G24" s="167"/>
      <c r="H24" s="104"/>
      <c r="I24" s="170"/>
      <c r="J24" s="106"/>
      <c r="K24" s="173"/>
      <c r="L24" s="167"/>
      <c r="M24" s="104"/>
      <c r="N24" s="157"/>
      <c r="O24" s="106"/>
      <c r="P24" s="186"/>
      <c r="Q24" s="167"/>
      <c r="R24" s="104"/>
      <c r="S24" s="157"/>
      <c r="T24" s="104"/>
      <c r="U24" s="186"/>
      <c r="V24" s="167"/>
      <c r="W24" s="104"/>
    </row>
    <row r="25" spans="1:23" ht="13.8" thickBot="1" x14ac:dyDescent="0.3">
      <c r="A25" s="53" t="s">
        <v>36</v>
      </c>
      <c r="B25" s="50"/>
      <c r="C25" s="49"/>
      <c r="D25" s="158"/>
      <c r="E25" s="107"/>
      <c r="F25" s="165"/>
      <c r="G25" s="168"/>
      <c r="H25" s="83"/>
      <c r="I25" s="171"/>
      <c r="J25" s="107"/>
      <c r="K25" s="174"/>
      <c r="L25" s="168"/>
      <c r="M25" s="83"/>
      <c r="N25" s="158"/>
      <c r="O25" s="107"/>
      <c r="P25" s="187"/>
      <c r="Q25" s="168"/>
      <c r="R25" s="83"/>
      <c r="S25" s="158"/>
      <c r="T25" s="83"/>
      <c r="U25" s="187"/>
      <c r="V25" s="168"/>
      <c r="W25" s="83"/>
    </row>
    <row r="26" spans="1:23" ht="12.75" customHeight="1" thickBot="1" x14ac:dyDescent="0.3">
      <c r="A26" s="52" t="s">
        <v>37</v>
      </c>
      <c r="B26" s="50"/>
      <c r="C26" s="49"/>
      <c r="D26" s="142" t="s">
        <v>26</v>
      </c>
      <c r="E26" s="143"/>
      <c r="F26" s="143"/>
      <c r="G26" s="143"/>
      <c r="H26" s="144"/>
      <c r="I26" s="142" t="s">
        <v>26</v>
      </c>
      <c r="J26" s="143"/>
      <c r="K26" s="143"/>
      <c r="L26" s="143"/>
      <c r="M26" s="144"/>
      <c r="N26" s="142" t="s">
        <v>26</v>
      </c>
      <c r="O26" s="143"/>
      <c r="P26" s="143"/>
      <c r="Q26" s="143"/>
      <c r="R26" s="144"/>
      <c r="S26" s="142" t="s">
        <v>26</v>
      </c>
      <c r="T26" s="143"/>
      <c r="U26" s="143"/>
      <c r="V26" s="143"/>
      <c r="W26" s="144"/>
    </row>
    <row r="27" spans="1:23" x14ac:dyDescent="0.25">
      <c r="A27" s="51" t="s">
        <v>38</v>
      </c>
      <c r="B27" s="209" t="s">
        <v>100</v>
      </c>
      <c r="C27" s="210"/>
      <c r="D27" s="156" t="s">
        <v>105</v>
      </c>
      <c r="E27" s="179" t="s">
        <v>65</v>
      </c>
      <c r="F27" s="82"/>
      <c r="G27" s="82"/>
      <c r="H27" s="82"/>
      <c r="I27" s="156" t="s">
        <v>105</v>
      </c>
      <c r="J27" s="82"/>
      <c r="K27" s="66"/>
      <c r="L27" s="82"/>
      <c r="M27" s="111" t="s">
        <v>93</v>
      </c>
      <c r="N27" s="156" t="s">
        <v>105</v>
      </c>
      <c r="O27" s="179" t="s">
        <v>65</v>
      </c>
      <c r="P27" s="82"/>
      <c r="Q27" s="82"/>
      <c r="R27" s="111">
        <v>802.24</v>
      </c>
      <c r="S27" s="147" t="s">
        <v>154</v>
      </c>
      <c r="T27" s="148"/>
      <c r="U27" s="148"/>
      <c r="V27" s="148"/>
      <c r="W27" s="149"/>
    </row>
    <row r="28" spans="1:23" ht="13.95" customHeight="1" thickBot="1" x14ac:dyDescent="0.3">
      <c r="A28" s="53" t="s">
        <v>39</v>
      </c>
      <c r="B28" s="211"/>
      <c r="C28" s="212"/>
      <c r="D28" s="157"/>
      <c r="E28" s="180"/>
      <c r="F28" s="104"/>
      <c r="G28" s="104"/>
      <c r="H28" s="104"/>
      <c r="I28" s="157"/>
      <c r="J28" s="104"/>
      <c r="K28" s="67"/>
      <c r="L28" s="104"/>
      <c r="M28" s="112"/>
      <c r="N28" s="157"/>
      <c r="O28" s="180"/>
      <c r="P28" s="104"/>
      <c r="Q28" s="104"/>
      <c r="R28" s="112"/>
      <c r="S28" s="150"/>
      <c r="T28" s="151"/>
      <c r="U28" s="151"/>
      <c r="V28" s="151"/>
      <c r="W28" s="152"/>
    </row>
    <row r="29" spans="1:23" ht="13.5" customHeight="1" thickBot="1" x14ac:dyDescent="0.3">
      <c r="A29" s="53" t="s">
        <v>40</v>
      </c>
      <c r="B29" s="213"/>
      <c r="C29" s="214"/>
      <c r="D29" s="157"/>
      <c r="E29" s="180"/>
      <c r="F29" s="104"/>
      <c r="G29" s="104"/>
      <c r="H29" s="104"/>
      <c r="I29" s="157"/>
      <c r="J29" s="104"/>
      <c r="K29" s="188" t="s">
        <v>98</v>
      </c>
      <c r="L29" s="104"/>
      <c r="M29" s="112"/>
      <c r="N29" s="157"/>
      <c r="O29" s="180"/>
      <c r="P29" s="104"/>
      <c r="Q29" s="104"/>
      <c r="R29" s="112"/>
      <c r="S29" s="150"/>
      <c r="T29" s="151"/>
      <c r="U29" s="151"/>
      <c r="V29" s="151"/>
      <c r="W29" s="152"/>
    </row>
    <row r="30" spans="1:23" ht="15.75" customHeight="1" thickBot="1" x14ac:dyDescent="0.3">
      <c r="A30" s="53" t="s">
        <v>41</v>
      </c>
      <c r="B30" s="191" t="s">
        <v>126</v>
      </c>
      <c r="C30" s="192"/>
      <c r="D30" s="158"/>
      <c r="E30" s="181"/>
      <c r="F30" s="83"/>
      <c r="G30" s="83"/>
      <c r="H30" s="83"/>
      <c r="I30" s="158"/>
      <c r="J30" s="83"/>
      <c r="K30" s="189"/>
      <c r="L30" s="83"/>
      <c r="M30" s="113"/>
      <c r="N30" s="158"/>
      <c r="O30" s="181"/>
      <c r="P30" s="83"/>
      <c r="Q30" s="83"/>
      <c r="R30" s="113"/>
      <c r="S30" s="153"/>
      <c r="T30" s="154"/>
      <c r="U30" s="154"/>
      <c r="V30" s="154"/>
      <c r="W30" s="155"/>
    </row>
    <row r="31" spans="1:23" ht="16.5" customHeight="1" thickBot="1" x14ac:dyDescent="0.3">
      <c r="A31" s="55" t="s">
        <v>42</v>
      </c>
      <c r="B31" s="193"/>
      <c r="C31" s="194"/>
      <c r="D31" s="60"/>
      <c r="E31" s="57"/>
      <c r="F31" s="216" t="s">
        <v>102</v>
      </c>
      <c r="G31" s="63"/>
      <c r="H31" s="64"/>
      <c r="I31" s="60"/>
      <c r="J31" s="145"/>
      <c r="K31" s="145"/>
      <c r="L31" s="145"/>
      <c r="M31" s="56"/>
      <c r="N31" s="201" t="s">
        <v>76</v>
      </c>
      <c r="O31" s="202"/>
      <c r="P31" s="202"/>
      <c r="Q31" s="202"/>
      <c r="R31" s="203"/>
      <c r="S31" s="62"/>
      <c r="T31" s="63"/>
      <c r="U31" s="63"/>
      <c r="V31" s="63"/>
      <c r="W31" s="64"/>
    </row>
    <row r="32" spans="1:23" ht="15.75" customHeight="1" thickBot="1" x14ac:dyDescent="0.3">
      <c r="A32" s="55" t="s">
        <v>51</v>
      </c>
      <c r="B32" s="195" t="s">
        <v>94</v>
      </c>
      <c r="C32" s="196"/>
      <c r="D32" s="60"/>
      <c r="E32" s="57"/>
      <c r="F32" s="217"/>
      <c r="G32" s="57"/>
      <c r="H32" s="111">
        <v>802.19</v>
      </c>
      <c r="I32" s="60"/>
      <c r="J32" s="146"/>
      <c r="K32" s="146"/>
      <c r="L32" s="146"/>
      <c r="M32" s="56"/>
      <c r="N32" s="204"/>
      <c r="O32" s="205"/>
      <c r="P32" s="205"/>
      <c r="Q32" s="205"/>
      <c r="R32" s="206"/>
      <c r="S32" s="58"/>
      <c r="T32" s="57"/>
      <c r="U32" s="57"/>
      <c r="V32" s="57"/>
      <c r="W32" s="111">
        <v>802.19</v>
      </c>
    </row>
    <row r="33" spans="1:23" ht="16.5" customHeight="1" x14ac:dyDescent="0.25">
      <c r="A33" s="55" t="s">
        <v>53</v>
      </c>
      <c r="B33" s="197"/>
      <c r="C33" s="198"/>
      <c r="D33" s="60"/>
      <c r="E33" s="57"/>
      <c r="F33" s="57"/>
      <c r="G33" s="57"/>
      <c r="H33" s="112"/>
      <c r="I33" s="60"/>
      <c r="J33" s="146"/>
      <c r="K33" s="146"/>
      <c r="L33" s="146"/>
      <c r="M33" s="56"/>
      <c r="N33" s="204"/>
      <c r="O33" s="205"/>
      <c r="P33" s="205"/>
      <c r="Q33" s="205"/>
      <c r="R33" s="206"/>
      <c r="S33" s="58"/>
      <c r="T33" s="57"/>
      <c r="U33" s="57"/>
      <c r="V33" s="57"/>
      <c r="W33" s="112"/>
    </row>
    <row r="34" spans="1:23" ht="13.5" customHeight="1" x14ac:dyDescent="0.25">
      <c r="A34" s="55" t="s">
        <v>54</v>
      </c>
      <c r="B34" s="197"/>
      <c r="C34" s="198"/>
      <c r="D34" s="60"/>
      <c r="E34" s="57"/>
      <c r="F34" s="57"/>
      <c r="G34" s="57"/>
      <c r="H34" s="112"/>
      <c r="I34" s="60"/>
      <c r="J34" s="146"/>
      <c r="K34" s="146"/>
      <c r="L34" s="146"/>
      <c r="M34" s="71"/>
      <c r="N34" s="205"/>
      <c r="O34" s="205"/>
      <c r="P34" s="205"/>
      <c r="Q34" s="205"/>
      <c r="R34" s="206"/>
      <c r="S34" s="58"/>
      <c r="T34" s="57"/>
      <c r="U34" s="57"/>
      <c r="V34" s="57"/>
      <c r="W34" s="112"/>
    </row>
    <row r="35" spans="1:23" ht="12.75" customHeight="1" thickBot="1" x14ac:dyDescent="0.3">
      <c r="A35" s="55" t="s">
        <v>55</v>
      </c>
      <c r="B35" s="197"/>
      <c r="C35" s="198"/>
      <c r="D35" s="60"/>
      <c r="E35" s="131" t="s">
        <v>52</v>
      </c>
      <c r="F35" s="131"/>
      <c r="G35" s="131"/>
      <c r="H35" s="113"/>
      <c r="I35" s="60"/>
      <c r="J35" s="215" t="s">
        <v>52</v>
      </c>
      <c r="K35" s="215"/>
      <c r="L35" s="215"/>
      <c r="M35" s="71"/>
      <c r="N35" s="207"/>
      <c r="O35" s="207"/>
      <c r="P35" s="207"/>
      <c r="Q35" s="207"/>
      <c r="R35" s="208"/>
      <c r="S35" s="130"/>
      <c r="T35" s="131" t="s">
        <v>52</v>
      </c>
      <c r="U35" s="131"/>
      <c r="V35" s="131"/>
      <c r="W35" s="113"/>
    </row>
    <row r="36" spans="1:23" x14ac:dyDescent="0.25">
      <c r="A36" s="55" t="s">
        <v>56</v>
      </c>
      <c r="B36" s="197"/>
      <c r="C36" s="198"/>
      <c r="D36" s="58"/>
      <c r="E36" s="131"/>
      <c r="F36" s="131"/>
      <c r="G36" s="131"/>
      <c r="H36" s="56"/>
      <c r="I36" s="60"/>
      <c r="J36" s="215"/>
      <c r="K36" s="215"/>
      <c r="L36" s="215"/>
      <c r="M36" s="71"/>
      <c r="N36" s="57"/>
      <c r="O36" s="57"/>
      <c r="P36" s="57"/>
      <c r="Q36" s="57"/>
      <c r="R36" s="57"/>
      <c r="S36" s="130"/>
      <c r="T36" s="131"/>
      <c r="U36" s="131"/>
      <c r="V36" s="131"/>
      <c r="W36" s="56"/>
    </row>
    <row r="37" spans="1:23" x14ac:dyDescent="0.25">
      <c r="A37" s="55" t="s">
        <v>57</v>
      </c>
      <c r="B37" s="197"/>
      <c r="C37" s="198"/>
      <c r="D37" s="132"/>
      <c r="E37" s="133"/>
      <c r="F37" s="133"/>
      <c r="G37" s="133"/>
      <c r="H37" s="134"/>
      <c r="I37" s="60"/>
      <c r="J37" s="57"/>
      <c r="K37" s="68"/>
      <c r="L37" s="57"/>
      <c r="M37" s="71"/>
      <c r="N37" s="57"/>
      <c r="O37" s="57"/>
      <c r="P37" s="57"/>
      <c r="Q37" s="57"/>
      <c r="R37" s="57"/>
      <c r="S37" s="130"/>
      <c r="T37" s="131"/>
      <c r="U37" s="131"/>
      <c r="V37" s="131"/>
      <c r="W37" s="138"/>
    </row>
    <row r="38" spans="1:23" x14ac:dyDescent="0.25">
      <c r="A38" s="55" t="s">
        <v>58</v>
      </c>
      <c r="B38" s="197"/>
      <c r="C38" s="198"/>
      <c r="D38" s="132"/>
      <c r="E38" s="133"/>
      <c r="F38" s="133"/>
      <c r="G38" s="133"/>
      <c r="H38" s="134"/>
      <c r="I38" s="60"/>
      <c r="J38" s="57"/>
      <c r="K38" s="57"/>
      <c r="L38" s="57"/>
      <c r="M38" s="138"/>
      <c r="N38" s="57"/>
      <c r="O38" s="57"/>
      <c r="P38" s="57"/>
      <c r="Q38" s="57"/>
      <c r="R38" s="57"/>
      <c r="S38" s="130"/>
      <c r="T38" s="131"/>
      <c r="U38" s="131"/>
      <c r="V38" s="131"/>
      <c r="W38" s="138"/>
    </row>
    <row r="39" spans="1:23" x14ac:dyDescent="0.25">
      <c r="A39" s="55" t="s">
        <v>59</v>
      </c>
      <c r="B39" s="197"/>
      <c r="C39" s="198"/>
      <c r="D39" s="132"/>
      <c r="E39" s="133"/>
      <c r="F39" s="133"/>
      <c r="G39" s="133"/>
      <c r="H39" s="134"/>
      <c r="I39" s="60"/>
      <c r="J39" s="57"/>
      <c r="K39" s="57"/>
      <c r="L39" s="57"/>
      <c r="M39" s="138"/>
      <c r="N39" s="58"/>
      <c r="O39" s="57"/>
      <c r="P39" s="57"/>
      <c r="Q39" s="57"/>
      <c r="R39" s="56"/>
      <c r="S39" s="130"/>
      <c r="T39" s="131"/>
      <c r="U39" s="131"/>
      <c r="V39" s="131"/>
      <c r="W39" s="138"/>
    </row>
    <row r="40" spans="1:23" ht="13.8" thickBot="1" x14ac:dyDescent="0.3">
      <c r="A40" s="55" t="s">
        <v>60</v>
      </c>
      <c r="B40" s="199"/>
      <c r="C40" s="200"/>
      <c r="D40" s="135"/>
      <c r="E40" s="136"/>
      <c r="F40" s="136"/>
      <c r="G40" s="136"/>
      <c r="H40" s="137"/>
      <c r="I40" s="61"/>
      <c r="J40" s="59"/>
      <c r="K40" s="59"/>
      <c r="L40" s="59"/>
      <c r="M40" s="141"/>
      <c r="N40" s="57"/>
      <c r="O40" s="57"/>
      <c r="P40" s="57"/>
      <c r="Q40" s="57"/>
      <c r="R40" s="57"/>
      <c r="S40" s="139"/>
      <c r="T40" s="140"/>
      <c r="U40" s="140"/>
      <c r="V40" s="140"/>
      <c r="W40" s="141"/>
    </row>
    <row r="41" spans="1:23" x14ac:dyDescent="0.25">
      <c r="A41" t="s">
        <v>75</v>
      </c>
    </row>
    <row r="44" spans="1:23" ht="12.75" customHeight="1" x14ac:dyDescent="0.25"/>
  </sheetData>
  <mergeCells count="117">
    <mergeCell ref="B23:C24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F31:F32"/>
    <mergeCell ref="R27:R30"/>
    <mergeCell ref="D15:H15"/>
    <mergeCell ref="I15:M15"/>
    <mergeCell ref="U22:U25"/>
    <mergeCell ref="K16:K19"/>
    <mergeCell ref="S22:S25"/>
    <mergeCell ref="N22:N25"/>
    <mergeCell ref="O22:O25"/>
    <mergeCell ref="N27:N30"/>
    <mergeCell ref="O27:O30"/>
    <mergeCell ref="N15:R15"/>
    <mergeCell ref="J27:J30"/>
    <mergeCell ref="K29:K30"/>
    <mergeCell ref="P22:P25"/>
    <mergeCell ref="Q22:Q25"/>
    <mergeCell ref="R22:R25"/>
    <mergeCell ref="N26:R26"/>
    <mergeCell ref="N16:R17"/>
    <mergeCell ref="N18:R19"/>
    <mergeCell ref="T16:T19"/>
    <mergeCell ref="U16:U19"/>
    <mergeCell ref="S20:W21"/>
    <mergeCell ref="V16:V19"/>
    <mergeCell ref="D20:H21"/>
    <mergeCell ref="I20:M21"/>
    <mergeCell ref="N20:R21"/>
    <mergeCell ref="D22:D25"/>
    <mergeCell ref="W16:W19"/>
    <mergeCell ref="J16:J19"/>
    <mergeCell ref="D16:H19"/>
    <mergeCell ref="T22:T25"/>
    <mergeCell ref="S16:S19"/>
    <mergeCell ref="V22:V25"/>
    <mergeCell ref="W22:W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L16:L19"/>
    <mergeCell ref="M16:M19"/>
    <mergeCell ref="I16:I19"/>
    <mergeCell ref="K11:K14"/>
    <mergeCell ref="J11:J14"/>
    <mergeCell ref="M11:M14"/>
    <mergeCell ref="N11:R12"/>
    <mergeCell ref="N13:N14"/>
    <mergeCell ref="S15:W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E35:G36"/>
    <mergeCell ref="D26:H26"/>
    <mergeCell ref="M38:M40"/>
    <mergeCell ref="A1:A3"/>
    <mergeCell ref="B4:C4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N4:R4"/>
    <mergeCell ref="B6:W6"/>
    <mergeCell ref="O13:O14"/>
    <mergeCell ref="P13:P14"/>
    <mergeCell ref="Q13:Q14"/>
    <mergeCell ref="R13:R14"/>
    <mergeCell ref="R7:R8"/>
    <mergeCell ref="W7:W8"/>
    <mergeCell ref="D9:H10"/>
    <mergeCell ref="I9:M10"/>
    <mergeCell ref="N9:R10"/>
    <mergeCell ref="D11:H14"/>
    <mergeCell ref="L11:L14"/>
    <mergeCell ref="S11:S14"/>
    <mergeCell ref="T11:T14"/>
    <mergeCell ref="U11:U14"/>
    <mergeCell ref="V11:V14"/>
    <mergeCell ref="W11:W14"/>
    <mergeCell ref="S9:W10"/>
    <mergeCell ref="N5:R5"/>
    <mergeCell ref="S5:W5"/>
    <mergeCell ref="S4:W4"/>
    <mergeCell ref="I11:I14"/>
  </mergeCells>
  <hyperlinks>
    <hyperlink ref="E7" r:id="rId1" xr:uid="{FF9CD24F-D724-4630-AFE9-D648840C7D16}"/>
    <hyperlink ref="D7" r:id="rId2" xr:uid="{91EA8A5B-BAE5-47CD-980A-3E25129B9A0E}"/>
    <hyperlink ref="F7" r:id="rId3" xr:uid="{C2D6E9C9-0B85-49D4-8179-7B0AAFFB4E86}"/>
    <hyperlink ref="G7" r:id="rId4" xr:uid="{6BC33B43-1F3F-4715-A53F-B6A194E7E779}"/>
    <hyperlink ref="B27:C29" r:id="rId5" display="802 WCSC" xr:uid="{81638274-564D-4EFA-82F5-875E23B4CBEC}"/>
    <hyperlink ref="B7:C7" r:id="rId6" display="Webex 2" xr:uid="{CC84CDB6-9F80-47D6-8509-6D106B55781A}"/>
    <hyperlink ref="J7" r:id="rId7" xr:uid="{AA4BA815-2108-4033-AB14-BE44BAA97C35}"/>
    <hyperlink ref="I7" r:id="rId8" xr:uid="{594ABD98-98A6-40B0-82EA-D33D00A6B143}"/>
    <hyperlink ref="K7" r:id="rId9" xr:uid="{37131C77-06F8-4D6B-87DC-397A1BB32439}"/>
    <hyperlink ref="L7" r:id="rId10" xr:uid="{72291A3B-3553-40D2-A4AA-C20EE0FB90F9}"/>
    <hyperlink ref="O7" r:id="rId11" xr:uid="{96F20E23-5EAB-4EBB-B4C8-33D06363FC30}"/>
    <hyperlink ref="N7" r:id="rId12" xr:uid="{54A3DE95-8701-4486-B535-5FAE8E224301}"/>
    <hyperlink ref="P7" r:id="rId13" xr:uid="{D05F513D-2BB5-472A-8F4D-6F72E473623C}"/>
    <hyperlink ref="Q7" r:id="rId14" xr:uid="{F976F66B-CEBA-437A-A52D-0EFAAC695F46}"/>
    <hyperlink ref="T7" r:id="rId15" xr:uid="{1880A801-DFF1-435A-A34B-CEDFA9BC2D01}"/>
    <hyperlink ref="S7" r:id="rId16" xr:uid="{9AA375C4-CD85-4CF8-9897-DF4FE74CC045}"/>
    <hyperlink ref="U7" r:id="rId17" xr:uid="{73F85B01-A2F0-4CAB-B391-9A91705F54F4}"/>
    <hyperlink ref="V7" r:id="rId18" xr:uid="{E01151E4-1922-48F3-BBEB-25C8235E9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1" sqref="B11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156th IEEE 802.15 WSN SESSION</v>
      </c>
    </row>
    <row r="2" spans="1:3" ht="15.6" x14ac:dyDescent="0.25">
      <c r="B2" s="3" t="s">
        <v>144</v>
      </c>
    </row>
    <row r="3" spans="1:3" ht="15.6" x14ac:dyDescent="0.25">
      <c r="B3" s="3" t="str">
        <f>'Big Picture'!$B$2</f>
        <v>Warsaw</v>
      </c>
    </row>
    <row r="4" spans="1:3" x14ac:dyDescent="0.25">
      <c r="B4" s="17" t="s">
        <v>7</v>
      </c>
    </row>
    <row r="5" spans="1:3" x14ac:dyDescent="0.25">
      <c r="A5" s="1"/>
      <c r="B5" s="17" t="s">
        <v>68</v>
      </c>
    </row>
    <row r="6" spans="1:3" x14ac:dyDescent="0.25">
      <c r="A6" s="1"/>
      <c r="B6" s="16" t="s">
        <v>96</v>
      </c>
      <c r="C6" s="15" t="s">
        <v>6</v>
      </c>
    </row>
    <row r="7" spans="1:3" x14ac:dyDescent="0.25">
      <c r="A7" s="1">
        <f t="shared" ref="A7:A16" si="0">A6+1</f>
        <v>1</v>
      </c>
      <c r="B7" s="1" t="s">
        <v>132</v>
      </c>
      <c r="C7" s="13">
        <v>0.5625</v>
      </c>
    </row>
    <row r="8" spans="1:3" x14ac:dyDescent="0.25">
      <c r="A8" s="1">
        <f>A7+1</f>
        <v>2</v>
      </c>
      <c r="B8" s="1" t="s">
        <v>139</v>
      </c>
      <c r="C8" s="13">
        <v>0.66666666666666663</v>
      </c>
    </row>
    <row r="9" spans="1:3" x14ac:dyDescent="0.25">
      <c r="A9" s="1">
        <f t="shared" si="0"/>
        <v>3</v>
      </c>
      <c r="B9" s="1" t="s">
        <v>133</v>
      </c>
      <c r="C9" s="13">
        <v>0.33333333333333331</v>
      </c>
    </row>
    <row r="10" spans="1:3" x14ac:dyDescent="0.25">
      <c r="A10" s="1">
        <f t="shared" si="0"/>
        <v>4</v>
      </c>
      <c r="B10" s="1" t="s">
        <v>213</v>
      </c>
      <c r="C10" s="13">
        <v>0.4375</v>
      </c>
    </row>
    <row r="11" spans="1:3" x14ac:dyDescent="0.25">
      <c r="A11" s="1">
        <f t="shared" si="0"/>
        <v>5</v>
      </c>
      <c r="B11" s="1" t="s">
        <v>155</v>
      </c>
      <c r="C11" s="13">
        <v>0.66666666666666663</v>
      </c>
    </row>
    <row r="12" spans="1:3" x14ac:dyDescent="0.25">
      <c r="A12" s="1">
        <f t="shared" si="0"/>
        <v>6</v>
      </c>
      <c r="B12" s="1" t="s">
        <v>134</v>
      </c>
      <c r="C12" s="13">
        <v>0.375</v>
      </c>
    </row>
    <row r="13" spans="1:3" x14ac:dyDescent="0.25">
      <c r="A13" s="1">
        <f t="shared" si="0"/>
        <v>7</v>
      </c>
      <c r="B13" s="1" t="s">
        <v>135</v>
      </c>
      <c r="C13" s="13">
        <v>0.5625</v>
      </c>
    </row>
    <row r="14" spans="1:3" x14ac:dyDescent="0.25">
      <c r="A14" s="1">
        <f t="shared" si="0"/>
        <v>8</v>
      </c>
      <c r="B14" s="1" t="s">
        <v>138</v>
      </c>
      <c r="C14" s="13">
        <v>0.66666666666666663</v>
      </c>
    </row>
    <row r="15" spans="1:3" x14ac:dyDescent="0.25">
      <c r="A15" s="1">
        <f t="shared" si="0"/>
        <v>9</v>
      </c>
      <c r="B15" s="1" t="s">
        <v>137</v>
      </c>
      <c r="C15" s="13">
        <v>0.4375</v>
      </c>
    </row>
    <row r="16" spans="1:3" x14ac:dyDescent="0.25">
      <c r="A16" s="1">
        <f t="shared" si="0"/>
        <v>10</v>
      </c>
      <c r="B16" s="1" t="s">
        <v>136</v>
      </c>
      <c r="C16" s="13">
        <v>0.5625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117</v>
      </c>
      <c r="C18" s="13">
        <v>0.66666666666666663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62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63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66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64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8"/>
  <sheetViews>
    <sheetView zoomScale="110" zoomScaleNormal="110" workbookViewId="0">
      <pane ySplit="2" topLeftCell="A11" activePane="bottomLeft" state="frozen"/>
      <selection pane="bottomLeft" activeCell="A29" sqref="A29:E2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2025 802 Plenary Session</v>
      </c>
      <c r="G1" s="7" t="s">
        <v>92</v>
      </c>
    </row>
    <row r="2" spans="1:10" ht="15.6" x14ac:dyDescent="0.25">
      <c r="B2" s="3"/>
      <c r="E2" s="20" t="str">
        <f>Summary!$C$6</f>
        <v>EST</v>
      </c>
      <c r="G2" s="7" t="s">
        <v>50</v>
      </c>
      <c r="H2" s="7" t="s">
        <v>61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12-May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8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79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89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127</v>
      </c>
      <c r="C10" s="12" t="s">
        <v>118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189</v>
      </c>
      <c r="C11" s="12" t="s">
        <v>190</v>
      </c>
      <c r="D11" s="8">
        <v>5</v>
      </c>
      <c r="E11" s="10">
        <f t="shared" si="1"/>
        <v>0.5972222222222221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25" t="s">
        <v>161</v>
      </c>
      <c r="C12" s="12" t="s">
        <v>162</v>
      </c>
      <c r="D12" s="8">
        <v>15</v>
      </c>
      <c r="E12" s="10">
        <f t="shared" si="1"/>
        <v>0.60069444444444431</v>
      </c>
      <c r="G12" s="7" t="s">
        <v>163</v>
      </c>
      <c r="H12" s="14" t="s">
        <v>198</v>
      </c>
      <c r="I12" s="11"/>
      <c r="J12" s="11"/>
    </row>
    <row r="13" spans="1:10" x14ac:dyDescent="0.25">
      <c r="A13" s="5">
        <f t="shared" si="0"/>
        <v>1.8000000000000007</v>
      </c>
      <c r="B13" s="25" t="s">
        <v>166</v>
      </c>
      <c r="C13" s="12" t="s">
        <v>162</v>
      </c>
      <c r="D13" s="8">
        <v>10</v>
      </c>
      <c r="E13" s="10">
        <f t="shared" si="1"/>
        <v>0.61111111111111094</v>
      </c>
      <c r="G13" s="7" t="s">
        <v>164</v>
      </c>
      <c r="H13" s="37" t="s">
        <v>199</v>
      </c>
      <c r="I13" s="11"/>
      <c r="J13" s="11"/>
    </row>
    <row r="14" spans="1:10" x14ac:dyDescent="0.25">
      <c r="A14" s="5">
        <f t="shared" si="0"/>
        <v>1.9000000000000008</v>
      </c>
      <c r="B14" s="25" t="s">
        <v>167</v>
      </c>
      <c r="C14" s="12" t="s">
        <v>162</v>
      </c>
      <c r="D14" s="8">
        <v>5</v>
      </c>
      <c r="E14" s="10">
        <f t="shared" si="1"/>
        <v>0.61805555555555536</v>
      </c>
      <c r="G14" s="7" t="s">
        <v>165</v>
      </c>
      <c r="H14" s="14" t="s">
        <v>200</v>
      </c>
      <c r="I14" s="11"/>
      <c r="J14" s="11"/>
    </row>
    <row r="15" spans="1:10" x14ac:dyDescent="0.25">
      <c r="A15" s="39" t="s">
        <v>103</v>
      </c>
      <c r="B15" s="11" t="s">
        <v>194</v>
      </c>
      <c r="C15" s="12" t="s">
        <v>196</v>
      </c>
      <c r="D15" s="8">
        <v>10</v>
      </c>
      <c r="E15" s="10">
        <f t="shared" si="1"/>
        <v>0.62152777777777757</v>
      </c>
      <c r="G15" s="7" t="s">
        <v>195</v>
      </c>
      <c r="H15" s="14" t="s">
        <v>202</v>
      </c>
      <c r="I15" s="11"/>
      <c r="J15" s="11"/>
    </row>
    <row r="16" spans="1:10" x14ac:dyDescent="0.25">
      <c r="A16" s="39" t="s">
        <v>201</v>
      </c>
      <c r="B16" s="11" t="s">
        <v>205</v>
      </c>
      <c r="C16" s="12" t="s">
        <v>196</v>
      </c>
      <c r="D16" s="8">
        <v>10</v>
      </c>
      <c r="E16" s="10">
        <f t="shared" si="1"/>
        <v>0.62847222222222199</v>
      </c>
      <c r="G16"/>
      <c r="H16" s="14"/>
      <c r="I16" s="11"/>
      <c r="J16" s="11"/>
    </row>
    <row r="17" spans="1:10" x14ac:dyDescent="0.25">
      <c r="A17" s="39" t="s">
        <v>203</v>
      </c>
      <c r="B17" s="11" t="s">
        <v>95</v>
      </c>
      <c r="C17" s="12" t="s">
        <v>4</v>
      </c>
      <c r="D17" s="8">
        <v>15</v>
      </c>
      <c r="E17" s="10">
        <f t="shared" si="1"/>
        <v>0.63541666666666641</v>
      </c>
      <c r="G17"/>
      <c r="H17" s="14"/>
      <c r="I17" s="11"/>
      <c r="J17" s="11"/>
    </row>
    <row r="18" spans="1:10" x14ac:dyDescent="0.25">
      <c r="A18" s="39" t="s">
        <v>204</v>
      </c>
      <c r="B18" s="11" t="s">
        <v>2</v>
      </c>
      <c r="E18" s="10">
        <f t="shared" si="1"/>
        <v>0.64583333333333304</v>
      </c>
      <c r="G18"/>
      <c r="H18" s="14"/>
      <c r="I18" s="11"/>
      <c r="J18" s="11"/>
    </row>
    <row r="19" spans="1:10" x14ac:dyDescent="0.25">
      <c r="A19" s="39"/>
      <c r="E19" s="10"/>
      <c r="G19"/>
      <c r="H19" s="14"/>
      <c r="I19" s="11"/>
      <c r="J19" s="11"/>
    </row>
    <row r="20" spans="1:10" x14ac:dyDescent="0.25">
      <c r="A20" s="23">
        <f>Summary!A$8</f>
        <v>2</v>
      </c>
      <c r="B20" s="1" t="str">
        <f>Summary!B$8</f>
        <v>Monday 12-May PM2: Comment Resolution</v>
      </c>
      <c r="E20" s="10">
        <f>Summary!C$8</f>
        <v>0.66666666666666663</v>
      </c>
    </row>
    <row r="21" spans="1:10" x14ac:dyDescent="0.25">
      <c r="A21" s="5">
        <f t="shared" ref="A21:A28" si="2">A20+0.1</f>
        <v>2.1</v>
      </c>
      <c r="B21" s="25" t="s">
        <v>143</v>
      </c>
      <c r="C21" s="12" t="s">
        <v>4</v>
      </c>
      <c r="D21" s="8">
        <v>5</v>
      </c>
      <c r="E21" s="10">
        <f t="shared" ref="E21:E28" si="3">E20+TIME(0,D20,0)</f>
        <v>0.66666666666666663</v>
      </c>
      <c r="H21" s="14"/>
    </row>
    <row r="22" spans="1:10" x14ac:dyDescent="0.25">
      <c r="A22" s="5">
        <f t="shared" si="2"/>
        <v>2.2000000000000002</v>
      </c>
      <c r="B22" s="25" t="s">
        <v>168</v>
      </c>
      <c r="C22" s="12" t="s">
        <v>169</v>
      </c>
      <c r="D22" s="8">
        <v>20</v>
      </c>
      <c r="E22" s="10">
        <f t="shared" si="3"/>
        <v>0.67013888888888884</v>
      </c>
      <c r="G22" s="7" t="s">
        <v>171</v>
      </c>
      <c r="H22" s="14" t="s">
        <v>170</v>
      </c>
    </row>
    <row r="23" spans="1:10" x14ac:dyDescent="0.25">
      <c r="A23" s="5">
        <f t="shared" si="2"/>
        <v>2.3000000000000003</v>
      </c>
      <c r="B23" s="11" t="s">
        <v>172</v>
      </c>
      <c r="C23" s="12" t="s">
        <v>169</v>
      </c>
      <c r="D23" s="8">
        <v>20</v>
      </c>
      <c r="E23" s="10">
        <f t="shared" si="3"/>
        <v>0.68402777777777768</v>
      </c>
      <c r="G23" s="7" t="s">
        <v>174</v>
      </c>
      <c r="H23" s="37" t="s">
        <v>173</v>
      </c>
    </row>
    <row r="24" spans="1:10" x14ac:dyDescent="0.25">
      <c r="A24" s="5">
        <f t="shared" si="2"/>
        <v>2.4000000000000004</v>
      </c>
      <c r="B24" s="25" t="s">
        <v>177</v>
      </c>
      <c r="C24" s="12" t="s">
        <v>169</v>
      </c>
      <c r="D24" s="8">
        <v>20</v>
      </c>
      <c r="E24" s="10">
        <f t="shared" si="3"/>
        <v>0.69791666666666652</v>
      </c>
      <c r="G24" s="7" t="s">
        <v>175</v>
      </c>
      <c r="H24" s="14" t="s">
        <v>176</v>
      </c>
    </row>
    <row r="25" spans="1:10" x14ac:dyDescent="0.25">
      <c r="A25" s="5">
        <f t="shared" si="2"/>
        <v>2.5000000000000004</v>
      </c>
      <c r="B25" s="11" t="s">
        <v>193</v>
      </c>
      <c r="C25" s="12" t="s">
        <v>192</v>
      </c>
      <c r="D25" s="8">
        <v>30</v>
      </c>
      <c r="E25" s="10">
        <f t="shared" si="3"/>
        <v>0.71180555555555536</v>
      </c>
      <c r="G25" s="7" t="s">
        <v>191</v>
      </c>
    </row>
    <row r="26" spans="1:10" x14ac:dyDescent="0.25">
      <c r="A26" s="5">
        <f t="shared" si="2"/>
        <v>2.6000000000000005</v>
      </c>
      <c r="B26" s="25" t="s">
        <v>207</v>
      </c>
      <c r="C26" s="12" t="s">
        <v>196</v>
      </c>
      <c r="D26" s="8">
        <v>10</v>
      </c>
      <c r="E26" s="10">
        <f t="shared" si="3"/>
        <v>0.73263888888888873</v>
      </c>
      <c r="G26" s="7" t="s">
        <v>206</v>
      </c>
    </row>
    <row r="27" spans="1:10" x14ac:dyDescent="0.25">
      <c r="A27" s="5">
        <f t="shared" si="2"/>
        <v>2.7000000000000006</v>
      </c>
      <c r="B27" s="25" t="s">
        <v>140</v>
      </c>
      <c r="C27" s="12" t="s">
        <v>77</v>
      </c>
      <c r="D27" s="8">
        <v>15</v>
      </c>
      <c r="E27" s="10">
        <f t="shared" si="3"/>
        <v>0.73958333333333315</v>
      </c>
    </row>
    <row r="28" spans="1:10" x14ac:dyDescent="0.25">
      <c r="A28" s="5">
        <f t="shared" si="2"/>
        <v>2.8000000000000007</v>
      </c>
      <c r="B28" s="11" t="s">
        <v>2</v>
      </c>
      <c r="C28" s="12" t="s">
        <v>4</v>
      </c>
      <c r="D28" s="8">
        <v>0</v>
      </c>
      <c r="E28" s="10">
        <f t="shared" si="3"/>
        <v>0.74999999999999978</v>
      </c>
    </row>
    <row r="29" spans="1:10" x14ac:dyDescent="0.25">
      <c r="A29" s="5"/>
      <c r="E29" s="10"/>
    </row>
    <row r="30" spans="1:10" x14ac:dyDescent="0.25">
      <c r="A30" s="5"/>
      <c r="B30" s="11"/>
      <c r="C30" s="12"/>
      <c r="E30" s="10"/>
    </row>
    <row r="31" spans="1:10" x14ac:dyDescent="0.25">
      <c r="B31" s="7" t="s">
        <v>87</v>
      </c>
    </row>
    <row r="32" spans="1:10" x14ac:dyDescent="0.25">
      <c r="B32" s="7" t="s">
        <v>141</v>
      </c>
      <c r="G32" t="s">
        <v>158</v>
      </c>
      <c r="H32" s="14" t="s">
        <v>157</v>
      </c>
    </row>
    <row r="33" spans="1:10" x14ac:dyDescent="0.25">
      <c r="B33" s="7" t="s">
        <v>142</v>
      </c>
      <c r="G33" s="7" t="s">
        <v>197</v>
      </c>
      <c r="H33" s="14" t="s">
        <v>156</v>
      </c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/>
      <c r="H38" s="14"/>
    </row>
    <row r="39" spans="1:10" x14ac:dyDescent="0.25">
      <c r="G39"/>
      <c r="H39" s="14"/>
    </row>
    <row r="40" spans="1:10" x14ac:dyDescent="0.25">
      <c r="G40" s="12"/>
      <c r="H40" s="14"/>
    </row>
    <row r="41" spans="1:10" x14ac:dyDescent="0.25">
      <c r="G41" s="12"/>
      <c r="H41" s="14"/>
    </row>
    <row r="42" spans="1:10" x14ac:dyDescent="0.25">
      <c r="A42" s="1"/>
      <c r="D42" s="8"/>
      <c r="E42" s="10"/>
      <c r="G42" s="11"/>
      <c r="H42" s="11"/>
      <c r="I42" s="11"/>
      <c r="J42" s="11"/>
    </row>
    <row r="43" spans="1:10" x14ac:dyDescent="0.25">
      <c r="A43" s="1"/>
      <c r="D43" s="8"/>
      <c r="E43" s="10"/>
      <c r="G43" s="11"/>
      <c r="H43" s="11"/>
      <c r="I43" s="11"/>
      <c r="J43" s="11"/>
    </row>
    <row r="44" spans="1:10" x14ac:dyDescent="0.25">
      <c r="A44" s="1"/>
      <c r="B44" s="11"/>
      <c r="C44" s="12"/>
      <c r="D44" s="8"/>
      <c r="E44" s="10"/>
      <c r="G44" s="11"/>
      <c r="H44" s="11"/>
      <c r="I44" s="11"/>
      <c r="J44" s="11"/>
    </row>
    <row r="45" spans="1:10" x14ac:dyDescent="0.25">
      <c r="D45" s="8"/>
      <c r="G45" s="11"/>
      <c r="H45" s="11"/>
      <c r="I45" s="11"/>
      <c r="J45" s="11"/>
    </row>
    <row r="46" spans="1:10" x14ac:dyDescent="0.25">
      <c r="B46" s="11"/>
      <c r="C46" s="12"/>
      <c r="D46" s="8"/>
      <c r="G46" s="11"/>
      <c r="H46" s="11"/>
      <c r="I46" s="11"/>
      <c r="J46" s="11"/>
    </row>
    <row r="47" spans="1:10" x14ac:dyDescent="0.25">
      <c r="C47" s="14"/>
      <c r="D47" s="8"/>
      <c r="G47" s="11"/>
      <c r="H47" s="14"/>
      <c r="I47" s="11"/>
      <c r="J47" s="11"/>
    </row>
    <row r="48" spans="1:10" x14ac:dyDescent="0.25">
      <c r="C48" s="14"/>
      <c r="D48" s="8"/>
      <c r="G48" s="11"/>
      <c r="H48" s="14"/>
      <c r="I48" s="11"/>
      <c r="J48" s="11"/>
    </row>
    <row r="49" spans="2:10" x14ac:dyDescent="0.25">
      <c r="B49" s="29"/>
      <c r="D49" s="8"/>
      <c r="G49" s="11"/>
      <c r="H49" s="11"/>
      <c r="I49" s="11"/>
      <c r="J49" s="11"/>
    </row>
    <row r="52" spans="2:10" x14ac:dyDescent="0.25">
      <c r="B52" s="14"/>
      <c r="D52" s="8"/>
    </row>
    <row r="53" spans="2:10" x14ac:dyDescent="0.25">
      <c r="D53" s="8"/>
    </row>
    <row r="54" spans="2:10" x14ac:dyDescent="0.25">
      <c r="D54" s="8"/>
    </row>
    <row r="55" spans="2:10" x14ac:dyDescent="0.25">
      <c r="D55" s="8"/>
    </row>
    <row r="56" spans="2:10" ht="13.8" x14ac:dyDescent="0.3">
      <c r="B56" s="21"/>
    </row>
    <row r="58" spans="2:10" x14ac:dyDescent="0.25">
      <c r="B58" s="14"/>
    </row>
  </sheetData>
  <sheetProtection selectLockedCells="1" selectUnlockedCells="1"/>
  <hyperlinks>
    <hyperlink ref="H33" r:id="rId1" xr:uid="{6C03F44E-76DA-478C-B3C9-6ABEEAE99451}"/>
    <hyperlink ref="H32" r:id="rId2" xr:uid="{F87255B9-05E2-4B39-A89F-057CBDE3D966}"/>
    <hyperlink ref="H22" r:id="rId3" xr:uid="{31870D9A-27EA-43C6-9799-92983606968F}"/>
    <hyperlink ref="H23" r:id="rId4" xr:uid="{1A1FB0F7-275A-4991-9C1F-8B9A8C15E6A8}"/>
    <hyperlink ref="H24" r:id="rId5" xr:uid="{A3035033-A0DD-4317-8B99-268BE99079DF}"/>
    <hyperlink ref="H12" r:id="rId6" xr:uid="{29F7B2EE-CCD3-4902-B919-33592D942C40}"/>
    <hyperlink ref="H13" r:id="rId7" xr:uid="{5EE9D3B4-BB57-447B-AFA0-799822A55505}"/>
    <hyperlink ref="H14" r:id="rId8" xr:uid="{82095C3F-6B60-404E-B913-5EFE113D8429}"/>
    <hyperlink ref="H15" r:id="rId9" xr:uid="{BB8C9EBF-F102-448D-B30C-6959F9D33DB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92</v>
      </c>
    </row>
    <row r="2" spans="1:8" ht="15.6" x14ac:dyDescent="0.25">
      <c r="B2" s="3"/>
      <c r="E2" s="20" t="str">
        <f>Summary!$C$6</f>
        <v>EST</v>
      </c>
      <c r="G2" s="7" t="s">
        <v>50</v>
      </c>
      <c r="H2" s="7" t="s">
        <v>61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13-May  AM1: Comment Resolution </v>
      </c>
      <c r="E5" s="13">
        <f>Summary!$C$9</f>
        <v>0.33333333333333331</v>
      </c>
    </row>
    <row r="6" spans="1:8" x14ac:dyDescent="0.25">
      <c r="A6" s="26">
        <f t="shared" ref="A6:A12" si="0">A5+0.1</f>
        <v>3.1</v>
      </c>
      <c r="B6" s="25" t="s">
        <v>49</v>
      </c>
      <c r="C6" s="12" t="s">
        <v>4</v>
      </c>
      <c r="D6" s="8">
        <v>5</v>
      </c>
      <c r="E6" s="10">
        <f t="shared" ref="E6:E12" si="1">E5+TIME(0,D5,0)</f>
        <v>0.33333333333333331</v>
      </c>
      <c r="H6" s="37"/>
    </row>
    <row r="7" spans="1:8" x14ac:dyDescent="0.25">
      <c r="A7" s="26">
        <f t="shared" si="0"/>
        <v>3.2</v>
      </c>
      <c r="B7" s="11" t="s">
        <v>159</v>
      </c>
      <c r="C7" s="12" t="s">
        <v>160</v>
      </c>
      <c r="D7" s="8">
        <v>30</v>
      </c>
      <c r="E7" s="10">
        <f t="shared" si="1"/>
        <v>0.33680555555555552</v>
      </c>
      <c r="G7" s="7" t="s">
        <v>187</v>
      </c>
      <c r="H7" s="38" t="s">
        <v>188</v>
      </c>
    </row>
    <row r="8" spans="1:8" x14ac:dyDescent="0.25">
      <c r="A8" s="26">
        <f t="shared" si="0"/>
        <v>3.3000000000000003</v>
      </c>
      <c r="B8" s="11" t="s">
        <v>184</v>
      </c>
      <c r="C8" s="12" t="s">
        <v>185</v>
      </c>
      <c r="D8" s="8">
        <v>25</v>
      </c>
      <c r="E8" s="10">
        <f t="shared" si="1"/>
        <v>0.35763888888888884</v>
      </c>
      <c r="G8" s="7" t="s">
        <v>186</v>
      </c>
      <c r="H8" s="14" t="s">
        <v>210</v>
      </c>
    </row>
    <row r="9" spans="1:8" x14ac:dyDescent="0.25">
      <c r="A9" s="26">
        <f t="shared" si="0"/>
        <v>3.4000000000000004</v>
      </c>
      <c r="B9" s="11" t="s">
        <v>208</v>
      </c>
      <c r="C9" s="12" t="s">
        <v>162</v>
      </c>
      <c r="D9" s="8">
        <v>30</v>
      </c>
      <c r="E9" s="10">
        <f t="shared" si="1"/>
        <v>0.37499999999999994</v>
      </c>
      <c r="G9" s="7" t="s">
        <v>209</v>
      </c>
      <c r="H9" s="14" t="s">
        <v>211</v>
      </c>
    </row>
    <row r="10" spans="1:8" x14ac:dyDescent="0.25">
      <c r="A10" s="26">
        <f t="shared" si="0"/>
        <v>3.5000000000000004</v>
      </c>
      <c r="B10" s="11" t="s">
        <v>140</v>
      </c>
      <c r="C10" s="12" t="s">
        <v>77</v>
      </c>
      <c r="D10" s="8">
        <v>20</v>
      </c>
      <c r="E10" s="10">
        <f t="shared" si="1"/>
        <v>0.39583333333333326</v>
      </c>
      <c r="H10" s="14"/>
    </row>
    <row r="11" spans="1:8" x14ac:dyDescent="0.25">
      <c r="A11" s="26">
        <f t="shared" si="0"/>
        <v>3.6000000000000005</v>
      </c>
      <c r="B11" s="11" t="s">
        <v>212</v>
      </c>
      <c r="C11" s="12" t="s">
        <v>77</v>
      </c>
      <c r="D11" s="8">
        <v>10</v>
      </c>
      <c r="E11" s="10">
        <f t="shared" si="1"/>
        <v>0.40972222222222215</v>
      </c>
      <c r="G11"/>
      <c r="H11" s="37"/>
    </row>
    <row r="12" spans="1:8" x14ac:dyDescent="0.25">
      <c r="A12" s="26">
        <f t="shared" si="0"/>
        <v>3.7000000000000006</v>
      </c>
      <c r="B12" s="11" t="s">
        <v>2</v>
      </c>
      <c r="C12" s="12" t="s">
        <v>4</v>
      </c>
      <c r="D12" s="26"/>
      <c r="E12" s="10">
        <f t="shared" si="1"/>
        <v>0.41666666666666657</v>
      </c>
      <c r="H12" s="37"/>
    </row>
    <row r="13" spans="1:8" x14ac:dyDescent="0.25">
      <c r="A13" s="26"/>
      <c r="D13" s="8"/>
      <c r="E13" s="10"/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13-May  AM2: Comment Resolution breakout/ad hoc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11"/>
      <c r="C17" s="12"/>
      <c r="D17" s="8"/>
      <c r="E17" s="10"/>
      <c r="H17" s="14"/>
    </row>
    <row r="18" spans="1:10" x14ac:dyDescent="0.25">
      <c r="A18" s="26"/>
      <c r="B18" s="11"/>
      <c r="C18" s="12"/>
      <c r="D18" s="8"/>
      <c r="E18" s="10"/>
      <c r="H18" s="37"/>
    </row>
    <row r="19" spans="1:10" x14ac:dyDescent="0.25">
      <c r="A19" s="26"/>
      <c r="B19" s="11"/>
      <c r="C19" s="12"/>
      <c r="D19" s="8"/>
      <c r="E19" s="10"/>
      <c r="H19" s="37"/>
    </row>
    <row r="20" spans="1:10" x14ac:dyDescent="0.25">
      <c r="A20" s="26"/>
      <c r="B20" s="11"/>
      <c r="C20" s="12"/>
      <c r="D20" s="8"/>
      <c r="E20" s="10"/>
      <c r="H20" s="37"/>
    </row>
    <row r="21" spans="1:10" x14ac:dyDescent="0.25">
      <c r="A21" s="26"/>
      <c r="B21" s="11"/>
      <c r="C21" s="12"/>
      <c r="D21" s="8"/>
      <c r="E21" s="10"/>
      <c r="H21" s="37"/>
    </row>
    <row r="22" spans="1:10" x14ac:dyDescent="0.25">
      <c r="A22" s="26"/>
      <c r="B22" s="11"/>
      <c r="C22" s="12"/>
      <c r="D22" s="8"/>
      <c r="E22" s="10"/>
      <c r="G22"/>
      <c r="H22" s="37"/>
      <c r="I22" s="11"/>
      <c r="J22" s="11"/>
    </row>
    <row r="23" spans="1:10" x14ac:dyDescent="0.25">
      <c r="A23" s="26"/>
      <c r="B23" s="11"/>
      <c r="C23" s="12"/>
      <c r="D23" s="8"/>
      <c r="E23" s="10"/>
    </row>
    <row r="25" spans="1:10" x14ac:dyDescent="0.25">
      <c r="A25" s="1">
        <f>Summary!A$11</f>
        <v>5</v>
      </c>
      <c r="B25" s="1" t="str">
        <f>Summary!B$11</f>
        <v>Tuesday 13-May  PM2: Ad Hoc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87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8" r:id="rId1" xr:uid="{5D7CBF10-CCAF-4A58-AAB7-0DEF0B1A2901}"/>
    <hyperlink ref="H7" r:id="rId2" xr:uid="{E61153F7-B2A9-4492-9B78-0F56E10E1ABD}"/>
    <hyperlink ref="H9" r:id="rId3" xr:uid="{00F1A75C-D6A8-41FB-BC7F-70502DF24B6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15" activePane="bottomLeft" state="frozen"/>
      <selection pane="bottomLeft" activeCell="E25" sqref="E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92</v>
      </c>
    </row>
    <row r="2" spans="1:8" ht="15.6" x14ac:dyDescent="0.25">
      <c r="B2" s="3"/>
      <c r="E2" s="20" t="str">
        <f>Summary!$C$6</f>
        <v>EST</v>
      </c>
      <c r="G2" s="7" t="s">
        <v>50</v>
      </c>
      <c r="H2" s="7" t="s">
        <v>61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14-May AM1.5: Comment Resolution </v>
      </c>
      <c r="E5" s="13">
        <f>Summary!$C$12</f>
        <v>0.375</v>
      </c>
      <c r="G5" s="12"/>
      <c r="H5" s="37"/>
    </row>
    <row r="6" spans="1:8" x14ac:dyDescent="0.25">
      <c r="A6" s="26">
        <f>A5+0.1</f>
        <v>6.1</v>
      </c>
      <c r="B6" s="25" t="s">
        <v>49</v>
      </c>
      <c r="C6" s="12" t="s">
        <v>4</v>
      </c>
      <c r="D6" s="8">
        <v>15</v>
      </c>
      <c r="E6" s="10">
        <f t="shared" ref="E6:E8" si="0">E5+TIME(0,D5,0)</f>
        <v>0.375</v>
      </c>
      <c r="G6" s="12"/>
      <c r="H6" s="37"/>
    </row>
    <row r="7" spans="1:8" x14ac:dyDescent="0.25">
      <c r="A7" s="26">
        <f>A6+0.1</f>
        <v>6.1999999999999993</v>
      </c>
      <c r="B7" s="11" t="s">
        <v>184</v>
      </c>
      <c r="C7" s="12" t="s">
        <v>185</v>
      </c>
      <c r="D7" s="8">
        <v>15</v>
      </c>
      <c r="E7" s="10">
        <f t="shared" si="0"/>
        <v>0.38541666666666669</v>
      </c>
      <c r="G7" s="7" t="s">
        <v>186</v>
      </c>
      <c r="H7" s="37" t="s">
        <v>222</v>
      </c>
    </row>
    <row r="8" spans="1:8" x14ac:dyDescent="0.25">
      <c r="A8" s="26">
        <f>A7+0.1</f>
        <v>6.2999999999999989</v>
      </c>
      <c r="B8" s="11" t="s">
        <v>220</v>
      </c>
      <c r="C8" s="12" t="s">
        <v>231</v>
      </c>
      <c r="D8" s="8">
        <v>15</v>
      </c>
      <c r="E8" s="10">
        <f t="shared" si="0"/>
        <v>0.39583333333333337</v>
      </c>
      <c r="G8" t="s">
        <v>216</v>
      </c>
      <c r="H8" s="37" t="s">
        <v>223</v>
      </c>
    </row>
    <row r="9" spans="1:8" x14ac:dyDescent="0.25">
      <c r="A9" s="26">
        <f>A8+0.1</f>
        <v>6.3999999999999986</v>
      </c>
      <c r="B9" s="11" t="s">
        <v>217</v>
      </c>
      <c r="C9" s="12" t="s">
        <v>218</v>
      </c>
      <c r="D9" s="8">
        <v>15</v>
      </c>
      <c r="E9" s="10">
        <f>E8+TIME(0,D8,0)</f>
        <v>0.40625000000000006</v>
      </c>
      <c r="G9" s="7" t="s">
        <v>221</v>
      </c>
      <c r="H9" s="14" t="s">
        <v>219</v>
      </c>
    </row>
    <row r="10" spans="1:8" x14ac:dyDescent="0.25">
      <c r="A10" s="26">
        <f>A9+0.1</f>
        <v>6.4999999999999982</v>
      </c>
      <c r="B10" s="11" t="s">
        <v>91</v>
      </c>
      <c r="C10" s="12" t="s">
        <v>4</v>
      </c>
      <c r="D10" s="8"/>
      <c r="E10" s="10">
        <f>E9+TIME(0,D9,0)</f>
        <v>0.41666666666666674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Summary!A$13</f>
        <v>7</v>
      </c>
      <c r="B12" s="1" t="str">
        <f>Summary!B$13</f>
        <v>Wednesday 14-May PM1: Status, review and comment resolution</v>
      </c>
      <c r="C12" s="12"/>
      <c r="D12" s="8"/>
      <c r="E12" s="13">
        <f>Summary!C$13</f>
        <v>0.5625</v>
      </c>
    </row>
    <row r="13" spans="1:8" x14ac:dyDescent="0.25">
      <c r="A13" s="26">
        <f>A12+0.1</f>
        <v>7.1</v>
      </c>
      <c r="B13" s="25" t="s">
        <v>49</v>
      </c>
      <c r="C13" s="12" t="s">
        <v>4</v>
      </c>
      <c r="D13" s="8">
        <v>5</v>
      </c>
      <c r="E13" s="10">
        <f t="shared" ref="E13:E15" si="1">E12+TIME(0,D12,0)</f>
        <v>0.5625</v>
      </c>
    </row>
    <row r="14" spans="1:8" x14ac:dyDescent="0.25">
      <c r="A14" s="26">
        <f>A13+0.1</f>
        <v>7.1999999999999993</v>
      </c>
      <c r="B14" s="25" t="s">
        <v>182</v>
      </c>
      <c r="C14" s="12" t="s">
        <v>178</v>
      </c>
      <c r="D14" s="8">
        <v>20</v>
      </c>
      <c r="E14" s="10">
        <f t="shared" si="1"/>
        <v>0.56597222222222221</v>
      </c>
      <c r="G14" s="7" t="s">
        <v>183</v>
      </c>
      <c r="H14" s="14" t="s">
        <v>234</v>
      </c>
    </row>
    <row r="15" spans="1:8" x14ac:dyDescent="0.25">
      <c r="A15" s="26">
        <f>A14+0.1</f>
        <v>7.2999999999999989</v>
      </c>
      <c r="B15" s="11" t="s">
        <v>215</v>
      </c>
      <c r="C15" s="12" t="s">
        <v>214</v>
      </c>
      <c r="D15" s="8">
        <v>30</v>
      </c>
      <c r="E15" s="10">
        <f t="shared" si="1"/>
        <v>0.57986111111111105</v>
      </c>
      <c r="G15" s="7" t="s">
        <v>232</v>
      </c>
      <c r="H15" s="14" t="s">
        <v>233</v>
      </c>
    </row>
    <row r="16" spans="1:8" x14ac:dyDescent="0.25">
      <c r="A16" s="8">
        <f t="shared" ref="A16:A19" si="2">A15+0.1</f>
        <v>7.3999999999999986</v>
      </c>
      <c r="B16" s="11" t="s">
        <v>224</v>
      </c>
      <c r="C16" s="12" t="s">
        <v>226</v>
      </c>
      <c r="D16" s="8">
        <v>30</v>
      </c>
      <c r="E16" s="10">
        <f t="shared" ref="E16:E17" si="3">E15+TIME(0,D15,0)</f>
        <v>0.60069444444444442</v>
      </c>
      <c r="G16" s="7" t="s">
        <v>191</v>
      </c>
      <c r="H16" s="14" t="s">
        <v>235</v>
      </c>
    </row>
    <row r="17" spans="1:8" x14ac:dyDescent="0.25">
      <c r="A17" s="8">
        <f t="shared" si="2"/>
        <v>7.4999999999999982</v>
      </c>
      <c r="B17" s="11" t="s">
        <v>140</v>
      </c>
      <c r="C17" s="12" t="s">
        <v>231</v>
      </c>
      <c r="D17" s="8">
        <v>30</v>
      </c>
      <c r="E17" s="10">
        <f t="shared" si="3"/>
        <v>0.62152777777777779</v>
      </c>
      <c r="G17" s="7" t="s">
        <v>225</v>
      </c>
      <c r="H17" s="14" t="s">
        <v>236</v>
      </c>
    </row>
    <row r="18" spans="1:8" x14ac:dyDescent="0.25">
      <c r="A18" s="8">
        <f t="shared" si="2"/>
        <v>7.5999999999999979</v>
      </c>
      <c r="B18" s="11" t="s">
        <v>242</v>
      </c>
      <c r="C18" s="12" t="s">
        <v>4</v>
      </c>
      <c r="D18" s="8">
        <v>5</v>
      </c>
      <c r="E18" s="10">
        <f t="shared" ref="E18:E19" si="4">E17+TIME(0,D17,0)</f>
        <v>0.64236111111111116</v>
      </c>
    </row>
    <row r="19" spans="1:8" x14ac:dyDescent="0.25">
      <c r="A19" s="8">
        <f t="shared" si="2"/>
        <v>7.6999999999999975</v>
      </c>
      <c r="B19" s="11" t="s">
        <v>2</v>
      </c>
      <c r="C19" s="12" t="s">
        <v>4</v>
      </c>
      <c r="D19" s="8"/>
      <c r="E19" s="10">
        <f t="shared" si="4"/>
        <v>0.64583333333333337</v>
      </c>
    </row>
    <row r="20" spans="1:8" x14ac:dyDescent="0.25">
      <c r="A20" s="8"/>
      <c r="D20" s="8"/>
      <c r="E20" s="10"/>
      <c r="H20" s="14"/>
    </row>
    <row r="21" spans="1:8" x14ac:dyDescent="0.25">
      <c r="A21" s="8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14-May PM2: Comment Resolution, breakouts </v>
      </c>
      <c r="C22" s="12"/>
      <c r="D22" s="8"/>
      <c r="E22" s="13">
        <f>Summary!C$14</f>
        <v>0.66666666666666663</v>
      </c>
      <c r="G22"/>
    </row>
    <row r="23" spans="1:8" x14ac:dyDescent="0.25">
      <c r="A23" s="26">
        <f>A22+0.1</f>
        <v>8.1</v>
      </c>
      <c r="B23" s="25" t="s">
        <v>243</v>
      </c>
      <c r="C23" s="12" t="s">
        <v>241</v>
      </c>
      <c r="D23" s="8">
        <v>120</v>
      </c>
      <c r="E23" s="10">
        <f t="shared" ref="E23:E24" si="5">E22+TIME(0,D22,0)</f>
        <v>0.66666666666666663</v>
      </c>
      <c r="G23"/>
    </row>
    <row r="24" spans="1:8" x14ac:dyDescent="0.25">
      <c r="A24" s="26"/>
      <c r="B24" s="11"/>
      <c r="C24" s="12"/>
      <c r="D24" s="8"/>
      <c r="E24" s="10">
        <f t="shared" si="5"/>
        <v>0.75</v>
      </c>
      <c r="G24"/>
      <c r="H24" s="14"/>
    </row>
    <row r="25" spans="1:8" ht="13.8" x14ac:dyDescent="0.3">
      <c r="A25" s="26"/>
      <c r="B25" s="11"/>
      <c r="C25" s="12"/>
      <c r="D25" s="8"/>
      <c r="E25" s="10"/>
      <c r="F25" s="42"/>
      <c r="G25"/>
      <c r="H25" s="14"/>
    </row>
    <row r="26" spans="1:8" ht="13.8" x14ac:dyDescent="0.3">
      <c r="A26" s="8"/>
      <c r="B26" s="11"/>
      <c r="C26" s="12"/>
      <c r="D26" s="8"/>
      <c r="E26" s="10"/>
      <c r="F26" s="42"/>
      <c r="G26"/>
      <c r="H26" s="14"/>
    </row>
    <row r="27" spans="1:8" x14ac:dyDescent="0.25">
      <c r="A27" s="8"/>
      <c r="B27" s="11"/>
      <c r="C27" s="12"/>
      <c r="D27" s="8"/>
      <c r="E27" s="10"/>
      <c r="H27" s="14"/>
    </row>
    <row r="28" spans="1:8" x14ac:dyDescent="0.25">
      <c r="A28" s="8"/>
      <c r="B28" s="11"/>
      <c r="C28" s="12"/>
      <c r="D28" s="8"/>
      <c r="E28" s="10"/>
    </row>
    <row r="29" spans="1:8" x14ac:dyDescent="0.25">
      <c r="A29" s="8"/>
      <c r="B29" s="11"/>
      <c r="C29" s="12"/>
      <c r="D29" s="8"/>
      <c r="E29" s="10"/>
      <c r="G29"/>
      <c r="H29" s="14"/>
    </row>
    <row r="30" spans="1:8" x14ac:dyDescent="0.25">
      <c r="A30" s="8"/>
      <c r="B30" s="11"/>
      <c r="C30" s="12"/>
      <c r="D30" s="8"/>
      <c r="E30" s="10"/>
      <c r="G30"/>
      <c r="H30" s="14"/>
    </row>
    <row r="31" spans="1:8" x14ac:dyDescent="0.25">
      <c r="A31" s="8"/>
      <c r="B31" s="11"/>
      <c r="C31" s="12"/>
      <c r="D31" s="8"/>
      <c r="E31" s="10"/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88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hyperlinks>
    <hyperlink ref="H9" r:id="rId1" xr:uid="{6FB3F59A-2703-49F0-89EF-D200C96210F3}"/>
    <hyperlink ref="H7" r:id="rId2" xr:uid="{8B42A872-DE92-47BC-BFBC-64FF0DBD8C08}"/>
    <hyperlink ref="H8" r:id="rId3" xr:uid="{BDFDB76C-ED61-4A89-94D4-210448F475DC}"/>
    <hyperlink ref="H14" r:id="rId4" xr:uid="{9A038AB1-5C7A-4E5B-B967-EA160065DC60}"/>
    <hyperlink ref="H16" r:id="rId5" xr:uid="{CD3DFE9E-9A63-45D4-9370-E28AC19F4153}"/>
    <hyperlink ref="H17" r:id="rId6" xr:uid="{AFDA1643-AF2F-4502-BC53-8831749E44A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tabSelected="1" zoomScale="110" zoomScaleNormal="110" workbookViewId="0">
      <pane ySplit="2" topLeftCell="A6" activePane="bottomLeft" state="frozen"/>
      <selection pane="bottomLeft" activeCell="B24" sqref="B2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May 2025 802 Plenary Session</v>
      </c>
      <c r="G1" s="7" t="s">
        <v>92</v>
      </c>
    </row>
    <row r="2" spans="1:9" ht="15.6" x14ac:dyDescent="0.3">
      <c r="B2" s="4"/>
      <c r="E2" s="20" t="str">
        <f>Summary!$C$6</f>
        <v>EST</v>
      </c>
      <c r="G2" s="7" t="s">
        <v>50</v>
      </c>
      <c r="H2" s="7" t="s">
        <v>61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15-May AM2: Comment Resolution</v>
      </c>
      <c r="C6" s="12"/>
      <c r="D6" s="8"/>
      <c r="E6" s="13">
        <f>Summary!$C$15</f>
        <v>0.4375</v>
      </c>
    </row>
    <row r="7" spans="1:9" customFormat="1" x14ac:dyDescent="0.25">
      <c r="A7" s="8">
        <f t="shared" ref="A7:A14" si="0">A6+0.1</f>
        <v>9.1</v>
      </c>
      <c r="B7" s="25" t="s">
        <v>244</v>
      </c>
      <c r="C7" s="18" t="s">
        <v>4</v>
      </c>
      <c r="D7" s="19">
        <v>20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9.1999999999999993</v>
      </c>
      <c r="B8" s="11" t="s">
        <v>228</v>
      </c>
      <c r="C8" s="12" t="s">
        <v>218</v>
      </c>
      <c r="D8" s="8">
        <v>20</v>
      </c>
      <c r="E8" s="10">
        <f t="shared" si="1"/>
        <v>0.4513888888888889</v>
      </c>
      <c r="F8" s="7"/>
      <c r="G8" s="7" t="s">
        <v>227</v>
      </c>
      <c r="H8" s="14" t="s">
        <v>237</v>
      </c>
    </row>
    <row r="9" spans="1:9" customFormat="1" x14ac:dyDescent="0.25">
      <c r="A9" s="8">
        <f t="shared" si="0"/>
        <v>9.2999999999999989</v>
      </c>
      <c r="B9" s="11" t="s">
        <v>240</v>
      </c>
      <c r="C9" s="12" t="s">
        <v>229</v>
      </c>
      <c r="D9" s="8">
        <v>20</v>
      </c>
      <c r="E9" s="10">
        <f t="shared" si="1"/>
        <v>0.46527777777777779</v>
      </c>
      <c r="F9" s="7"/>
      <c r="G9" s="7" t="s">
        <v>230</v>
      </c>
      <c r="H9" s="14" t="s">
        <v>238</v>
      </c>
      <c r="I9" s="14"/>
    </row>
    <row r="10" spans="1:9" customFormat="1" x14ac:dyDescent="0.25">
      <c r="A10" s="8">
        <f t="shared" si="0"/>
        <v>9.3999999999999986</v>
      </c>
      <c r="B10" s="25" t="s">
        <v>239</v>
      </c>
      <c r="C10" s="12" t="s">
        <v>241</v>
      </c>
      <c r="D10" s="8">
        <v>20</v>
      </c>
      <c r="E10" s="10">
        <f t="shared" si="1"/>
        <v>0.47916666666666669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128</v>
      </c>
      <c r="C11" s="12"/>
      <c r="D11" s="8">
        <v>20</v>
      </c>
      <c r="E11" s="10">
        <f t="shared" si="1"/>
        <v>0.49305555555555558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128</v>
      </c>
      <c r="C12" s="12" t="s">
        <v>77</v>
      </c>
      <c r="D12" s="8">
        <v>20</v>
      </c>
      <c r="E12" s="10">
        <f t="shared" si="1"/>
        <v>0.50694444444444442</v>
      </c>
      <c r="G12"/>
      <c r="H12" s="14"/>
    </row>
    <row r="13" spans="1:9" x14ac:dyDescent="0.25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0.52083333333333326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15-May PM1: TG closing</v>
      </c>
      <c r="C17" s="12"/>
      <c r="D17" s="8"/>
      <c r="E17" s="13">
        <f>Summary!$C$16</f>
        <v>0.5625</v>
      </c>
      <c r="G17"/>
    </row>
    <row r="18" spans="1:9" customFormat="1" x14ac:dyDescent="0.25">
      <c r="A18" s="8">
        <f t="shared" ref="A18:A26" si="2">A17+0.1</f>
        <v>10.1</v>
      </c>
      <c r="B18" s="25" t="s">
        <v>119</v>
      </c>
      <c r="C18" s="18" t="s">
        <v>4</v>
      </c>
      <c r="D18" s="19">
        <v>5</v>
      </c>
      <c r="E18" s="10">
        <f t="shared" ref="E18:E25" si="3">E17+TIME(0,D17,0)</f>
        <v>0.5625</v>
      </c>
    </row>
    <row r="19" spans="1:9" customFormat="1" x14ac:dyDescent="0.25">
      <c r="A19" s="8">
        <f t="shared" si="2"/>
        <v>10.199999999999999</v>
      </c>
      <c r="B19" s="25" t="s">
        <v>247</v>
      </c>
      <c r="C19" s="12" t="s">
        <v>178</v>
      </c>
      <c r="D19" s="8">
        <v>20</v>
      </c>
      <c r="E19" s="10">
        <f t="shared" si="3"/>
        <v>0.56597222222222221</v>
      </c>
      <c r="F19" s="7"/>
      <c r="G19" t="s">
        <v>183</v>
      </c>
      <c r="H19" s="14" t="s">
        <v>253</v>
      </c>
    </row>
    <row r="20" spans="1:9" customFormat="1" x14ac:dyDescent="0.25">
      <c r="A20" s="8">
        <f t="shared" si="2"/>
        <v>10.299999999999999</v>
      </c>
      <c r="B20" s="25" t="s">
        <v>246</v>
      </c>
      <c r="C20" s="12" t="s">
        <v>231</v>
      </c>
      <c r="D20" s="8">
        <v>20</v>
      </c>
      <c r="E20" s="10">
        <f t="shared" si="3"/>
        <v>0.57986111111111105</v>
      </c>
      <c r="F20" s="7"/>
      <c r="G20" t="s">
        <v>245</v>
      </c>
      <c r="H20" s="14" t="s">
        <v>252</v>
      </c>
      <c r="I20" s="14"/>
    </row>
    <row r="21" spans="1:9" customFormat="1" x14ac:dyDescent="0.25">
      <c r="A21" s="8">
        <f t="shared" si="2"/>
        <v>10.399999999999999</v>
      </c>
      <c r="B21" s="25" t="s">
        <v>249</v>
      </c>
      <c r="C21" s="12" t="s">
        <v>250</v>
      </c>
      <c r="D21" s="8">
        <v>10</v>
      </c>
      <c r="E21" s="10">
        <f t="shared" si="3"/>
        <v>0.59374999999999989</v>
      </c>
      <c r="F21" s="7"/>
      <c r="G21" s="7" t="s">
        <v>248</v>
      </c>
      <c r="H21" s="14" t="s">
        <v>251</v>
      </c>
    </row>
    <row r="22" spans="1:9" x14ac:dyDescent="0.25">
      <c r="A22" s="8">
        <f t="shared" si="2"/>
        <v>10.499999999999998</v>
      </c>
      <c r="B22" s="25" t="s">
        <v>256</v>
      </c>
      <c r="C22" s="12" t="s">
        <v>257</v>
      </c>
      <c r="D22" s="8">
        <v>30</v>
      </c>
      <c r="E22" s="10">
        <f t="shared" si="3"/>
        <v>0.60069444444444431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254</v>
      </c>
      <c r="C23" s="12" t="s">
        <v>250</v>
      </c>
      <c r="D23" s="8">
        <v>10</v>
      </c>
      <c r="E23" s="10">
        <f t="shared" si="3"/>
        <v>0.62152777777777768</v>
      </c>
      <c r="G23"/>
      <c r="H23" s="14" t="s">
        <v>255</v>
      </c>
    </row>
    <row r="24" spans="1:9" x14ac:dyDescent="0.25">
      <c r="A24" s="8">
        <f t="shared" si="2"/>
        <v>10.699999999999998</v>
      </c>
      <c r="B24" s="11" t="s">
        <v>258</v>
      </c>
      <c r="C24" s="18" t="s">
        <v>4</v>
      </c>
      <c r="D24" s="19">
        <v>15</v>
      </c>
      <c r="E24" s="10">
        <f t="shared" si="3"/>
        <v>0.6284722222222221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0.63888888888888873</v>
      </c>
      <c r="H25" s="14"/>
    </row>
    <row r="26" spans="1:9" x14ac:dyDescent="0.25">
      <c r="A26" s="8"/>
      <c r="D26" s="19"/>
      <c r="E26" s="10"/>
    </row>
    <row r="27" spans="1:9" x14ac:dyDescent="0.25">
      <c r="A27" s="34"/>
      <c r="E27" s="10"/>
    </row>
    <row r="28" spans="1:9" x14ac:dyDescent="0.25">
      <c r="A28" s="34"/>
      <c r="E28" s="10"/>
    </row>
    <row r="29" spans="1:9" x14ac:dyDescent="0.25">
      <c r="A29" s="34"/>
      <c r="E29" s="10"/>
    </row>
    <row r="30" spans="1:9" x14ac:dyDescent="0.25">
      <c r="A30" s="34"/>
      <c r="E30" s="10"/>
    </row>
    <row r="31" spans="1:9" x14ac:dyDescent="0.25">
      <c r="A31" s="34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hyperlinks>
    <hyperlink ref="H8" r:id="rId1" xr:uid="{813822B6-0594-46CD-AC5F-3C08912E49C5}"/>
    <hyperlink ref="H9" r:id="rId2" xr:uid="{9A738526-243F-4BD6-B0F7-95C867563496}"/>
    <hyperlink ref="H21" r:id="rId3" xr:uid="{09874388-E600-457D-A70C-ED92E5C4BAF9}"/>
    <hyperlink ref="H20" r:id="rId4" xr:uid="{06F6A300-38ED-4FA8-BD4F-E6ECE0878674}"/>
    <hyperlink ref="H19" r:id="rId5" xr:uid="{737B28B2-5763-46FE-B9C0-466CA9688B03}"/>
    <hyperlink ref="H23" r:id="rId6" xr:uid="{99259B43-1AC8-48C6-9B15-231AFC582E8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110</v>
      </c>
      <c r="D2" t="s">
        <v>71</v>
      </c>
      <c r="E2" t="s">
        <v>72</v>
      </c>
    </row>
    <row r="4" spans="1:5" x14ac:dyDescent="0.25">
      <c r="C4" t="s">
        <v>109</v>
      </c>
      <c r="D4" t="s">
        <v>111</v>
      </c>
      <c r="E4" t="s">
        <v>112</v>
      </c>
    </row>
    <row r="5" spans="1:5" x14ac:dyDescent="0.25">
      <c r="C5" t="s">
        <v>115</v>
      </c>
      <c r="D5" t="s">
        <v>111</v>
      </c>
    </row>
    <row r="7" spans="1:5" ht="12.9" customHeight="1" x14ac:dyDescent="0.25"/>
    <row r="8" spans="1:5" ht="12.9" customHeight="1" x14ac:dyDescent="0.25">
      <c r="A8" t="s">
        <v>108</v>
      </c>
      <c r="B8" t="s">
        <v>69</v>
      </c>
      <c r="C8" t="s">
        <v>70</v>
      </c>
      <c r="D8" t="s">
        <v>113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73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80</v>
      </c>
      <c r="B1" t="s">
        <v>81</v>
      </c>
      <c r="C1" t="s">
        <v>50</v>
      </c>
      <c r="D1" t="s">
        <v>83</v>
      </c>
      <c r="E1" t="s">
        <v>84</v>
      </c>
      <c r="F1" t="s">
        <v>85</v>
      </c>
      <c r="G1" t="s">
        <v>86</v>
      </c>
      <c r="H1" t="s">
        <v>90</v>
      </c>
      <c r="I1" s="33" t="s">
        <v>82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114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C9" sqref="C9"/>
    </sheetView>
  </sheetViews>
  <sheetFormatPr defaultRowHeight="13.2" x14ac:dyDescent="0.25"/>
  <sheetData>
    <row r="1" spans="1:4" x14ac:dyDescent="0.25">
      <c r="A1" t="s">
        <v>130</v>
      </c>
      <c r="B1" t="s">
        <v>180</v>
      </c>
      <c r="C1" t="s">
        <v>179</v>
      </c>
      <c r="D1" t="s">
        <v>181</v>
      </c>
    </row>
    <row r="2" spans="1:4" ht="13.8" x14ac:dyDescent="0.25">
      <c r="A2" s="74">
        <v>0.33333333333333331</v>
      </c>
      <c r="B2" s="75">
        <v>8.3333333333333329E-2</v>
      </c>
      <c r="C2" s="74">
        <v>0.95833333333333337</v>
      </c>
      <c r="D2" s="74">
        <v>0.625</v>
      </c>
    </row>
    <row r="3" spans="1:4" x14ac:dyDescent="0.25">
      <c r="A3" s="74">
        <f>A2+TIME(2,30,0)</f>
        <v>0.4375</v>
      </c>
      <c r="B3" s="74">
        <f>B2+TIME(2,30,0)</f>
        <v>0.1875</v>
      </c>
      <c r="C3" s="74">
        <f>C2+TIME(2,30,0)</f>
        <v>1.0625</v>
      </c>
      <c r="D3" s="74">
        <f>D2+TIME(2,30,0)</f>
        <v>0.72916666666666663</v>
      </c>
    </row>
    <row r="4" spans="1:4" x14ac:dyDescent="0.25">
      <c r="A4" s="74">
        <f>A3+TIME(2,0,0)</f>
        <v>0.52083333333333337</v>
      </c>
      <c r="B4" s="74">
        <f>B3+TIME(2,0,0)</f>
        <v>0.27083333333333331</v>
      </c>
      <c r="C4" s="74">
        <f>C3+TIME(2,0,0)</f>
        <v>1.1458333333333333</v>
      </c>
      <c r="D4" s="74">
        <f>D3+TIME(2,0,0)</f>
        <v>0.8125</v>
      </c>
    </row>
    <row r="5" spans="1:4" x14ac:dyDescent="0.25">
      <c r="A5" s="74">
        <f>A4+TIME(1,0,0)</f>
        <v>0.5625</v>
      </c>
      <c r="B5" s="74">
        <f>B4+TIME(1,0,0)</f>
        <v>0.3125</v>
      </c>
      <c r="C5" s="74">
        <f>C4+TIME(1,0,0)</f>
        <v>1.1875</v>
      </c>
      <c r="D5" s="74">
        <f>D4+TIME(1,0,0)</f>
        <v>0.85416666666666663</v>
      </c>
    </row>
    <row r="6" spans="1:4" x14ac:dyDescent="0.25">
      <c r="A6" s="74">
        <f>A5+TIME(2,30,0)</f>
        <v>0.66666666666666663</v>
      </c>
      <c r="B6" s="74">
        <f>B5+TIME(2,30,0)</f>
        <v>0.41666666666666669</v>
      </c>
      <c r="C6" s="74">
        <f>C5+TIME(2,30,0)</f>
        <v>1.2916666666666667</v>
      </c>
      <c r="D6" s="74">
        <f>D5+TIME(2,30,0)</f>
        <v>0.95833333333333326</v>
      </c>
    </row>
    <row r="7" spans="1:4" x14ac:dyDescent="0.25">
      <c r="A7" s="74">
        <f>A6+TIME(2,0,0)</f>
        <v>0.75</v>
      </c>
      <c r="B7" s="74">
        <f>B6+TIME(2,0,0)</f>
        <v>0.5</v>
      </c>
      <c r="C7" s="74">
        <f>C6+TIME(2,0,0)</f>
        <v>1.375</v>
      </c>
      <c r="D7" s="74">
        <f>D6+TIME(2,0,0)</f>
        <v>1.0416666666666665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2025-05-15T13:31:21Z</dcterms:modified>
</cp:coreProperties>
</file>