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/>
  <mc:AlternateContent xmlns:mc="http://schemas.openxmlformats.org/markup-compatibility/2006">
    <mc:Choice Requires="x15">
      <x15ac:absPath xmlns:x15ac="http://schemas.microsoft.com/office/spreadsheetml/2010/11/ac" url="C:\ben-root\ieee\15.4ab\MeetingStuff\"/>
    </mc:Choice>
  </mc:AlternateContent>
  <xr:revisionPtr revIDLastSave="0" documentId="13_ncr:1_{F067C375-07B7-4242-91D4-4BD7521C1205}" xr6:coauthVersionLast="47" xr6:coauthVersionMax="47" xr10:uidLastSave="{00000000-0000-0000-0000-000000000000}"/>
  <bookViews>
    <workbookView xWindow="-96" yWindow="-96" windowWidth="23232" windowHeight="12432" tabRatio="703" activeTab="2" xr2:uid="{00000000-000D-0000-FFFF-FFFF00000000}"/>
  </bookViews>
  <sheets>
    <sheet name="Big Picture" sheetId="33" r:id="rId1"/>
    <sheet name="Summary" sheetId="2" r:id="rId2"/>
    <sheet name="Monday" sheetId="20" r:id="rId3"/>
    <sheet name="Tuesday" sheetId="19" r:id="rId4"/>
    <sheet name="Wednesday" sheetId="13" r:id="rId5"/>
    <sheet name="Thursday" sheetId="16" r:id="rId6"/>
    <sheet name="BreakoutReq" sheetId="28" r:id="rId7"/>
    <sheet name="Requests" sheetId="35" r:id="rId8"/>
    <sheet name="Sheet3" sheetId="38" r:id="rId9"/>
  </sheets>
  <definedNames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38" l="1"/>
  <c r="B3" i="38"/>
  <c r="C3" i="38"/>
  <c r="D3" i="38"/>
  <c r="D4" i="38" s="1"/>
  <c r="D5" i="38" s="1"/>
  <c r="D6" i="38" s="1"/>
  <c r="D7" i="38" s="1"/>
  <c r="A4" i="38"/>
  <c r="B4" i="38"/>
  <c r="C4" i="38"/>
  <c r="C5" i="38" s="1"/>
  <c r="C6" i="38" s="1"/>
  <c r="C7" i="38" s="1"/>
  <c r="A5" i="38"/>
  <c r="A6" i="38" s="1"/>
  <c r="A7" i="38" s="1"/>
  <c r="B5" i="38"/>
  <c r="B6" i="38" s="1"/>
  <c r="B7" i="38" s="1"/>
  <c r="B25" i="19" l="1"/>
  <c r="A25" i="19"/>
  <c r="A12" i="2"/>
  <c r="A11" i="2"/>
  <c r="E5" i="13" l="1"/>
  <c r="B5" i="13"/>
  <c r="B22" i="13"/>
  <c r="E22" i="13"/>
  <c r="E23" i="13" s="1"/>
  <c r="E24" i="13" s="1"/>
  <c r="E25" i="13" s="1"/>
  <c r="E26" i="13" s="1"/>
  <c r="E27" i="13" s="1"/>
  <c r="E28" i="13" s="1"/>
  <c r="E29" i="13" s="1"/>
  <c r="E30" i="13" s="1"/>
  <c r="E6" i="13" l="1"/>
  <c r="E7" i="13" s="1"/>
  <c r="E8" i="13" s="1"/>
  <c r="E9" i="13" s="1"/>
  <c r="E10" i="13" s="1"/>
  <c r="E15" i="19"/>
  <c r="B15" i="19"/>
  <c r="E20" i="20" l="1"/>
  <c r="E21" i="20" s="1"/>
  <c r="E22" i="20" s="1"/>
  <c r="E23" i="20" s="1"/>
  <c r="E24" i="20" s="1"/>
  <c r="E25" i="20" s="1"/>
  <c r="E26" i="20" s="1"/>
  <c r="E27" i="20" s="1"/>
  <c r="E28" i="20" s="1"/>
  <c r="B20" i="20"/>
  <c r="B3" i="16" l="1"/>
  <c r="B3" i="13"/>
  <c r="B3" i="19"/>
  <c r="B3" i="20"/>
  <c r="E5" i="19"/>
  <c r="E6" i="19" s="1"/>
  <c r="E7" i="19" s="1"/>
  <c r="E8" i="19" s="1"/>
  <c r="E9" i="19" s="1"/>
  <c r="E10" i="19" s="1"/>
  <c r="E11" i="19" s="1"/>
  <c r="E12" i="19" s="1"/>
  <c r="E13" i="19" s="1"/>
  <c r="B5" i="19"/>
  <c r="B3" i="2"/>
  <c r="B1" i="2" l="1"/>
  <c r="E17" i="16" l="1"/>
  <c r="E18" i="16" s="1"/>
  <c r="E19" i="16" s="1"/>
  <c r="E20" i="16" s="1"/>
  <c r="E21" i="16" s="1"/>
  <c r="E22" i="16" s="1"/>
  <c r="E23" i="16" s="1"/>
  <c r="E24" i="16" s="1"/>
  <c r="E25" i="16" s="1"/>
  <c r="B17" i="16" l="1"/>
  <c r="B12" i="13" l="1"/>
  <c r="E6" i="16"/>
  <c r="E7" i="16" s="1"/>
  <c r="E8" i="16" s="1"/>
  <c r="E9" i="16" s="1"/>
  <c r="E10" i="16" s="1"/>
  <c r="E11" i="16" s="1"/>
  <c r="E12" i="16" s="1"/>
  <c r="E13" i="16" s="1"/>
  <c r="E14" i="16" s="1"/>
  <c r="B6" i="16"/>
  <c r="E12" i="13" l="1"/>
  <c r="E13" i="13" l="1"/>
  <c r="E14" i="13" s="1"/>
  <c r="E15" i="13" s="1"/>
  <c r="E16" i="13" s="1"/>
  <c r="E17" i="13" s="1"/>
  <c r="E18" i="13" s="1"/>
  <c r="E19" i="13" s="1"/>
  <c r="E20" i="13" s="1"/>
  <c r="E2" i="20"/>
  <c r="A10" i="28" l="1"/>
  <c r="A11" i="28" s="1"/>
  <c r="A12" i="28" s="1"/>
  <c r="A13" i="28" s="1"/>
  <c r="A14" i="28" s="1"/>
  <c r="A22" i="28" l="1"/>
  <c r="A23" i="28" s="1"/>
  <c r="A24" i="28" s="1"/>
  <c r="A25" i="28" s="1"/>
  <c r="A26" i="28" s="1"/>
  <c r="A27" i="28" s="1"/>
  <c r="A28" i="28" s="1"/>
  <c r="A29" i="28" s="1"/>
  <c r="A30" i="28" s="1"/>
  <c r="A31" i="28" s="1"/>
  <c r="B5" i="20"/>
  <c r="E5" i="20"/>
  <c r="E6" i="20" s="1"/>
  <c r="E7" i="20" s="1"/>
  <c r="E8" i="20" s="1"/>
  <c r="E9" i="20" s="1"/>
  <c r="E10" i="20" s="1"/>
  <c r="E11" i="20" s="1"/>
  <c r="E12" i="20" s="1"/>
  <c r="E13" i="20" s="1"/>
  <c r="E14" i="20" s="1"/>
  <c r="E15" i="20" s="1"/>
  <c r="E16" i="20" s="1"/>
  <c r="E17" i="20" s="1"/>
  <c r="E18" i="20" s="1"/>
  <c r="B1" i="20"/>
  <c r="E2" i="16"/>
  <c r="E2" i="13"/>
  <c r="E2" i="19"/>
  <c r="B1" i="19" l="1"/>
  <c r="B1" i="16" l="1"/>
  <c r="B1" i="13"/>
  <c r="A7" i="2"/>
  <c r="A8" i="2" l="1"/>
  <c r="A20" i="20" s="1"/>
  <c r="A21" i="20" s="1"/>
  <c r="A22" i="20" s="1"/>
  <c r="A23" i="20" s="1"/>
  <c r="A24" i="20" s="1"/>
  <c r="A25" i="20" s="1"/>
  <c r="A26" i="20" s="1"/>
  <c r="A27" i="20" s="1"/>
  <c r="A28" i="20" s="1"/>
  <c r="A5" i="20"/>
  <c r="A6" i="20" s="1"/>
  <c r="A7" i="20" s="1"/>
  <c r="A8" i="20" s="1"/>
  <c r="A9" i="20" s="1"/>
  <c r="A9" i="2" l="1"/>
  <c r="A10" i="20"/>
  <c r="A11" i="20" s="1"/>
  <c r="A12" i="20" s="1"/>
  <c r="A13" i="20" s="1"/>
  <c r="A14" i="20" s="1"/>
  <c r="A5" i="19" l="1"/>
  <c r="A6" i="19" s="1"/>
  <c r="A10" i="2"/>
  <c r="A7" i="19"/>
  <c r="A8" i="19" s="1"/>
  <c r="A9" i="19" s="1"/>
  <c r="A10" i="19" s="1"/>
  <c r="A11" i="19" s="1"/>
  <c r="A12" i="19" s="1"/>
  <c r="A13" i="19" s="1"/>
  <c r="A15" i="19" l="1"/>
  <c r="A5" i="13" l="1"/>
  <c r="A6" i="13" s="1"/>
  <c r="A7" i="13" s="1"/>
  <c r="A8" i="13" s="1"/>
  <c r="A9" i="13" s="1"/>
  <c r="A10" i="13" s="1"/>
  <c r="A13" i="2"/>
  <c r="A14" i="2" l="1"/>
  <c r="A12" i="13"/>
  <c r="A13" i="13" s="1"/>
  <c r="A14" i="13" s="1"/>
  <c r="A15" i="13" s="1"/>
  <c r="A16" i="13" s="1"/>
  <c r="A17" i="13" s="1"/>
  <c r="A18" i="13" s="1"/>
  <c r="A19" i="13" s="1"/>
  <c r="A20" i="13" s="1"/>
  <c r="A22" i="13" l="1"/>
  <c r="A23" i="13" s="1"/>
  <c r="A24" i="13" s="1"/>
  <c r="A25" i="13" s="1"/>
  <c r="A26" i="13" s="1"/>
  <c r="A27" i="13" s="1"/>
  <c r="A28" i="13" s="1"/>
  <c r="A29" i="13" s="1"/>
  <c r="A30" i="13" s="1"/>
  <c r="A15" i="2"/>
  <c r="A16" i="2" l="1"/>
  <c r="A17" i="16" s="1"/>
  <c r="A18" i="16" s="1"/>
  <c r="A19" i="16" s="1"/>
  <c r="A20" i="16" s="1"/>
  <c r="A21" i="16" s="1"/>
  <c r="A22" i="16" s="1"/>
  <c r="A23" i="16" s="1"/>
  <c r="A24" i="16" s="1"/>
  <c r="A25" i="16" s="1"/>
  <c r="A6" i="16"/>
  <c r="A7" i="16" s="1"/>
  <c r="A8" i="16" s="1"/>
  <c r="A9" i="16" s="1"/>
  <c r="A10" i="16" s="1"/>
  <c r="A11" i="16" s="1"/>
  <c r="A12" i="16" s="1"/>
  <c r="A13" i="16" s="1"/>
  <c r="A14" i="16" s="1"/>
</calcChain>
</file>

<file path=xl/sharedStrings.xml><?xml version="1.0" encoding="utf-8"?>
<sst xmlns="http://schemas.openxmlformats.org/spreadsheetml/2006/main" count="379" uniqueCount="211">
  <si>
    <t>OPEN</t>
  </si>
  <si>
    <t>All</t>
  </si>
  <si>
    <t>Recess</t>
  </si>
  <si>
    <t>IEEE-SA Stds. Board Bylaws on Patents in Std's. &amp; Guidelines</t>
  </si>
  <si>
    <t>Chair</t>
  </si>
  <si>
    <t>https://mentor.ieee.org/802.15/documents</t>
  </si>
  <si>
    <t>EST</t>
  </si>
  <si>
    <t>Task Group 15.4ab - Next Generation UWB</t>
  </si>
  <si>
    <t>AoB, Next Steps, Closing</t>
  </si>
  <si>
    <t>Notes and Links:</t>
  </si>
  <si>
    <t>IEEE-SA Patent, Copyright, and Participation Policies</t>
  </si>
  <si>
    <t>https://grouper.ieee.org/groups/802/sapolicies.shtml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</si>
  <si>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</si>
  <si>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</si>
  <si>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</si>
  <si>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</si>
  <si>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</si>
  <si>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</si>
  <si>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https://www.ieee802.org/15/pub/TG4ab.html</t>
  </si>
  <si>
    <t>07:00-07:30</t>
  </si>
  <si>
    <t>CONTINENTAL BREAKFAST</t>
  </si>
  <si>
    <t>07:30-08:00</t>
  </si>
  <si>
    <t>08:00-08:30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</si>
  <si>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</si>
  <si>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</si>
  <si>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</si>
  <si>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</si>
  <si>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</si>
  <si>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</si>
  <si>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</si>
  <si>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</si>
  <si>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</si>
  <si>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</si>
  <si>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</si>
  <si>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</si>
  <si>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</si>
  <si>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</si>
  <si>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</si>
  <si>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</si>
  <si>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</si>
  <si>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16:30-17:00</t>
  </si>
  <si>
    <t>17:00-17:30</t>
  </si>
  <si>
    <t>17:30-18:00</t>
  </si>
  <si>
    <t>18:00-18:30</t>
  </si>
  <si>
    <t>TG6ma
BAN/
VAN</t>
  </si>
  <si>
    <t>SUNDAY</t>
  </si>
  <si>
    <t>MONDAY</t>
  </si>
  <si>
    <t>TUESDAY</t>
  </si>
  <si>
    <t>WEDNESDAY</t>
  </si>
  <si>
    <t>THURSDAY</t>
  </si>
  <si>
    <t>OPEN and Reminders</t>
  </si>
  <si>
    <t>Doc #</t>
  </si>
  <si>
    <t>18:30-19:00</t>
  </si>
  <si>
    <t>Dinner on your own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</si>
  <si>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</si>
  <si>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</si>
  <si>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</si>
  <si>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</si>
  <si>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</si>
  <si>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</si>
  <si>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</si>
  <si>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22:30-23:00</t>
  </si>
  <si>
    <t>Link</t>
  </si>
  <si>
    <t>All presentations must be made publicly available by uploading to Mentor:</t>
  </si>
  <si>
    <t>All meetings are conducted according to IEEE-SA Policies for standards development meetings</t>
  </si>
  <si>
    <t>Project 15.4ab Home Page</t>
  </si>
  <si>
    <t>SC
MAINT</t>
  </si>
  <si>
    <t>http://802world.org/plenary/</t>
  </si>
  <si>
    <t>LUNCH</t>
  </si>
  <si>
    <t>Summary of Schedule</t>
  </si>
  <si>
    <t>Request PoC</t>
  </si>
  <si>
    <t>Topic</t>
  </si>
  <si>
    <t>Rm1</t>
  </si>
  <si>
    <t>Rm2</t>
  </si>
  <si>
    <t>Standby</t>
  </si>
  <si>
    <t>Local
Time</t>
  </si>
  <si>
    <t>LEGEND</t>
  </si>
  <si>
    <t>Social</t>
  </si>
  <si>
    <t>TBD</t>
  </si>
  <si>
    <t>The weekly session of the IEEE P802.15 WG on WSN is given in graphic format below. Local Time is meeting location time.</t>
  </si>
  <si>
    <t xml:space="preserve">Discussion and approval of Agenda </t>
  </si>
  <si>
    <t>Request/contribution topic</t>
  </si>
  <si>
    <t>Who</t>
  </si>
  <si>
    <t>Document</t>
  </si>
  <si>
    <t>Duration</t>
  </si>
  <si>
    <t>Preferred Slot</t>
  </si>
  <si>
    <t>Assigned</t>
  </si>
  <si>
    <t>Approval?</t>
  </si>
  <si>
    <t>Additional links:</t>
  </si>
  <si>
    <t>Additional links</t>
  </si>
  <si>
    <t>Opening report and discussion: Plan and objectives for the week</t>
  </si>
  <si>
    <t>Req Date</t>
  </si>
  <si>
    <t>Reces</t>
  </si>
  <si>
    <t>(Informational)</t>
  </si>
  <si>
    <t>802
JTC1
802.24</t>
  </si>
  <si>
    <t xml:space="preserve">Dinner on
your own
</t>
  </si>
  <si>
    <t>Breakout planning and meeting logistics</t>
  </si>
  <si>
    <t>Times in Central Eastern Daylight Time (EDT) GMT-4</t>
  </si>
  <si>
    <t>TG4ac
Privacy</t>
  </si>
  <si>
    <t>TG9a
EDHOC KMP</t>
  </si>
  <si>
    <t>802.15 WG
Prep</t>
  </si>
  <si>
    <t>802 Wireless
Chairs
Standing Committee</t>
  </si>
  <si>
    <t>TG4ae
Ascon
Crypt Alg</t>
  </si>
  <si>
    <t>WG15 TG
Tech Ed</t>
  </si>
  <si>
    <t>1.10</t>
  </si>
  <si>
    <t>Jnt/Recip 
Credit
See 802
Cal</t>
  </si>
  <si>
    <t>TG4ab
NG UWB</t>
  </si>
  <si>
    <t>TG4ad
NG SUN PHYs</t>
  </si>
  <si>
    <t>TG16t
Lic NB</t>
  </si>
  <si>
    <t>Hour</t>
  </si>
  <si>
    <t>Tue PM2</t>
  </si>
  <si>
    <t>Potential Room Times</t>
  </si>
  <si>
    <t>Virtual 1</t>
  </si>
  <si>
    <t>Virtual 4</t>
  </si>
  <si>
    <t>Room</t>
  </si>
  <si>
    <t>√</t>
  </si>
  <si>
    <t>Wed PM2</t>
  </si>
  <si>
    <t>IG
Access</t>
  </si>
  <si>
    <t>Thursday 13-Mar PM2: Working Group Closing</t>
  </si>
  <si>
    <t>Clint C</t>
  </si>
  <si>
    <t>OPEN and Reminders, agenda review</t>
  </si>
  <si>
    <t>WEBEX &amp; PHYSICAL RM INFO</t>
  </si>
  <si>
    <t>Webex 2</t>
  </si>
  <si>
    <t>Webex 1</t>
  </si>
  <si>
    <t>Webex 3</t>
  </si>
  <si>
    <t>Webex 4</t>
  </si>
  <si>
    <t>TG16me
Lic NB</t>
  </si>
  <si>
    <t>802.15
AC MEETING
(Webex 2)</t>
  </si>
  <si>
    <t>Comment submission progress and summary</t>
  </si>
  <si>
    <t>Comment Work, TBD</t>
  </si>
  <si>
    <t>156th IEEE 802.15 WSN SESSION</t>
  </si>
  <si>
    <t>Warsaw</t>
  </si>
  <si>
    <t>802 Wireless
OPENING MEETING</t>
  </si>
  <si>
    <t>Monday 12-May PM1: TG Opening; Status, review and preparation; comment resolution</t>
  </si>
  <si>
    <t xml:space="preserve">Tuesday 13-May  AM1: Comment Resolution </t>
  </si>
  <si>
    <t xml:space="preserve">Wednesday 14-May AM1.5: Comment Resolution </t>
  </si>
  <si>
    <t>Wednesday 14-May PM1: Status, review and comment resolution</t>
  </si>
  <si>
    <t>Thursday 15-May PM1: TG closing</t>
  </si>
  <si>
    <t>Thursday 15-May AM2: Comment Resolution</t>
  </si>
  <si>
    <t xml:space="preserve">Wednesday 14-May PM2: Comment Resolution, breakouts </t>
  </si>
  <si>
    <t>Monday 12-May PM2: Comment Resolution</t>
  </si>
  <si>
    <t>Comment resolution TBD</t>
  </si>
  <si>
    <t>Minutes of March Session</t>
  </si>
  <si>
    <t>Minutes of Conference Calls March 2025 through May 2025</t>
  </si>
  <si>
    <t>Open and reminders</t>
  </si>
  <si>
    <t>May 2025 802 Plenary Session</t>
  </si>
  <si>
    <t>R1</t>
  </si>
  <si>
    <t>Kometa</t>
  </si>
  <si>
    <t>Wisla</t>
  </si>
  <si>
    <t>Kopernick</t>
  </si>
  <si>
    <t>Wawel &amp; Syrena</t>
  </si>
  <si>
    <t>802.15 AC Meeting
(Webex 2 - Wisla)</t>
  </si>
  <si>
    <t>802.15 WG Opening Plenary
(Webex 1 - Kometa)</t>
  </si>
  <si>
    <t>802.15 WG Midweek Plenary
(Webex 1 - Kometa)</t>
  </si>
  <si>
    <t>SC WNG
(Webex 1 - Kometa)</t>
  </si>
  <si>
    <t>802.15 WG Closing Plenary
(Webex 1 - Kometa)</t>
  </si>
  <si>
    <t>Tuesday 13-May  PM2: Ad Hoc</t>
  </si>
  <si>
    <t>https://mentor.ieee.org/802.15/dcn/25/15-25-0205-00-04ab-tg4ab-conf-call-mins-mar-to-may-2025.docx</t>
  </si>
  <si>
    <t>https://mentor.ieee.org/802.15/dcn/25/15-25-0176-00-04ab-tg4ab-mar-plenary-mins.docx</t>
  </si>
  <si>
    <t>15-25-0176</t>
  </si>
  <si>
    <t>Resolutions for CI #123 and #135</t>
  </si>
  <si>
    <t>Huan-Bang</t>
  </si>
  <si>
    <t>CRs for Status fields and Long term parameters updates - 12 CIDs</t>
  </si>
  <si>
    <t>Rojan</t>
  </si>
  <si>
    <t>15-25-0209</t>
  </si>
  <si>
    <t>15-25-0210</t>
  </si>
  <si>
    <t>15-25-0211</t>
  </si>
  <si>
    <t>CRs for Miscellaneous MMS Comments - 4 CIDs</t>
  </si>
  <si>
    <t>CRs for CIR Report - 1 CID</t>
  </si>
  <si>
    <t>Proposed Resolutions-MMS Public part1</t>
  </si>
  <si>
    <t>Hongwon</t>
  </si>
  <si>
    <t>https://mentor.ieee.org/802.15/dcn/25/15-25-0206-00-04ab-draft-2-0-proposed-resolutions-mms-puablic-part1.docx</t>
  </si>
  <si>
    <t>15-25-0206</t>
  </si>
  <si>
    <t>Proposed Resolutions-MMS Public part2</t>
  </si>
  <si>
    <t>https://mentor.ieee.org/802.15/dcn/25/15-25-0207-00-04ab-draft-2-0-proposed-resolutions-mms-puablic-part2.docx</t>
  </si>
  <si>
    <t>15-25-0207</t>
  </si>
  <si>
    <t>15-25-0208</t>
  </si>
  <si>
    <t>https://mentor.ieee.org/802.15/dcn/25/15-25-0208-00-04ab-draft-2-0-proposed-resolutions-bitmap-based-block-scheduling.docx</t>
  </si>
  <si>
    <t>Proposed Resolutions-Bitmap-based-Block-Scheduling</t>
  </si>
  <si>
    <t>Larry</t>
  </si>
  <si>
    <t>PDT</t>
  </si>
  <si>
    <t>EDT</t>
  </si>
  <si>
    <t>JST</t>
  </si>
  <si>
    <t>Draft 2.0 CIDs 225, 658, 663 Proposed Resolutions</t>
  </si>
  <si>
    <t>15-25-0214</t>
  </si>
  <si>
    <t>one-to-many CIDs in D02</t>
  </si>
  <si>
    <t>Jinjing</t>
  </si>
  <si>
    <t>15-25-0213</t>
  </si>
  <si>
    <t>https://mentor.ieee.org/802.15/dcn/25/15-25-0213-00-04ab-one-to-many-cids-in-d02.docx</t>
  </si>
  <si>
    <t>15-25-0220</t>
  </si>
  <si>
    <t>https://mentor.ieee.org/802.15/dcn/25/15-25-0220-00-04ab-proposed-resolutions-for-d02-cids-123-and-135.docx</t>
  </si>
  <si>
    <t>Review of editorial comments</t>
  </si>
  <si>
    <t>Verso</t>
  </si>
  <si>
    <t>15-25-0224</t>
  </si>
  <si>
    <t>Mikael</t>
  </si>
  <si>
    <t xml:space="preserve">Comment resolution </t>
  </si>
  <si>
    <t>Comment resolution (placeholder)</t>
  </si>
  <si>
    <t>15-25-0226</t>
  </si>
  <si>
    <t>Alex</t>
  </si>
  <si>
    <t>Tuesday 13-May  AM2: Comment Resolution ad hoc</t>
  </si>
  <si>
    <t>15-25-0205</t>
  </si>
  <si>
    <t>https://mentor.ieee.org/802.15/dcn/25/15-25-0209-00-04ab-lb213-crs-for-status-fields-and-long-term-parameters-updates.docx</t>
  </si>
  <si>
    <t>https://mentor.ieee.org/802.15/dcn/25/15-25-0210-00-04ab-lb213-crs-for-miscellaneous-mms-comments.docx</t>
  </si>
  <si>
    <t>https://mentor.ieee.org/802.15/dcn/25/15-25-0211-00-04ab-lb213-crs-for-cir-report.docx</t>
  </si>
  <si>
    <t>1.11</t>
  </si>
  <si>
    <t>https://mentor.ieee.org/802.15/dcn/25/15-25-0226-00-04ab-lb213-d02-comment-resolution-handling-of-tx-rx-of-compact-frames-cids-51-52-320.docx</t>
  </si>
  <si>
    <t>1.12</t>
  </si>
  <si>
    <t>1.13</t>
  </si>
  <si>
    <t>CI 148 and 62 resolutions</t>
  </si>
  <si>
    <t>15-25-0233</t>
  </si>
  <si>
    <t>CI 328 and 284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</si>
</sst>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[$-409]dd\-mmm\-yy;@"/>
  </numFmts>
  <fonts count="7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9"/>
      <name val="Arial"/>
      <family val="2"/>
    </font>
    <font>
      <u/>
      <sz val="11"/>
      <color theme="10"/>
      <name val="Calibri"/>
      <family val="2"/>
      <scheme val="minor"/>
    </font>
    <font>
      <b/>
      <sz val="7"/>
      <name val="Arial"/>
      <family val="2"/>
    </font>
    <font>
      <sz val="10"/>
      <color rgb="FFFF0000"/>
      <name val="Times New Roman"/>
      <family val="1"/>
    </font>
    <font>
      <b/>
      <sz val="9"/>
      <color theme="0"/>
      <name val="Arial"/>
      <family val="2"/>
    </font>
    <font>
      <sz val="10"/>
      <color theme="9" tint="-0.249977111117893"/>
      <name val="Arial"/>
      <family val="2"/>
    </font>
    <font>
      <b/>
      <sz val="9"/>
      <color theme="1"/>
      <name val="Arial"/>
      <family val="2"/>
    </font>
    <font>
      <b/>
      <sz val="20"/>
      <name val="Arial"/>
      <family val="2"/>
    </font>
    <font>
      <sz val="11"/>
      <color rgb="FF242424"/>
      <name val="Calibri"/>
      <family val="2"/>
    </font>
    <font>
      <b/>
      <sz val="10"/>
      <color rgb="FF0000FF"/>
      <name val="Arial"/>
      <family val="2"/>
    </font>
    <font>
      <b/>
      <sz val="36"/>
      <color theme="0"/>
      <name val="Arial"/>
      <family val="2"/>
    </font>
    <font>
      <b/>
      <sz val="1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9"/>
      <name val="Arial"/>
      <family val="2"/>
    </font>
    <font>
      <b/>
      <u/>
      <sz val="8"/>
      <color rgb="FF0000FF"/>
      <name val="Arial"/>
      <family val="2"/>
    </font>
    <font>
      <sz val="10"/>
      <name val="Aptos Narrow"/>
      <family val="2"/>
    </font>
    <font>
      <sz val="11"/>
      <name val="Aptos"/>
      <family val="2"/>
    </font>
    <font>
      <b/>
      <sz val="14"/>
      <name val="Arial"/>
      <family val="2"/>
    </font>
    <font>
      <b/>
      <sz val="8"/>
      <color theme="1"/>
      <name val="Arial"/>
      <family val="2"/>
    </font>
    <font>
      <b/>
      <u/>
      <sz val="8"/>
      <color theme="0"/>
      <name val="Arial"/>
      <family val="2"/>
    </font>
    <font>
      <b/>
      <sz val="8"/>
      <color indexed="50"/>
      <name val="Arial"/>
      <family val="2"/>
    </font>
    <font>
      <b/>
      <sz val="10"/>
      <color theme="10"/>
      <name val="Arial"/>
      <family val="2"/>
    </font>
    <font>
      <sz val="11"/>
      <color rgb="FF454545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indexed="4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FFC00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ABAB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948A54"/>
        <bgColor indexed="64"/>
      </patternFill>
    </fill>
    <fill>
      <patternFill patternType="solid">
        <fgColor rgb="FF745800"/>
        <bgColor indexed="64"/>
      </patternFill>
    </fill>
  </fills>
  <borders count="2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165" fontId="28" fillId="0" borderId="0" applyFon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164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8" fillId="0" borderId="0"/>
    <xf numFmtId="164" fontId="29" fillId="0" borderId="0"/>
    <xf numFmtId="0" fontId="30" fillId="0" borderId="0"/>
    <xf numFmtId="0" fontId="35" fillId="0" borderId="0"/>
    <xf numFmtId="0" fontId="22" fillId="0" borderId="0"/>
    <xf numFmtId="164" fontId="36" fillId="0" borderId="0"/>
    <xf numFmtId="164" fontId="38" fillId="0" borderId="0" applyNumberFormat="0" applyFill="0" applyBorder="0" applyAlignment="0" applyProtection="0"/>
    <xf numFmtId="43" fontId="37" fillId="0" borderId="0" applyFont="0" applyFill="0" applyBorder="0" applyAlignment="0" applyProtection="0"/>
    <xf numFmtId="0" fontId="21" fillId="0" borderId="0"/>
    <xf numFmtId="0" fontId="48" fillId="0" borderId="0" applyNumberFormat="0" applyFill="0" applyBorder="0" applyAlignment="0" applyProtection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48" fillId="0" borderId="0" applyNumberFormat="0" applyFill="0" applyBorder="0" applyAlignment="0" applyProtection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8">
    <xf numFmtId="0" fontId="0" fillId="0" borderId="0" xfId="0"/>
    <xf numFmtId="0" fontId="23" fillId="0" borderId="0" xfId="0" applyFont="1"/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6" fillId="0" borderId="0" xfId="0" applyFont="1"/>
    <xf numFmtId="18" fontId="26" fillId="0" borderId="0" xfId="10" applyNumberFormat="1" applyFont="1"/>
    <xf numFmtId="0" fontId="28" fillId="0" borderId="0" xfId="6"/>
    <xf numFmtId="0" fontId="27" fillId="0" borderId="0" xfId="10" applyFont="1"/>
    <xf numFmtId="49" fontId="27" fillId="0" borderId="0" xfId="6" applyNumberFormat="1" applyFont="1" applyAlignment="1">
      <alignment horizontal="left"/>
    </xf>
    <xf numFmtId="18" fontId="27" fillId="0" borderId="0" xfId="10" applyNumberFormat="1" applyFont="1"/>
    <xf numFmtId="0" fontId="26" fillId="0" borderId="0" xfId="6" applyFont="1"/>
    <xf numFmtId="0" fontId="26" fillId="0" borderId="0" xfId="10" applyFont="1" applyAlignment="1">
      <alignment horizontal="center"/>
    </xf>
    <xf numFmtId="18" fontId="26" fillId="0" borderId="0" xfId="0" applyNumberFormat="1" applyFont="1"/>
    <xf numFmtId="0" fontId="32" fillId="0" borderId="0" xfId="3"/>
    <xf numFmtId="18" fontId="23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39" fillId="0" borderId="0" xfId="10" applyFont="1" applyAlignment="1">
      <alignment horizontal="center"/>
    </xf>
    <xf numFmtId="0" fontId="39" fillId="0" borderId="0" xfId="10" applyFont="1"/>
    <xf numFmtId="18" fontId="28" fillId="0" borderId="0" xfId="6" applyNumberFormat="1" applyAlignment="1">
      <alignment horizontal="right"/>
    </xf>
    <xf numFmtId="0" fontId="40" fillId="0" borderId="0" xfId="6" applyFont="1"/>
    <xf numFmtId="0" fontId="24" fillId="0" borderId="0" xfId="0" applyFont="1" applyAlignment="1">
      <alignment wrapText="1"/>
    </xf>
    <xf numFmtId="0" fontId="23" fillId="0" borderId="0" xfId="10" applyFont="1"/>
    <xf numFmtId="0" fontId="41" fillId="0" borderId="0" xfId="0" applyFont="1"/>
    <xf numFmtId="49" fontId="26" fillId="0" borderId="0" xfId="6" applyNumberFormat="1" applyFont="1" applyAlignment="1">
      <alignment horizontal="left"/>
    </xf>
    <xf numFmtId="0" fontId="26" fillId="0" borderId="0" xfId="10" applyFont="1"/>
    <xf numFmtId="0" fontId="0" fillId="0" borderId="0" xfId="6" applyFont="1"/>
    <xf numFmtId="18" fontId="50" fillId="0" borderId="0" xfId="0" applyNumberFormat="1" applyFont="1"/>
    <xf numFmtId="0" fontId="28" fillId="0" borderId="0" xfId="6" applyAlignment="1">
      <alignment wrapText="1"/>
    </xf>
    <xf numFmtId="0" fontId="52" fillId="0" borderId="0" xfId="0" applyFont="1"/>
    <xf numFmtId="0" fontId="0" fillId="0" borderId="0" xfId="0" applyAlignment="1">
      <alignment wrapText="1"/>
    </xf>
    <xf numFmtId="0" fontId="55" fillId="0" borderId="0" xfId="0" applyFont="1" applyAlignment="1">
      <alignment vertical="center" wrapText="1"/>
    </xf>
    <xf numFmtId="0" fontId="26" fillId="0" borderId="0" xfId="10" applyFont="1" applyAlignment="1">
      <alignment horizontal="left"/>
    </xf>
    <xf numFmtId="0" fontId="26" fillId="0" borderId="0" xfId="10" quotePrefix="1" applyFont="1" applyAlignment="1">
      <alignment horizontal="right"/>
    </xf>
    <xf numFmtId="16" fontId="0" fillId="0" borderId="0" xfId="0" applyNumberFormat="1"/>
    <xf numFmtId="0" fontId="55" fillId="0" borderId="0" xfId="0" applyFont="1" applyAlignment="1">
      <alignment vertical="center"/>
    </xf>
    <xf numFmtId="0" fontId="32" fillId="0" borderId="0" xfId="3" applyAlignment="1">
      <alignment vertical="center"/>
    </xf>
    <xf numFmtId="0" fontId="32" fillId="0" borderId="0" xfId="3" applyAlignment="1"/>
    <xf numFmtId="0" fontId="26" fillId="0" borderId="0" xfId="0" quotePrefix="1" applyFont="1" applyAlignment="1">
      <alignment horizontal="right"/>
    </xf>
    <xf numFmtId="0" fontId="63" fillId="0" borderId="0" xfId="0" applyFont="1"/>
    <xf numFmtId="0" fontId="64" fillId="0" borderId="0" xfId="0" applyFont="1" applyAlignment="1">
      <alignment vertical="center"/>
    </xf>
    <xf numFmtId="0" fontId="63" fillId="0" borderId="0" xfId="6" applyFont="1"/>
    <xf numFmtId="0" fontId="38" fillId="17" borderId="19" xfId="12" applyNumberFormat="1" applyFill="1" applyBorder="1" applyAlignment="1">
      <alignment horizontal="center" vertical="center" wrapText="1"/>
    </xf>
    <xf numFmtId="0" fontId="38" fillId="17" borderId="20" xfId="12" applyNumberFormat="1" applyFill="1" applyBorder="1" applyAlignment="1">
      <alignment horizontal="center" vertical="center" wrapText="1"/>
    </xf>
    <xf numFmtId="0" fontId="49" fillId="19" borderId="23" xfId="12" applyNumberFormat="1" applyFont="1" applyFill="1" applyBorder="1" applyAlignment="1">
      <alignment horizontal="center" vertical="center" wrapText="1"/>
    </xf>
    <xf numFmtId="0" fontId="49" fillId="19" borderId="20" xfId="12" applyNumberFormat="1" applyFont="1" applyFill="1" applyBorder="1" applyAlignment="1">
      <alignment horizontal="center" vertical="center" wrapText="1"/>
    </xf>
    <xf numFmtId="164" fontId="38" fillId="17" borderId="26" xfId="12" applyFill="1" applyBorder="1" applyAlignment="1">
      <alignment horizontal="center" vertical="center"/>
    </xf>
    <xf numFmtId="164" fontId="38" fillId="17" borderId="27" xfId="12" applyFill="1" applyBorder="1" applyAlignment="1">
      <alignment horizontal="center" vertical="center"/>
    </xf>
    <xf numFmtId="0" fontId="62" fillId="6" borderId="1" xfId="36" applyNumberFormat="1" applyFont="1" applyFill="1" applyBorder="1" applyAlignment="1">
      <alignment horizontal="center" vertical="center" wrapText="1"/>
    </xf>
    <xf numFmtId="0" fontId="62" fillId="6" borderId="8" xfId="36" applyNumberFormat="1" applyFont="1" applyFill="1" applyBorder="1" applyAlignment="1">
      <alignment horizontal="center" vertical="center" wrapText="1"/>
    </xf>
    <xf numFmtId="0" fontId="62" fillId="6" borderId="0" xfId="36" applyNumberFormat="1" applyFont="1" applyFill="1" applyAlignment="1">
      <alignment horizontal="center" vertical="center" wrapText="1"/>
    </xf>
    <xf numFmtId="0" fontId="62" fillId="6" borderId="3" xfId="36" applyNumberFormat="1" applyFont="1" applyFill="1" applyBorder="1" applyAlignment="1">
      <alignment horizontal="center" vertical="center" wrapText="1"/>
    </xf>
    <xf numFmtId="0" fontId="62" fillId="6" borderId="5" xfId="36" applyNumberFormat="1" applyFont="1" applyFill="1" applyBorder="1" applyAlignment="1">
      <alignment horizontal="center" vertical="center" wrapText="1"/>
    </xf>
    <xf numFmtId="0" fontId="62" fillId="6" borderId="10" xfId="36" applyNumberFormat="1" applyFont="1" applyFill="1" applyBorder="1" applyAlignment="1">
      <alignment horizontal="center" vertical="center" wrapText="1"/>
    </xf>
    <xf numFmtId="0" fontId="44" fillId="15" borderId="11" xfId="83" applyFont="1" applyFill="1" applyBorder="1" applyAlignment="1">
      <alignment horizontal="center" vertical="center" wrapText="1"/>
    </xf>
    <xf numFmtId="0" fontId="43" fillId="13" borderId="11" xfId="83" applyFont="1" applyFill="1" applyBorder="1" applyAlignment="1">
      <alignment horizontal="center" vertical="center" wrapText="1"/>
    </xf>
    <xf numFmtId="0" fontId="44" fillId="15" borderId="7" xfId="83" applyFont="1" applyFill="1" applyBorder="1" applyAlignment="1">
      <alignment horizontal="center" vertical="center" wrapText="1"/>
    </xf>
    <xf numFmtId="0" fontId="44" fillId="15" borderId="9" xfId="83" applyFont="1" applyFill="1" applyBorder="1" applyAlignment="1">
      <alignment horizontal="center" vertical="center" wrapText="1"/>
    </xf>
    <xf numFmtId="164" fontId="58" fillId="18" borderId="1" xfId="11" applyFont="1" applyFill="1" applyBorder="1" applyAlignment="1">
      <alignment horizontal="left" vertical="center" indent="2"/>
    </xf>
    <xf numFmtId="164" fontId="59" fillId="18" borderId="1" xfId="11" applyFont="1" applyFill="1" applyBorder="1" applyAlignment="1">
      <alignment vertical="center"/>
    </xf>
    <xf numFmtId="164" fontId="58" fillId="18" borderId="0" xfId="11" applyFont="1" applyFill="1" applyAlignment="1">
      <alignment horizontal="left" indent="2"/>
    </xf>
    <xf numFmtId="164" fontId="60" fillId="18" borderId="0" xfId="11" applyFont="1" applyFill="1"/>
    <xf numFmtId="164" fontId="59" fillId="18" borderId="5" xfId="11" applyFont="1" applyFill="1" applyBorder="1" applyAlignment="1">
      <alignment horizontal="left" vertical="center" indent="2"/>
    </xf>
    <xf numFmtId="164" fontId="59" fillId="18" borderId="5" xfId="11" applyFont="1" applyFill="1" applyBorder="1" applyAlignment="1">
      <alignment vertical="center"/>
    </xf>
    <xf numFmtId="0" fontId="46" fillId="11" borderId="3" xfId="83" applyFont="1" applyFill="1" applyBorder="1" applyAlignment="1">
      <alignment horizontal="center" vertical="center" wrapText="1"/>
    </xf>
    <xf numFmtId="0" fontId="46" fillId="11" borderId="0" xfId="83" applyFont="1" applyFill="1" applyAlignment="1">
      <alignment horizontal="center" vertical="center" wrapText="1"/>
    </xf>
    <xf numFmtId="0" fontId="45" fillId="5" borderId="16" xfId="83" quotePrefix="1" applyFont="1" applyFill="1" applyBorder="1" applyAlignment="1">
      <alignment horizontal="center" vertical="center" wrapText="1"/>
    </xf>
    <xf numFmtId="0" fontId="24" fillId="8" borderId="16" xfId="83" applyFont="1" applyFill="1" applyBorder="1" applyAlignment="1">
      <alignment horizontal="center" vertical="center" wrapText="1"/>
    </xf>
    <xf numFmtId="0" fontId="45" fillId="5" borderId="16" xfId="83" applyFont="1" applyFill="1" applyBorder="1" applyAlignment="1">
      <alignment horizontal="center" vertical="center" wrapText="1"/>
    </xf>
    <xf numFmtId="0" fontId="42" fillId="14" borderId="15" xfId="83" applyFont="1" applyFill="1" applyBorder="1" applyAlignment="1">
      <alignment horizontal="center" vertical="center" wrapText="1"/>
    </xf>
    <xf numFmtId="0" fontId="42" fillId="14" borderId="16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vertical="center" wrapText="1"/>
    </xf>
    <xf numFmtId="0" fontId="53" fillId="14" borderId="0" xfId="83" applyFont="1" applyFill="1" applyAlignment="1">
      <alignment vertical="center" wrapText="1"/>
    </xf>
    <xf numFmtId="0" fontId="53" fillId="14" borderId="4" xfId="83" applyFont="1" applyFill="1" applyBorder="1" applyAlignment="1">
      <alignment vertical="center" wrapText="1"/>
    </xf>
    <xf numFmtId="0" fontId="53" fillId="14" borderId="5" xfId="83" applyFont="1" applyFill="1" applyBorder="1" applyAlignment="1">
      <alignment vertical="center" wrapText="1"/>
    </xf>
    <xf numFmtId="0" fontId="46" fillId="14" borderId="4" xfId="83" applyFont="1" applyFill="1" applyBorder="1" applyAlignment="1">
      <alignment vertical="center" wrapText="1"/>
    </xf>
    <xf numFmtId="0" fontId="46" fillId="14" borderId="6" xfId="83" applyFont="1" applyFill="1" applyBorder="1" applyAlignment="1">
      <alignment vertical="center" wrapText="1"/>
    </xf>
    <xf numFmtId="0" fontId="53" fillId="14" borderId="2" xfId="83" applyFont="1" applyFill="1" applyBorder="1" applyAlignment="1">
      <alignment vertical="center" wrapText="1"/>
    </xf>
    <xf numFmtId="0" fontId="53" fillId="14" borderId="1" xfId="83" applyFont="1" applyFill="1" applyBorder="1" applyAlignment="1">
      <alignment vertical="center" wrapText="1"/>
    </xf>
    <xf numFmtId="0" fontId="53" fillId="14" borderId="8" xfId="83" applyFont="1" applyFill="1" applyBorder="1" applyAlignment="1">
      <alignment vertical="center" wrapText="1"/>
    </xf>
    <xf numFmtId="0" fontId="68" fillId="11" borderId="0" xfId="83" applyFont="1" applyFill="1" applyAlignment="1">
      <alignment horizontal="center" vertical="center" wrapText="1"/>
    </xf>
    <xf numFmtId="0" fontId="44" fillId="9" borderId="11" xfId="83" applyFont="1" applyFill="1" applyBorder="1" applyAlignment="1">
      <alignment vertical="center" wrapText="1"/>
    </xf>
    <xf numFmtId="0" fontId="44" fillId="9" borderId="9" xfId="83" applyFont="1" applyFill="1" applyBorder="1" applyAlignment="1">
      <alignment vertical="center" wrapText="1"/>
    </xf>
    <xf numFmtId="0" fontId="66" fillId="14" borderId="0" xfId="83" applyFont="1" applyFill="1" applyAlignment="1">
      <alignment vertical="center" wrapText="1"/>
    </xf>
    <xf numFmtId="0" fontId="38" fillId="17" borderId="24" xfId="12" applyNumberFormat="1" applyFill="1" applyBorder="1" applyAlignment="1">
      <alignment horizontal="center" vertical="center" wrapText="1"/>
    </xf>
    <xf numFmtId="0" fontId="38" fillId="17" borderId="25" xfId="12" applyNumberFormat="1" applyFill="1" applyBorder="1" applyAlignment="1">
      <alignment horizontal="center" vertical="center" wrapText="1"/>
    </xf>
    <xf numFmtId="0" fontId="67" fillId="14" borderId="3" xfId="36" applyFont="1" applyFill="1" applyBorder="1" applyAlignment="1">
      <alignment vertical="center" wrapText="1"/>
    </xf>
    <xf numFmtId="0" fontId="69" fillId="17" borderId="19" xfId="12" applyNumberFormat="1" applyFont="1" applyFill="1" applyBorder="1" applyAlignment="1">
      <alignment horizontal="center" vertical="center" wrapText="1"/>
    </xf>
    <xf numFmtId="0" fontId="69" fillId="17" borderId="21" xfId="12" applyNumberFormat="1" applyFont="1" applyFill="1" applyBorder="1" applyAlignment="1">
      <alignment horizontal="center" vertical="center" wrapText="1"/>
    </xf>
    <xf numFmtId="0" fontId="43" fillId="13" borderId="9" xfId="83" applyFont="1" applyFill="1" applyBorder="1" applyAlignment="1">
      <alignment horizontal="center" vertical="center" wrapText="1"/>
    </xf>
    <xf numFmtId="0" fontId="43" fillId="13" borderId="7" xfId="83" applyFont="1" applyFill="1" applyBorder="1" applyAlignment="1">
      <alignment horizontal="center" vertical="center" wrapText="1"/>
    </xf>
    <xf numFmtId="0" fontId="44" fillId="9" borderId="11" xfId="83" applyFont="1" applyFill="1" applyBorder="1" applyAlignment="1">
      <alignment horizontal="center" vertical="center" wrapText="1"/>
    </xf>
    <xf numFmtId="0" fontId="44" fillId="9" borderId="9" xfId="83" applyFont="1" applyFill="1" applyBorder="1" applyAlignment="1">
      <alignment horizontal="center" vertical="center" wrapText="1"/>
    </xf>
    <xf numFmtId="0" fontId="44" fillId="9" borderId="7" xfId="83" applyFont="1" applyFill="1" applyBorder="1" applyAlignment="1">
      <alignment horizontal="center" vertical="center" wrapText="1"/>
    </xf>
    <xf numFmtId="0" fontId="43" fillId="0" borderId="11" xfId="83" applyFont="1" applyBorder="1" applyAlignment="1">
      <alignment horizontal="center" vertical="center" wrapText="1"/>
    </xf>
    <xf numFmtId="0" fontId="43" fillId="0" borderId="9" xfId="83" applyFont="1" applyBorder="1" applyAlignment="1">
      <alignment horizontal="center" vertical="center" wrapText="1"/>
    </xf>
    <xf numFmtId="0" fontId="43" fillId="0" borderId="7" xfId="83" applyFont="1" applyBorder="1" applyAlignment="1">
      <alignment horizontal="center" vertical="center" wrapText="1"/>
    </xf>
    <xf numFmtId="0" fontId="24" fillId="3" borderId="2" xfId="83" applyFont="1" applyFill="1" applyBorder="1" applyAlignment="1">
      <alignment horizontal="center" vertical="center" wrapText="1"/>
    </xf>
    <xf numFmtId="0" fontId="24" fillId="3" borderId="1" xfId="83" applyFont="1" applyFill="1" applyBorder="1" applyAlignment="1">
      <alignment horizontal="center" vertical="center" wrapText="1"/>
    </xf>
    <xf numFmtId="0" fontId="24" fillId="3" borderId="8" xfId="83" applyFont="1" applyFill="1" applyBorder="1" applyAlignment="1">
      <alignment horizontal="center" vertical="center" wrapText="1"/>
    </xf>
    <xf numFmtId="0" fontId="24" fillId="3" borderId="6" xfId="83" applyFont="1" applyFill="1" applyBorder="1" applyAlignment="1">
      <alignment horizontal="center" vertical="center" wrapText="1"/>
    </xf>
    <xf numFmtId="0" fontId="24" fillId="3" borderId="5" xfId="83" applyFont="1" applyFill="1" applyBorder="1" applyAlignment="1">
      <alignment horizontal="center" vertical="center" wrapText="1"/>
    </xf>
    <xf numFmtId="0" fontId="24" fillId="3" borderId="10" xfId="83" applyFont="1" applyFill="1" applyBorder="1" applyAlignment="1">
      <alignment horizontal="center" vertical="center" wrapText="1"/>
    </xf>
    <xf numFmtId="166" fontId="24" fillId="17" borderId="4" xfId="11" applyNumberFormat="1" applyFont="1" applyFill="1" applyBorder="1" applyAlignment="1">
      <alignment horizontal="center" vertical="center" wrapText="1"/>
    </xf>
    <xf numFmtId="166" fontId="24" fillId="17" borderId="0" xfId="11" applyNumberFormat="1" applyFont="1" applyFill="1" applyAlignment="1">
      <alignment horizontal="center" vertical="center" wrapText="1"/>
    </xf>
    <xf numFmtId="166" fontId="24" fillId="17" borderId="3" xfId="11" applyNumberFormat="1" applyFont="1" applyFill="1" applyBorder="1" applyAlignment="1">
      <alignment horizontal="center" vertical="center" wrapText="1"/>
    </xf>
    <xf numFmtId="164" fontId="24" fillId="17" borderId="2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 wrapText="1"/>
    </xf>
    <xf numFmtId="164" fontId="24" fillId="17" borderId="8" xfId="11" applyFont="1" applyFill="1" applyBorder="1" applyAlignment="1">
      <alignment horizontal="center" vertical="center" wrapText="1"/>
    </xf>
    <xf numFmtId="166" fontId="56" fillId="17" borderId="17" xfId="11" applyNumberFormat="1" applyFont="1" applyFill="1" applyBorder="1" applyAlignment="1">
      <alignment horizontal="center" vertical="center"/>
    </xf>
    <xf numFmtId="166" fontId="56" fillId="17" borderId="22" xfId="11" applyNumberFormat="1" applyFont="1" applyFill="1" applyBorder="1" applyAlignment="1">
      <alignment horizontal="center" vertical="center"/>
    </xf>
    <xf numFmtId="166" fontId="56" fillId="17" borderId="18" xfId="11" applyNumberFormat="1" applyFont="1" applyFill="1" applyBorder="1" applyAlignment="1">
      <alignment horizontal="center" vertical="center"/>
    </xf>
    <xf numFmtId="0" fontId="44" fillId="21" borderId="11" xfId="83" applyFont="1" applyFill="1" applyBorder="1" applyAlignment="1">
      <alignment horizontal="center" vertical="center" wrapText="1"/>
    </xf>
    <xf numFmtId="0" fontId="44" fillId="21" borderId="9" xfId="83" applyFont="1" applyFill="1" applyBorder="1" applyAlignment="1">
      <alignment horizontal="center" vertical="center" wrapText="1"/>
    </xf>
    <xf numFmtId="0" fontId="24" fillId="3" borderId="0" xfId="83" applyFont="1" applyFill="1" applyAlignment="1">
      <alignment horizontal="center" vertical="center" wrapText="1"/>
    </xf>
    <xf numFmtId="0" fontId="42" fillId="6" borderId="2" xfId="83" applyFont="1" applyFill="1" applyBorder="1" applyAlignment="1">
      <alignment horizontal="center" vertical="center" wrapText="1"/>
    </xf>
    <xf numFmtId="0" fontId="42" fillId="6" borderId="1" xfId="83" applyFont="1" applyFill="1" applyBorder="1" applyAlignment="1">
      <alignment horizontal="center" vertical="center" wrapText="1"/>
    </xf>
    <xf numFmtId="0" fontId="42" fillId="6" borderId="8" xfId="83" applyFont="1" applyFill="1" applyBorder="1" applyAlignment="1">
      <alignment horizontal="center" vertical="center" wrapText="1"/>
    </xf>
    <xf numFmtId="0" fontId="42" fillId="6" borderId="4" xfId="83" applyFont="1" applyFill="1" applyBorder="1" applyAlignment="1">
      <alignment horizontal="center" vertical="center" wrapText="1"/>
    </xf>
    <xf numFmtId="0" fontId="42" fillId="6" borderId="0" xfId="83" applyFont="1" applyFill="1" applyAlignment="1">
      <alignment horizontal="center" vertical="center" wrapText="1"/>
    </xf>
    <xf numFmtId="0" fontId="42" fillId="6" borderId="3" xfId="83" applyFont="1" applyFill="1" applyBorder="1" applyAlignment="1">
      <alignment horizontal="center" vertical="center" wrapText="1"/>
    </xf>
    <xf numFmtId="0" fontId="42" fillId="6" borderId="6" xfId="83" applyFont="1" applyFill="1" applyBorder="1" applyAlignment="1">
      <alignment horizontal="center" vertical="center" wrapText="1"/>
    </xf>
    <xf numFmtId="0" fontId="42" fillId="6" borderId="5" xfId="83" applyFont="1" applyFill="1" applyBorder="1" applyAlignment="1">
      <alignment horizontal="center" vertical="center" wrapText="1"/>
    </xf>
    <xf numFmtId="0" fontId="42" fillId="6" borderId="10" xfId="83" applyFont="1" applyFill="1" applyBorder="1" applyAlignment="1">
      <alignment horizontal="center" vertical="center" wrapText="1"/>
    </xf>
    <xf numFmtId="164" fontId="57" fillId="18" borderId="11" xfId="11" applyFont="1" applyFill="1" applyBorder="1" applyAlignment="1">
      <alignment horizontal="center" vertical="center" wrapText="1"/>
    </xf>
    <xf numFmtId="164" fontId="57" fillId="18" borderId="9" xfId="11" applyFont="1" applyFill="1" applyBorder="1" applyAlignment="1">
      <alignment horizontal="center" vertical="center" wrapText="1"/>
    </xf>
    <xf numFmtId="164" fontId="24" fillId="17" borderId="1" xfId="11" applyFont="1" applyFill="1" applyBorder="1" applyAlignment="1">
      <alignment horizontal="center" vertical="center"/>
    </xf>
    <xf numFmtId="164" fontId="24" fillId="17" borderId="8" xfId="11" applyFont="1" applyFill="1" applyBorder="1" applyAlignment="1">
      <alignment horizontal="center" vertical="center"/>
    </xf>
    <xf numFmtId="166" fontId="24" fillId="17" borderId="0" xfId="11" applyNumberFormat="1" applyFont="1" applyFill="1" applyAlignment="1">
      <alignment horizontal="center" vertical="center"/>
    </xf>
    <xf numFmtId="166" fontId="24" fillId="17" borderId="3" xfId="11" applyNumberFormat="1" applyFont="1" applyFill="1" applyBorder="1" applyAlignment="1">
      <alignment horizontal="center" vertical="center"/>
    </xf>
    <xf numFmtId="164" fontId="54" fillId="17" borderId="11" xfId="11" applyFont="1" applyFill="1" applyBorder="1" applyAlignment="1">
      <alignment horizontal="center" vertical="center" wrapText="1"/>
    </xf>
    <xf numFmtId="164" fontId="54" fillId="17" borderId="9" xfId="11" applyFont="1" applyFill="1" applyBorder="1" applyAlignment="1">
      <alignment horizontal="center" vertical="center" wrapText="1"/>
    </xf>
    <xf numFmtId="164" fontId="54" fillId="17" borderId="7" xfId="11" applyFont="1" applyFill="1" applyBorder="1" applyAlignment="1">
      <alignment horizontal="center" vertical="center" wrapText="1"/>
    </xf>
    <xf numFmtId="0" fontId="43" fillId="8" borderId="12" xfId="83" applyFont="1" applyFill="1" applyBorder="1" applyAlignment="1">
      <alignment horizontal="center" vertical="center" wrapText="1"/>
    </xf>
    <xf numFmtId="0" fontId="43" fillId="8" borderId="14" xfId="83" applyFont="1" applyFill="1" applyBorder="1" applyAlignment="1">
      <alignment horizontal="center" vertical="center" wrapText="1"/>
    </xf>
    <xf numFmtId="0" fontId="43" fillId="8" borderId="13" xfId="83" applyFont="1" applyFill="1" applyBorder="1" applyAlignment="1">
      <alignment horizontal="center" vertical="center" wrapText="1"/>
    </xf>
    <xf numFmtId="0" fontId="53" fillId="14" borderId="0" xfId="83" applyFont="1" applyFill="1" applyAlignment="1">
      <alignment horizontal="center" vertical="center" wrapText="1"/>
    </xf>
    <xf numFmtId="0" fontId="53" fillId="14" borderId="4" xfId="83" applyFont="1" applyFill="1" applyBorder="1" applyAlignment="1">
      <alignment horizontal="center" vertical="center" wrapText="1"/>
    </xf>
    <xf numFmtId="0" fontId="66" fillId="14" borderId="4" xfId="83" applyFont="1" applyFill="1" applyBorder="1" applyAlignment="1">
      <alignment horizontal="center" vertical="center" wrapText="1"/>
    </xf>
    <xf numFmtId="0" fontId="66" fillId="14" borderId="0" xfId="83" applyFont="1" applyFill="1" applyAlignment="1">
      <alignment horizontal="center" vertical="center" wrapText="1"/>
    </xf>
    <xf numFmtId="0" fontId="66" fillId="14" borderId="3" xfId="83" applyFont="1" applyFill="1" applyBorder="1" applyAlignment="1">
      <alignment horizontal="center" vertical="center" wrapText="1"/>
    </xf>
    <xf numFmtId="0" fontId="66" fillId="14" borderId="6" xfId="83" applyFont="1" applyFill="1" applyBorder="1" applyAlignment="1">
      <alignment horizontal="center" vertical="center" wrapText="1"/>
    </xf>
    <xf numFmtId="0" fontId="66" fillId="14" borderId="5" xfId="83" applyFont="1" applyFill="1" applyBorder="1" applyAlignment="1">
      <alignment horizontal="center" vertical="center" wrapText="1"/>
    </xf>
    <xf numFmtId="0" fontId="66" fillId="14" borderId="10" xfId="83" applyFont="1" applyFill="1" applyBorder="1" applyAlignment="1">
      <alignment horizontal="center" vertical="center" wrapText="1"/>
    </xf>
    <xf numFmtId="0" fontId="53" fillId="14" borderId="3" xfId="83" applyFont="1" applyFill="1" applyBorder="1" applyAlignment="1">
      <alignment horizontal="center" vertical="center" wrapText="1"/>
    </xf>
    <xf numFmtId="0" fontId="53" fillId="14" borderId="6" xfId="83" applyFont="1" applyFill="1" applyBorder="1" applyAlignment="1">
      <alignment horizontal="center" vertical="center" wrapText="1"/>
    </xf>
    <xf numFmtId="0" fontId="53" fillId="14" borderId="5" xfId="83" applyFont="1" applyFill="1" applyBorder="1" applyAlignment="1">
      <alignment horizontal="center" vertical="center" wrapText="1"/>
    </xf>
    <xf numFmtId="0" fontId="53" fillId="14" borderId="10" xfId="83" applyFont="1" applyFill="1" applyBorder="1" applyAlignment="1">
      <alignment horizontal="center" vertical="center" wrapText="1"/>
    </xf>
    <xf numFmtId="0" fontId="46" fillId="14" borderId="1" xfId="83" applyFont="1" applyFill="1" applyBorder="1" applyAlignment="1">
      <alignment horizontal="center" vertical="center" wrapText="1"/>
    </xf>
    <xf numFmtId="0" fontId="46" fillId="14" borderId="0" xfId="83" applyFont="1" applyFill="1" applyAlignment="1">
      <alignment horizontal="center" vertical="center" wrapText="1"/>
    </xf>
    <xf numFmtId="0" fontId="51" fillId="4" borderId="2" xfId="83" applyFont="1" applyFill="1" applyBorder="1" applyAlignment="1">
      <alignment horizontal="center" vertical="center" wrapText="1"/>
    </xf>
    <xf numFmtId="0" fontId="51" fillId="4" borderId="1" xfId="83" applyFont="1" applyFill="1" applyBorder="1" applyAlignment="1">
      <alignment horizontal="center" vertical="center" wrapText="1"/>
    </xf>
    <xf numFmtId="0" fontId="51" fillId="4" borderId="8" xfId="83" applyFont="1" applyFill="1" applyBorder="1" applyAlignment="1">
      <alignment horizontal="center" vertical="center" wrapText="1"/>
    </xf>
    <xf numFmtId="0" fontId="51" fillId="4" borderId="4" xfId="83" applyFont="1" applyFill="1" applyBorder="1" applyAlignment="1">
      <alignment horizontal="center" vertical="center" wrapText="1"/>
    </xf>
    <xf numFmtId="0" fontId="51" fillId="4" borderId="0" xfId="83" applyFont="1" applyFill="1" applyAlignment="1">
      <alignment horizontal="center" vertical="center" wrapText="1"/>
    </xf>
    <xf numFmtId="0" fontId="51" fillId="4" borderId="3" xfId="83" applyFont="1" applyFill="1" applyBorder="1" applyAlignment="1">
      <alignment horizontal="center" vertical="center" wrapText="1"/>
    </xf>
    <xf numFmtId="0" fontId="51" fillId="4" borderId="6" xfId="83" applyFont="1" applyFill="1" applyBorder="1" applyAlignment="1">
      <alignment horizontal="center" vertical="center" wrapText="1"/>
    </xf>
    <xf numFmtId="0" fontId="51" fillId="4" borderId="5" xfId="83" applyFont="1" applyFill="1" applyBorder="1" applyAlignment="1">
      <alignment horizontal="center" vertical="center" wrapText="1"/>
    </xf>
    <xf numFmtId="0" fontId="51" fillId="4" borderId="10" xfId="83" applyFont="1" applyFill="1" applyBorder="1" applyAlignment="1">
      <alignment horizontal="center" vertical="center" wrapText="1"/>
    </xf>
    <xf numFmtId="0" fontId="59" fillId="4" borderId="2" xfId="83" applyFont="1" applyFill="1" applyBorder="1" applyAlignment="1">
      <alignment horizontal="center" vertical="center" wrapText="1"/>
    </xf>
    <xf numFmtId="0" fontId="59" fillId="4" borderId="1" xfId="83" applyFont="1" applyFill="1" applyBorder="1" applyAlignment="1">
      <alignment horizontal="center" vertical="center" wrapText="1"/>
    </xf>
    <xf numFmtId="0" fontId="59" fillId="4" borderId="8" xfId="83" applyFont="1" applyFill="1" applyBorder="1" applyAlignment="1">
      <alignment horizontal="center" vertical="center" wrapText="1"/>
    </xf>
    <xf numFmtId="0" fontId="59" fillId="4" borderId="6" xfId="83" applyFont="1" applyFill="1" applyBorder="1" applyAlignment="1">
      <alignment horizontal="center" vertical="center" wrapText="1"/>
    </xf>
    <xf numFmtId="0" fontId="59" fillId="4" borderId="5" xfId="83" applyFont="1" applyFill="1" applyBorder="1" applyAlignment="1">
      <alignment horizontal="center" vertical="center" wrapText="1"/>
    </xf>
    <xf numFmtId="0" fontId="59" fillId="4" borderId="10" xfId="83" applyFont="1" applyFill="1" applyBorder="1" applyAlignment="1">
      <alignment horizontal="center" vertical="center" wrapText="1"/>
    </xf>
    <xf numFmtId="0" fontId="43" fillId="16" borderId="11" xfId="83" applyFont="1" applyFill="1" applyBorder="1" applyAlignment="1">
      <alignment horizontal="center" vertical="center" wrapText="1"/>
    </xf>
    <xf numFmtId="0" fontId="43" fillId="16" borderId="9" xfId="83" applyFont="1" applyFill="1" applyBorder="1" applyAlignment="1">
      <alignment horizontal="center" vertical="center" wrapText="1"/>
    </xf>
    <xf numFmtId="0" fontId="43" fillId="16" borderId="7" xfId="83" applyFont="1" applyFill="1" applyBorder="1" applyAlignment="1">
      <alignment horizontal="center" vertical="center" wrapText="1"/>
    </xf>
    <xf numFmtId="0" fontId="59" fillId="4" borderId="4" xfId="83" applyFont="1" applyFill="1" applyBorder="1" applyAlignment="1">
      <alignment horizontal="center" vertical="center" wrapText="1"/>
    </xf>
    <xf numFmtId="0" fontId="59" fillId="4" borderId="0" xfId="83" applyFont="1" applyFill="1" applyAlignment="1">
      <alignment horizontal="center" vertical="center" wrapText="1"/>
    </xf>
    <xf numFmtId="0" fontId="59" fillId="4" borderId="3" xfId="83" applyFont="1" applyFill="1" applyBorder="1" applyAlignment="1">
      <alignment horizontal="center" vertical="center" wrapText="1"/>
    </xf>
    <xf numFmtId="0" fontId="44" fillId="21" borderId="7" xfId="83" applyFont="1" applyFill="1" applyBorder="1" applyAlignment="1">
      <alignment horizontal="center" vertical="center" wrapText="1"/>
    </xf>
    <xf numFmtId="0" fontId="44" fillId="7" borderId="11" xfId="83" applyFont="1" applyFill="1" applyBorder="1" applyAlignment="1">
      <alignment horizontal="center" vertical="center" wrapText="1"/>
    </xf>
    <xf numFmtId="0" fontId="44" fillId="7" borderId="9" xfId="83" applyFont="1" applyFill="1" applyBorder="1" applyAlignment="1">
      <alignment horizontal="center" vertical="center" wrapText="1"/>
    </xf>
    <xf numFmtId="0" fontId="44" fillId="7" borderId="7" xfId="83" applyFont="1" applyFill="1" applyBorder="1" applyAlignment="1">
      <alignment horizontal="center" vertical="center" wrapText="1"/>
    </xf>
    <xf numFmtId="0" fontId="44" fillId="20" borderId="11" xfId="83" applyFont="1" applyFill="1" applyBorder="1" applyAlignment="1">
      <alignment horizontal="center" vertical="center" wrapText="1"/>
    </xf>
    <xf numFmtId="0" fontId="44" fillId="20" borderId="9" xfId="83" applyFont="1" applyFill="1" applyBorder="1" applyAlignment="1">
      <alignment horizontal="center" vertical="center" wrapText="1"/>
    </xf>
    <xf numFmtId="0" fontId="44" fillId="20" borderId="7" xfId="83" applyFont="1" applyFill="1" applyBorder="1" applyAlignment="1">
      <alignment horizontal="center" vertical="center" wrapText="1"/>
    </xf>
    <xf numFmtId="0" fontId="43" fillId="10" borderId="11" xfId="83" applyFont="1" applyFill="1" applyBorder="1" applyAlignment="1">
      <alignment horizontal="center" vertical="center" wrapText="1"/>
    </xf>
    <xf numFmtId="0" fontId="43" fillId="10" borderId="9" xfId="83" applyFont="1" applyFill="1" applyBorder="1" applyAlignment="1">
      <alignment horizontal="center" vertical="center" wrapText="1"/>
    </xf>
    <xf numFmtId="0" fontId="43" fillId="10" borderId="7" xfId="83" applyFont="1" applyFill="1" applyBorder="1" applyAlignment="1">
      <alignment horizontal="center" vertical="center" wrapText="1"/>
    </xf>
    <xf numFmtId="0" fontId="43" fillId="3" borderId="1" xfId="83" applyFont="1" applyFill="1" applyBorder="1" applyAlignment="1">
      <alignment horizontal="center" vertical="center" wrapText="1"/>
    </xf>
    <xf numFmtId="0" fontId="43" fillId="3" borderId="8" xfId="83" applyFont="1" applyFill="1" applyBorder="1" applyAlignment="1">
      <alignment horizontal="center" vertical="center" wrapText="1"/>
    </xf>
    <xf numFmtId="0" fontId="43" fillId="3" borderId="5" xfId="83" applyFont="1" applyFill="1" applyBorder="1" applyAlignment="1">
      <alignment horizontal="center" vertical="center" wrapText="1"/>
    </xf>
    <xf numFmtId="0" fontId="43" fillId="3" borderId="10" xfId="83" applyFont="1" applyFill="1" applyBorder="1" applyAlignment="1">
      <alignment horizontal="center" vertical="center" wrapText="1"/>
    </xf>
    <xf numFmtId="0" fontId="43" fillId="2" borderId="11" xfId="83" applyFont="1" applyFill="1" applyBorder="1" applyAlignment="1">
      <alignment horizontal="center" vertical="center" wrapText="1"/>
    </xf>
    <xf numFmtId="0" fontId="43" fillId="2" borderId="9" xfId="83" applyFont="1" applyFill="1" applyBorder="1" applyAlignment="1">
      <alignment horizontal="center" vertical="center" wrapText="1"/>
    </xf>
    <xf numFmtId="0" fontId="43" fillId="2" borderId="7" xfId="83" applyFont="1" applyFill="1" applyBorder="1" applyAlignment="1">
      <alignment horizontal="center" vertical="center" wrapText="1"/>
    </xf>
    <xf numFmtId="0" fontId="44" fillId="22" borderId="11" xfId="83" applyFont="1" applyFill="1" applyBorder="1" applyAlignment="1">
      <alignment horizontal="center" vertical="center" wrapText="1"/>
    </xf>
    <xf numFmtId="0" fontId="44" fillId="22" borderId="9" xfId="83" applyFont="1" applyFill="1" applyBorder="1" applyAlignment="1">
      <alignment horizontal="center" vertical="center" wrapText="1"/>
    </xf>
    <xf numFmtId="0" fontId="44" fillId="22" borderId="7" xfId="83" applyFont="1" applyFill="1" applyBorder="1" applyAlignment="1">
      <alignment horizontal="center" vertical="center" wrapText="1"/>
    </xf>
    <xf numFmtId="0" fontId="47" fillId="4" borderId="1" xfId="83" applyFont="1" applyFill="1" applyBorder="1" applyAlignment="1">
      <alignment horizontal="center" vertical="center" wrapText="1"/>
    </xf>
    <xf numFmtId="0" fontId="47" fillId="4" borderId="8" xfId="83" applyFont="1" applyFill="1" applyBorder="1" applyAlignment="1">
      <alignment horizontal="center" vertical="center" wrapText="1"/>
    </xf>
    <xf numFmtId="0" fontId="47" fillId="4" borderId="5" xfId="83" applyFont="1" applyFill="1" applyBorder="1" applyAlignment="1">
      <alignment horizontal="center" vertical="center" wrapText="1"/>
    </xf>
    <xf numFmtId="0" fontId="47" fillId="4" borderId="10" xfId="83" applyFont="1" applyFill="1" applyBorder="1" applyAlignment="1">
      <alignment horizontal="center" vertical="center" wrapText="1"/>
    </xf>
    <xf numFmtId="0" fontId="44" fillId="12" borderId="11" xfId="83" applyFont="1" applyFill="1" applyBorder="1" applyAlignment="1">
      <alignment horizontal="center" vertical="center" wrapText="1"/>
    </xf>
    <xf numFmtId="0" fontId="44" fillId="12" borderId="7" xfId="83" applyFont="1" applyFill="1" applyBorder="1" applyAlignment="1">
      <alignment horizontal="center" vertical="center" wrapText="1"/>
    </xf>
    <xf numFmtId="0" fontId="44" fillId="12" borderId="9" xfId="83" applyFont="1" applyFill="1" applyBorder="1" applyAlignment="1">
      <alignment horizontal="center" vertical="center" wrapText="1"/>
    </xf>
    <xf numFmtId="0" fontId="61" fillId="3" borderId="1" xfId="83" applyFont="1" applyFill="1" applyBorder="1" applyAlignment="1">
      <alignment horizontal="center" vertical="center" wrapText="1"/>
    </xf>
    <xf numFmtId="0" fontId="61" fillId="3" borderId="8" xfId="83" applyFont="1" applyFill="1" applyBorder="1" applyAlignment="1">
      <alignment horizontal="center" vertical="center" wrapText="1"/>
    </xf>
    <xf numFmtId="0" fontId="61" fillId="3" borderId="0" xfId="83" applyFont="1" applyFill="1" applyAlignment="1">
      <alignment horizontal="center" vertical="center" wrapText="1"/>
    </xf>
    <xf numFmtId="0" fontId="61" fillId="3" borderId="3" xfId="83" applyFont="1" applyFill="1" applyBorder="1" applyAlignment="1">
      <alignment horizontal="center" vertical="center" wrapText="1"/>
    </xf>
    <xf numFmtId="0" fontId="61" fillId="3" borderId="5" xfId="83" applyFont="1" applyFill="1" applyBorder="1" applyAlignment="1">
      <alignment horizontal="center" vertical="center" wrapText="1"/>
    </xf>
    <xf numFmtId="0" fontId="61" fillId="3" borderId="10" xfId="83" applyFont="1" applyFill="1" applyBorder="1" applyAlignment="1">
      <alignment horizontal="center" vertical="center" wrapText="1"/>
    </xf>
    <xf numFmtId="0" fontId="65" fillId="6" borderId="2" xfId="83" applyFont="1" applyFill="1" applyBorder="1" applyAlignment="1">
      <alignment horizontal="center" vertical="center" wrapText="1"/>
    </xf>
    <xf numFmtId="0" fontId="65" fillId="6" borderId="1" xfId="83" applyFont="1" applyFill="1" applyBorder="1" applyAlignment="1">
      <alignment horizontal="center" vertical="center" wrapText="1"/>
    </xf>
    <xf numFmtId="0" fontId="65" fillId="6" borderId="8" xfId="83" applyFont="1" applyFill="1" applyBorder="1" applyAlignment="1">
      <alignment horizontal="center" vertical="center" wrapText="1"/>
    </xf>
    <xf numFmtId="0" fontId="65" fillId="6" borderId="4" xfId="83" applyFont="1" applyFill="1" applyBorder="1" applyAlignment="1">
      <alignment horizontal="center" vertical="center" wrapText="1"/>
    </xf>
    <xf numFmtId="0" fontId="65" fillId="6" borderId="0" xfId="83" applyFont="1" applyFill="1" applyAlignment="1">
      <alignment horizontal="center" vertical="center" wrapText="1"/>
    </xf>
    <xf numFmtId="0" fontId="65" fillId="6" borderId="3" xfId="83" applyFont="1" applyFill="1" applyBorder="1" applyAlignment="1">
      <alignment horizontal="center" vertical="center" wrapText="1"/>
    </xf>
    <xf numFmtId="0" fontId="65" fillId="6" borderId="5" xfId="83" applyFont="1" applyFill="1" applyBorder="1" applyAlignment="1">
      <alignment horizontal="center" vertical="center" wrapText="1"/>
    </xf>
    <xf numFmtId="0" fontId="65" fillId="6" borderId="10" xfId="83" applyFont="1" applyFill="1" applyBorder="1" applyAlignment="1">
      <alignment horizontal="center" vertical="center" wrapText="1"/>
    </xf>
    <xf numFmtId="0" fontId="61" fillId="14" borderId="0" xfId="83" applyFont="1" applyFill="1" applyAlignment="1">
      <alignment horizontal="center" vertical="center" wrapText="1"/>
    </xf>
    <xf numFmtId="0" fontId="44" fillId="4" borderId="11" xfId="83" applyFont="1" applyFill="1" applyBorder="1" applyAlignment="1">
      <alignment horizontal="center" vertical="center" wrapText="1"/>
    </xf>
    <xf numFmtId="0" fontId="44" fillId="4" borderId="7" xfId="83" applyFont="1" applyFill="1" applyBorder="1" applyAlignment="1">
      <alignment horizontal="center" vertical="center"/>
    </xf>
    <xf numFmtId="21" fontId="0" fillId="0" borderId="0" xfId="0" applyNumberFormat="1"/>
    <xf numFmtId="21" fontId="70" fillId="0" borderId="0" xfId="0" applyNumberFormat="1" applyFont="1"/>
  </cellXfs>
  <cellStyles count="85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2 2" xfId="36" xr:uid="{73EFD4DC-EBC4-42F5-817A-BA0D5CD9CD01}"/>
    <cellStyle name="Hyperlink 3" xfId="5" xr:uid="{00000000-0005-0000-0000-000005000000}"/>
    <cellStyle name="Hyperlink 4" xfId="12" xr:uid="{00000000-0005-0000-0000-000006000000}"/>
    <cellStyle name="Hyperlink 5" xfId="15" xr:uid="{466243C4-DE51-4BB7-A240-66E856C09B78}"/>
    <cellStyle name="Normal" xfId="0" builtinId="0"/>
    <cellStyle name="Normal 10" xfId="18" xr:uid="{B37A4D98-F859-4878-ABEC-2FDB2ACBB67F}"/>
    <cellStyle name="Normal 10 2" xfId="27" xr:uid="{7B443D2B-BE14-4482-A4EF-5ADD89612642}"/>
    <cellStyle name="Normal 11" xfId="19" xr:uid="{262F8BF6-A98B-49BE-A85D-8CC8AAECA6AD}"/>
    <cellStyle name="Normal 11 2" xfId="28" xr:uid="{5122C9D2-7A42-4454-AAB4-8221B7438C98}"/>
    <cellStyle name="Normal 12" xfId="20" xr:uid="{CB6C8BA6-4E67-4B4D-8FFD-39FCDA290E0B}"/>
    <cellStyle name="Normal 12 2" xfId="29" xr:uid="{55E2F8C2-7CAC-443A-8F23-A5CB836F5D50}"/>
    <cellStyle name="Normal 13" xfId="21" xr:uid="{CD23B1EE-2927-4A6D-B450-B8D2A0F05034}"/>
    <cellStyle name="Normal 13 2" xfId="30" xr:uid="{12B6F982-5699-4CFE-8C62-D0CAEB4DE63B}"/>
    <cellStyle name="Normal 14" xfId="22" xr:uid="{525F6273-4FFC-4EF5-88D1-79F8C01F8372}"/>
    <cellStyle name="Normal 15" xfId="31" xr:uid="{9533715A-CBA8-4F5F-A669-1D05D9857DD7}"/>
    <cellStyle name="Normal 16" xfId="32" xr:uid="{2A254DD1-B90C-41F0-BDD5-C9B25C856BB2}"/>
    <cellStyle name="Normal 17" xfId="33" xr:uid="{4CA4922C-4D95-4E9A-9292-A9330D6036A5}"/>
    <cellStyle name="Normal 18" xfId="34" xr:uid="{32F17775-0273-4E2B-9DA8-CB7FC2A2D401}"/>
    <cellStyle name="Normal 2" xfId="6" xr:uid="{00000000-0005-0000-0000-000008000000}"/>
    <cellStyle name="Normal 2 10" xfId="74" xr:uid="{1B0F4FA9-0D25-4E31-95A4-C7E580FA1DA1}"/>
    <cellStyle name="Normal 2 2" xfId="35" xr:uid="{0493A4BF-535F-4CD2-A6BA-A59A0DBC3A50}"/>
    <cellStyle name="Normal 2 2 2" xfId="60" xr:uid="{1D320E17-FD21-428C-82E5-DB1A0DB0F5A6}"/>
    <cellStyle name="Normal 2 2 3" xfId="69" xr:uid="{4154EB6B-BEDF-4BB4-907D-595E53C788A7}"/>
    <cellStyle name="Normal 2 2 4" xfId="80" xr:uid="{CDA581AC-4B18-4161-8FA3-5C2C6A9F2981}"/>
    <cellStyle name="Normal 2 3" xfId="39" xr:uid="{313B4DC2-298B-4CDA-9DB6-DA9A56CE3213}"/>
    <cellStyle name="Normal 2 3 2" xfId="57" xr:uid="{8469742A-AB40-4BD6-B73C-D266DB592A96}"/>
    <cellStyle name="Normal 2 3 3" xfId="66" xr:uid="{F35661AB-2DF1-482C-923F-B82248DF0F6C}"/>
    <cellStyle name="Normal 2 3 4" xfId="77" xr:uid="{36415DCF-ED2F-49F1-8E13-5B10E5CAB805}"/>
    <cellStyle name="Normal 2 4" xfId="42" xr:uid="{0B0BB698-667E-4A6F-8FBD-7D0C90ED2AB1}"/>
    <cellStyle name="Normal 2 5" xfId="45" xr:uid="{A09C3C77-E1D6-456F-B1BC-9151E9BF4FC2}"/>
    <cellStyle name="Normal 2 6" xfId="48" xr:uid="{2C29292B-F2EA-4E70-8DB9-495F13572518}"/>
    <cellStyle name="Normal 2 7" xfId="51" xr:uid="{A70FE241-758E-4B07-BEFB-45D54B624BC6}"/>
    <cellStyle name="Normal 2 8" xfId="54" xr:uid="{C04392B0-B4A3-41D6-8EAC-8B1809486773}"/>
    <cellStyle name="Normal 2 9" xfId="63" xr:uid="{71695FC5-98A1-4316-B577-F129CD113047}"/>
    <cellStyle name="Normal 3" xfId="7" xr:uid="{00000000-0005-0000-0000-000009000000}"/>
    <cellStyle name="Normal 3 10" xfId="75" xr:uid="{C72542CD-48A8-4377-924D-0CACACDD8F7A}"/>
    <cellStyle name="Normal 3 2" xfId="37" xr:uid="{1F7AF19E-41DC-44F9-851D-289A403DF45A}"/>
    <cellStyle name="Normal 3 2 2" xfId="61" xr:uid="{9E2AF5DE-E939-49F2-A02A-D38E4A638729}"/>
    <cellStyle name="Normal 3 2 3" xfId="70" xr:uid="{290A51AC-6C4F-490F-8D7B-4E8791EEC105}"/>
    <cellStyle name="Normal 3 2 4" xfId="81" xr:uid="{6A6EC323-3819-4AE8-AC9A-124753222CBF}"/>
    <cellStyle name="Normal 3 3" xfId="40" xr:uid="{835D0274-078E-4E29-87FD-83ED84D39EDD}"/>
    <cellStyle name="Normal 3 3 2" xfId="58" xr:uid="{6151D48C-B971-4EBB-9E8A-884301CB7C5F}"/>
    <cellStyle name="Normal 3 3 3" xfId="67" xr:uid="{A4E2C815-B10B-4C68-8CB1-E8AC340E91F4}"/>
    <cellStyle name="Normal 3 3 4" xfId="78" xr:uid="{085FF6EB-E463-465E-8C19-63D30F2E4558}"/>
    <cellStyle name="Normal 3 4" xfId="43" xr:uid="{ADA44863-6941-4B80-AF13-6639AC10EDA5}"/>
    <cellStyle name="Normal 3 4 2" xfId="73" xr:uid="{6B53A257-21D1-49B3-AC1D-2F280134292A}"/>
    <cellStyle name="Normal 3 4 3" xfId="84" xr:uid="{6B31989D-9495-4E1F-A15E-414389C5A7EB}"/>
    <cellStyle name="Normal 3 5" xfId="46" xr:uid="{D73B377F-98BD-4837-BCA6-431AF070C7CB}"/>
    <cellStyle name="Normal 3 6" xfId="49" xr:uid="{44E71BB5-59A0-4BB5-84F7-491F929CD5B8}"/>
    <cellStyle name="Normal 3 7" xfId="52" xr:uid="{F1503CE8-D036-4630-A42C-F3BF99D31AFD}"/>
    <cellStyle name="Normal 3 8" xfId="55" xr:uid="{5DAFFBF9-E565-41FB-82B3-4B13551F097A}"/>
    <cellStyle name="Normal 3 9" xfId="64" xr:uid="{BB92B787-E375-4571-882F-F85039ACFBA5}"/>
    <cellStyle name="Normal 4" xfId="8" xr:uid="{00000000-0005-0000-0000-00000A000000}"/>
    <cellStyle name="Normal 4 10" xfId="76" xr:uid="{BE2FBE4A-91DD-422A-9BAA-79367F26FC72}"/>
    <cellStyle name="Normal 4 2" xfId="38" xr:uid="{087C5F30-7D69-440A-A67B-BD575BCE84A3}"/>
    <cellStyle name="Normal 4 2 2" xfId="62" xr:uid="{105DC4B0-A58E-4C31-9B25-7E9C5EC4F1E2}"/>
    <cellStyle name="Normal 4 2 3" xfId="71" xr:uid="{0C7A0739-3F7B-4527-BC1C-8C628F3B477C}"/>
    <cellStyle name="Normal 4 2 4" xfId="82" xr:uid="{6B248DC7-A296-4FA2-8AE0-7B393322ECBA}"/>
    <cellStyle name="Normal 4 3" xfId="41" xr:uid="{6FBEFCF1-AD0C-4C27-8FD5-A5F9C695A33A}"/>
    <cellStyle name="Normal 4 3 2" xfId="59" xr:uid="{B8DFBB24-A630-4D0A-ABD2-E618DF65048C}"/>
    <cellStyle name="Normal 4 3 3" xfId="68" xr:uid="{DF75885E-217D-4562-92FD-09D21B8A14AC}"/>
    <cellStyle name="Normal 4 3 4" xfId="79" xr:uid="{5F5CF9E3-9C11-4766-A661-84E39D044698}"/>
    <cellStyle name="Normal 4 4" xfId="44" xr:uid="{4D5A34E9-472F-48E6-9EDC-135B76B456AD}"/>
    <cellStyle name="Normal 4 5" xfId="47" xr:uid="{ACB7913E-400D-4F4F-AE36-FD32D7FC40BA}"/>
    <cellStyle name="Normal 4 6" xfId="50" xr:uid="{98BAD3D0-547B-4F8F-966E-4CC29AE01A32}"/>
    <cellStyle name="Normal 4 7" xfId="53" xr:uid="{BE4718E4-F1D3-41AA-980F-63BAA68F3B60}"/>
    <cellStyle name="Normal 4 8" xfId="56" xr:uid="{E3769A29-B983-4DEC-B41A-DD597243D555}"/>
    <cellStyle name="Normal 4 9" xfId="65" xr:uid="{0B0C4EF6-0058-4A5B-A990-5B0BF700D242}"/>
    <cellStyle name="Normal 5" xfId="9" xr:uid="{00000000-0005-0000-0000-00000B000000}"/>
    <cellStyle name="Normal 5 2" xfId="23" xr:uid="{BCBF4D8D-46D2-405B-9BE9-FA720F0CCB5E}"/>
    <cellStyle name="Normal 5 3" xfId="72" xr:uid="{C3E2C6EF-FD06-44ED-85A5-924135E92D09}"/>
    <cellStyle name="Normal 5 4" xfId="83" xr:uid="{7AB21096-E8EB-420A-ACB2-1AFC6F95069A}"/>
    <cellStyle name="Normal 6" xfId="11" xr:uid="{00000000-0005-0000-0000-00000C000000}"/>
    <cellStyle name="Normal 7" xfId="14" xr:uid="{F45775ED-8978-4ACE-B23A-4338774920D2}"/>
    <cellStyle name="Normal 7 2" xfId="24" xr:uid="{AD4A5FBB-604C-4D11-87E7-0D9B42AF761E}"/>
    <cellStyle name="Normal 8" xfId="16" xr:uid="{B8BD6C65-C668-4370-BDC6-0670290D31B3}"/>
    <cellStyle name="Normal 8 2" xfId="25" xr:uid="{C358ED9A-DE3D-4992-8C11-9AD7CE021942}"/>
    <cellStyle name="Normal 9" xfId="17" xr:uid="{6D9EB044-D0EE-482E-9139-4032ECD76B2C}"/>
    <cellStyle name="Normal 9 2" xfId="26" xr:uid="{09230E35-B94B-488C-BBA8-EBF9AB36B9E7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eeesa.webex.com/ieeesa/j.php?MTID=ma93c8d474610c97ad462749f9a6acf62" TargetMode="External"/><Relationship Id="rId13" Type="http://schemas.openxmlformats.org/officeDocument/2006/relationships/hyperlink" Target="https://ieeesa.webex.com/ieeesa/j.php?MTID=m01ff28c960695121d05455c6d69b3265" TargetMode="External"/><Relationship Id="rId18" Type="http://schemas.openxmlformats.org/officeDocument/2006/relationships/hyperlink" Target="https://ieeesa.webex.com/ieeesa/j.php?MTID=mcdab9b9b253e7485b3cd76fa3d817f71" TargetMode="External"/><Relationship Id="rId3" Type="http://schemas.openxmlformats.org/officeDocument/2006/relationships/hyperlink" Target="https://ieeesa.webex.com/ieeesa/j.php?MTID=m01ff28c960695121d05455c6d69b3265" TargetMode="External"/><Relationship Id="rId7" Type="http://schemas.openxmlformats.org/officeDocument/2006/relationships/hyperlink" Target="https://ieeesa.webex.com/ieeesa/j.php?MTID=m6333b94a3b8864f303177b9c3e5dc42b" TargetMode="External"/><Relationship Id="rId12" Type="http://schemas.openxmlformats.org/officeDocument/2006/relationships/hyperlink" Target="https://ieeesa.webex.com/ieeesa/j.php?MTID=ma93c8d474610c97ad462749f9a6acf62" TargetMode="External"/><Relationship Id="rId17" Type="http://schemas.openxmlformats.org/officeDocument/2006/relationships/hyperlink" Target="https://ieeesa.webex.com/ieeesa/j.php?MTID=m01ff28c960695121d05455c6d69b3265" TargetMode="External"/><Relationship Id="rId2" Type="http://schemas.openxmlformats.org/officeDocument/2006/relationships/hyperlink" Target="https://ieeesa.webex.com/ieeesa/j.php?MTID=ma93c8d474610c97ad462749f9a6acf62" TargetMode="External"/><Relationship Id="rId16" Type="http://schemas.openxmlformats.org/officeDocument/2006/relationships/hyperlink" Target="https://ieeesa.webex.com/ieeesa/j.php?MTID=ma93c8d474610c97ad462749f9a6acf62" TargetMode="External"/><Relationship Id="rId1" Type="http://schemas.openxmlformats.org/officeDocument/2006/relationships/hyperlink" Target="https://ieeesa.webex.com/ieeesa/j.php?MTID=m6333b94a3b8864f303177b9c3e5dc42b" TargetMode="External"/><Relationship Id="rId6" Type="http://schemas.openxmlformats.org/officeDocument/2006/relationships/hyperlink" Target="https://ieeesa.webex.com/ieeesa/j.php?MTID=m6333b94a3b8864f303177b9c3e5dc42b" TargetMode="External"/><Relationship Id="rId11" Type="http://schemas.openxmlformats.org/officeDocument/2006/relationships/hyperlink" Target="https://ieeesa.webex.com/ieeesa/j.php?MTID=m6333b94a3b8864f303177b9c3e5dc42b" TargetMode="External"/><Relationship Id="rId5" Type="http://schemas.openxmlformats.org/officeDocument/2006/relationships/hyperlink" Target="https://www.ieee802.org/802tele_calendar.html" TargetMode="External"/><Relationship Id="rId15" Type="http://schemas.openxmlformats.org/officeDocument/2006/relationships/hyperlink" Target="https://ieeesa.webex.com/ieeesa/j.php?MTID=m6333b94a3b8864f303177b9c3e5dc42b" TargetMode="External"/><Relationship Id="rId10" Type="http://schemas.openxmlformats.org/officeDocument/2006/relationships/hyperlink" Target="https://ieeesa.webex.com/ieeesa/j.php?MTID=mcdab9b9b253e7485b3cd76fa3d817f71" TargetMode="External"/><Relationship Id="rId4" Type="http://schemas.openxmlformats.org/officeDocument/2006/relationships/hyperlink" Target="https://ieeesa.webex.com/ieeesa/j.php?MTID=mcdab9b9b253e7485b3cd76fa3d817f71" TargetMode="External"/><Relationship Id="rId9" Type="http://schemas.openxmlformats.org/officeDocument/2006/relationships/hyperlink" Target="https://ieeesa.webex.com/ieeesa/j.php?MTID=m01ff28c960695121d05455c6d69b3265" TargetMode="External"/><Relationship Id="rId14" Type="http://schemas.openxmlformats.org/officeDocument/2006/relationships/hyperlink" Target="https://ieeesa.webex.com/ieeesa/j.php?MTID=mcdab9b9b253e7485b3cd76fa3d817f71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://802world.org/plenary/" TargetMode="External"/><Relationship Id="rId5" Type="http://schemas.openxmlformats.org/officeDocument/2006/relationships/hyperlink" Target="https://www.ieee802.org/15/pub/TG4ab.html" TargetMode="External"/><Relationship Id="rId4" Type="http://schemas.openxmlformats.org/officeDocument/2006/relationships/hyperlink" Target="https://grouper.ieee.org/groups/802/15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5/15-25-0211-00-04ab-lb213-crs-for-cir-report.docx" TargetMode="External"/><Relationship Id="rId3" Type="http://schemas.openxmlformats.org/officeDocument/2006/relationships/hyperlink" Target="https://mentor.ieee.org/802.15/dcn/25/15-25-0206-00-04ab-draft-2-0-proposed-resolutions-mms-puablic-part1.docx" TargetMode="External"/><Relationship Id="rId7" Type="http://schemas.openxmlformats.org/officeDocument/2006/relationships/hyperlink" Target="https://mentor.ieee.org/802.15/dcn/25/15-25-0210-00-04ab-lb213-crs-for-miscellaneous-mms-comments.docx" TargetMode="External"/><Relationship Id="rId2" Type="http://schemas.openxmlformats.org/officeDocument/2006/relationships/hyperlink" Target="https://mentor.ieee.org/802.15/dcn/25/15-25-0176-00-04ab-tg4ab-mar-plenary-mins.docx" TargetMode="External"/><Relationship Id="rId1" Type="http://schemas.openxmlformats.org/officeDocument/2006/relationships/hyperlink" Target="https://mentor.ieee.org/802.15/dcn/25/15-25-0205-00-04ab-tg4ab-conf-call-mins-mar-to-may-2025.docx" TargetMode="External"/><Relationship Id="rId6" Type="http://schemas.openxmlformats.org/officeDocument/2006/relationships/hyperlink" Target="https://mentor.ieee.org/802.15/dcn/25/15-25-0209-00-04ab-lb213-crs-for-status-fields-and-long-term-parameters-updates.docx" TargetMode="External"/><Relationship Id="rId5" Type="http://schemas.openxmlformats.org/officeDocument/2006/relationships/hyperlink" Target="https://mentor.ieee.org/802.15/dcn/25/15-25-0208-00-04ab-draft-2-0-proposed-resolutions-bitmap-based-block-scheduling.docx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mentor.ieee.org/802.15/dcn/25/15-25-0207-00-04ab-draft-2-0-proposed-resolutions-mms-puablic-part2.docx" TargetMode="External"/><Relationship Id="rId9" Type="http://schemas.openxmlformats.org/officeDocument/2006/relationships/hyperlink" Target="https://mentor.ieee.org/802.15/dcn/25/15-25-0226-00-04ab-lb213-d02-comment-resolution-handling-of-tx-rx-of-compact-frames-cids-51-52-320.docx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5/15-25-0220-00-04ab-proposed-resolutions-for-d02-cids-123-and-135.docx" TargetMode="External"/><Relationship Id="rId1" Type="http://schemas.openxmlformats.org/officeDocument/2006/relationships/hyperlink" Target="https://mentor.ieee.org/802.15/dcn/25/15-25-0213-00-04ab-one-to-many-cids-in-d02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A3E074-2DF7-4CFD-85C9-8BD42FB1884B}">
  <dimension ref="A1:W44"/>
  <sheetViews>
    <sheetView topLeftCell="A6" zoomScale="90" zoomScaleNormal="90" workbookViewId="0">
      <selection activeCell="H32" sqref="E31:H36"/>
    </sheetView>
  </sheetViews>
  <sheetFormatPr defaultRowHeight="13.2" x14ac:dyDescent="0.25"/>
  <cols>
    <col min="1" max="1" width="16.33203125" customWidth="1"/>
  </cols>
  <sheetData>
    <row r="1" spans="1:23" ht="23.25" customHeight="1" x14ac:dyDescent="0.25">
      <c r="A1" s="125" t="s">
        <v>146</v>
      </c>
      <c r="B1" s="59" t="s">
        <v>130</v>
      </c>
      <c r="C1" s="59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</row>
    <row r="2" spans="1:23" ht="23.25" customHeight="1" x14ac:dyDescent="0.4">
      <c r="A2" s="126"/>
      <c r="B2" s="61" t="s">
        <v>131</v>
      </c>
      <c r="C2" s="61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</row>
    <row r="3" spans="1:23" ht="13.5" customHeight="1" thickBot="1" x14ac:dyDescent="0.3">
      <c r="A3" s="126"/>
      <c r="B3" s="63" t="s">
        <v>79</v>
      </c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4"/>
    </row>
    <row r="4" spans="1:23" ht="12.75" customHeight="1" x14ac:dyDescent="0.25">
      <c r="A4" s="131" t="s">
        <v>75</v>
      </c>
      <c r="B4" s="127" t="s">
        <v>45</v>
      </c>
      <c r="C4" s="128"/>
      <c r="D4" s="107" t="s">
        <v>46</v>
      </c>
      <c r="E4" s="108"/>
      <c r="F4" s="108"/>
      <c r="G4" s="108"/>
      <c r="H4" s="109"/>
      <c r="I4" s="107" t="s">
        <v>47</v>
      </c>
      <c r="J4" s="108"/>
      <c r="K4" s="108"/>
      <c r="L4" s="108"/>
      <c r="M4" s="109"/>
      <c r="N4" s="107" t="s">
        <v>48</v>
      </c>
      <c r="O4" s="108"/>
      <c r="P4" s="108"/>
      <c r="Q4" s="108"/>
      <c r="R4" s="109"/>
      <c r="S4" s="107" t="s">
        <v>49</v>
      </c>
      <c r="T4" s="108"/>
      <c r="U4" s="108"/>
      <c r="V4" s="108"/>
      <c r="W4" s="109"/>
    </row>
    <row r="5" spans="1:23" ht="13.5" customHeight="1" thickBot="1" x14ac:dyDescent="0.3">
      <c r="A5" s="132"/>
      <c r="B5" s="129">
        <v>45788</v>
      </c>
      <c r="C5" s="130"/>
      <c r="D5" s="105">
        <v>45789</v>
      </c>
      <c r="E5" s="105"/>
      <c r="F5" s="105"/>
      <c r="G5" s="105"/>
      <c r="H5" s="106"/>
      <c r="I5" s="104">
        <v>45790</v>
      </c>
      <c r="J5" s="105"/>
      <c r="K5" s="105"/>
      <c r="L5" s="105"/>
      <c r="M5" s="106"/>
      <c r="N5" s="104">
        <v>45791</v>
      </c>
      <c r="O5" s="105"/>
      <c r="P5" s="105"/>
      <c r="Q5" s="105"/>
      <c r="R5" s="106"/>
      <c r="S5" s="104">
        <v>45792</v>
      </c>
      <c r="T5" s="105"/>
      <c r="U5" s="105"/>
      <c r="V5" s="105"/>
      <c r="W5" s="106"/>
    </row>
    <row r="6" spans="1:23" ht="15.75" customHeight="1" x14ac:dyDescent="0.25">
      <c r="A6" s="132"/>
      <c r="B6" s="110" t="s">
        <v>121</v>
      </c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  <c r="T6" s="111"/>
      <c r="U6" s="111"/>
      <c r="V6" s="111"/>
      <c r="W6" s="112"/>
    </row>
    <row r="7" spans="1:23" ht="15.75" customHeight="1" x14ac:dyDescent="0.25">
      <c r="A7" s="132"/>
      <c r="B7" s="47" t="s">
        <v>122</v>
      </c>
      <c r="C7" s="48"/>
      <c r="D7" s="85" t="s">
        <v>123</v>
      </c>
      <c r="E7" s="86" t="s">
        <v>122</v>
      </c>
      <c r="F7" s="86" t="s">
        <v>124</v>
      </c>
      <c r="G7" s="86" t="s">
        <v>125</v>
      </c>
      <c r="H7" s="45" t="s">
        <v>105</v>
      </c>
      <c r="I7" s="85" t="s">
        <v>123</v>
      </c>
      <c r="J7" s="86" t="s">
        <v>122</v>
      </c>
      <c r="K7" s="86" t="s">
        <v>124</v>
      </c>
      <c r="L7" s="86" t="s">
        <v>125</v>
      </c>
      <c r="M7" s="45" t="s">
        <v>105</v>
      </c>
      <c r="N7" s="85" t="s">
        <v>123</v>
      </c>
      <c r="O7" s="86" t="s">
        <v>122</v>
      </c>
      <c r="P7" s="86" t="s">
        <v>124</v>
      </c>
      <c r="Q7" s="86" t="s">
        <v>125</v>
      </c>
      <c r="R7" s="45" t="s">
        <v>105</v>
      </c>
      <c r="S7" s="85" t="s">
        <v>123</v>
      </c>
      <c r="T7" s="86" t="s">
        <v>122</v>
      </c>
      <c r="U7" s="86" t="s">
        <v>124</v>
      </c>
      <c r="V7" s="86" t="s">
        <v>125</v>
      </c>
      <c r="W7" s="45" t="s">
        <v>105</v>
      </c>
    </row>
    <row r="8" spans="1:23" ht="12.75" customHeight="1" thickBot="1" x14ac:dyDescent="0.3">
      <c r="A8" s="133"/>
      <c r="B8" s="43"/>
      <c r="C8" s="44"/>
      <c r="D8" s="88" t="s">
        <v>147</v>
      </c>
      <c r="E8" s="89" t="s">
        <v>148</v>
      </c>
      <c r="F8" s="89" t="s">
        <v>149</v>
      </c>
      <c r="G8" s="89" t="s">
        <v>150</v>
      </c>
      <c r="H8" s="46"/>
      <c r="I8" s="88" t="s">
        <v>147</v>
      </c>
      <c r="J8" s="89" t="s">
        <v>148</v>
      </c>
      <c r="K8" s="89" t="s">
        <v>149</v>
      </c>
      <c r="L8" s="89" t="s">
        <v>150</v>
      </c>
      <c r="M8" s="46"/>
      <c r="N8" s="88" t="s">
        <v>147</v>
      </c>
      <c r="O8" s="89" t="s">
        <v>148</v>
      </c>
      <c r="P8" s="89" t="s">
        <v>149</v>
      </c>
      <c r="Q8" s="89" t="s">
        <v>150</v>
      </c>
      <c r="R8" s="46"/>
      <c r="S8" s="88" t="s">
        <v>147</v>
      </c>
      <c r="T8" s="89" t="s">
        <v>148</v>
      </c>
      <c r="U8" s="89" t="s">
        <v>149</v>
      </c>
      <c r="V8" s="89" t="s">
        <v>150</v>
      </c>
      <c r="W8" s="46"/>
    </row>
    <row r="9" spans="1:23" x14ac:dyDescent="0.25">
      <c r="A9" s="70" t="s">
        <v>19</v>
      </c>
      <c r="B9" s="66"/>
      <c r="C9" s="65"/>
      <c r="D9" s="99" t="s">
        <v>20</v>
      </c>
      <c r="E9" s="99"/>
      <c r="F9" s="99"/>
      <c r="G9" s="115"/>
      <c r="H9" s="100"/>
      <c r="I9" s="98" t="s">
        <v>20</v>
      </c>
      <c r="J9" s="99"/>
      <c r="K9" s="99"/>
      <c r="L9" s="99"/>
      <c r="M9" s="100"/>
      <c r="N9" s="98" t="s">
        <v>20</v>
      </c>
      <c r="O9" s="99"/>
      <c r="P9" s="99"/>
      <c r="Q9" s="99"/>
      <c r="R9" s="100"/>
      <c r="S9" s="98" t="s">
        <v>20</v>
      </c>
      <c r="T9" s="99"/>
      <c r="U9" s="99"/>
      <c r="V9" s="99"/>
      <c r="W9" s="100"/>
    </row>
    <row r="10" spans="1:23" ht="12.75" customHeight="1" thickBot="1" x14ac:dyDescent="0.3">
      <c r="A10" s="71" t="s">
        <v>21</v>
      </c>
      <c r="B10" s="66"/>
      <c r="C10" s="65"/>
      <c r="D10" s="102"/>
      <c r="E10" s="102"/>
      <c r="F10" s="102"/>
      <c r="G10" s="102"/>
      <c r="H10" s="103"/>
      <c r="I10" s="101"/>
      <c r="J10" s="102"/>
      <c r="K10" s="102"/>
      <c r="L10" s="102"/>
      <c r="M10" s="103"/>
      <c r="N10" s="101"/>
      <c r="O10" s="102"/>
      <c r="P10" s="102"/>
      <c r="Q10" s="102"/>
      <c r="R10" s="103"/>
      <c r="S10" s="101"/>
      <c r="T10" s="102"/>
      <c r="U10" s="102"/>
      <c r="V10" s="102"/>
      <c r="W10" s="103"/>
    </row>
    <row r="11" spans="1:23" x14ac:dyDescent="0.25">
      <c r="A11" s="67" t="s">
        <v>22</v>
      </c>
      <c r="B11" s="66"/>
      <c r="C11" s="65"/>
      <c r="D11" s="116" t="s">
        <v>132</v>
      </c>
      <c r="E11" s="117"/>
      <c r="F11" s="117"/>
      <c r="G11" s="117"/>
      <c r="H11" s="118"/>
      <c r="I11" s="166" t="s">
        <v>106</v>
      </c>
      <c r="J11" s="55" t="s">
        <v>107</v>
      </c>
      <c r="K11" s="56" t="s">
        <v>98</v>
      </c>
      <c r="L11" s="92"/>
      <c r="M11" s="92"/>
      <c r="N11" s="169" t="s">
        <v>151</v>
      </c>
      <c r="O11" s="170"/>
      <c r="P11" s="170"/>
      <c r="Q11" s="170"/>
      <c r="R11" s="171"/>
      <c r="S11" s="92"/>
      <c r="T11" s="55" t="s">
        <v>107</v>
      </c>
      <c r="U11" s="56" t="s">
        <v>98</v>
      </c>
      <c r="V11" s="92"/>
      <c r="W11" s="95">
        <v>802.18</v>
      </c>
    </row>
    <row r="12" spans="1:23" ht="12.75" customHeight="1" thickBot="1" x14ac:dyDescent="0.3">
      <c r="A12" s="67" t="s">
        <v>23</v>
      </c>
      <c r="B12" s="66"/>
      <c r="C12" s="65"/>
      <c r="D12" s="119"/>
      <c r="E12" s="120"/>
      <c r="F12" s="120"/>
      <c r="G12" s="120"/>
      <c r="H12" s="121"/>
      <c r="I12" s="167"/>
      <c r="J12" s="58"/>
      <c r="K12" s="90"/>
      <c r="L12" s="93"/>
      <c r="M12" s="93"/>
      <c r="N12" s="163"/>
      <c r="O12" s="164"/>
      <c r="P12" s="164"/>
      <c r="Q12" s="164"/>
      <c r="R12" s="165"/>
      <c r="S12" s="93"/>
      <c r="T12" s="58"/>
      <c r="U12" s="90"/>
      <c r="V12" s="93"/>
      <c r="W12" s="96"/>
    </row>
    <row r="13" spans="1:23" x14ac:dyDescent="0.25">
      <c r="A13" s="67" t="s">
        <v>24</v>
      </c>
      <c r="B13" s="66"/>
      <c r="C13" s="65"/>
      <c r="D13" s="119"/>
      <c r="E13" s="120"/>
      <c r="F13" s="120"/>
      <c r="G13" s="120"/>
      <c r="H13" s="121"/>
      <c r="I13" s="167"/>
      <c r="J13" s="58"/>
      <c r="K13" s="90"/>
      <c r="L13" s="93"/>
      <c r="M13" s="93"/>
      <c r="N13" s="166" t="s">
        <v>106</v>
      </c>
      <c r="O13" s="92"/>
      <c r="P13" s="113" t="s">
        <v>102</v>
      </c>
      <c r="Q13" s="92"/>
      <c r="R13" s="92"/>
      <c r="S13" s="93"/>
      <c r="T13" s="58"/>
      <c r="U13" s="90"/>
      <c r="V13" s="93"/>
      <c r="W13" s="96"/>
    </row>
    <row r="14" spans="1:23" ht="13.8" thickBot="1" x14ac:dyDescent="0.3">
      <c r="A14" s="67" t="s">
        <v>25</v>
      </c>
      <c r="B14" s="81"/>
      <c r="C14" s="65"/>
      <c r="D14" s="122"/>
      <c r="E14" s="123"/>
      <c r="F14" s="123"/>
      <c r="G14" s="123"/>
      <c r="H14" s="124"/>
      <c r="I14" s="168"/>
      <c r="J14" s="57"/>
      <c r="K14" s="91"/>
      <c r="L14" s="94"/>
      <c r="M14" s="94"/>
      <c r="N14" s="168"/>
      <c r="O14" s="94"/>
      <c r="P14" s="114"/>
      <c r="Q14" s="94"/>
      <c r="R14" s="94"/>
      <c r="S14" s="94"/>
      <c r="T14" s="57"/>
      <c r="U14" s="91"/>
      <c r="V14" s="94"/>
      <c r="W14" s="97"/>
    </row>
    <row r="15" spans="1:23" ht="12.75" customHeight="1" thickBot="1" x14ac:dyDescent="0.3">
      <c r="A15" s="68" t="s">
        <v>26</v>
      </c>
      <c r="B15" s="66"/>
      <c r="C15" s="65"/>
      <c r="D15" s="135" t="s">
        <v>27</v>
      </c>
      <c r="E15" s="135"/>
      <c r="F15" s="135"/>
      <c r="G15" s="135"/>
      <c r="H15" s="136"/>
      <c r="I15" s="134" t="s">
        <v>27</v>
      </c>
      <c r="J15" s="135"/>
      <c r="K15" s="135"/>
      <c r="L15" s="135"/>
      <c r="M15" s="136"/>
      <c r="N15" s="134" t="s">
        <v>27</v>
      </c>
      <c r="O15" s="135"/>
      <c r="P15" s="135"/>
      <c r="Q15" s="135"/>
      <c r="R15" s="136"/>
      <c r="S15" s="134" t="s">
        <v>27</v>
      </c>
      <c r="T15" s="135"/>
      <c r="U15" s="135"/>
      <c r="V15" s="135"/>
      <c r="W15" s="136"/>
    </row>
    <row r="16" spans="1:23" x14ac:dyDescent="0.25">
      <c r="A16" s="69" t="s">
        <v>28</v>
      </c>
      <c r="B16" s="66"/>
      <c r="C16" s="65"/>
      <c r="D16" s="160" t="s">
        <v>152</v>
      </c>
      <c r="E16" s="161"/>
      <c r="F16" s="161"/>
      <c r="G16" s="161"/>
      <c r="H16" s="162"/>
      <c r="I16" s="166" t="s">
        <v>106</v>
      </c>
      <c r="J16" s="186" t="s">
        <v>66</v>
      </c>
      <c r="K16" s="92"/>
      <c r="L16" s="92"/>
      <c r="M16" s="95">
        <v>802.18</v>
      </c>
      <c r="N16" s="160" t="s">
        <v>153</v>
      </c>
      <c r="O16" s="161"/>
      <c r="P16" s="161"/>
      <c r="Q16" s="161"/>
      <c r="R16" s="162"/>
      <c r="S16" s="166" t="s">
        <v>106</v>
      </c>
      <c r="T16" s="55" t="s">
        <v>107</v>
      </c>
      <c r="U16" s="196" t="s">
        <v>99</v>
      </c>
      <c r="V16" s="92"/>
      <c r="W16" s="92"/>
    </row>
    <row r="17" spans="1:23" ht="12.75" customHeight="1" thickBot="1" x14ac:dyDescent="0.3">
      <c r="A17" s="69" t="s">
        <v>29</v>
      </c>
      <c r="B17" s="66"/>
      <c r="C17" s="65"/>
      <c r="D17" s="169"/>
      <c r="E17" s="170"/>
      <c r="F17" s="170"/>
      <c r="G17" s="170"/>
      <c r="H17" s="171"/>
      <c r="I17" s="167"/>
      <c r="J17" s="187"/>
      <c r="K17" s="93"/>
      <c r="L17" s="93"/>
      <c r="M17" s="96"/>
      <c r="N17" s="163"/>
      <c r="O17" s="164"/>
      <c r="P17" s="164"/>
      <c r="Q17" s="164"/>
      <c r="R17" s="165"/>
      <c r="S17" s="167"/>
      <c r="T17" s="58"/>
      <c r="U17" s="198"/>
      <c r="V17" s="93"/>
      <c r="W17" s="93"/>
    </row>
    <row r="18" spans="1:23" x14ac:dyDescent="0.25">
      <c r="A18" s="69" t="s">
        <v>30</v>
      </c>
      <c r="B18" s="66"/>
      <c r="C18" s="65"/>
      <c r="D18" s="169"/>
      <c r="E18" s="170"/>
      <c r="F18" s="170"/>
      <c r="G18" s="170"/>
      <c r="H18" s="171"/>
      <c r="I18" s="167"/>
      <c r="J18" s="187"/>
      <c r="K18" s="93"/>
      <c r="L18" s="93"/>
      <c r="M18" s="96"/>
      <c r="N18" s="160" t="s">
        <v>154</v>
      </c>
      <c r="O18" s="161"/>
      <c r="P18" s="161"/>
      <c r="Q18" s="161"/>
      <c r="R18" s="162"/>
      <c r="S18" s="167"/>
      <c r="T18" s="58"/>
      <c r="U18" s="198"/>
      <c r="V18" s="93"/>
      <c r="W18" s="93"/>
    </row>
    <row r="19" spans="1:23" ht="13.8" thickBot="1" x14ac:dyDescent="0.3">
      <c r="A19" s="69" t="s">
        <v>31</v>
      </c>
      <c r="B19" s="66"/>
      <c r="C19" s="65"/>
      <c r="D19" s="163"/>
      <c r="E19" s="164"/>
      <c r="F19" s="164"/>
      <c r="G19" s="164"/>
      <c r="H19" s="165"/>
      <c r="I19" s="168"/>
      <c r="J19" s="188"/>
      <c r="K19" s="94"/>
      <c r="L19" s="94"/>
      <c r="M19" s="97"/>
      <c r="N19" s="163"/>
      <c r="O19" s="164"/>
      <c r="P19" s="164"/>
      <c r="Q19" s="164"/>
      <c r="R19" s="165"/>
      <c r="S19" s="168"/>
      <c r="T19" s="57"/>
      <c r="U19" s="197"/>
      <c r="V19" s="94"/>
      <c r="W19" s="94"/>
    </row>
    <row r="20" spans="1:23" ht="13.5" customHeight="1" x14ac:dyDescent="0.25">
      <c r="A20" s="71" t="s">
        <v>32</v>
      </c>
      <c r="B20" s="66"/>
      <c r="C20" s="65"/>
      <c r="D20" s="99" t="s">
        <v>68</v>
      </c>
      <c r="E20" s="99"/>
      <c r="F20" s="99"/>
      <c r="G20" s="99"/>
      <c r="H20" s="100"/>
      <c r="I20" s="182" t="s">
        <v>68</v>
      </c>
      <c r="J20" s="182"/>
      <c r="K20" s="182"/>
      <c r="L20" s="182"/>
      <c r="M20" s="183"/>
      <c r="N20" s="98" t="s">
        <v>68</v>
      </c>
      <c r="O20" s="99"/>
      <c r="P20" s="99"/>
      <c r="Q20" s="99"/>
      <c r="R20" s="100"/>
      <c r="S20" s="99" t="s">
        <v>68</v>
      </c>
      <c r="T20" s="99"/>
      <c r="U20" s="99"/>
      <c r="V20" s="99"/>
      <c r="W20" s="100"/>
    </row>
    <row r="21" spans="1:23" ht="13.5" customHeight="1" thickBot="1" x14ac:dyDescent="0.3">
      <c r="A21" s="71" t="s">
        <v>33</v>
      </c>
      <c r="B21" s="66"/>
      <c r="C21" s="65"/>
      <c r="D21" s="102"/>
      <c r="E21" s="102"/>
      <c r="F21" s="102"/>
      <c r="G21" s="102"/>
      <c r="H21" s="103"/>
      <c r="I21" s="184"/>
      <c r="J21" s="184"/>
      <c r="K21" s="184"/>
      <c r="L21" s="184"/>
      <c r="M21" s="185"/>
      <c r="N21" s="101"/>
      <c r="O21" s="102"/>
      <c r="P21" s="102"/>
      <c r="Q21" s="102"/>
      <c r="R21" s="103"/>
      <c r="S21" s="102"/>
      <c r="T21" s="102"/>
      <c r="U21" s="102"/>
      <c r="V21" s="102"/>
      <c r="W21" s="103"/>
    </row>
    <row r="22" spans="1:23" ht="12.75" customHeight="1" thickBot="1" x14ac:dyDescent="0.3">
      <c r="A22" s="69" t="s">
        <v>34</v>
      </c>
      <c r="B22" s="66"/>
      <c r="C22" s="65"/>
      <c r="D22" s="166" t="s">
        <v>106</v>
      </c>
      <c r="E22" s="55" t="s">
        <v>107</v>
      </c>
      <c r="F22" s="113" t="s">
        <v>102</v>
      </c>
      <c r="G22" s="173" t="s">
        <v>44</v>
      </c>
      <c r="H22" s="92"/>
      <c r="I22" s="176" t="s">
        <v>117</v>
      </c>
      <c r="J22" s="55" t="s">
        <v>107</v>
      </c>
      <c r="K22" s="179" t="s">
        <v>108</v>
      </c>
      <c r="L22" s="173" t="s">
        <v>44</v>
      </c>
      <c r="M22" s="92"/>
      <c r="N22" s="166" t="s">
        <v>106</v>
      </c>
      <c r="O22" s="55" t="s">
        <v>107</v>
      </c>
      <c r="P22" s="189" t="s">
        <v>126</v>
      </c>
      <c r="Q22" s="173" t="s">
        <v>44</v>
      </c>
      <c r="R22" s="92"/>
      <c r="S22" s="166" t="s">
        <v>106</v>
      </c>
      <c r="T22" s="92"/>
      <c r="U22" s="189" t="s">
        <v>126</v>
      </c>
      <c r="V22" s="173" t="s">
        <v>44</v>
      </c>
      <c r="W22" s="92"/>
    </row>
    <row r="23" spans="1:23" x14ac:dyDescent="0.25">
      <c r="A23" s="69" t="s">
        <v>35</v>
      </c>
      <c r="B23" s="192" t="s">
        <v>100</v>
      </c>
      <c r="C23" s="193"/>
      <c r="D23" s="167"/>
      <c r="E23" s="58"/>
      <c r="F23" s="114"/>
      <c r="G23" s="174"/>
      <c r="H23" s="93"/>
      <c r="I23" s="177"/>
      <c r="J23" s="58"/>
      <c r="K23" s="180"/>
      <c r="L23" s="174"/>
      <c r="M23" s="93"/>
      <c r="N23" s="167"/>
      <c r="O23" s="58"/>
      <c r="P23" s="190"/>
      <c r="Q23" s="174"/>
      <c r="R23" s="93"/>
      <c r="S23" s="167"/>
      <c r="T23" s="93"/>
      <c r="U23" s="190"/>
      <c r="V23" s="174"/>
      <c r="W23" s="93"/>
    </row>
    <row r="24" spans="1:23" ht="13.8" thickBot="1" x14ac:dyDescent="0.3">
      <c r="A24" s="69" t="s">
        <v>36</v>
      </c>
      <c r="B24" s="194"/>
      <c r="C24" s="195"/>
      <c r="D24" s="167"/>
      <c r="E24" s="58"/>
      <c r="F24" s="114"/>
      <c r="G24" s="174"/>
      <c r="H24" s="93"/>
      <c r="I24" s="177"/>
      <c r="J24" s="58"/>
      <c r="K24" s="180"/>
      <c r="L24" s="174"/>
      <c r="M24" s="93"/>
      <c r="N24" s="167"/>
      <c r="O24" s="58"/>
      <c r="P24" s="190"/>
      <c r="Q24" s="174"/>
      <c r="R24" s="93"/>
      <c r="S24" s="167"/>
      <c r="T24" s="93"/>
      <c r="U24" s="190"/>
      <c r="V24" s="174"/>
      <c r="W24" s="93"/>
    </row>
    <row r="25" spans="1:23" ht="13.8" thickBot="1" x14ac:dyDescent="0.3">
      <c r="A25" s="69" t="s">
        <v>37</v>
      </c>
      <c r="B25" s="66"/>
      <c r="C25" s="65"/>
      <c r="D25" s="168"/>
      <c r="E25" s="57"/>
      <c r="F25" s="172"/>
      <c r="G25" s="175"/>
      <c r="H25" s="94"/>
      <c r="I25" s="178"/>
      <c r="J25" s="57"/>
      <c r="K25" s="181"/>
      <c r="L25" s="175"/>
      <c r="M25" s="94"/>
      <c r="N25" s="168"/>
      <c r="O25" s="57"/>
      <c r="P25" s="191"/>
      <c r="Q25" s="175"/>
      <c r="R25" s="94"/>
      <c r="S25" s="168"/>
      <c r="T25" s="94"/>
      <c r="U25" s="191"/>
      <c r="V25" s="175"/>
      <c r="W25" s="94"/>
    </row>
    <row r="26" spans="1:23" ht="12.75" customHeight="1" thickBot="1" x14ac:dyDescent="0.3">
      <c r="A26" s="68" t="s">
        <v>38</v>
      </c>
      <c r="B26" s="66"/>
      <c r="C26" s="65"/>
      <c r="D26" s="134" t="s">
        <v>27</v>
      </c>
      <c r="E26" s="135"/>
      <c r="F26" s="135"/>
      <c r="G26" s="135"/>
      <c r="H26" s="136"/>
      <c r="I26" s="134" t="s">
        <v>27</v>
      </c>
      <c r="J26" s="135"/>
      <c r="K26" s="135"/>
      <c r="L26" s="135"/>
      <c r="M26" s="136"/>
      <c r="N26" s="134" t="s">
        <v>27</v>
      </c>
      <c r="O26" s="135"/>
      <c r="P26" s="135"/>
      <c r="Q26" s="135"/>
      <c r="R26" s="136"/>
      <c r="S26" s="134" t="s">
        <v>27</v>
      </c>
      <c r="T26" s="135"/>
      <c r="U26" s="135"/>
      <c r="V26" s="135"/>
      <c r="W26" s="136"/>
    </row>
    <row r="27" spans="1:23" x14ac:dyDescent="0.25">
      <c r="A27" s="67" t="s">
        <v>39</v>
      </c>
      <c r="B27" s="49" t="s">
        <v>101</v>
      </c>
      <c r="C27" s="50"/>
      <c r="D27" s="166" t="s">
        <v>106</v>
      </c>
      <c r="E27" s="186" t="s">
        <v>66</v>
      </c>
      <c r="F27" s="92"/>
      <c r="G27" s="92"/>
      <c r="H27" s="92"/>
      <c r="I27" s="166" t="s">
        <v>106</v>
      </c>
      <c r="J27" s="92"/>
      <c r="K27" s="82"/>
      <c r="L27" s="92"/>
      <c r="M27" s="95" t="s">
        <v>94</v>
      </c>
      <c r="N27" s="166" t="s">
        <v>106</v>
      </c>
      <c r="O27" s="186" t="s">
        <v>66</v>
      </c>
      <c r="P27" s="92"/>
      <c r="Q27" s="92"/>
      <c r="R27" s="95">
        <v>802.24</v>
      </c>
      <c r="S27" s="151" t="s">
        <v>155</v>
      </c>
      <c r="T27" s="152"/>
      <c r="U27" s="152"/>
      <c r="V27" s="152"/>
      <c r="W27" s="153"/>
    </row>
    <row r="28" spans="1:23" ht="13.95" customHeight="1" thickBot="1" x14ac:dyDescent="0.3">
      <c r="A28" s="69" t="s">
        <v>40</v>
      </c>
      <c r="B28" s="51"/>
      <c r="C28" s="52"/>
      <c r="D28" s="167"/>
      <c r="E28" s="187"/>
      <c r="F28" s="93"/>
      <c r="G28" s="93"/>
      <c r="H28" s="93"/>
      <c r="I28" s="167"/>
      <c r="J28" s="93"/>
      <c r="K28" s="83"/>
      <c r="L28" s="93"/>
      <c r="M28" s="96"/>
      <c r="N28" s="167"/>
      <c r="O28" s="187"/>
      <c r="P28" s="93"/>
      <c r="Q28" s="93"/>
      <c r="R28" s="96"/>
      <c r="S28" s="154"/>
      <c r="T28" s="155"/>
      <c r="U28" s="155"/>
      <c r="V28" s="155"/>
      <c r="W28" s="156"/>
    </row>
    <row r="29" spans="1:23" ht="13.5" customHeight="1" thickBot="1" x14ac:dyDescent="0.3">
      <c r="A29" s="69" t="s">
        <v>41</v>
      </c>
      <c r="B29" s="53"/>
      <c r="C29" s="54"/>
      <c r="D29" s="167"/>
      <c r="E29" s="187"/>
      <c r="F29" s="93"/>
      <c r="G29" s="93"/>
      <c r="H29" s="93"/>
      <c r="I29" s="167"/>
      <c r="J29" s="93"/>
      <c r="K29" s="196" t="s">
        <v>99</v>
      </c>
      <c r="L29" s="93"/>
      <c r="M29" s="96"/>
      <c r="N29" s="167"/>
      <c r="O29" s="187"/>
      <c r="P29" s="93"/>
      <c r="Q29" s="93"/>
      <c r="R29" s="96"/>
      <c r="S29" s="154"/>
      <c r="T29" s="155"/>
      <c r="U29" s="155"/>
      <c r="V29" s="155"/>
      <c r="W29" s="156"/>
    </row>
    <row r="30" spans="1:23" ht="15.75" customHeight="1" thickBot="1" x14ac:dyDescent="0.3">
      <c r="A30" s="69" t="s">
        <v>42</v>
      </c>
      <c r="B30" s="192" t="s">
        <v>127</v>
      </c>
      <c r="C30" s="193"/>
      <c r="D30" s="168"/>
      <c r="E30" s="188"/>
      <c r="F30" s="94"/>
      <c r="G30" s="94"/>
      <c r="H30" s="94"/>
      <c r="I30" s="168"/>
      <c r="J30" s="94"/>
      <c r="K30" s="197"/>
      <c r="L30" s="94"/>
      <c r="M30" s="97"/>
      <c r="N30" s="168"/>
      <c r="O30" s="188"/>
      <c r="P30" s="94"/>
      <c r="Q30" s="94"/>
      <c r="R30" s="97"/>
      <c r="S30" s="157"/>
      <c r="T30" s="158"/>
      <c r="U30" s="158"/>
      <c r="V30" s="158"/>
      <c r="W30" s="159"/>
    </row>
    <row r="31" spans="1:23" ht="16.5" customHeight="1" thickBot="1" x14ac:dyDescent="0.3">
      <c r="A31" s="71" t="s">
        <v>43</v>
      </c>
      <c r="B31" s="194"/>
      <c r="C31" s="195"/>
      <c r="D31" s="76"/>
      <c r="E31" s="73"/>
      <c r="F31" s="214" t="s">
        <v>103</v>
      </c>
      <c r="G31" s="79"/>
      <c r="H31" s="80"/>
      <c r="I31" s="76"/>
      <c r="J31" s="149"/>
      <c r="K31" s="149"/>
      <c r="L31" s="149"/>
      <c r="M31" s="72"/>
      <c r="N31" s="205" t="s">
        <v>77</v>
      </c>
      <c r="O31" s="206"/>
      <c r="P31" s="206"/>
      <c r="Q31" s="206"/>
      <c r="R31" s="207"/>
      <c r="S31" s="78"/>
      <c r="T31" s="79"/>
      <c r="U31" s="79"/>
      <c r="V31" s="79"/>
      <c r="W31" s="80"/>
    </row>
    <row r="32" spans="1:23" ht="15.75" customHeight="1" thickBot="1" x14ac:dyDescent="0.3">
      <c r="A32" s="71" t="s">
        <v>52</v>
      </c>
      <c r="B32" s="199" t="s">
        <v>95</v>
      </c>
      <c r="C32" s="200"/>
      <c r="D32" s="76"/>
      <c r="E32" s="73"/>
      <c r="F32" s="215"/>
      <c r="G32" s="73"/>
      <c r="H32" s="95">
        <v>802.19</v>
      </c>
      <c r="I32" s="76"/>
      <c r="J32" s="150"/>
      <c r="K32" s="150"/>
      <c r="L32" s="150"/>
      <c r="M32" s="72"/>
      <c r="N32" s="208"/>
      <c r="O32" s="209"/>
      <c r="P32" s="209"/>
      <c r="Q32" s="209"/>
      <c r="R32" s="210"/>
      <c r="S32" s="74"/>
      <c r="T32" s="73"/>
      <c r="U32" s="73"/>
      <c r="V32" s="73"/>
      <c r="W32" s="95">
        <v>802.19</v>
      </c>
    </row>
    <row r="33" spans="1:23" ht="16.5" customHeight="1" x14ac:dyDescent="0.25">
      <c r="A33" s="71" t="s">
        <v>54</v>
      </c>
      <c r="B33" s="201"/>
      <c r="C33" s="202"/>
      <c r="D33" s="76"/>
      <c r="E33" s="73"/>
      <c r="F33" s="73"/>
      <c r="G33" s="73"/>
      <c r="H33" s="96"/>
      <c r="I33" s="76"/>
      <c r="J33" s="150"/>
      <c r="K33" s="150"/>
      <c r="L33" s="150"/>
      <c r="M33" s="72"/>
      <c r="N33" s="208"/>
      <c r="O33" s="209"/>
      <c r="P33" s="209"/>
      <c r="Q33" s="209"/>
      <c r="R33" s="210"/>
      <c r="S33" s="74"/>
      <c r="T33" s="73"/>
      <c r="U33" s="73"/>
      <c r="V33" s="73"/>
      <c r="W33" s="96"/>
    </row>
    <row r="34" spans="1:23" ht="13.5" customHeight="1" x14ac:dyDescent="0.25">
      <c r="A34" s="71" t="s">
        <v>55</v>
      </c>
      <c r="B34" s="201"/>
      <c r="C34" s="202"/>
      <c r="D34" s="76"/>
      <c r="E34" s="73"/>
      <c r="F34" s="73"/>
      <c r="G34" s="73"/>
      <c r="H34" s="96"/>
      <c r="I34" s="76"/>
      <c r="J34" s="150"/>
      <c r="K34" s="150"/>
      <c r="L34" s="150"/>
      <c r="M34" s="87"/>
      <c r="N34" s="209"/>
      <c r="O34" s="209"/>
      <c r="P34" s="209"/>
      <c r="Q34" s="209"/>
      <c r="R34" s="210"/>
      <c r="S34" s="74"/>
      <c r="T34" s="73"/>
      <c r="U34" s="73"/>
      <c r="V34" s="73"/>
      <c r="W34" s="96"/>
    </row>
    <row r="35" spans="1:23" ht="12.75" customHeight="1" thickBot="1" x14ac:dyDescent="0.3">
      <c r="A35" s="71" t="s">
        <v>56</v>
      </c>
      <c r="B35" s="201"/>
      <c r="C35" s="202"/>
      <c r="D35" s="76"/>
      <c r="E35" s="137" t="s">
        <v>53</v>
      </c>
      <c r="F35" s="137"/>
      <c r="G35" s="137"/>
      <c r="H35" s="97"/>
      <c r="I35" s="76"/>
      <c r="J35" s="213" t="s">
        <v>53</v>
      </c>
      <c r="K35" s="213"/>
      <c r="L35" s="213"/>
      <c r="M35" s="87"/>
      <c r="N35" s="211"/>
      <c r="O35" s="211"/>
      <c r="P35" s="211"/>
      <c r="Q35" s="211"/>
      <c r="R35" s="212"/>
      <c r="S35" s="138"/>
      <c r="T35" s="137" t="s">
        <v>53</v>
      </c>
      <c r="U35" s="137"/>
      <c r="V35" s="137"/>
      <c r="W35" s="97"/>
    </row>
    <row r="36" spans="1:23" x14ac:dyDescent="0.25">
      <c r="A36" s="71" t="s">
        <v>57</v>
      </c>
      <c r="B36" s="201"/>
      <c r="C36" s="202"/>
      <c r="D36" s="74"/>
      <c r="E36" s="137"/>
      <c r="F36" s="137"/>
      <c r="G36" s="137"/>
      <c r="H36" s="72"/>
      <c r="I36" s="76"/>
      <c r="J36" s="213"/>
      <c r="K36" s="213"/>
      <c r="L36" s="213"/>
      <c r="M36" s="87"/>
      <c r="N36" s="73"/>
      <c r="O36" s="73"/>
      <c r="P36" s="73"/>
      <c r="Q36" s="73"/>
      <c r="R36" s="73"/>
      <c r="S36" s="138"/>
      <c r="T36" s="137"/>
      <c r="U36" s="137"/>
      <c r="V36" s="137"/>
      <c r="W36" s="72"/>
    </row>
    <row r="37" spans="1:23" x14ac:dyDescent="0.25">
      <c r="A37" s="71" t="s">
        <v>58</v>
      </c>
      <c r="B37" s="201"/>
      <c r="C37" s="202"/>
      <c r="D37" s="139"/>
      <c r="E37" s="140"/>
      <c r="F37" s="140"/>
      <c r="G37" s="140"/>
      <c r="H37" s="141"/>
      <c r="I37" s="76"/>
      <c r="J37" s="73"/>
      <c r="K37" s="84"/>
      <c r="L37" s="73"/>
      <c r="M37" s="87"/>
      <c r="N37" s="73"/>
      <c r="O37" s="73"/>
      <c r="P37" s="73"/>
      <c r="Q37" s="73"/>
      <c r="R37" s="73"/>
      <c r="S37" s="138"/>
      <c r="T37" s="137"/>
      <c r="U37" s="137"/>
      <c r="V37" s="137"/>
      <c r="W37" s="145"/>
    </row>
    <row r="38" spans="1:23" x14ac:dyDescent="0.25">
      <c r="A38" s="71" t="s">
        <v>59</v>
      </c>
      <c r="B38" s="201"/>
      <c r="C38" s="202"/>
      <c r="D38" s="139"/>
      <c r="E38" s="140"/>
      <c r="F38" s="140"/>
      <c r="G38" s="140"/>
      <c r="H38" s="141"/>
      <c r="I38" s="76"/>
      <c r="J38" s="73"/>
      <c r="K38" s="73"/>
      <c r="L38" s="73"/>
      <c r="M38" s="145"/>
      <c r="N38" s="73"/>
      <c r="O38" s="73"/>
      <c r="P38" s="73"/>
      <c r="Q38" s="73"/>
      <c r="R38" s="73"/>
      <c r="S38" s="138"/>
      <c r="T38" s="137"/>
      <c r="U38" s="137"/>
      <c r="V38" s="137"/>
      <c r="W38" s="145"/>
    </row>
    <row r="39" spans="1:23" x14ac:dyDescent="0.25">
      <c r="A39" s="71" t="s">
        <v>60</v>
      </c>
      <c r="B39" s="201"/>
      <c r="C39" s="202"/>
      <c r="D39" s="139"/>
      <c r="E39" s="140"/>
      <c r="F39" s="140"/>
      <c r="G39" s="140"/>
      <c r="H39" s="141"/>
      <c r="I39" s="76"/>
      <c r="J39" s="73"/>
      <c r="K39" s="73"/>
      <c r="L39" s="73"/>
      <c r="M39" s="145"/>
      <c r="N39" s="74"/>
      <c r="O39" s="73"/>
      <c r="P39" s="73"/>
      <c r="Q39" s="73"/>
      <c r="R39" s="72"/>
      <c r="S39" s="138"/>
      <c r="T39" s="137"/>
      <c r="U39" s="137"/>
      <c r="V39" s="137"/>
      <c r="W39" s="145"/>
    </row>
    <row r="40" spans="1:23" ht="13.8" thickBot="1" x14ac:dyDescent="0.3">
      <c r="A40" s="71" t="s">
        <v>61</v>
      </c>
      <c r="B40" s="203"/>
      <c r="C40" s="204"/>
      <c r="D40" s="142"/>
      <c r="E40" s="143"/>
      <c r="F40" s="143"/>
      <c r="G40" s="143"/>
      <c r="H40" s="144"/>
      <c r="I40" s="77"/>
      <c r="J40" s="75"/>
      <c r="K40" s="75"/>
      <c r="L40" s="75"/>
      <c r="M40" s="148"/>
      <c r="N40" s="73"/>
      <c r="O40" s="73"/>
      <c r="P40" s="73"/>
      <c r="Q40" s="73"/>
      <c r="R40" s="73"/>
      <c r="S40" s="146"/>
      <c r="T40" s="147"/>
      <c r="U40" s="147"/>
      <c r="V40" s="147"/>
      <c r="W40" s="148"/>
    </row>
    <row r="41" spans="1:23" x14ac:dyDescent="0.25">
      <c r="A41" t="s">
        <v>76</v>
      </c>
    </row>
    <row r="44" spans="1:23" ht="12.75" customHeight="1" x14ac:dyDescent="0.25"/>
  </sheetData>
  <mergeCells count="117">
    <mergeCell ref="T16:T19"/>
    <mergeCell ref="U16:U19"/>
    <mergeCell ref="V22:V25"/>
    <mergeCell ref="W22:W25"/>
    <mergeCell ref="S20:W21"/>
    <mergeCell ref="V16:V19"/>
    <mergeCell ref="M38:M40"/>
    <mergeCell ref="B30:C31"/>
    <mergeCell ref="B32:C40"/>
    <mergeCell ref="N31:R35"/>
    <mergeCell ref="D27:D30"/>
    <mergeCell ref="E27:E30"/>
    <mergeCell ref="B27:C29"/>
    <mergeCell ref="F27:F30"/>
    <mergeCell ref="G27:G30"/>
    <mergeCell ref="H27:H30"/>
    <mergeCell ref="I27:I30"/>
    <mergeCell ref="H32:H35"/>
    <mergeCell ref="P27:P30"/>
    <mergeCell ref="Q27:Q30"/>
    <mergeCell ref="J35:L36"/>
    <mergeCell ref="F31:F32"/>
    <mergeCell ref="R27:R30"/>
    <mergeCell ref="B23:C24"/>
    <mergeCell ref="N22:N25"/>
    <mergeCell ref="O22:O25"/>
    <mergeCell ref="N27:N30"/>
    <mergeCell ref="O27:O30"/>
    <mergeCell ref="N15:R15"/>
    <mergeCell ref="J27:J30"/>
    <mergeCell ref="K29:K30"/>
    <mergeCell ref="P22:P25"/>
    <mergeCell ref="Q22:Q25"/>
    <mergeCell ref="R22:R25"/>
    <mergeCell ref="N26:R26"/>
    <mergeCell ref="S15:W15"/>
    <mergeCell ref="E22:E25"/>
    <mergeCell ref="F22:F25"/>
    <mergeCell ref="G22:G25"/>
    <mergeCell ref="H22:H25"/>
    <mergeCell ref="I22:I25"/>
    <mergeCell ref="J22:J25"/>
    <mergeCell ref="K22:K25"/>
    <mergeCell ref="L22:L25"/>
    <mergeCell ref="M22:M25"/>
    <mergeCell ref="D20:H21"/>
    <mergeCell ref="I20:M21"/>
    <mergeCell ref="N20:R21"/>
    <mergeCell ref="D22:D25"/>
    <mergeCell ref="W16:W19"/>
    <mergeCell ref="J16:J19"/>
    <mergeCell ref="D16:H19"/>
    <mergeCell ref="T22:T25"/>
    <mergeCell ref="S16:S19"/>
    <mergeCell ref="D15:H15"/>
    <mergeCell ref="I15:M15"/>
    <mergeCell ref="U22:U25"/>
    <mergeCell ref="K16:K19"/>
    <mergeCell ref="S22:S25"/>
    <mergeCell ref="N16:R17"/>
    <mergeCell ref="N18:R19"/>
    <mergeCell ref="I11:I14"/>
    <mergeCell ref="L16:L19"/>
    <mergeCell ref="M16:M19"/>
    <mergeCell ref="I16:I19"/>
    <mergeCell ref="K11:K14"/>
    <mergeCell ref="J11:J14"/>
    <mergeCell ref="M11:M14"/>
    <mergeCell ref="N11:R12"/>
    <mergeCell ref="N13:N14"/>
    <mergeCell ref="S35:S36"/>
    <mergeCell ref="T35:V36"/>
    <mergeCell ref="D37:H40"/>
    <mergeCell ref="S37:W40"/>
    <mergeCell ref="I26:M26"/>
    <mergeCell ref="J31:L34"/>
    <mergeCell ref="S27:W30"/>
    <mergeCell ref="L27:L30"/>
    <mergeCell ref="W32:W35"/>
    <mergeCell ref="M27:M30"/>
    <mergeCell ref="S26:W26"/>
    <mergeCell ref="A1:A3"/>
    <mergeCell ref="B4:C4"/>
    <mergeCell ref="D4:H4"/>
    <mergeCell ref="I4:M4"/>
    <mergeCell ref="B5:C5"/>
    <mergeCell ref="B7:C7"/>
    <mergeCell ref="D5:H5"/>
    <mergeCell ref="I5:M5"/>
    <mergeCell ref="A4:A8"/>
    <mergeCell ref="B8:C8"/>
    <mergeCell ref="H7:H8"/>
    <mergeCell ref="M7:M8"/>
    <mergeCell ref="N4:R4"/>
    <mergeCell ref="B6:W6"/>
    <mergeCell ref="O13:O14"/>
    <mergeCell ref="P13:P14"/>
    <mergeCell ref="Q13:Q14"/>
    <mergeCell ref="R13:R14"/>
    <mergeCell ref="R7:R8"/>
    <mergeCell ref="W7:W8"/>
    <mergeCell ref="D9:H10"/>
    <mergeCell ref="I9:M10"/>
    <mergeCell ref="N9:R10"/>
    <mergeCell ref="D11:H14"/>
    <mergeCell ref="L11:L14"/>
    <mergeCell ref="S11:S14"/>
    <mergeCell ref="T11:T14"/>
    <mergeCell ref="U11:U14"/>
    <mergeCell ref="V11:V14"/>
    <mergeCell ref="W11:W14"/>
    <mergeCell ref="S9:W10"/>
    <mergeCell ref="N5:R5"/>
    <mergeCell ref="S5:W5"/>
    <mergeCell ref="S4:W4"/>
    <mergeCell ref="E35:G36"/>
    <mergeCell ref="D26:H26"/>
  </mergeCells>
  <hyperlinks>
    <hyperlink ref="E7" r:id="rId1" xr:uid="{FF9CD24F-D724-4630-AFE9-D648840C7D16}"/>
    <hyperlink ref="D7" r:id="rId2" xr:uid="{91EA8A5B-BAE5-47CD-980A-3E25129B9A0E}"/>
    <hyperlink ref="F7" r:id="rId3" xr:uid="{C2D6E9C9-0B85-49D4-8179-7B0AAFFB4E86}"/>
    <hyperlink ref="G7" r:id="rId4" xr:uid="{6BC33B43-1F3F-4715-A53F-B6A194E7E779}"/>
    <hyperlink ref="B27:C29" r:id="rId5" display="802 WCSC" xr:uid="{81638274-564D-4EFA-82F5-875E23B4CBEC}"/>
    <hyperlink ref="B7:C7" r:id="rId6" display="Webex 2" xr:uid="{CC84CDB6-9F80-47D6-8509-6D106B55781A}"/>
    <hyperlink ref="J7" r:id="rId7" xr:uid="{AA4BA815-2108-4033-AB14-BE44BAA97C35}"/>
    <hyperlink ref="I7" r:id="rId8" xr:uid="{594ABD98-98A6-40B0-82EA-D33D00A6B143}"/>
    <hyperlink ref="K7" r:id="rId9" xr:uid="{37131C77-06F8-4D6B-87DC-397A1BB32439}"/>
    <hyperlink ref="L7" r:id="rId10" xr:uid="{72291A3B-3553-40D2-A4AA-C20EE0FB90F9}"/>
    <hyperlink ref="O7" r:id="rId11" xr:uid="{96F20E23-5EAB-4EBB-B4C8-33D06363FC30}"/>
    <hyperlink ref="N7" r:id="rId12" xr:uid="{54A3DE95-8701-4486-B535-5FAE8E224301}"/>
    <hyperlink ref="P7" r:id="rId13" xr:uid="{D05F513D-2BB5-472A-8F4D-6F72E473623C}"/>
    <hyperlink ref="Q7" r:id="rId14" xr:uid="{F976F66B-CEBA-437A-A52D-0EFAAC695F46}"/>
    <hyperlink ref="T7" r:id="rId15" xr:uid="{1880A801-DFF1-435A-A34B-CEDFA9BC2D01}"/>
    <hyperlink ref="S7" r:id="rId16" xr:uid="{9AA375C4-CD85-4CF8-9897-DF4FE74CC045}"/>
    <hyperlink ref="U7" r:id="rId17" xr:uid="{73F85B01-A2F0-4CAB-B391-9A91705F54F4}"/>
    <hyperlink ref="V7" r:id="rId18" xr:uid="{E01151E4-1922-48F3-BBEB-25C8235E9FB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4"/>
  <sheetViews>
    <sheetView zoomScale="120" zoomScaleNormal="120" workbookViewId="0">
      <pane ySplit="3" topLeftCell="A4" activePane="bottomLeft" state="frozen"/>
      <selection pane="bottomLeft" activeCell="B11" sqref="B11"/>
    </sheetView>
  </sheetViews>
  <sheetFormatPr defaultRowHeight="13.2" x14ac:dyDescent="0.25"/>
  <cols>
    <col min="1" max="1" width="10.6640625" customWidth="1"/>
    <col min="2" max="2" width="73.109375" customWidth="1"/>
    <col min="3" max="3" width="8.6640625" customWidth="1"/>
  </cols>
  <sheetData>
    <row r="1" spans="1:3" ht="15.6" x14ac:dyDescent="0.25">
      <c r="B1" s="3" t="str">
        <f>'Big Picture'!$B$1</f>
        <v>156th IEEE 802.15 WSN SESSION</v>
      </c>
    </row>
    <row r="2" spans="1:3" ht="15.6" x14ac:dyDescent="0.25">
      <c r="B2" s="3" t="s">
        <v>145</v>
      </c>
    </row>
    <row r="3" spans="1:3" ht="15.6" x14ac:dyDescent="0.25">
      <c r="B3" s="3" t="str">
        <f>'Big Picture'!$B$2</f>
        <v>Warsaw</v>
      </c>
    </row>
    <row r="4" spans="1:3" x14ac:dyDescent="0.25">
      <c r="B4" s="17" t="s">
        <v>7</v>
      </c>
    </row>
    <row r="5" spans="1:3" x14ac:dyDescent="0.25">
      <c r="A5" s="1"/>
      <c r="B5" s="17" t="s">
        <v>69</v>
      </c>
    </row>
    <row r="6" spans="1:3" x14ac:dyDescent="0.25">
      <c r="A6" s="1"/>
      <c r="B6" s="16" t="s">
        <v>97</v>
      </c>
      <c r="C6" s="15" t="s">
        <v>6</v>
      </c>
    </row>
    <row r="7" spans="1:3" x14ac:dyDescent="0.25">
      <c r="A7" s="1">
        <f t="shared" ref="A7:A16" si="0">A6+1</f>
        <v>1</v>
      </c>
      <c r="B7" s="1" t="s">
        <v>133</v>
      </c>
      <c r="C7" s="13">
        <v>0.5625</v>
      </c>
    </row>
    <row r="8" spans="1:3" x14ac:dyDescent="0.25">
      <c r="A8" s="1">
        <f>A7+1</f>
        <v>2</v>
      </c>
      <c r="B8" s="1" t="s">
        <v>140</v>
      </c>
      <c r="C8" s="13">
        <v>0.66666666666666663</v>
      </c>
    </row>
    <row r="9" spans="1:3" x14ac:dyDescent="0.25">
      <c r="A9" s="1">
        <f t="shared" si="0"/>
        <v>3</v>
      </c>
      <c r="B9" s="1" t="s">
        <v>134</v>
      </c>
      <c r="C9" s="13">
        <v>0.33333333333333331</v>
      </c>
    </row>
    <row r="10" spans="1:3" x14ac:dyDescent="0.25">
      <c r="A10" s="1">
        <f t="shared" si="0"/>
        <v>4</v>
      </c>
      <c r="B10" s="1" t="s">
        <v>199</v>
      </c>
      <c r="C10" s="13">
        <v>0.4375</v>
      </c>
    </row>
    <row r="11" spans="1:3" x14ac:dyDescent="0.25">
      <c r="A11" s="1">
        <f t="shared" si="0"/>
        <v>5</v>
      </c>
      <c r="B11" s="1" t="s">
        <v>156</v>
      </c>
      <c r="C11" s="13">
        <v>0.66666666666666663</v>
      </c>
    </row>
    <row r="12" spans="1:3" x14ac:dyDescent="0.25">
      <c r="A12" s="1">
        <f t="shared" si="0"/>
        <v>6</v>
      </c>
      <c r="B12" s="1" t="s">
        <v>135</v>
      </c>
      <c r="C12" s="13">
        <v>0.375</v>
      </c>
    </row>
    <row r="13" spans="1:3" x14ac:dyDescent="0.25">
      <c r="A13" s="1">
        <f t="shared" si="0"/>
        <v>7</v>
      </c>
      <c r="B13" s="1" t="s">
        <v>136</v>
      </c>
      <c r="C13" s="13">
        <v>0.5625</v>
      </c>
    </row>
    <row r="14" spans="1:3" x14ac:dyDescent="0.25">
      <c r="A14" s="1">
        <f t="shared" si="0"/>
        <v>8</v>
      </c>
      <c r="B14" s="1" t="s">
        <v>139</v>
      </c>
      <c r="C14" s="13">
        <v>0.66666666666666663</v>
      </c>
    </row>
    <row r="15" spans="1:3" x14ac:dyDescent="0.25">
      <c r="A15" s="1">
        <f t="shared" si="0"/>
        <v>9</v>
      </c>
      <c r="B15" s="1" t="s">
        <v>138</v>
      </c>
      <c r="C15" s="13">
        <v>0.4375</v>
      </c>
    </row>
    <row r="16" spans="1:3" x14ac:dyDescent="0.25">
      <c r="A16" s="1">
        <f t="shared" si="0"/>
        <v>10</v>
      </c>
      <c r="B16" s="1" t="s">
        <v>137</v>
      </c>
      <c r="C16" s="13">
        <v>0.5625</v>
      </c>
    </row>
    <row r="17" spans="1:5" x14ac:dyDescent="0.25">
      <c r="A17" s="1"/>
      <c r="B17" s="1"/>
      <c r="C17" s="13"/>
    </row>
    <row r="18" spans="1:5" x14ac:dyDescent="0.25">
      <c r="A18" s="1"/>
      <c r="B18" s="24" t="s">
        <v>118</v>
      </c>
      <c r="C18" s="13">
        <v>0.66666666666666663</v>
      </c>
    </row>
    <row r="19" spans="1:5" x14ac:dyDescent="0.25">
      <c r="A19" s="1"/>
    </row>
    <row r="20" spans="1:5" x14ac:dyDescent="0.25">
      <c r="A20" s="1"/>
      <c r="B20" s="2" t="s">
        <v>9</v>
      </c>
      <c r="C20" s="13"/>
    </row>
    <row r="21" spans="1:5" x14ac:dyDescent="0.25">
      <c r="A21" s="1"/>
      <c r="B21" s="2" t="s">
        <v>63</v>
      </c>
      <c r="C21" s="13"/>
    </row>
    <row r="22" spans="1:5" x14ac:dyDescent="0.25">
      <c r="A22" s="2"/>
      <c r="B22" s="14" t="s">
        <v>5</v>
      </c>
    </row>
    <row r="24" spans="1:5" x14ac:dyDescent="0.25">
      <c r="B24" s="2" t="s">
        <v>64</v>
      </c>
    </row>
    <row r="25" spans="1:5" x14ac:dyDescent="0.25">
      <c r="A25" s="2"/>
      <c r="B25" s="22" t="s">
        <v>10</v>
      </c>
    </row>
    <row r="26" spans="1:5" x14ac:dyDescent="0.25">
      <c r="B26" s="14" t="s">
        <v>11</v>
      </c>
      <c r="D26" s="5"/>
      <c r="E26" s="5"/>
    </row>
    <row r="27" spans="1:5" x14ac:dyDescent="0.25">
      <c r="B27" s="2"/>
      <c r="D27" s="5"/>
      <c r="E27" s="5"/>
    </row>
    <row r="28" spans="1:5" x14ac:dyDescent="0.25">
      <c r="B28" s="2" t="s">
        <v>12</v>
      </c>
      <c r="C28" s="5"/>
      <c r="D28" s="5"/>
      <c r="E28" s="5"/>
    </row>
    <row r="29" spans="1:5" x14ac:dyDescent="0.25">
      <c r="B29" s="14" t="s">
        <v>13</v>
      </c>
      <c r="C29" s="5"/>
      <c r="E29" s="5"/>
    </row>
    <row r="30" spans="1:5" x14ac:dyDescent="0.25">
      <c r="B30" s="2"/>
      <c r="C30" s="5"/>
      <c r="E30" s="5"/>
    </row>
    <row r="31" spans="1:5" x14ac:dyDescent="0.25">
      <c r="B31" s="2" t="s">
        <v>14</v>
      </c>
      <c r="E31" s="5"/>
    </row>
    <row r="32" spans="1:5" x14ac:dyDescent="0.25">
      <c r="B32" s="2" t="s">
        <v>15</v>
      </c>
      <c r="E32" s="5"/>
    </row>
    <row r="33" spans="2:5" x14ac:dyDescent="0.25">
      <c r="B33" s="14" t="s">
        <v>67</v>
      </c>
      <c r="C33" s="5"/>
      <c r="E33" s="5"/>
    </row>
    <row r="34" spans="2:5" x14ac:dyDescent="0.25">
      <c r="B34" s="2"/>
      <c r="C34" s="5"/>
      <c r="E34" s="5"/>
    </row>
    <row r="35" spans="2:5" x14ac:dyDescent="0.25">
      <c r="B35" s="2" t="s">
        <v>16</v>
      </c>
      <c r="C35" s="5"/>
      <c r="E35" s="5"/>
    </row>
    <row r="36" spans="2:5" x14ac:dyDescent="0.25">
      <c r="B36" s="14" t="s">
        <v>17</v>
      </c>
      <c r="C36" s="5"/>
      <c r="D36" s="5"/>
      <c r="E36" s="5"/>
    </row>
    <row r="37" spans="2:5" x14ac:dyDescent="0.25">
      <c r="B37" s="2"/>
      <c r="C37" s="5"/>
      <c r="D37" s="5"/>
      <c r="E37" s="5"/>
    </row>
    <row r="38" spans="2:5" x14ac:dyDescent="0.25">
      <c r="B38" s="2" t="s">
        <v>65</v>
      </c>
      <c r="E38" s="5"/>
    </row>
    <row r="39" spans="2:5" x14ac:dyDescent="0.25">
      <c r="B39" s="14" t="s">
        <v>18</v>
      </c>
      <c r="E39" s="5"/>
    </row>
    <row r="40" spans="2:5" x14ac:dyDescent="0.25">
      <c r="E40" s="5"/>
    </row>
    <row r="41" spans="2:5" x14ac:dyDescent="0.25">
      <c r="B41" s="2"/>
      <c r="C41" s="5"/>
      <c r="D41" s="5"/>
      <c r="E41" s="5"/>
    </row>
    <row r="42" spans="2:5" x14ac:dyDescent="0.25">
      <c r="B42" s="5"/>
      <c r="C42" s="5"/>
      <c r="D42" s="5"/>
      <c r="E42" s="5"/>
    </row>
    <row r="43" spans="2:5" x14ac:dyDescent="0.25">
      <c r="B43" s="6"/>
      <c r="C43" s="5"/>
      <c r="D43" s="5"/>
      <c r="E43" s="5"/>
    </row>
    <row r="44" spans="2:5" x14ac:dyDescent="0.25">
      <c r="B44" s="5"/>
      <c r="C44" s="5"/>
      <c r="D44" s="5"/>
      <c r="E44" s="5"/>
    </row>
    <row r="45" spans="2:5" x14ac:dyDescent="0.25">
      <c r="B45" s="5"/>
      <c r="C45" s="5"/>
      <c r="D45" s="5"/>
      <c r="E45" s="5"/>
    </row>
    <row r="46" spans="2:5" x14ac:dyDescent="0.25">
      <c r="B46" s="5"/>
      <c r="C46" s="5"/>
      <c r="D46" s="5"/>
      <c r="E46" s="5"/>
    </row>
    <row r="47" spans="2:5" x14ac:dyDescent="0.25">
      <c r="B47" s="5"/>
      <c r="C47" s="5"/>
      <c r="D47" s="5"/>
      <c r="E47" s="5"/>
    </row>
    <row r="48" spans="2:5" x14ac:dyDescent="0.25">
      <c r="B48" s="5"/>
      <c r="C48" s="5"/>
      <c r="D48" s="5"/>
      <c r="E48" s="5"/>
    </row>
    <row r="49" spans="2:5" x14ac:dyDescent="0.25">
      <c r="B49" s="5"/>
      <c r="C49" s="5"/>
      <c r="D49" s="5"/>
      <c r="E49" s="5"/>
    </row>
    <row r="50" spans="2:5" x14ac:dyDescent="0.25">
      <c r="B50" s="5"/>
      <c r="C50" s="5"/>
      <c r="D50" s="5"/>
      <c r="E50" s="5"/>
    </row>
    <row r="51" spans="2:5" x14ac:dyDescent="0.25">
      <c r="B51" s="5"/>
      <c r="C51" s="5"/>
      <c r="D51" s="5"/>
      <c r="E51" s="5"/>
    </row>
    <row r="52" spans="2:5" x14ac:dyDescent="0.25">
      <c r="B52" s="5"/>
      <c r="C52" s="5"/>
      <c r="D52" s="5"/>
      <c r="E52" s="5"/>
    </row>
    <row r="53" spans="2:5" x14ac:dyDescent="0.25">
      <c r="B53" s="5"/>
      <c r="C53" s="5"/>
      <c r="D53" s="5"/>
      <c r="E53" s="5"/>
    </row>
    <row r="54" spans="2:5" x14ac:dyDescent="0.25">
      <c r="E54" s="5"/>
    </row>
  </sheetData>
  <sheetProtection selectLockedCells="1" selectUnlockedCells="1"/>
  <hyperlinks>
    <hyperlink ref="B22" r:id="rId1" xr:uid="{00000000-0004-0000-0100-000000000000}"/>
    <hyperlink ref="B26" r:id="rId2" xr:uid="{99E6073B-A7F4-4689-8E84-C9A8AA468283}"/>
    <hyperlink ref="B29" r:id="rId3" xr:uid="{4CAA59D5-0AA9-42A2-9F52-58D60C073F7C}"/>
    <hyperlink ref="B36" r:id="rId4" xr:uid="{93BBBA0C-CC5C-4D88-B365-3F44A1FF2ABA}"/>
    <hyperlink ref="B39" r:id="rId5" xr:uid="{5528CCF2-3BD7-4FA5-B3C7-4FD76AEBE570}"/>
    <hyperlink ref="B33" r:id="rId6" xr:uid="{74FD8C1E-2BD0-40F1-931F-79D9A2B06591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J58"/>
  <sheetViews>
    <sheetView tabSelected="1" zoomScale="110" zoomScaleNormal="110" workbookViewId="0">
      <pane ySplit="2" topLeftCell="A11" activePane="bottomLeft" state="frozen"/>
      <selection pane="bottomLeft" activeCell="A29" sqref="A29:E29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10" ht="15.6" x14ac:dyDescent="0.25">
      <c r="B1" s="3" t="str">
        <f>Summary!$B$2</f>
        <v>May 2025 802 Plenary Session</v>
      </c>
      <c r="G1" s="7" t="s">
        <v>93</v>
      </c>
    </row>
    <row r="2" spans="1:10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10" x14ac:dyDescent="0.25">
      <c r="B3" s="17" t="str">
        <f>Summary!B$4</f>
        <v>Task Group 15.4ab - Next Generation UWB</v>
      </c>
    </row>
    <row r="4" spans="1:10" x14ac:dyDescent="0.25">
      <c r="B4" s="17"/>
    </row>
    <row r="5" spans="1:10" x14ac:dyDescent="0.25">
      <c r="A5" s="1">
        <f>Summary!A$7</f>
        <v>1</v>
      </c>
      <c r="B5" s="1" t="str">
        <f>Summary!B$7</f>
        <v>Monday 12-May PM1: TG Opening; Status, review and preparation; comment resolution</v>
      </c>
      <c r="E5" s="13">
        <f>Summary!$C$7</f>
        <v>0.5625</v>
      </c>
      <c r="I5" s="11"/>
      <c r="J5" s="11"/>
    </row>
    <row r="6" spans="1:10" x14ac:dyDescent="0.25">
      <c r="A6" s="5">
        <f t="shared" ref="A6:A14" si="0">A5+0.1</f>
        <v>1.1000000000000001</v>
      </c>
      <c r="B6" s="9" t="s">
        <v>0</v>
      </c>
      <c r="C6" s="12" t="s">
        <v>4</v>
      </c>
      <c r="D6" s="8">
        <v>0</v>
      </c>
      <c r="E6" s="10">
        <f t="shared" ref="E6:E18" si="1">E5+TIME(0,D5,0)</f>
        <v>0.5625</v>
      </c>
      <c r="H6" s="14"/>
      <c r="I6" s="11"/>
      <c r="J6" s="11"/>
    </row>
    <row r="7" spans="1:10" x14ac:dyDescent="0.25">
      <c r="A7" s="5">
        <f t="shared" si="0"/>
        <v>1.2000000000000002</v>
      </c>
      <c r="B7" s="11" t="s">
        <v>3</v>
      </c>
      <c r="C7" s="12" t="s">
        <v>4</v>
      </c>
      <c r="D7" s="8">
        <v>10</v>
      </c>
      <c r="E7" s="10">
        <f t="shared" si="1"/>
        <v>0.5625</v>
      </c>
      <c r="G7"/>
      <c r="H7" s="14"/>
      <c r="I7" s="11"/>
      <c r="J7" s="11"/>
    </row>
    <row r="8" spans="1:10" x14ac:dyDescent="0.25">
      <c r="A8" s="5">
        <f t="shared" si="0"/>
        <v>1.3000000000000003</v>
      </c>
      <c r="B8" s="11" t="s">
        <v>80</v>
      </c>
      <c r="C8" s="12" t="s">
        <v>1</v>
      </c>
      <c r="D8" s="8">
        <v>15</v>
      </c>
      <c r="E8" s="10">
        <f t="shared" si="1"/>
        <v>0.56944444444444442</v>
      </c>
      <c r="G8"/>
      <c r="H8" s="14"/>
      <c r="I8" s="11"/>
      <c r="J8" s="11"/>
    </row>
    <row r="9" spans="1:10" x14ac:dyDescent="0.25">
      <c r="A9" s="5">
        <f t="shared" si="0"/>
        <v>1.4000000000000004</v>
      </c>
      <c r="B9" s="11" t="s">
        <v>90</v>
      </c>
      <c r="C9" s="12" t="s">
        <v>1</v>
      </c>
      <c r="D9" s="8">
        <v>10</v>
      </c>
      <c r="E9" s="10">
        <f t="shared" si="1"/>
        <v>0.57986111111111105</v>
      </c>
      <c r="G9"/>
      <c r="H9" s="14"/>
      <c r="I9" s="11"/>
      <c r="J9" s="11"/>
    </row>
    <row r="10" spans="1:10" x14ac:dyDescent="0.25">
      <c r="A10" s="5">
        <f t="shared" si="0"/>
        <v>1.5000000000000004</v>
      </c>
      <c r="B10" s="11" t="s">
        <v>128</v>
      </c>
      <c r="C10" s="12" t="s">
        <v>119</v>
      </c>
      <c r="D10" s="8">
        <v>15</v>
      </c>
      <c r="E10" s="10">
        <f t="shared" si="1"/>
        <v>0.58680555555555547</v>
      </c>
      <c r="G10"/>
      <c r="I10" s="11"/>
      <c r="J10" s="11"/>
    </row>
    <row r="11" spans="1:10" x14ac:dyDescent="0.25">
      <c r="A11" s="5">
        <f t="shared" si="0"/>
        <v>1.6000000000000005</v>
      </c>
      <c r="B11" s="25" t="s">
        <v>191</v>
      </c>
      <c r="C11" s="12" t="s">
        <v>192</v>
      </c>
      <c r="D11" s="8">
        <v>5</v>
      </c>
      <c r="E11" s="10">
        <f t="shared" si="1"/>
        <v>0.5972222222222221</v>
      </c>
      <c r="G11"/>
      <c r="H11" s="14"/>
      <c r="I11" s="11"/>
      <c r="J11" s="11"/>
    </row>
    <row r="12" spans="1:10" x14ac:dyDescent="0.25">
      <c r="A12" s="5">
        <f t="shared" si="0"/>
        <v>1.7000000000000006</v>
      </c>
      <c r="B12" s="25" t="s">
        <v>162</v>
      </c>
      <c r="C12" s="12" t="s">
        <v>163</v>
      </c>
      <c r="D12" s="8">
        <v>15</v>
      </c>
      <c r="E12" s="10">
        <f t="shared" si="1"/>
        <v>0.60069444444444431</v>
      </c>
      <c r="G12" s="7" t="s">
        <v>164</v>
      </c>
      <c r="H12" s="14" t="s">
        <v>201</v>
      </c>
      <c r="I12" s="11"/>
      <c r="J12" s="11"/>
    </row>
    <row r="13" spans="1:10" x14ac:dyDescent="0.25">
      <c r="A13" s="5">
        <f t="shared" si="0"/>
        <v>1.8000000000000007</v>
      </c>
      <c r="B13" s="25" t="s">
        <v>167</v>
      </c>
      <c r="C13" s="12" t="s">
        <v>163</v>
      </c>
      <c r="D13" s="8">
        <v>10</v>
      </c>
      <c r="E13" s="10">
        <f t="shared" si="1"/>
        <v>0.61111111111111094</v>
      </c>
      <c r="G13" s="7" t="s">
        <v>165</v>
      </c>
      <c r="H13" s="37" t="s">
        <v>202</v>
      </c>
      <c r="I13" s="11"/>
      <c r="J13" s="11"/>
    </row>
    <row r="14" spans="1:10" x14ac:dyDescent="0.25">
      <c r="A14" s="5">
        <f t="shared" si="0"/>
        <v>1.9000000000000008</v>
      </c>
      <c r="B14" s="25" t="s">
        <v>168</v>
      </c>
      <c r="C14" s="12" t="s">
        <v>163</v>
      </c>
      <c r="D14" s="8">
        <v>5</v>
      </c>
      <c r="E14" s="10">
        <f t="shared" si="1"/>
        <v>0.61805555555555536</v>
      </c>
      <c r="G14" s="7" t="s">
        <v>166</v>
      </c>
      <c r="H14" s="14" t="s">
        <v>203</v>
      </c>
      <c r="I14" s="11"/>
      <c r="J14" s="11"/>
    </row>
    <row r="15" spans="1:10" x14ac:dyDescent="0.25">
      <c r="A15" s="39" t="s">
        <v>104</v>
      </c>
      <c r="B15" s="11" t="s">
        <v>196</v>
      </c>
      <c r="C15" s="12" t="s">
        <v>198</v>
      </c>
      <c r="D15" s="8">
        <v>10</v>
      </c>
      <c r="E15" s="10">
        <f t="shared" si="1"/>
        <v>0.62152777777777757</v>
      </c>
      <c r="G15" s="7" t="s">
        <v>197</v>
      </c>
      <c r="H15" s="14" t="s">
        <v>205</v>
      </c>
      <c r="I15" s="11"/>
      <c r="J15" s="11"/>
    </row>
    <row r="16" spans="1:10" x14ac:dyDescent="0.25">
      <c r="A16" s="39" t="s">
        <v>204</v>
      </c>
      <c r="B16" s="11" t="s">
        <v>208</v>
      </c>
      <c r="C16" s="12" t="s">
        <v>198</v>
      </c>
      <c r="D16" s="8">
        <v>10</v>
      </c>
      <c r="E16" s="10">
        <f t="shared" si="1"/>
        <v>0.62847222222222199</v>
      </c>
      <c r="G16"/>
      <c r="H16" s="14"/>
      <c r="I16" s="11"/>
      <c r="J16" s="11"/>
    </row>
    <row r="17" spans="1:10" x14ac:dyDescent="0.25">
      <c r="A17" s="39" t="s">
        <v>206</v>
      </c>
      <c r="B17" s="11" t="s">
        <v>96</v>
      </c>
      <c r="C17" s="12" t="s">
        <v>4</v>
      </c>
      <c r="D17" s="8">
        <v>15</v>
      </c>
      <c r="E17" s="10">
        <f t="shared" si="1"/>
        <v>0.63541666666666641</v>
      </c>
      <c r="G17"/>
      <c r="H17" s="14"/>
      <c r="I17" s="11"/>
      <c r="J17" s="11"/>
    </row>
    <row r="18" spans="1:10" x14ac:dyDescent="0.25">
      <c r="A18" s="39" t="s">
        <v>207</v>
      </c>
      <c r="B18" s="11" t="s">
        <v>2</v>
      </c>
      <c r="E18" s="10">
        <f t="shared" si="1"/>
        <v>0.64583333333333304</v>
      </c>
      <c r="G18"/>
      <c r="H18" s="14"/>
      <c r="I18" s="11"/>
      <c r="J18" s="11"/>
    </row>
    <row r="19" spans="1:10" x14ac:dyDescent="0.25">
      <c r="A19" s="39"/>
      <c r="E19" s="10"/>
      <c r="G19"/>
      <c r="H19" s="14"/>
      <c r="I19" s="11"/>
      <c r="J19" s="11"/>
    </row>
    <row r="20" spans="1:10" x14ac:dyDescent="0.25">
      <c r="A20" s="23">
        <f>Summary!A$8</f>
        <v>2</v>
      </c>
      <c r="B20" s="1" t="str">
        <f>Summary!B$8</f>
        <v>Monday 12-May PM2: Comment Resolution</v>
      </c>
      <c r="E20" s="10">
        <f>Summary!C$8</f>
        <v>0.66666666666666663</v>
      </c>
    </row>
    <row r="21" spans="1:10" x14ac:dyDescent="0.25">
      <c r="A21" s="5">
        <f t="shared" ref="A21:A29" si="2">A20+0.1</f>
        <v>2.1</v>
      </c>
      <c r="B21" s="25" t="s">
        <v>144</v>
      </c>
      <c r="C21" s="12" t="s">
        <v>4</v>
      </c>
      <c r="D21" s="8">
        <v>5</v>
      </c>
      <c r="E21" s="10">
        <f t="shared" ref="E21:E29" si="3">E20+TIME(0,D20,0)</f>
        <v>0.66666666666666663</v>
      </c>
      <c r="H21" s="14"/>
    </row>
    <row r="22" spans="1:10" x14ac:dyDescent="0.25">
      <c r="A22" s="5">
        <f t="shared" si="2"/>
        <v>2.2000000000000002</v>
      </c>
      <c r="B22" s="25" t="s">
        <v>169</v>
      </c>
      <c r="C22" s="12" t="s">
        <v>170</v>
      </c>
      <c r="D22" s="8">
        <v>20</v>
      </c>
      <c r="E22" s="10">
        <f t="shared" si="3"/>
        <v>0.67013888888888884</v>
      </c>
      <c r="G22" s="7" t="s">
        <v>172</v>
      </c>
      <c r="H22" s="14" t="s">
        <v>171</v>
      </c>
    </row>
    <row r="23" spans="1:10" x14ac:dyDescent="0.25">
      <c r="A23" s="5">
        <f t="shared" si="2"/>
        <v>2.3000000000000003</v>
      </c>
      <c r="B23" s="11" t="s">
        <v>173</v>
      </c>
      <c r="C23" s="12" t="s">
        <v>170</v>
      </c>
      <c r="D23" s="8">
        <v>20</v>
      </c>
      <c r="E23" s="10">
        <f t="shared" si="3"/>
        <v>0.68402777777777768</v>
      </c>
      <c r="G23" s="7" t="s">
        <v>175</v>
      </c>
      <c r="H23" s="37" t="s">
        <v>174</v>
      </c>
    </row>
    <row r="24" spans="1:10" x14ac:dyDescent="0.25">
      <c r="A24" s="5">
        <f t="shared" si="2"/>
        <v>2.4000000000000004</v>
      </c>
      <c r="B24" s="25" t="s">
        <v>178</v>
      </c>
      <c r="C24" s="12" t="s">
        <v>170</v>
      </c>
      <c r="D24" s="8">
        <v>20</v>
      </c>
      <c r="E24" s="10">
        <f t="shared" si="3"/>
        <v>0.69791666666666652</v>
      </c>
      <c r="G24" s="7" t="s">
        <v>176</v>
      </c>
      <c r="H24" s="14" t="s">
        <v>177</v>
      </c>
    </row>
    <row r="25" spans="1:10" x14ac:dyDescent="0.25">
      <c r="A25" s="5">
        <f t="shared" si="2"/>
        <v>2.5000000000000004</v>
      </c>
      <c r="B25" s="11" t="s">
        <v>195</v>
      </c>
      <c r="C25" s="12" t="s">
        <v>194</v>
      </c>
      <c r="D25" s="8">
        <v>30</v>
      </c>
      <c r="E25" s="10">
        <f t="shared" si="3"/>
        <v>0.71180555555555536</v>
      </c>
      <c r="G25" s="7" t="s">
        <v>193</v>
      </c>
    </row>
    <row r="26" spans="1:10" x14ac:dyDescent="0.25">
      <c r="A26" s="5">
        <f t="shared" si="2"/>
        <v>2.6000000000000005</v>
      </c>
      <c r="B26" s="25" t="s">
        <v>210</v>
      </c>
      <c r="C26" s="12" t="s">
        <v>198</v>
      </c>
      <c r="D26" s="8">
        <v>10</v>
      </c>
      <c r="E26" s="10">
        <f t="shared" si="3"/>
        <v>0.73263888888888873</v>
      </c>
      <c r="G26" s="7" t="s">
        <v>209</v>
      </c>
    </row>
    <row r="27" spans="1:10" x14ac:dyDescent="0.25">
      <c r="A27" s="5">
        <f t="shared" si="2"/>
        <v>2.7000000000000006</v>
      </c>
      <c r="B27" s="25" t="s">
        <v>141</v>
      </c>
      <c r="C27" s="12" t="s">
        <v>78</v>
      </c>
      <c r="D27" s="8">
        <v>15</v>
      </c>
      <c r="E27" s="10">
        <f t="shared" si="3"/>
        <v>0.73958333333333315</v>
      </c>
    </row>
    <row r="28" spans="1:10" x14ac:dyDescent="0.25">
      <c r="A28" s="5">
        <f t="shared" si="2"/>
        <v>2.8000000000000007</v>
      </c>
      <c r="B28" s="11" t="s">
        <v>2</v>
      </c>
      <c r="C28" s="12" t="s">
        <v>4</v>
      </c>
      <c r="D28" s="8">
        <v>0</v>
      </c>
      <c r="E28" s="10">
        <f t="shared" si="3"/>
        <v>0.74999999999999978</v>
      </c>
    </row>
    <row r="29" spans="1:10" x14ac:dyDescent="0.25">
      <c r="A29" s="5"/>
      <c r="E29" s="10"/>
    </row>
    <row r="30" spans="1:10" x14ac:dyDescent="0.25">
      <c r="A30" s="5"/>
      <c r="B30" s="11"/>
      <c r="C30" s="12"/>
      <c r="E30" s="10"/>
    </row>
    <row r="31" spans="1:10" x14ac:dyDescent="0.25">
      <c r="B31" s="7" t="s">
        <v>88</v>
      </c>
    </row>
    <row r="32" spans="1:10" x14ac:dyDescent="0.25">
      <c r="B32" s="7" t="s">
        <v>142</v>
      </c>
      <c r="G32" t="s">
        <v>159</v>
      </c>
      <c r="H32" s="14" t="s">
        <v>158</v>
      </c>
    </row>
    <row r="33" spans="1:10" x14ac:dyDescent="0.25">
      <c r="B33" s="7" t="s">
        <v>143</v>
      </c>
      <c r="G33" s="7" t="s">
        <v>200</v>
      </c>
      <c r="H33" s="14" t="s">
        <v>157</v>
      </c>
    </row>
    <row r="34" spans="1:10" x14ac:dyDescent="0.25">
      <c r="G34"/>
      <c r="H34" s="14"/>
    </row>
    <row r="35" spans="1:10" x14ac:dyDescent="0.25">
      <c r="G35"/>
      <c r="H35" s="14"/>
    </row>
    <row r="36" spans="1:10" x14ac:dyDescent="0.25">
      <c r="G36"/>
      <c r="H36" s="14"/>
    </row>
    <row r="37" spans="1:10" x14ac:dyDescent="0.25">
      <c r="G37"/>
      <c r="H37" s="14"/>
    </row>
    <row r="38" spans="1:10" x14ac:dyDescent="0.25">
      <c r="G38"/>
      <c r="H38" s="14"/>
    </row>
    <row r="39" spans="1:10" x14ac:dyDescent="0.25">
      <c r="G39"/>
      <c r="H39" s="14"/>
    </row>
    <row r="40" spans="1:10" x14ac:dyDescent="0.25">
      <c r="G40" s="12"/>
      <c r="H40" s="14"/>
    </row>
    <row r="41" spans="1:10" x14ac:dyDescent="0.25">
      <c r="G41" s="12"/>
      <c r="H41" s="14"/>
    </row>
    <row r="42" spans="1:10" x14ac:dyDescent="0.25">
      <c r="A42" s="1"/>
      <c r="D42" s="8"/>
      <c r="E42" s="10"/>
      <c r="G42" s="11"/>
      <c r="H42" s="11"/>
      <c r="I42" s="11"/>
      <c r="J42" s="11"/>
    </row>
    <row r="43" spans="1:10" x14ac:dyDescent="0.25">
      <c r="A43" s="1"/>
      <c r="D43" s="8"/>
      <c r="E43" s="10"/>
      <c r="G43" s="11"/>
      <c r="H43" s="11"/>
      <c r="I43" s="11"/>
      <c r="J43" s="11"/>
    </row>
    <row r="44" spans="1:10" x14ac:dyDescent="0.25">
      <c r="A44" s="1"/>
      <c r="B44" s="11"/>
      <c r="C44" s="12"/>
      <c r="D44" s="8"/>
      <c r="E44" s="10"/>
      <c r="G44" s="11"/>
      <c r="H44" s="11"/>
      <c r="I44" s="11"/>
      <c r="J44" s="11"/>
    </row>
    <row r="45" spans="1:10" x14ac:dyDescent="0.25">
      <c r="D45" s="8"/>
      <c r="G45" s="11"/>
      <c r="H45" s="11"/>
      <c r="I45" s="11"/>
      <c r="J45" s="11"/>
    </row>
    <row r="46" spans="1:10" x14ac:dyDescent="0.25">
      <c r="B46" s="11"/>
      <c r="C46" s="12"/>
      <c r="D46" s="8"/>
      <c r="G46" s="11"/>
      <c r="H46" s="11"/>
      <c r="I46" s="11"/>
      <c r="J46" s="11"/>
    </row>
    <row r="47" spans="1:10" x14ac:dyDescent="0.25">
      <c r="C47" s="14"/>
      <c r="D47" s="8"/>
      <c r="G47" s="11"/>
      <c r="H47" s="14"/>
      <c r="I47" s="11"/>
      <c r="J47" s="11"/>
    </row>
    <row r="48" spans="1:10" x14ac:dyDescent="0.25">
      <c r="C48" s="14"/>
      <c r="D48" s="8"/>
      <c r="G48" s="11"/>
      <c r="H48" s="14"/>
      <c r="I48" s="11"/>
      <c r="J48" s="11"/>
    </row>
    <row r="49" spans="2:10" x14ac:dyDescent="0.25">
      <c r="B49" s="29"/>
      <c r="D49" s="8"/>
      <c r="G49" s="11"/>
      <c r="H49" s="11"/>
      <c r="I49" s="11"/>
      <c r="J49" s="11"/>
    </row>
    <row r="52" spans="2:10" x14ac:dyDescent="0.25">
      <c r="B52" s="14"/>
      <c r="D52" s="8"/>
    </row>
    <row r="53" spans="2:10" x14ac:dyDescent="0.25">
      <c r="D53" s="8"/>
    </row>
    <row r="54" spans="2:10" x14ac:dyDescent="0.25">
      <c r="D54" s="8"/>
    </row>
    <row r="55" spans="2:10" x14ac:dyDescent="0.25">
      <c r="D55" s="8"/>
    </row>
    <row r="56" spans="2:10" ht="13.8" x14ac:dyDescent="0.3">
      <c r="B56" s="21"/>
    </row>
    <row r="58" spans="2:10" x14ac:dyDescent="0.25">
      <c r="B58" s="14"/>
    </row>
  </sheetData>
  <sheetProtection selectLockedCells="1" selectUnlockedCells="1"/>
  <hyperlinks>
    <hyperlink ref="H33" r:id="rId1" xr:uid="{6C03F44E-76DA-478C-B3C9-6ABEEAE99451}"/>
    <hyperlink ref="H32" r:id="rId2" xr:uid="{F87255B9-05E2-4B39-A89F-057CBDE3D966}"/>
    <hyperlink ref="H22" r:id="rId3" xr:uid="{31870D9A-27EA-43C6-9799-92983606968F}"/>
    <hyperlink ref="H23" r:id="rId4" xr:uid="{1A1FB0F7-275A-4991-9C1F-8B9A8C15E6A8}"/>
    <hyperlink ref="H24" r:id="rId5" xr:uid="{A3035033-A0DD-4317-8B99-268BE99079DF}"/>
    <hyperlink ref="H12" r:id="rId6" xr:uid="{29F7B2EE-CCD3-4902-B919-33592D942C40}"/>
    <hyperlink ref="H13" r:id="rId7" xr:uid="{5EE9D3B4-BB57-447B-AFA0-799822A55505}"/>
    <hyperlink ref="H14" r:id="rId8" xr:uid="{82095C3F-6B60-404E-B913-5EFE113D8429}"/>
    <hyperlink ref="H15" r:id="rId9" xr:uid="{BB8C9EBF-F102-448D-B30C-6959F9D33DBA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J50"/>
  <sheetViews>
    <sheetView zoomScale="110" zoomScaleNormal="110" workbookViewId="0">
      <pane ySplit="2" topLeftCell="A3" activePane="bottomLeft" state="frozen"/>
      <selection pane="bottomLeft" activeCell="B13" sqref="B13"/>
    </sheetView>
  </sheetViews>
  <sheetFormatPr defaultColWidth="11.33203125" defaultRowHeight="13.2" x14ac:dyDescent="0.25"/>
  <cols>
    <col min="1" max="1" width="10.6640625" style="7" customWidth="1"/>
    <col min="2" max="2" width="72.6640625" style="7" customWidth="1"/>
    <col min="3" max="3" width="20.6640625" style="7" customWidth="1"/>
    <col min="4" max="4" width="7.33203125" style="7" customWidth="1"/>
    <col min="5" max="6" width="11.33203125" style="7"/>
    <col min="7" max="7" width="12.6640625" style="7" customWidth="1"/>
    <col min="8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x14ac:dyDescent="0.25">
      <c r="B3" s="17" t="str">
        <f>Summary!B$4</f>
        <v>Task Group 15.4ab - Next Generation UWB</v>
      </c>
    </row>
    <row r="5" spans="1:8" x14ac:dyDescent="0.25">
      <c r="A5" s="1">
        <f>Summary!A$9</f>
        <v>3</v>
      </c>
      <c r="B5" s="1" t="str">
        <f>Summary!B$9</f>
        <v xml:space="preserve">Tuesday 13-May  AM1: Comment Resolution </v>
      </c>
      <c r="E5" s="13">
        <f>Summary!$C$9</f>
        <v>0.33333333333333331</v>
      </c>
    </row>
    <row r="6" spans="1:8" x14ac:dyDescent="0.25">
      <c r="A6" s="26">
        <f t="shared" ref="A6:A13" si="0">A5+0.1</f>
        <v>3.1</v>
      </c>
      <c r="B6" s="25" t="s">
        <v>50</v>
      </c>
      <c r="C6" s="12" t="s">
        <v>4</v>
      </c>
      <c r="D6" s="8">
        <v>5</v>
      </c>
      <c r="E6" s="10">
        <f t="shared" ref="E6:E12" si="1">E5+TIME(0,D5,0)</f>
        <v>0.33333333333333331</v>
      </c>
      <c r="H6" s="37"/>
    </row>
    <row r="7" spans="1:8" x14ac:dyDescent="0.25">
      <c r="A7" s="26">
        <f t="shared" si="0"/>
        <v>3.2</v>
      </c>
      <c r="B7" s="11" t="s">
        <v>160</v>
      </c>
      <c r="C7" s="12" t="s">
        <v>161</v>
      </c>
      <c r="D7" s="8">
        <v>15</v>
      </c>
      <c r="E7" s="10">
        <f t="shared" si="1"/>
        <v>0.33680555555555552</v>
      </c>
      <c r="G7" s="7" t="s">
        <v>189</v>
      </c>
      <c r="H7" s="38" t="s">
        <v>190</v>
      </c>
    </row>
    <row r="8" spans="1:8" x14ac:dyDescent="0.25">
      <c r="A8" s="26">
        <f t="shared" si="0"/>
        <v>3.3000000000000003</v>
      </c>
      <c r="B8" s="11" t="s">
        <v>185</v>
      </c>
      <c r="C8" s="12" t="s">
        <v>186</v>
      </c>
      <c r="D8" s="8">
        <v>20</v>
      </c>
      <c r="E8" s="10">
        <f t="shared" si="1"/>
        <v>0.34722222222222221</v>
      </c>
      <c r="G8" s="7" t="s">
        <v>187</v>
      </c>
      <c r="H8" s="14" t="s">
        <v>188</v>
      </c>
    </row>
    <row r="9" spans="1:8" x14ac:dyDescent="0.25">
      <c r="A9" s="26">
        <f t="shared" si="0"/>
        <v>3.4000000000000004</v>
      </c>
      <c r="B9" s="11" t="s">
        <v>141</v>
      </c>
      <c r="C9" s="12" t="s">
        <v>78</v>
      </c>
      <c r="D9" s="8">
        <v>30</v>
      </c>
      <c r="E9" s="10">
        <f t="shared" si="1"/>
        <v>0.3611111111111111</v>
      </c>
    </row>
    <row r="10" spans="1:8" x14ac:dyDescent="0.25">
      <c r="A10" s="26">
        <f t="shared" si="0"/>
        <v>3.5000000000000004</v>
      </c>
      <c r="B10" s="11" t="s">
        <v>141</v>
      </c>
      <c r="C10" s="12" t="s">
        <v>78</v>
      </c>
      <c r="D10" s="8">
        <v>20</v>
      </c>
      <c r="E10" s="10">
        <f t="shared" si="1"/>
        <v>0.38194444444444442</v>
      </c>
      <c r="H10" s="14"/>
    </row>
    <row r="11" spans="1:8" x14ac:dyDescent="0.25">
      <c r="A11" s="26">
        <f t="shared" si="0"/>
        <v>3.6000000000000005</v>
      </c>
      <c r="B11" s="11" t="s">
        <v>141</v>
      </c>
      <c r="C11" s="12" t="s">
        <v>78</v>
      </c>
      <c r="D11" s="8">
        <v>20</v>
      </c>
      <c r="E11" s="10">
        <f t="shared" si="1"/>
        <v>0.39583333333333331</v>
      </c>
      <c r="G11"/>
      <c r="H11" s="37"/>
    </row>
    <row r="12" spans="1:8" x14ac:dyDescent="0.25">
      <c r="A12" s="26">
        <f t="shared" si="0"/>
        <v>3.7000000000000006</v>
      </c>
      <c r="B12" s="11" t="s">
        <v>141</v>
      </c>
      <c r="C12" s="12" t="s">
        <v>78</v>
      </c>
      <c r="D12" s="8">
        <v>10</v>
      </c>
      <c r="E12" s="10">
        <f t="shared" si="1"/>
        <v>0.40972222222222221</v>
      </c>
      <c r="H12" s="37"/>
    </row>
    <row r="13" spans="1:8" x14ac:dyDescent="0.25">
      <c r="A13" s="26">
        <f t="shared" si="0"/>
        <v>3.8000000000000007</v>
      </c>
      <c r="B13" s="11" t="s">
        <v>2</v>
      </c>
      <c r="C13" s="12" t="s">
        <v>4</v>
      </c>
      <c r="D13" s="8">
        <v>0</v>
      </c>
      <c r="E13" s="10">
        <f t="shared" ref="E13" si="2">E12+TIME(0,D12,0)</f>
        <v>0.41666666666666663</v>
      </c>
      <c r="H13" s="37"/>
    </row>
    <row r="14" spans="1:8" x14ac:dyDescent="0.25">
      <c r="A14" s="26"/>
      <c r="B14" s="11"/>
      <c r="C14" s="12"/>
      <c r="D14" s="8"/>
      <c r="E14" s="10"/>
      <c r="H14" s="37"/>
    </row>
    <row r="15" spans="1:8" x14ac:dyDescent="0.25">
      <c r="A15" s="1">
        <f>Summary!A$10</f>
        <v>4</v>
      </c>
      <c r="B15" s="1" t="str">
        <f>Summary!B$10</f>
        <v>Tuesday 13-May  AM2: Comment Resolution ad hoc</v>
      </c>
      <c r="C15" s="12"/>
      <c r="D15" s="8"/>
      <c r="E15" s="13">
        <f>Summary!$C$10</f>
        <v>0.4375</v>
      </c>
      <c r="H15" s="37"/>
    </row>
    <row r="16" spans="1:8" x14ac:dyDescent="0.25">
      <c r="A16" s="26"/>
      <c r="B16" s="25"/>
      <c r="C16" s="12"/>
      <c r="D16" s="8"/>
      <c r="E16" s="10"/>
      <c r="H16" s="37"/>
    </row>
    <row r="17" spans="1:10" x14ac:dyDescent="0.25">
      <c r="A17" s="26"/>
      <c r="B17" s="11"/>
      <c r="C17" s="12"/>
      <c r="D17" s="8"/>
      <c r="E17" s="10"/>
      <c r="H17" s="14"/>
    </row>
    <row r="18" spans="1:10" x14ac:dyDescent="0.25">
      <c r="A18" s="26"/>
      <c r="B18" s="11"/>
      <c r="C18" s="12"/>
      <c r="D18" s="8"/>
      <c r="E18" s="10"/>
      <c r="H18" s="37"/>
    </row>
    <row r="19" spans="1:10" x14ac:dyDescent="0.25">
      <c r="A19" s="26"/>
      <c r="B19" s="11"/>
      <c r="C19" s="12"/>
      <c r="D19" s="8"/>
      <c r="E19" s="10"/>
      <c r="H19" s="37"/>
    </row>
    <row r="20" spans="1:10" x14ac:dyDescent="0.25">
      <c r="A20" s="26"/>
      <c r="B20" s="11"/>
      <c r="C20" s="12"/>
      <c r="D20" s="8"/>
      <c r="E20" s="10"/>
      <c r="H20" s="37"/>
    </row>
    <row r="21" spans="1:10" x14ac:dyDescent="0.25">
      <c r="A21" s="26"/>
      <c r="B21" s="11"/>
      <c r="C21" s="12"/>
      <c r="D21" s="8"/>
      <c r="E21" s="10"/>
      <c r="H21" s="37"/>
    </row>
    <row r="22" spans="1:10" x14ac:dyDescent="0.25">
      <c r="A22" s="26"/>
      <c r="B22" s="11"/>
      <c r="C22" s="12"/>
      <c r="D22" s="8"/>
      <c r="E22" s="10"/>
      <c r="G22"/>
      <c r="H22" s="37"/>
      <c r="I22" s="11"/>
      <c r="J22" s="11"/>
    </row>
    <row r="23" spans="1:10" x14ac:dyDescent="0.25">
      <c r="A23" s="26"/>
      <c r="B23" s="11"/>
      <c r="C23" s="12"/>
      <c r="D23" s="8"/>
      <c r="E23" s="10"/>
    </row>
    <row r="25" spans="1:10" x14ac:dyDescent="0.25">
      <c r="A25" s="1">
        <f>Summary!A$11</f>
        <v>5</v>
      </c>
      <c r="B25" s="1" t="str">
        <f>Summary!B$11</f>
        <v>Tuesday 13-May  PM2: Ad Hoc</v>
      </c>
    </row>
    <row r="33" spans="1:8" x14ac:dyDescent="0.25">
      <c r="A33" s="26"/>
      <c r="D33" s="8"/>
      <c r="E33" s="10"/>
      <c r="G33"/>
      <c r="H33" s="37"/>
    </row>
    <row r="34" spans="1:8" x14ac:dyDescent="0.25">
      <c r="A34" s="1"/>
      <c r="D34" s="8"/>
      <c r="E34" s="10"/>
      <c r="H34" s="37"/>
    </row>
    <row r="35" spans="1:8" x14ac:dyDescent="0.25">
      <c r="H35" s="37"/>
    </row>
    <row r="44" spans="1:8" x14ac:dyDescent="0.25">
      <c r="B44" s="7" t="s">
        <v>88</v>
      </c>
    </row>
    <row r="45" spans="1:8" x14ac:dyDescent="0.25">
      <c r="H45" s="14"/>
    </row>
    <row r="48" spans="1:8" x14ac:dyDescent="0.25">
      <c r="B48" s="11"/>
      <c r="C48" s="12"/>
      <c r="D48" s="8"/>
    </row>
    <row r="49" spans="4:4" x14ac:dyDescent="0.25">
      <c r="D49" s="8"/>
    </row>
    <row r="50" spans="4:4" x14ac:dyDescent="0.25">
      <c r="D50" s="8"/>
    </row>
  </sheetData>
  <sheetProtection selectLockedCells="1" selectUnlockedCells="1"/>
  <hyperlinks>
    <hyperlink ref="H8" r:id="rId1" xr:uid="{5D7CBF10-CCAF-4A58-AAB7-0DEF0B1A2901}"/>
    <hyperlink ref="H7" r:id="rId2" xr:uid="{E61153F7-B2A9-4492-9B78-0F56E10E1ABD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3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62"/>
  <sheetViews>
    <sheetView zoomScale="110" zoomScaleNormal="110" workbookViewId="0">
      <pane ySplit="2" topLeftCell="A11" activePane="bottomLeft" state="frozen"/>
      <selection pane="bottomLeft" activeCell="G15" sqref="G1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8" ht="15.6" x14ac:dyDescent="0.25">
      <c r="B1" s="3" t="str">
        <f>Summary!$B$2</f>
        <v>May 2025 802 Plenary Session</v>
      </c>
      <c r="G1" s="7" t="s">
        <v>93</v>
      </c>
    </row>
    <row r="2" spans="1:8" ht="15.6" x14ac:dyDescent="0.25">
      <c r="B2" s="3"/>
      <c r="E2" s="20" t="str">
        <f>Summary!$C$6</f>
        <v>EST</v>
      </c>
      <c r="G2" s="7" t="s">
        <v>51</v>
      </c>
      <c r="H2" s="7" t="s">
        <v>62</v>
      </c>
    </row>
    <row r="3" spans="1:8" customFormat="1" x14ac:dyDescent="0.25">
      <c r="A3" s="7"/>
      <c r="B3" s="17" t="str">
        <f>Summary!B$4</f>
        <v>Task Group 15.4ab - Next Generation UWB</v>
      </c>
      <c r="C3" s="7"/>
      <c r="D3" s="7"/>
      <c r="E3" s="10"/>
    </row>
    <row r="4" spans="1:8" x14ac:dyDescent="0.25">
      <c r="A4" s="5"/>
      <c r="D4" s="8"/>
      <c r="E4" s="10"/>
    </row>
    <row r="5" spans="1:8" x14ac:dyDescent="0.25">
      <c r="A5" s="1">
        <f>Summary!A$12</f>
        <v>6</v>
      </c>
      <c r="B5" s="1" t="str">
        <f>Summary!B$12</f>
        <v xml:space="preserve">Wednesday 14-May AM1.5: Comment Resolution </v>
      </c>
      <c r="E5" s="13">
        <f>Summary!$C$12</f>
        <v>0.375</v>
      </c>
      <c r="G5" s="12"/>
      <c r="H5" s="37"/>
    </row>
    <row r="6" spans="1:8" x14ac:dyDescent="0.25">
      <c r="A6" s="26">
        <f>A5+0.1</f>
        <v>6.1</v>
      </c>
      <c r="B6" s="25" t="s">
        <v>50</v>
      </c>
      <c r="C6" s="12" t="s">
        <v>4</v>
      </c>
      <c r="D6" s="8">
        <v>5</v>
      </c>
      <c r="E6" s="10">
        <f t="shared" ref="E6:E8" si="0">E5+TIME(0,D5,0)</f>
        <v>0.375</v>
      </c>
      <c r="G6" s="12"/>
      <c r="H6" s="37"/>
    </row>
    <row r="7" spans="1:8" x14ac:dyDescent="0.25">
      <c r="A7" s="26">
        <f>A6+0.1</f>
        <v>6.1999999999999993</v>
      </c>
      <c r="B7" s="11" t="s">
        <v>141</v>
      </c>
      <c r="C7" s="12" t="s">
        <v>78</v>
      </c>
      <c r="D7" s="8">
        <v>20</v>
      </c>
      <c r="E7" s="10">
        <f t="shared" si="0"/>
        <v>0.37847222222222221</v>
      </c>
      <c r="H7" s="37"/>
    </row>
    <row r="8" spans="1:8" x14ac:dyDescent="0.25">
      <c r="A8" s="26">
        <f>A7+0.1</f>
        <v>6.2999999999999989</v>
      </c>
      <c r="B8" s="11" t="s">
        <v>141</v>
      </c>
      <c r="C8" s="12" t="s">
        <v>78</v>
      </c>
      <c r="D8" s="8">
        <v>20</v>
      </c>
      <c r="E8" s="10">
        <f t="shared" si="0"/>
        <v>0.3923611111111111</v>
      </c>
      <c r="G8"/>
      <c r="H8" s="37"/>
    </row>
    <row r="9" spans="1:8" x14ac:dyDescent="0.25">
      <c r="A9" s="26">
        <f>A8+0.1</f>
        <v>6.3999999999999986</v>
      </c>
      <c r="B9" s="11" t="s">
        <v>141</v>
      </c>
      <c r="C9" s="12" t="s">
        <v>78</v>
      </c>
      <c r="D9" s="8">
        <v>15</v>
      </c>
      <c r="E9" s="10">
        <f>E8+TIME(0,D8,0)</f>
        <v>0.40625</v>
      </c>
      <c r="H9" s="14"/>
    </row>
    <row r="10" spans="1:8" x14ac:dyDescent="0.25">
      <c r="A10" s="26">
        <f>A9+0.1</f>
        <v>6.4999999999999982</v>
      </c>
      <c r="B10" s="11" t="s">
        <v>92</v>
      </c>
      <c r="C10" s="12" t="s">
        <v>4</v>
      </c>
      <c r="D10" s="8">
        <v>0</v>
      </c>
      <c r="E10" s="10">
        <f>E9+TIME(0,D9,0)</f>
        <v>0.41666666666666669</v>
      </c>
      <c r="H10" s="14"/>
    </row>
    <row r="11" spans="1:8" x14ac:dyDescent="0.25">
      <c r="A11" s="26"/>
      <c r="D11" s="8"/>
      <c r="E11" s="10"/>
      <c r="H11" s="37"/>
    </row>
    <row r="12" spans="1:8" x14ac:dyDescent="0.25">
      <c r="A12" s="23">
        <f>Summary!A$13</f>
        <v>7</v>
      </c>
      <c r="B12" s="1" t="str">
        <f>Summary!B$13</f>
        <v>Wednesday 14-May PM1: Status, review and comment resolution</v>
      </c>
      <c r="C12" s="12"/>
      <c r="D12" s="8"/>
      <c r="E12" s="13">
        <f>Summary!C$13</f>
        <v>0.5625</v>
      </c>
    </row>
    <row r="13" spans="1:8" x14ac:dyDescent="0.25">
      <c r="A13" s="26">
        <f>A12+0.1</f>
        <v>7.1</v>
      </c>
      <c r="B13" s="25" t="s">
        <v>50</v>
      </c>
      <c r="C13" s="12" t="s">
        <v>4</v>
      </c>
      <c r="D13" s="8">
        <v>5</v>
      </c>
      <c r="E13" s="10">
        <f t="shared" ref="E13:E15" si="1">E12+TIME(0,D12,0)</f>
        <v>0.5625</v>
      </c>
    </row>
    <row r="14" spans="1:8" x14ac:dyDescent="0.25">
      <c r="A14" s="26">
        <f>A13+0.1</f>
        <v>7.1999999999999993</v>
      </c>
      <c r="B14" s="25" t="s">
        <v>183</v>
      </c>
      <c r="C14" s="12" t="s">
        <v>179</v>
      </c>
      <c r="D14" s="8">
        <v>20</v>
      </c>
      <c r="E14" s="10">
        <f t="shared" si="1"/>
        <v>0.56597222222222221</v>
      </c>
      <c r="G14" s="7" t="s">
        <v>184</v>
      </c>
      <c r="H14" s="14"/>
    </row>
    <row r="15" spans="1:8" x14ac:dyDescent="0.25">
      <c r="A15" s="26">
        <f>A14+0.1</f>
        <v>7.2999999999999989</v>
      </c>
      <c r="B15" s="11" t="s">
        <v>141</v>
      </c>
      <c r="C15" s="12" t="s">
        <v>78</v>
      </c>
      <c r="D15" s="8">
        <v>20</v>
      </c>
      <c r="E15" s="10">
        <f t="shared" si="1"/>
        <v>0.57986111111111105</v>
      </c>
      <c r="H15" s="14"/>
    </row>
    <row r="16" spans="1:8" x14ac:dyDescent="0.25">
      <c r="A16" s="8">
        <f t="shared" ref="A16:A20" si="2">A15+0.1</f>
        <v>7.3999999999999986</v>
      </c>
      <c r="B16" s="11" t="s">
        <v>141</v>
      </c>
      <c r="C16" s="12" t="s">
        <v>78</v>
      </c>
      <c r="D16" s="8">
        <v>20</v>
      </c>
      <c r="E16" s="10">
        <f t="shared" ref="E16:E17" si="3">E15+TIME(0,D15,0)</f>
        <v>0.59374999999999989</v>
      </c>
      <c r="H16" s="14"/>
    </row>
    <row r="17" spans="1:8" x14ac:dyDescent="0.25">
      <c r="A17" s="8">
        <f t="shared" si="2"/>
        <v>7.4999999999999982</v>
      </c>
      <c r="B17" s="11" t="s">
        <v>141</v>
      </c>
      <c r="C17" s="12" t="s">
        <v>78</v>
      </c>
      <c r="D17" s="8">
        <v>20</v>
      </c>
      <c r="E17" s="10">
        <f t="shared" si="3"/>
        <v>0.60763888888888873</v>
      </c>
      <c r="H17" s="14"/>
    </row>
    <row r="18" spans="1:8" x14ac:dyDescent="0.25">
      <c r="A18" s="8">
        <f t="shared" si="2"/>
        <v>7.5999999999999979</v>
      </c>
      <c r="B18" s="11" t="s">
        <v>141</v>
      </c>
      <c r="C18" s="12" t="s">
        <v>78</v>
      </c>
      <c r="D18" s="8">
        <v>20</v>
      </c>
      <c r="E18" s="10">
        <f t="shared" ref="E18:E19" si="4">E17+TIME(0,D17,0)</f>
        <v>0.62152777777777757</v>
      </c>
      <c r="H18" s="14"/>
    </row>
    <row r="19" spans="1:8" x14ac:dyDescent="0.25">
      <c r="A19" s="8">
        <f t="shared" si="2"/>
        <v>7.6999999999999975</v>
      </c>
      <c r="B19" s="11" t="s">
        <v>141</v>
      </c>
      <c r="C19" s="12" t="s">
        <v>78</v>
      </c>
      <c r="D19" s="8">
        <v>15</v>
      </c>
      <c r="E19" s="10">
        <f t="shared" si="4"/>
        <v>0.63541666666666641</v>
      </c>
      <c r="H19" s="14"/>
    </row>
    <row r="20" spans="1:8" x14ac:dyDescent="0.25">
      <c r="A20" s="8">
        <f t="shared" si="2"/>
        <v>7.7999999999999972</v>
      </c>
      <c r="B20" s="11" t="s">
        <v>2</v>
      </c>
      <c r="C20" s="12" t="s">
        <v>4</v>
      </c>
      <c r="D20" s="8"/>
      <c r="E20" s="10">
        <f t="shared" ref="E20" si="5">E19+TIME(0,D19,0)</f>
        <v>0.64583333333333304</v>
      </c>
      <c r="H20" s="14"/>
    </row>
    <row r="21" spans="1:8" x14ac:dyDescent="0.25">
      <c r="A21" s="8"/>
      <c r="B21" s="11"/>
      <c r="C21" s="12"/>
      <c r="D21" s="8"/>
      <c r="E21" s="10"/>
      <c r="H21" s="14"/>
    </row>
    <row r="22" spans="1:8" x14ac:dyDescent="0.25">
      <c r="A22" s="23">
        <f>Summary!A$14</f>
        <v>8</v>
      </c>
      <c r="B22" s="1" t="str">
        <f>Summary!B$14</f>
        <v xml:space="preserve">Wednesday 14-May PM2: Comment Resolution, breakouts </v>
      </c>
      <c r="C22" s="12"/>
      <c r="D22" s="8"/>
      <c r="E22" s="13">
        <f>Summary!C$14</f>
        <v>0.66666666666666663</v>
      </c>
      <c r="G22"/>
    </row>
    <row r="23" spans="1:8" x14ac:dyDescent="0.25">
      <c r="A23" s="26">
        <f>A22+0.1</f>
        <v>8.1</v>
      </c>
      <c r="B23" s="25" t="s">
        <v>50</v>
      </c>
      <c r="C23" s="12" t="s">
        <v>4</v>
      </c>
      <c r="D23" s="8">
        <v>5</v>
      </c>
      <c r="E23" s="10">
        <f t="shared" ref="E23:E30" si="6">E22+TIME(0,D22,0)</f>
        <v>0.66666666666666663</v>
      </c>
      <c r="G23"/>
    </row>
    <row r="24" spans="1:8" x14ac:dyDescent="0.25">
      <c r="A24" s="26">
        <f>A23+0.1</f>
        <v>8.1999999999999993</v>
      </c>
      <c r="B24" s="11" t="s">
        <v>141</v>
      </c>
      <c r="C24" s="12" t="s">
        <v>78</v>
      </c>
      <c r="D24" s="8">
        <v>20</v>
      </c>
      <c r="E24" s="10">
        <f t="shared" si="6"/>
        <v>0.67013888888888884</v>
      </c>
      <c r="G24"/>
      <c r="H24" s="14"/>
    </row>
    <row r="25" spans="1:8" ht="13.8" x14ac:dyDescent="0.3">
      <c r="A25" s="26">
        <f>A24+0.1</f>
        <v>8.2999999999999989</v>
      </c>
      <c r="B25" s="11" t="s">
        <v>141</v>
      </c>
      <c r="C25" s="12" t="s">
        <v>78</v>
      </c>
      <c r="D25" s="8">
        <v>20</v>
      </c>
      <c r="E25" s="10">
        <f t="shared" si="6"/>
        <v>0.68402777777777768</v>
      </c>
      <c r="F25" s="42"/>
      <c r="G25"/>
      <c r="H25" s="14"/>
    </row>
    <row r="26" spans="1:8" ht="13.8" x14ac:dyDescent="0.3">
      <c r="A26" s="8">
        <f t="shared" ref="A26:A30" si="7">A25+0.1</f>
        <v>8.3999999999999986</v>
      </c>
      <c r="B26" s="11" t="s">
        <v>141</v>
      </c>
      <c r="C26" s="12" t="s">
        <v>78</v>
      </c>
      <c r="D26" s="8">
        <v>20</v>
      </c>
      <c r="E26" s="10">
        <f t="shared" si="6"/>
        <v>0.69791666666666652</v>
      </c>
      <c r="F26" s="42"/>
      <c r="G26"/>
      <c r="H26" s="14"/>
    </row>
    <row r="27" spans="1:8" x14ac:dyDescent="0.25">
      <c r="A27" s="8">
        <f t="shared" si="7"/>
        <v>8.4999999999999982</v>
      </c>
      <c r="B27" s="11" t="s">
        <v>141</v>
      </c>
      <c r="C27" s="12" t="s">
        <v>78</v>
      </c>
      <c r="D27" s="8">
        <v>20</v>
      </c>
      <c r="E27" s="10">
        <f t="shared" si="6"/>
        <v>0.71180555555555536</v>
      </c>
      <c r="H27" s="14"/>
    </row>
    <row r="28" spans="1:8" x14ac:dyDescent="0.25">
      <c r="A28" s="8">
        <f t="shared" si="7"/>
        <v>8.5999999999999979</v>
      </c>
      <c r="B28" s="11" t="s">
        <v>141</v>
      </c>
      <c r="C28" s="12" t="s">
        <v>78</v>
      </c>
      <c r="D28" s="8">
        <v>20</v>
      </c>
      <c r="E28" s="10">
        <f t="shared" si="6"/>
        <v>0.7256944444444442</v>
      </c>
    </row>
    <row r="29" spans="1:8" x14ac:dyDescent="0.25">
      <c r="A29" s="8">
        <f t="shared" si="7"/>
        <v>8.6999999999999975</v>
      </c>
      <c r="B29" s="11" t="s">
        <v>141</v>
      </c>
      <c r="C29" s="12" t="s">
        <v>78</v>
      </c>
      <c r="D29" s="8">
        <v>15</v>
      </c>
      <c r="E29" s="10">
        <f t="shared" si="6"/>
        <v>0.73958333333333304</v>
      </c>
      <c r="G29"/>
      <c r="H29" s="14"/>
    </row>
    <row r="30" spans="1:8" x14ac:dyDescent="0.25">
      <c r="A30" s="8">
        <f t="shared" si="7"/>
        <v>8.7999999999999972</v>
      </c>
      <c r="B30" s="11" t="s">
        <v>2</v>
      </c>
      <c r="C30" s="12" t="s">
        <v>4</v>
      </c>
      <c r="D30" s="8"/>
      <c r="E30" s="10">
        <f t="shared" si="6"/>
        <v>0.74999999999999967</v>
      </c>
      <c r="G30"/>
      <c r="H30" s="14"/>
    </row>
    <row r="31" spans="1:8" x14ac:dyDescent="0.25">
      <c r="A31" s="8"/>
      <c r="B31" s="11"/>
      <c r="C31" s="12"/>
      <c r="D31" s="8"/>
      <c r="E31" s="10"/>
      <c r="G31"/>
      <c r="H31" s="14"/>
    </row>
    <row r="32" spans="1:8" x14ac:dyDescent="0.25">
      <c r="G32"/>
      <c r="H32" s="14"/>
    </row>
    <row r="33" spans="2:8" ht="13.5" customHeight="1" x14ac:dyDescent="0.25"/>
    <row r="43" spans="2:8" x14ac:dyDescent="0.25">
      <c r="B43" s="7" t="s">
        <v>89</v>
      </c>
    </row>
    <row r="44" spans="2:8" x14ac:dyDescent="0.25">
      <c r="B44" s="11"/>
    </row>
    <row r="45" spans="2:8" x14ac:dyDescent="0.25">
      <c r="B45" s="11"/>
      <c r="H45" s="14"/>
    </row>
    <row r="46" spans="2:8" x14ac:dyDescent="0.25">
      <c r="B46" s="11"/>
      <c r="H46" s="14"/>
    </row>
    <row r="47" spans="2:8" x14ac:dyDescent="0.25">
      <c r="B47" s="14"/>
      <c r="C47" s="12"/>
      <c r="H47" s="14"/>
    </row>
    <row r="48" spans="2:8" x14ac:dyDescent="0.25">
      <c r="B48" s="14"/>
      <c r="C48" s="12"/>
      <c r="H48" s="14"/>
    </row>
    <row r="49" spans="1:7" x14ac:dyDescent="0.25">
      <c r="B49" s="14"/>
      <c r="D49" s="8"/>
      <c r="G49" s="12"/>
    </row>
    <row r="52" spans="1:7" x14ac:dyDescent="0.25">
      <c r="B52" s="14"/>
      <c r="C52" s="12"/>
    </row>
    <row r="53" spans="1:7" x14ac:dyDescent="0.25">
      <c r="B53" s="14"/>
      <c r="C53" s="12"/>
    </row>
    <row r="54" spans="1:7" x14ac:dyDescent="0.25">
      <c r="A54" s="27"/>
      <c r="B54" s="14"/>
      <c r="C54" s="12"/>
    </row>
    <row r="55" spans="1:7" x14ac:dyDescent="0.25">
      <c r="B55" s="14"/>
      <c r="C55" s="12"/>
    </row>
    <row r="56" spans="1:7" x14ac:dyDescent="0.25">
      <c r="C56" s="12"/>
    </row>
    <row r="57" spans="1:7" x14ac:dyDescent="0.25">
      <c r="C57" s="12"/>
    </row>
    <row r="58" spans="1:7" x14ac:dyDescent="0.25">
      <c r="C58" s="12"/>
    </row>
    <row r="59" spans="1:7" x14ac:dyDescent="0.25">
      <c r="C59" s="12"/>
    </row>
    <row r="60" spans="1:7" x14ac:dyDescent="0.25">
      <c r="C60" s="12"/>
    </row>
    <row r="61" spans="1:7" x14ac:dyDescent="0.25">
      <c r="C61" s="12"/>
    </row>
    <row r="62" spans="1:7" x14ac:dyDescent="0.25">
      <c r="C6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I54"/>
  <sheetViews>
    <sheetView zoomScale="110" zoomScaleNormal="110" workbookViewId="0">
      <pane ySplit="2" topLeftCell="A3" activePane="bottomLeft" state="frozen"/>
      <selection pane="bottomLeft" activeCell="D25" sqref="D25"/>
    </sheetView>
  </sheetViews>
  <sheetFormatPr defaultColWidth="11.33203125" defaultRowHeight="13.2" x14ac:dyDescent="0.25"/>
  <cols>
    <col min="1" max="1" width="10.6640625" style="7" customWidth="1"/>
    <col min="2" max="2" width="70.6640625" style="7" customWidth="1"/>
    <col min="3" max="3" width="20.6640625" style="7" customWidth="1"/>
    <col min="4" max="4" width="7.33203125" style="7" customWidth="1"/>
    <col min="5" max="16384" width="11.33203125" style="7"/>
  </cols>
  <sheetData>
    <row r="1" spans="1:9" ht="15.6" x14ac:dyDescent="0.25">
      <c r="B1" s="3" t="str">
        <f>Summary!$B$2</f>
        <v>May 2025 802 Plenary Session</v>
      </c>
      <c r="G1" s="7" t="s">
        <v>93</v>
      </c>
    </row>
    <row r="2" spans="1:9" ht="15.6" x14ac:dyDescent="0.3">
      <c r="B2" s="4"/>
      <c r="E2" s="20" t="str">
        <f>Summary!$C$6</f>
        <v>EST</v>
      </c>
      <c r="G2" s="7" t="s">
        <v>51</v>
      </c>
      <c r="H2" s="7" t="s">
        <v>62</v>
      </c>
    </row>
    <row r="3" spans="1:9" x14ac:dyDescent="0.25">
      <c r="B3" s="17" t="str">
        <f>Summary!B$4</f>
        <v>Task Group 15.4ab - Next Generation UWB</v>
      </c>
      <c r="E3" s="20"/>
      <c r="G3"/>
    </row>
    <row r="4" spans="1:9" ht="15.6" x14ac:dyDescent="0.3">
      <c r="B4" s="4"/>
      <c r="E4" s="20"/>
      <c r="G4"/>
    </row>
    <row r="6" spans="1:9" customFormat="1" x14ac:dyDescent="0.25">
      <c r="A6" s="23">
        <f>Summary!A$15</f>
        <v>9</v>
      </c>
      <c r="B6" s="1" t="str">
        <f>Summary!B$15</f>
        <v>Thursday 15-May AM2: Comment Resolution</v>
      </c>
      <c r="C6" s="12"/>
      <c r="D6" s="8"/>
      <c r="E6" s="13">
        <f>Summary!$C$15</f>
        <v>0.4375</v>
      </c>
    </row>
    <row r="7" spans="1:9" customFormat="1" x14ac:dyDescent="0.25">
      <c r="A7" s="8">
        <f t="shared" ref="A7:A14" si="0">A6+0.1</f>
        <v>9.1</v>
      </c>
      <c r="B7" s="25" t="s">
        <v>120</v>
      </c>
      <c r="C7" s="18" t="s">
        <v>4</v>
      </c>
      <c r="D7" s="19">
        <v>5</v>
      </c>
      <c r="E7" s="10">
        <f t="shared" ref="E7:E14" si="1">E6+TIME(0,D6,0)</f>
        <v>0.4375</v>
      </c>
    </row>
    <row r="8" spans="1:9" customFormat="1" x14ac:dyDescent="0.25">
      <c r="A8" s="8">
        <f t="shared" si="0"/>
        <v>9.1999999999999993</v>
      </c>
      <c r="B8" s="25" t="s">
        <v>129</v>
      </c>
      <c r="C8" s="12" t="s">
        <v>78</v>
      </c>
      <c r="D8" s="8">
        <v>20</v>
      </c>
      <c r="E8" s="10">
        <f t="shared" si="1"/>
        <v>0.44097222222222221</v>
      </c>
      <c r="F8" s="7"/>
      <c r="H8" s="14"/>
    </row>
    <row r="9" spans="1:9" customFormat="1" x14ac:dyDescent="0.25">
      <c r="A9" s="8">
        <f t="shared" si="0"/>
        <v>9.2999999999999989</v>
      </c>
      <c r="B9" s="25" t="s">
        <v>129</v>
      </c>
      <c r="C9" s="12" t="s">
        <v>78</v>
      </c>
      <c r="D9" s="8">
        <v>20</v>
      </c>
      <c r="E9" s="10">
        <f t="shared" si="1"/>
        <v>0.4548611111111111</v>
      </c>
      <c r="F9" s="7"/>
      <c r="H9" s="14"/>
      <c r="I9" s="14"/>
    </row>
    <row r="10" spans="1:9" customFormat="1" x14ac:dyDescent="0.25">
      <c r="A10" s="8">
        <f t="shared" si="0"/>
        <v>9.3999999999999986</v>
      </c>
      <c r="B10" s="25" t="s">
        <v>129</v>
      </c>
      <c r="C10" s="12" t="s">
        <v>78</v>
      </c>
      <c r="D10" s="8">
        <v>20</v>
      </c>
      <c r="E10" s="10">
        <f t="shared" si="1"/>
        <v>0.46875</v>
      </c>
      <c r="F10" s="7"/>
      <c r="G10" s="7"/>
      <c r="H10" s="7"/>
    </row>
    <row r="11" spans="1:9" x14ac:dyDescent="0.25">
      <c r="A11" s="8">
        <f t="shared" si="0"/>
        <v>9.4999999999999982</v>
      </c>
      <c r="B11" s="25" t="s">
        <v>129</v>
      </c>
      <c r="C11" s="12" t="s">
        <v>78</v>
      </c>
      <c r="D11" s="8">
        <v>20</v>
      </c>
      <c r="E11" s="10">
        <f t="shared" si="1"/>
        <v>0.4826388888888889</v>
      </c>
      <c r="F11"/>
      <c r="G11"/>
      <c r="H11" s="14"/>
      <c r="I11" s="14"/>
    </row>
    <row r="12" spans="1:9" x14ac:dyDescent="0.25">
      <c r="A12" s="8">
        <f t="shared" si="0"/>
        <v>9.5999999999999979</v>
      </c>
      <c r="B12" s="25" t="s">
        <v>129</v>
      </c>
      <c r="C12" s="12" t="s">
        <v>78</v>
      </c>
      <c r="D12" s="8">
        <v>20</v>
      </c>
      <c r="E12" s="10">
        <f t="shared" si="1"/>
        <v>0.49652777777777779</v>
      </c>
      <c r="G12"/>
      <c r="H12" s="14"/>
    </row>
    <row r="13" spans="1:9" x14ac:dyDescent="0.25">
      <c r="A13" s="8">
        <f t="shared" si="0"/>
        <v>9.6999999999999975</v>
      </c>
      <c r="B13" s="11" t="s">
        <v>8</v>
      </c>
      <c r="C13" s="18" t="s">
        <v>4</v>
      </c>
      <c r="D13" s="19">
        <v>15</v>
      </c>
      <c r="E13" s="10">
        <f t="shared" si="1"/>
        <v>0.51041666666666663</v>
      </c>
      <c r="H13" s="14"/>
    </row>
    <row r="14" spans="1:9" x14ac:dyDescent="0.25">
      <c r="A14" s="8">
        <f t="shared" si="0"/>
        <v>9.7999999999999972</v>
      </c>
      <c r="B14" s="25" t="s">
        <v>2</v>
      </c>
      <c r="D14" s="19">
        <v>0</v>
      </c>
      <c r="E14" s="10">
        <f t="shared" si="1"/>
        <v>0.52083333333333326</v>
      </c>
      <c r="G14"/>
      <c r="H14" s="14"/>
    </row>
    <row r="15" spans="1:9" x14ac:dyDescent="0.25">
      <c r="A15" s="8"/>
      <c r="D15" s="8"/>
      <c r="E15" s="10"/>
      <c r="G15"/>
      <c r="H15" s="14"/>
    </row>
    <row r="16" spans="1:9" x14ac:dyDescent="0.25">
      <c r="A16" s="34"/>
      <c r="B16" s="25"/>
      <c r="C16" s="12"/>
      <c r="D16" s="8"/>
      <c r="E16" s="10"/>
      <c r="G16"/>
      <c r="H16" s="14"/>
      <c r="I16"/>
    </row>
    <row r="17" spans="1:9" x14ac:dyDescent="0.25">
      <c r="A17" s="23">
        <f>Summary!A$16</f>
        <v>10</v>
      </c>
      <c r="B17" s="1" t="str">
        <f>Summary!B$16</f>
        <v>Thursday 15-May PM1: TG closing</v>
      </c>
      <c r="C17" s="12"/>
      <c r="D17" s="8"/>
      <c r="E17" s="13">
        <f>Summary!$C$16</f>
        <v>0.5625</v>
      </c>
      <c r="G17"/>
    </row>
    <row r="18" spans="1:9" customFormat="1" x14ac:dyDescent="0.25">
      <c r="A18" s="8">
        <f t="shared" ref="A18:A25" si="2">A17+0.1</f>
        <v>10.1</v>
      </c>
      <c r="B18" s="25" t="s">
        <v>120</v>
      </c>
      <c r="C18" s="18" t="s">
        <v>4</v>
      </c>
      <c r="D18" s="19">
        <v>5</v>
      </c>
      <c r="E18" s="10">
        <f t="shared" ref="E18:E25" si="3">E17+TIME(0,D17,0)</f>
        <v>0.5625</v>
      </c>
    </row>
    <row r="19" spans="1:9" customFormat="1" x14ac:dyDescent="0.25">
      <c r="A19" s="8">
        <f t="shared" si="2"/>
        <v>10.199999999999999</v>
      </c>
      <c r="B19" s="25" t="s">
        <v>129</v>
      </c>
      <c r="C19" s="12" t="s">
        <v>78</v>
      </c>
      <c r="D19" s="8">
        <v>20</v>
      </c>
      <c r="E19" s="10">
        <f t="shared" si="3"/>
        <v>0.56597222222222221</v>
      </c>
      <c r="F19" s="7"/>
      <c r="H19" s="14"/>
    </row>
    <row r="20" spans="1:9" customFormat="1" x14ac:dyDescent="0.25">
      <c r="A20" s="8">
        <f t="shared" si="2"/>
        <v>10.299999999999999</v>
      </c>
      <c r="B20" s="25" t="s">
        <v>129</v>
      </c>
      <c r="C20" s="12" t="s">
        <v>78</v>
      </c>
      <c r="D20" s="8">
        <v>20</v>
      </c>
      <c r="E20" s="10">
        <f t="shared" si="3"/>
        <v>0.57986111111111105</v>
      </c>
      <c r="F20" s="7"/>
      <c r="H20" s="14"/>
      <c r="I20" s="14"/>
    </row>
    <row r="21" spans="1:9" customFormat="1" x14ac:dyDescent="0.25">
      <c r="A21" s="8">
        <f t="shared" si="2"/>
        <v>10.399999999999999</v>
      </c>
      <c r="B21" s="25" t="s">
        <v>129</v>
      </c>
      <c r="C21" s="12" t="s">
        <v>78</v>
      </c>
      <c r="D21" s="8">
        <v>20</v>
      </c>
      <c r="E21" s="10">
        <f t="shared" si="3"/>
        <v>0.59374999999999989</v>
      </c>
      <c r="F21" s="7"/>
      <c r="G21" s="7"/>
      <c r="H21" s="7"/>
    </row>
    <row r="22" spans="1:9" x14ac:dyDescent="0.25">
      <c r="A22" s="8">
        <f t="shared" si="2"/>
        <v>10.499999999999998</v>
      </c>
      <c r="B22" s="25" t="s">
        <v>129</v>
      </c>
      <c r="C22" s="12" t="s">
        <v>78</v>
      </c>
      <c r="D22" s="8">
        <v>20</v>
      </c>
      <c r="E22" s="10">
        <f t="shared" si="3"/>
        <v>0.60763888888888873</v>
      </c>
      <c r="F22"/>
      <c r="G22"/>
      <c r="H22" s="14"/>
      <c r="I22" s="14"/>
    </row>
    <row r="23" spans="1:9" x14ac:dyDescent="0.25">
      <c r="A23" s="8">
        <f t="shared" si="2"/>
        <v>10.599999999999998</v>
      </c>
      <c r="B23" s="25" t="s">
        <v>129</v>
      </c>
      <c r="C23" s="12" t="s">
        <v>78</v>
      </c>
      <c r="D23" s="8">
        <v>20</v>
      </c>
      <c r="E23" s="10">
        <f t="shared" si="3"/>
        <v>0.62152777777777757</v>
      </c>
      <c r="G23"/>
      <c r="H23" s="14"/>
    </row>
    <row r="24" spans="1:9" x14ac:dyDescent="0.25">
      <c r="A24" s="8">
        <f t="shared" si="2"/>
        <v>10.699999999999998</v>
      </c>
      <c r="B24" s="11" t="s">
        <v>8</v>
      </c>
      <c r="C24" s="18" t="s">
        <v>4</v>
      </c>
      <c r="D24" s="19">
        <v>15</v>
      </c>
      <c r="E24" s="10">
        <f t="shared" si="3"/>
        <v>0.63541666666666641</v>
      </c>
      <c r="H24" s="14"/>
    </row>
    <row r="25" spans="1:9" x14ac:dyDescent="0.25">
      <c r="A25" s="8">
        <f t="shared" si="2"/>
        <v>10.799999999999997</v>
      </c>
      <c r="B25" s="25" t="s">
        <v>2</v>
      </c>
      <c r="D25" s="19">
        <v>0</v>
      </c>
      <c r="E25" s="10">
        <f t="shared" si="3"/>
        <v>0.64583333333333304</v>
      </c>
      <c r="H25" s="14"/>
    </row>
    <row r="26" spans="1:9" x14ac:dyDescent="0.25">
      <c r="A26" s="8"/>
      <c r="D26" s="19"/>
      <c r="E26" s="10"/>
    </row>
    <row r="27" spans="1:9" x14ac:dyDescent="0.25">
      <c r="A27" s="34"/>
      <c r="E27" s="10"/>
    </row>
    <row r="28" spans="1:9" x14ac:dyDescent="0.25">
      <c r="A28" s="34"/>
      <c r="E28" s="10"/>
    </row>
    <row r="29" spans="1:9" x14ac:dyDescent="0.25">
      <c r="A29" s="34"/>
      <c r="E29" s="10"/>
    </row>
    <row r="30" spans="1:9" x14ac:dyDescent="0.25">
      <c r="A30" s="34"/>
      <c r="E30" s="10"/>
    </row>
    <row r="31" spans="1:9" x14ac:dyDescent="0.25">
      <c r="A31" s="34"/>
      <c r="C31" s="18"/>
      <c r="D31" s="19"/>
      <c r="E31" s="10"/>
      <c r="G31" s="12"/>
    </row>
    <row r="32" spans="1:9" x14ac:dyDescent="0.25">
      <c r="A32" s="8"/>
      <c r="B32" s="25"/>
      <c r="C32" s="12"/>
      <c r="E32" s="10"/>
    </row>
    <row r="33" spans="1:8" x14ac:dyDescent="0.25">
      <c r="A33" s="8"/>
      <c r="B33" s="11"/>
      <c r="C33" s="12"/>
      <c r="E33" s="10"/>
    </row>
    <row r="34" spans="1:8" x14ac:dyDescent="0.25">
      <c r="A34" s="8"/>
      <c r="B34" s="11"/>
      <c r="C34" s="12"/>
      <c r="D34" s="8"/>
      <c r="G34" s="14"/>
    </row>
    <row r="35" spans="1:8" x14ac:dyDescent="0.25">
      <c r="A35" s="8"/>
      <c r="B35" s="25"/>
      <c r="C35" s="12"/>
      <c r="E35" s="10"/>
    </row>
    <row r="37" spans="1:8" x14ac:dyDescent="0.25">
      <c r="A37" s="8"/>
    </row>
    <row r="38" spans="1:8" x14ac:dyDescent="0.25">
      <c r="A38" s="8"/>
    </row>
    <row r="39" spans="1:8" x14ac:dyDescent="0.25">
      <c r="G39" s="12"/>
      <c r="H39" s="14"/>
    </row>
    <row r="40" spans="1:8" x14ac:dyDescent="0.25">
      <c r="B40"/>
      <c r="D40"/>
    </row>
    <row r="41" spans="1:8" x14ac:dyDescent="0.25">
      <c r="B41"/>
    </row>
    <row r="42" spans="1:8" x14ac:dyDescent="0.25">
      <c r="B42"/>
      <c r="C42" s="12"/>
      <c r="D42" s="8"/>
      <c r="E42" s="28"/>
    </row>
    <row r="43" spans="1:8" x14ac:dyDescent="0.25">
      <c r="G43" s="12"/>
      <c r="H43" s="14"/>
    </row>
    <row r="44" spans="1:8" x14ac:dyDescent="0.25">
      <c r="G44" s="12"/>
      <c r="H44" s="14"/>
    </row>
    <row r="45" spans="1:8" x14ac:dyDescent="0.25">
      <c r="G45" s="12"/>
      <c r="H45" s="14"/>
    </row>
    <row r="46" spans="1:8" x14ac:dyDescent="0.25">
      <c r="G46" s="12"/>
      <c r="H46" s="14"/>
    </row>
    <row r="47" spans="1:8" x14ac:dyDescent="0.25">
      <c r="G47" s="12"/>
      <c r="H47" s="14"/>
    </row>
    <row r="48" spans="1:8" x14ac:dyDescent="0.25">
      <c r="G48" s="12"/>
      <c r="H48" s="14"/>
    </row>
    <row r="49" spans="7:8" x14ac:dyDescent="0.25">
      <c r="G49" s="12"/>
      <c r="H49" s="14"/>
    </row>
    <row r="50" spans="7:8" x14ac:dyDescent="0.25">
      <c r="G50" s="12"/>
      <c r="H50" s="14"/>
    </row>
    <row r="51" spans="7:8" x14ac:dyDescent="0.25">
      <c r="G51" s="12"/>
      <c r="H51" s="14"/>
    </row>
    <row r="52" spans="7:8" x14ac:dyDescent="0.25">
      <c r="G52" s="12"/>
      <c r="H52" s="14"/>
    </row>
    <row r="53" spans="7:8" x14ac:dyDescent="0.25">
      <c r="G53" s="12"/>
      <c r="H53" s="14"/>
    </row>
    <row r="54" spans="7:8" x14ac:dyDescent="0.25">
      <c r="G54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AFCC9-4D48-4AD8-948F-40B11AF5A28E}">
  <dimension ref="A2:E31"/>
  <sheetViews>
    <sheetView workbookViewId="0">
      <selection activeCell="C13" sqref="C13"/>
    </sheetView>
  </sheetViews>
  <sheetFormatPr defaultRowHeight="13.2" x14ac:dyDescent="0.25"/>
  <cols>
    <col min="2" max="2" width="13.33203125" customWidth="1"/>
    <col min="3" max="3" width="37.33203125" customWidth="1"/>
    <col min="5" max="5" width="12" customWidth="1"/>
    <col min="6" max="6" width="13.44140625" customWidth="1"/>
  </cols>
  <sheetData>
    <row r="2" spans="1:5" x14ac:dyDescent="0.25">
      <c r="C2" t="s">
        <v>111</v>
      </c>
      <c r="D2" t="s">
        <v>72</v>
      </c>
      <c r="E2" t="s">
        <v>73</v>
      </c>
    </row>
    <row r="4" spans="1:5" x14ac:dyDescent="0.25">
      <c r="C4" t="s">
        <v>110</v>
      </c>
      <c r="D4" t="s">
        <v>112</v>
      </c>
      <c r="E4" t="s">
        <v>113</v>
      </c>
    </row>
    <row r="5" spans="1:5" x14ac:dyDescent="0.25">
      <c r="C5" t="s">
        <v>116</v>
      </c>
      <c r="D5" t="s">
        <v>112</v>
      </c>
    </row>
    <row r="7" spans="1:5" ht="12.9" customHeight="1" x14ac:dyDescent="0.25"/>
    <row r="8" spans="1:5" ht="12.9" customHeight="1" x14ac:dyDescent="0.25">
      <c r="A8" t="s">
        <v>109</v>
      </c>
      <c r="B8" t="s">
        <v>70</v>
      </c>
      <c r="C8" t="s">
        <v>71</v>
      </c>
      <c r="D8" t="s">
        <v>114</v>
      </c>
    </row>
    <row r="9" spans="1:5" ht="12.45" customHeight="1" x14ac:dyDescent="0.25">
      <c r="A9">
        <v>1</v>
      </c>
    </row>
    <row r="10" spans="1:5" ht="12.9" customHeight="1" x14ac:dyDescent="0.25">
      <c r="A10">
        <f>A9+1</f>
        <v>2</v>
      </c>
    </row>
    <row r="11" spans="1:5" x14ac:dyDescent="0.25">
      <c r="A11">
        <f>A10+1</f>
        <v>3</v>
      </c>
    </row>
    <row r="12" spans="1:5" x14ac:dyDescent="0.25">
      <c r="A12">
        <f>A11+1</f>
        <v>4</v>
      </c>
    </row>
    <row r="13" spans="1:5" ht="12.9" customHeight="1" x14ac:dyDescent="0.25">
      <c r="A13">
        <f>A12+1</f>
        <v>5</v>
      </c>
    </row>
    <row r="14" spans="1:5" ht="12.45" customHeight="1" x14ac:dyDescent="0.25">
      <c r="A14">
        <f>A13+1</f>
        <v>6</v>
      </c>
      <c r="C14" s="31"/>
    </row>
    <row r="15" spans="1:5" ht="12.45" customHeight="1" x14ac:dyDescent="0.25"/>
    <row r="16" spans="1:5" ht="12.45" customHeight="1" x14ac:dyDescent="0.25"/>
    <row r="17" spans="1:1" ht="12.9" customHeight="1" x14ac:dyDescent="0.25"/>
    <row r="19" spans="1:1" ht="12.45" customHeight="1" x14ac:dyDescent="0.25"/>
    <row r="20" spans="1:1" ht="12.45" customHeight="1" x14ac:dyDescent="0.25"/>
    <row r="21" spans="1:1" ht="12.45" customHeight="1" x14ac:dyDescent="0.25">
      <c r="A21" s="30" t="s">
        <v>74</v>
      </c>
    </row>
    <row r="22" spans="1:1" ht="12.9" customHeight="1" x14ac:dyDescent="0.25">
      <c r="A22" s="30">
        <f>A35+1</f>
        <v>1</v>
      </c>
    </row>
    <row r="23" spans="1:1" x14ac:dyDescent="0.25">
      <c r="A23" s="30">
        <f t="shared" ref="A23:A31" si="0">A22+1</f>
        <v>2</v>
      </c>
    </row>
    <row r="24" spans="1:1" ht="12.45" customHeight="1" x14ac:dyDescent="0.25">
      <c r="A24" s="30">
        <f t="shared" si="0"/>
        <v>3</v>
      </c>
    </row>
    <row r="25" spans="1:1" ht="12.45" customHeight="1" x14ac:dyDescent="0.25">
      <c r="A25" s="30">
        <f t="shared" si="0"/>
        <v>4</v>
      </c>
    </row>
    <row r="26" spans="1:1" ht="12.45" customHeight="1" x14ac:dyDescent="0.25">
      <c r="A26" s="30">
        <f t="shared" si="0"/>
        <v>5</v>
      </c>
    </row>
    <row r="27" spans="1:1" ht="12.9" customHeight="1" x14ac:dyDescent="0.25">
      <c r="A27" s="30">
        <f t="shared" si="0"/>
        <v>6</v>
      </c>
    </row>
    <row r="28" spans="1:1" x14ac:dyDescent="0.25">
      <c r="A28" s="30">
        <f t="shared" si="0"/>
        <v>7</v>
      </c>
    </row>
    <row r="29" spans="1:1" x14ac:dyDescent="0.25">
      <c r="A29" s="30">
        <f t="shared" si="0"/>
        <v>8</v>
      </c>
    </row>
    <row r="30" spans="1:1" x14ac:dyDescent="0.25">
      <c r="A30" s="30">
        <f t="shared" si="0"/>
        <v>9</v>
      </c>
    </row>
    <row r="31" spans="1:1" x14ac:dyDescent="0.25">
      <c r="A31" s="30">
        <f t="shared" si="0"/>
        <v>10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AF7BDB-88E5-4A0B-BDA4-8F9F47BD0590}">
  <dimension ref="A1:I29"/>
  <sheetViews>
    <sheetView workbookViewId="0"/>
  </sheetViews>
  <sheetFormatPr defaultRowHeight="13.2" x14ac:dyDescent="0.25"/>
  <cols>
    <col min="1" max="1" width="61.109375" customWidth="1"/>
    <col min="2" max="2" width="19.5546875" customWidth="1"/>
    <col min="3" max="3" width="11.33203125" customWidth="1"/>
    <col min="4" max="4" width="8.5546875" customWidth="1"/>
    <col min="5" max="5" width="21.44140625" customWidth="1"/>
    <col min="6" max="6" width="13.6640625" customWidth="1"/>
    <col min="7" max="7" width="9.33203125" customWidth="1"/>
    <col min="8" max="8" width="11.33203125" customWidth="1"/>
    <col min="9" max="9" width="131.33203125" customWidth="1"/>
  </cols>
  <sheetData>
    <row r="1" spans="1:9" x14ac:dyDescent="0.25">
      <c r="A1" t="s">
        <v>81</v>
      </c>
      <c r="B1" t="s">
        <v>82</v>
      </c>
      <c r="C1" t="s">
        <v>51</v>
      </c>
      <c r="D1" t="s">
        <v>84</v>
      </c>
      <c r="E1" t="s">
        <v>85</v>
      </c>
      <c r="F1" t="s">
        <v>86</v>
      </c>
      <c r="G1" t="s">
        <v>87</v>
      </c>
      <c r="H1" t="s">
        <v>91</v>
      </c>
      <c r="I1" s="33" t="s">
        <v>83</v>
      </c>
    </row>
    <row r="2" spans="1:9" x14ac:dyDescent="0.25">
      <c r="I2" s="14"/>
    </row>
    <row r="3" spans="1:9" ht="14.4" x14ac:dyDescent="0.25">
      <c r="A3" s="32"/>
      <c r="H3" s="35"/>
      <c r="I3" s="38"/>
    </row>
    <row r="4" spans="1:9" x14ac:dyDescent="0.25">
      <c r="H4" s="35"/>
      <c r="I4" s="37"/>
    </row>
    <row r="5" spans="1:9" x14ac:dyDescent="0.25">
      <c r="H5" s="35"/>
      <c r="I5" s="14"/>
    </row>
    <row r="6" spans="1:9" x14ac:dyDescent="0.25">
      <c r="H6" s="35"/>
      <c r="I6" s="38"/>
    </row>
    <row r="7" spans="1:9" x14ac:dyDescent="0.25">
      <c r="I7" s="14"/>
    </row>
    <row r="8" spans="1:9" x14ac:dyDescent="0.25">
      <c r="I8" s="14"/>
    </row>
    <row r="9" spans="1:9" x14ac:dyDescent="0.25">
      <c r="I9" s="14"/>
    </row>
    <row r="10" spans="1:9" x14ac:dyDescent="0.25">
      <c r="I10" s="14"/>
    </row>
    <row r="11" spans="1:9" x14ac:dyDescent="0.25">
      <c r="I11" s="14"/>
    </row>
    <row r="12" spans="1:9" x14ac:dyDescent="0.25">
      <c r="H12" s="35"/>
      <c r="I12" s="37"/>
    </row>
    <row r="13" spans="1:9" x14ac:dyDescent="0.25">
      <c r="I13" s="14"/>
    </row>
    <row r="14" spans="1:9" ht="14.4" x14ac:dyDescent="0.25">
      <c r="A14" s="41"/>
      <c r="H14" s="35"/>
      <c r="I14" s="37"/>
    </row>
    <row r="15" spans="1:9" ht="14.4" x14ac:dyDescent="0.25">
      <c r="A15" s="41"/>
      <c r="H15" s="35"/>
      <c r="I15" s="37"/>
    </row>
    <row r="16" spans="1:9" x14ac:dyDescent="0.25">
      <c r="H16" s="35"/>
      <c r="I16" s="37"/>
    </row>
    <row r="17" spans="1:9" ht="14.4" x14ac:dyDescent="0.25">
      <c r="A17" s="31"/>
      <c r="H17" s="35"/>
      <c r="I17" s="36"/>
    </row>
    <row r="18" spans="1:9" x14ac:dyDescent="0.25">
      <c r="H18" s="35"/>
      <c r="I18" s="37"/>
    </row>
    <row r="19" spans="1:9" x14ac:dyDescent="0.25">
      <c r="H19" s="35"/>
      <c r="I19" s="37"/>
    </row>
    <row r="20" spans="1:9" x14ac:dyDescent="0.25">
      <c r="H20" s="35"/>
    </row>
    <row r="21" spans="1:9" x14ac:dyDescent="0.25">
      <c r="H21" s="35"/>
    </row>
    <row r="22" spans="1:9" x14ac:dyDescent="0.25">
      <c r="A22" s="31"/>
    </row>
    <row r="26" spans="1:9" x14ac:dyDescent="0.25">
      <c r="A26" s="25"/>
      <c r="B26" s="12"/>
      <c r="C26" s="8"/>
      <c r="D26" s="10"/>
      <c r="E26" s="7"/>
      <c r="F26" s="7"/>
      <c r="G26" s="14"/>
    </row>
    <row r="27" spans="1:9" x14ac:dyDescent="0.25">
      <c r="I27" s="37"/>
    </row>
    <row r="28" spans="1:9" ht="14.4" x14ac:dyDescent="0.25">
      <c r="C28" s="32"/>
    </row>
    <row r="29" spans="1:9" ht="13.8" x14ac:dyDescent="0.3">
      <c r="G29" s="40" t="s">
        <v>115</v>
      </c>
    </row>
  </sheetData>
  <sortState xmlns:xlrd2="http://schemas.microsoft.com/office/spreadsheetml/2017/richdata2" ref="A2:I28">
    <sortCondition ref="C2:C28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EFE82-7FB1-4C6A-A55D-0745373FB1A1}">
  <dimension ref="A1:D7"/>
  <sheetViews>
    <sheetView workbookViewId="0">
      <selection activeCell="C9" sqref="C9"/>
    </sheetView>
  </sheetViews>
  <sheetFormatPr defaultRowHeight="13.2" x14ac:dyDescent="0.25"/>
  <sheetData>
    <row r="1" spans="1:4" x14ac:dyDescent="0.25">
      <c r="A1" t="s">
        <v>131</v>
      </c>
      <c r="B1" t="s">
        <v>181</v>
      </c>
      <c r="C1" t="s">
        <v>180</v>
      </c>
      <c r="D1" t="s">
        <v>182</v>
      </c>
    </row>
    <row r="2" spans="1:4" ht="13.8" x14ac:dyDescent="0.25">
      <c r="A2" s="216">
        <v>0.33333333333333331</v>
      </c>
      <c r="B2" s="217">
        <v>8.3333333333333329E-2</v>
      </c>
      <c r="C2" s="216">
        <v>0.95833333333333337</v>
      </c>
      <c r="D2" s="216">
        <v>0.625</v>
      </c>
    </row>
    <row r="3" spans="1:4" x14ac:dyDescent="0.25">
      <c r="A3" s="216">
        <f>A2+TIME(2,30,0)</f>
        <v>0.4375</v>
      </c>
      <c r="B3" s="216">
        <f>B2+TIME(2,30,0)</f>
        <v>0.1875</v>
      </c>
      <c r="C3" s="216">
        <f>C2+TIME(2,30,0)</f>
        <v>1.0625</v>
      </c>
      <c r="D3" s="216">
        <f>D2+TIME(2,30,0)</f>
        <v>0.72916666666666663</v>
      </c>
    </row>
    <row r="4" spans="1:4" x14ac:dyDescent="0.25">
      <c r="A4" s="216">
        <f>A3+TIME(2,0,0)</f>
        <v>0.52083333333333337</v>
      </c>
      <c r="B4" s="216">
        <f>B3+TIME(2,0,0)</f>
        <v>0.27083333333333331</v>
      </c>
      <c r="C4" s="216">
        <f>C3+TIME(2,0,0)</f>
        <v>1.1458333333333333</v>
      </c>
      <c r="D4" s="216">
        <f>D3+TIME(2,0,0)</f>
        <v>0.8125</v>
      </c>
    </row>
    <row r="5" spans="1:4" x14ac:dyDescent="0.25">
      <c r="A5" s="216">
        <f>A4+TIME(1,0,0)</f>
        <v>0.5625</v>
      </c>
      <c r="B5" s="216">
        <f>B4+TIME(1,0,0)</f>
        <v>0.3125</v>
      </c>
      <c r="C5" s="216">
        <f>C4+TIME(1,0,0)</f>
        <v>1.1875</v>
      </c>
      <c r="D5" s="216">
        <f>D4+TIME(1,0,0)</f>
        <v>0.85416666666666663</v>
      </c>
    </row>
    <row r="6" spans="1:4" x14ac:dyDescent="0.25">
      <c r="A6" s="216">
        <f>A5+TIME(2,30,0)</f>
        <v>0.66666666666666663</v>
      </c>
      <c r="B6" s="216">
        <f>B5+TIME(2,30,0)</f>
        <v>0.41666666666666669</v>
      </c>
      <c r="C6" s="216">
        <f>C5+TIME(2,30,0)</f>
        <v>1.2916666666666667</v>
      </c>
      <c r="D6" s="216">
        <f>D5+TIME(2,30,0)</f>
        <v>0.95833333333333326</v>
      </c>
    </row>
    <row r="7" spans="1:4" x14ac:dyDescent="0.25">
      <c r="A7" s="216">
        <f>A6+TIME(2,0,0)</f>
        <v>0.75</v>
      </c>
      <c r="B7" s="216">
        <f>B6+TIME(2,0,0)</f>
        <v>0.5</v>
      </c>
      <c r="C7" s="216">
        <f>C6+TIME(2,0,0)</f>
        <v>1.375</v>
      </c>
      <c r="D7" s="216">
        <f>D6+TIME(2,0,0)</f>
        <v>1.0416666666666665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Big Picture</vt:lpstr>
      <vt:lpstr>Summary</vt:lpstr>
      <vt:lpstr>Monday</vt:lpstr>
      <vt:lpstr>Tuesday</vt:lpstr>
      <vt:lpstr>Wednesday</vt:lpstr>
      <vt:lpstr>Thursday</vt:lpstr>
      <vt:lpstr>BreakoutReq</vt:lpstr>
      <vt:lpstr>Requests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2025-05-12T16:32:16Z</dcterms:modified>
</cp:coreProperties>
</file>