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77CB909-A3C5-44D9-8743-5A7578ABB748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3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9" l="1"/>
  <c r="A25" i="19"/>
  <c r="A12" i="2"/>
  <c r="A11" i="2"/>
  <c r="E5" i="13" l="1"/>
  <c r="B5" i="13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6" i="13" l="1"/>
  <c r="E7" i="13" s="1"/>
  <c r="E8" i="13" s="1"/>
  <c r="E9" i="13" s="1"/>
  <c r="E10" i="13" s="1"/>
  <c r="E15" i="19"/>
  <c r="E16" i="19" s="1"/>
  <c r="E17" i="19" s="1"/>
  <c r="E18" i="19" s="1"/>
  <c r="E19" i="19" s="1"/>
  <c r="E20" i="19" s="1"/>
  <c r="E21" i="19" s="1"/>
  <c r="E22" i="19" s="1"/>
  <c r="E23" i="19" s="1"/>
  <c r="B15" i="19"/>
  <c r="E17" i="20" l="1"/>
  <c r="E18" i="20" s="1"/>
  <c r="E19" i="20" s="1"/>
  <c r="E20" i="20" s="1"/>
  <c r="E21" i="20" s="1"/>
  <c r="E22" i="20" s="1"/>
  <c r="E23" i="20" s="1"/>
  <c r="E24" i="20" s="1"/>
  <c r="E25" i="20" s="1"/>
  <c r="E26" i="20" s="1"/>
  <c r="B17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B1" i="20"/>
  <c r="E2" i="16"/>
  <c r="E2" i="13"/>
  <c r="E2" i="19"/>
  <c r="E10" i="20" l="1"/>
  <c r="E11" i="20" s="1"/>
  <c r="E12" i="20" s="1"/>
  <c r="E13" i="20" s="1"/>
  <c r="E14" i="20" s="1"/>
  <c r="E15" i="20" s="1"/>
  <c r="B1" i="19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3" i="19" s="1"/>
  <c r="A15" i="19" l="1"/>
  <c r="A16" i="19" s="1"/>
  <c r="A17" i="19" s="1"/>
  <c r="A18" i="19" s="1"/>
  <c r="A19" i="19" s="1"/>
  <c r="A20" i="19" s="1"/>
  <c r="A21" i="19" s="1"/>
  <c r="A22" i="19" s="1"/>
  <c r="A23" i="19" s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0" i="13" s="1"/>
  <c r="A22" i="13" l="1"/>
  <c r="A23" i="13" s="1"/>
  <c r="A24" i="13" s="1"/>
  <c r="A25" i="13" s="1"/>
  <c r="A26" i="13" s="1"/>
  <c r="A27" i="13" s="1"/>
  <c r="A28" i="13" s="1"/>
  <c r="A29" i="13" s="1"/>
  <c r="A30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<sst xmlns="http://schemas.openxmlformats.org/spreadsheetml/2006/main" count="373" uniqueCount="184">
  <si>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</si>
  <si>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</si>
  <si>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</si>
  <si>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</si>
  <si>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</si>
  <si>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</si>
  <si>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</si>
  <si>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</si>
  <si>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</si>
  <si>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</si>
  <si>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</si>
  <si>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</si>
  <si>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</si>
  <si>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</si>
  <si>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</si>
  <si>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</si>
  <si>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</si>
  <si>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</si>
  <si>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</si>
  <si>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</si>
  <si>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</si>
  <si>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</si>
  <si>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</si>
  <si>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</si>
  <si>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</si>
  <si>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</si>
  <si>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</si>
  <si>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</si>
  <si>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</si>
  <si>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</si>
  <si>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</si>
  <si>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</si>
  <si>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</si>
  <si>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</si>
  <si>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</si>
  <si>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</si>
  <si>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</si>
  <si>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</si>
  <si>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</si>
  <si>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</si>
  <si>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</si>
  <si>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</si>
  <si>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</si>
  <si>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</si>
  <si>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</si>
  <si>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</si>
  <si>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</si>
  <si>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</si>
  <si>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</si>
  <si>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</si>
  <si>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</si>
  <si>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</si>
  <si>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</si>
  <si>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</si>
  <si>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</si>
  <si>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</si>
  <si>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</si>
  <si>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</si>
  <si>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</si>
  <si>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</si>
  <si>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</si>
  <si>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</si>
  <si>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</si>
  <si>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</si>
  <si>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</si>
  <si>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</si>
  <si>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</si>
  <si>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</si>
  <si>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</si>
  <si>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</si>
  <si>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</si>
  <si>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</si>
  <si>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</si>
  <si>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</si>
  <si>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</si>
  <si>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</si>
  <si>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</si>
  <si>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</si>
  <si>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</si>
  <si>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</si>
  <si>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</si>
  <si>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</si>
  <si>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</si>
  <si>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</si>
  <si>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</si>
  <si>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</si>
  <si>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</si>
  <si>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</si>
  <si>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</si>
  <si>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</si>
  <si>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</si>
  <si>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</si>
  <si>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</si>
  <si>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</si>
  <si>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</si>
  <si>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</si>
  <si>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</si>
  <si>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</si>
  <si>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</si>
  <si>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</si>
  <si>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</si>
  <si>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</si>
  <si>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</si>
  <si>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</si>
  <si>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</si>
  <si>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</si>
  <si>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</si>
  <si>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</si>
  <si>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</si>
  <si>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</si>
  <si>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</si>
  <si>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</si>
  <si>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</si>
  <si>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</si>
  <si>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</si>
  <si>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</si>
  <si>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</si>
  <si>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</si>
  <si>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</si>
  <si>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</si>
  <si>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</si>
  <si>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</si>
  <si>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</si>
  <si>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</si>
  <si>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</si>
  <si>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</si>
  <si>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</si>
  <si>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</si>
  <si>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</si>
  <si>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Comment Work, TBD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</si>
  <si>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</si>
  <si>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</si>
  <si>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</si>
  <si>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</si>
  <si>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</si>
  <si>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</si>
  <si>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</si>
  <si>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</si>
  <si>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</si>
  <si>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</si>
  <si>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 xml:space="preserve">Tuesday 13-May  AM2: Comment Resolution </t>
  </si>
  <si>
    <t>Monday 12-May PM2: Comment Resolution</t>
  </si>
  <si>
    <t>Comment resolution TBD</t>
  </si>
  <si>
    <t>Minutes of March Session</t>
  </si>
  <si>
    <t>Minutes of Conference Calls March 2025 through May 2025</t>
  </si>
  <si>
    <t>Open and reminders</t>
  </si>
  <si>
    <t>May 2025 802 Plenary Session</t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</si>
  <si>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</si>
  <si>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</si>
  <si>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</si>
  <si>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</si>
  <si>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</si>
  <si>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</si>
  <si>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</si>
  <si>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</si>
  <si>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</si>
  <si>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</si>
  <si>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Tuesday 13-May  PM2: Ad Hoc</t>
  </si>
  <si>
    <t>https://mentor.ieee.org/802.15/dcn/25/15-25-0205-00-04ab-tg4ab-conf-call-mins-mar-to-may-2025.docx</t>
  </si>
  <si>
    <t>15-25-205</t>
  </si>
  <si>
    <t>https://mentor.ieee.org/802.15/dcn/25/15-25-0176-00-04ab-tg4ab-mar-plenary-mins.docx</t>
  </si>
  <si>
    <t>15-25-0176</t>
  </si>
  <si>
    <t>Resolutions for CI #123 and #135</t>
  </si>
  <si>
    <t>Huan-Bang</t>
  </si>
  <si>
    <t>CRs for Status fields and Long term parameters updates - 12 CIDs</t>
  </si>
  <si>
    <t>Rojan</t>
  </si>
  <si>
    <t>15-25-0209</t>
  </si>
  <si>
    <t>15-25-0210</t>
  </si>
  <si>
    <t>15-25-0211</t>
  </si>
  <si>
    <t>CRs for Miscellaneous MMS Comments - 4 CIDs</t>
  </si>
  <si>
    <t>CRs for CIR Report - 1 CID</t>
  </si>
  <si>
    <t>Proposed Resolutions-MMS Public part1</t>
  </si>
  <si>
    <t>Hongwon</t>
  </si>
  <si>
    <t>https://mentor.ieee.org/802.15/dcn/25/15-25-0206-00-04ab-draft-2-0-proposed-resolutions-mms-puablic-part1.docx</t>
  </si>
  <si>
    <t>15-25-0206</t>
  </si>
  <si>
    <t>Proposed Resolutions-MMS Public part2</t>
  </si>
  <si>
    <t>https://mentor.ieee.org/802.15/dcn/25/15-25-0207-00-04ab-draft-2-0-proposed-resolutions-mms-puablic-part2.docx</t>
  </si>
  <si>
    <t>15-25-0207</t>
  </si>
  <si>
    <t>15-25-0208</t>
  </si>
  <si>
    <t>https://mentor.ieee.org/802.15/dcn/25/15-25-0208-00-04ab-draft-2-0-proposed-resolutions-bitmap-based-block-scheduling.docx</t>
  </si>
  <si>
    <t>Proposed Resolutions-Bitmap-based-Block-Scheduling</t>
  </si>
  <si>
    <t>Larry</t>
  </si>
  <si>
    <t>Draft 2.0 CIDs 225, 658, 663 Proposed Resolutions</t>
  </si>
  <si>
    <t>15-25-0214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</si>
</sst>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b/>
      <sz val="10"/>
      <color theme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63" fillId="0" borderId="0" xfId="6" applyFont="1"/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44" fillId="15" borderId="11" xfId="83" applyFont="1" applyFill="1" applyBorder="1" applyAlignment="1">
      <alignment horizontal="center" vertical="center" wrapText="1"/>
    </xf>
    <xf numFmtId="0" fontId="43" fillId="13" borderId="11" xfId="83" applyFont="1" applyFill="1" applyBorder="1" applyAlignment="1">
      <alignment horizontal="center" vertical="center" wrapText="1"/>
    </xf>
    <xf numFmtId="0" fontId="44" fillId="15" borderId="7" xfId="83" applyFont="1" applyFill="1" applyBorder="1" applyAlignment="1">
      <alignment horizontal="center" vertical="center" wrapText="1"/>
    </xf>
    <xf numFmtId="0" fontId="44" fillId="15" borderId="9" xfId="83" applyFont="1" applyFill="1" applyBorder="1" applyAlignment="1">
      <alignment horizontal="center" vertical="center" wrapText="1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0" fontId="46" fillId="11" borderId="3" xfId="83" applyFont="1" applyFill="1" applyBorder="1" applyAlignment="1">
      <alignment horizontal="center" vertical="center" wrapText="1"/>
    </xf>
    <xf numFmtId="0" fontId="46" fillId="11" borderId="0" xfId="83" applyFont="1" applyFill="1" applyAlignment="1">
      <alignment horizontal="center" vertical="center" wrapText="1"/>
    </xf>
    <xf numFmtId="0" fontId="45" fillId="5" borderId="16" xfId="83" quotePrefix="1" applyFont="1" applyFill="1" applyBorder="1" applyAlignment="1">
      <alignment horizontal="center" vertical="center" wrapText="1"/>
    </xf>
    <xf numFmtId="0" fontId="24" fillId="8" borderId="16" xfId="83" applyFont="1" applyFill="1" applyBorder="1" applyAlignment="1">
      <alignment horizontal="center" vertical="center" wrapText="1"/>
    </xf>
    <xf numFmtId="0" fontId="45" fillId="5" borderId="16" xfId="83" applyFont="1" applyFill="1" applyBorder="1" applyAlignment="1">
      <alignment horizontal="center" vertical="center" wrapText="1"/>
    </xf>
    <xf numFmtId="0" fontId="42" fillId="14" borderId="15" xfId="83" applyFont="1" applyFill="1" applyBorder="1" applyAlignment="1">
      <alignment horizontal="center" vertical="center" wrapText="1"/>
    </xf>
    <xf numFmtId="0" fontId="42" fillId="14" borderId="16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vertical="center" wrapText="1"/>
    </xf>
    <xf numFmtId="0" fontId="53" fillId="14" borderId="0" xfId="83" applyFont="1" applyFill="1" applyAlignment="1">
      <alignment vertical="center" wrapText="1"/>
    </xf>
    <xf numFmtId="0" fontId="53" fillId="14" borderId="4" xfId="83" applyFont="1" applyFill="1" applyBorder="1" applyAlignment="1">
      <alignment vertical="center" wrapText="1"/>
    </xf>
    <xf numFmtId="0" fontId="53" fillId="14" borderId="5" xfId="83" applyFont="1" applyFill="1" applyBorder="1" applyAlignment="1">
      <alignment vertical="center" wrapText="1"/>
    </xf>
    <xf numFmtId="0" fontId="46" fillId="14" borderId="4" xfId="83" applyFont="1" applyFill="1" applyBorder="1" applyAlignment="1">
      <alignment vertical="center" wrapText="1"/>
    </xf>
    <xf numFmtId="0" fontId="46" fillId="14" borderId="6" xfId="83" applyFont="1" applyFill="1" applyBorder="1" applyAlignment="1">
      <alignment vertical="center" wrapText="1"/>
    </xf>
    <xf numFmtId="0" fontId="53" fillId="14" borderId="2" xfId="83" applyFont="1" applyFill="1" applyBorder="1" applyAlignment="1">
      <alignment vertical="center" wrapText="1"/>
    </xf>
    <xf numFmtId="0" fontId="53" fillId="14" borderId="1" xfId="83" applyFont="1" applyFill="1" applyBorder="1" applyAlignment="1">
      <alignment vertical="center" wrapText="1"/>
    </xf>
    <xf numFmtId="0" fontId="53" fillId="14" borderId="8" xfId="83" applyFont="1" applyFill="1" applyBorder="1" applyAlignment="1">
      <alignment vertical="center" wrapText="1"/>
    </xf>
    <xf numFmtId="0" fontId="68" fillId="11" borderId="0" xfId="83" applyFont="1" applyFill="1" applyAlignment="1">
      <alignment horizontal="center" vertical="center" wrapText="1"/>
    </xf>
    <xf numFmtId="0" fontId="44" fillId="9" borderId="11" xfId="83" applyFont="1" applyFill="1" applyBorder="1" applyAlignment="1">
      <alignment vertical="center" wrapText="1"/>
    </xf>
    <xf numFmtId="0" fontId="44" fillId="9" borderId="9" xfId="83" applyFont="1" applyFill="1" applyBorder="1" applyAlignment="1">
      <alignment vertical="center" wrapText="1"/>
    </xf>
    <xf numFmtId="0" fontId="66" fillId="14" borderId="0" xfId="83" applyFont="1" applyFill="1" applyAlignment="1">
      <alignment vertical="center" wrapText="1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69" fillId="17" borderId="19" xfId="12" applyNumberFormat="1" applyFont="1" applyFill="1" applyBorder="1" applyAlignment="1">
      <alignment horizontal="center" vertical="center" wrapText="1"/>
    </xf>
    <xf numFmtId="0" fontId="69" fillId="17" borderId="21" xfId="12" applyNumberFormat="1" applyFont="1" applyFill="1" applyBorder="1" applyAlignment="1">
      <alignment horizontal="center" vertical="center" wrapText="1"/>
    </xf>
    <xf numFmtId="0" fontId="43" fillId="13" borderId="9" xfId="83" applyFont="1" applyFill="1" applyBorder="1" applyAlignment="1">
      <alignment horizontal="center" vertical="center" wrapText="1"/>
    </xf>
    <xf numFmtId="0" fontId="43" fillId="13" borderId="7" xfId="83" applyFont="1" applyFill="1" applyBorder="1" applyAlignment="1">
      <alignment horizontal="center" vertical="center" wrapText="1"/>
    </xf>
    <xf numFmtId="0" fontId="44" fillId="9" borderId="11" xfId="83" applyFont="1" applyFill="1" applyBorder="1" applyAlignment="1">
      <alignment horizontal="center" vertical="center" wrapText="1"/>
    </xf>
    <xf numFmtId="0" fontId="44" fillId="9" borderId="9" xfId="83" applyFont="1" applyFill="1" applyBorder="1" applyAlignment="1">
      <alignment horizontal="center" vertical="center" wrapText="1"/>
    </xf>
    <xf numFmtId="0" fontId="44" fillId="9" borderId="7" xfId="83" applyFont="1" applyFill="1" applyBorder="1" applyAlignment="1">
      <alignment horizontal="center" vertical="center" wrapText="1"/>
    </xf>
    <xf numFmtId="0" fontId="43" fillId="0" borderId="11" xfId="83" applyFont="1" applyBorder="1" applyAlignment="1">
      <alignment horizontal="center" vertical="center" wrapText="1"/>
    </xf>
    <xf numFmtId="0" fontId="43" fillId="0" borderId="9" xfId="83" applyFont="1" applyBorder="1" applyAlignment="1">
      <alignment horizontal="center" vertical="center" wrapText="1"/>
    </xf>
    <xf numFmtId="0" fontId="43" fillId="0" borderId="7" xfId="83" applyFont="1" applyBorder="1" applyAlignment="1">
      <alignment horizontal="center" vertical="center" wrapText="1"/>
    </xf>
    <xf numFmtId="0" fontId="24" fillId="3" borderId="2" xfId="83" applyFont="1" applyFill="1" applyBorder="1" applyAlignment="1">
      <alignment horizontal="center" vertical="center" wrapText="1"/>
    </xf>
    <xf numFmtId="0" fontId="24" fillId="3" borderId="1" xfId="83" applyFont="1" applyFill="1" applyBorder="1" applyAlignment="1">
      <alignment horizontal="center" vertical="center" wrapText="1"/>
    </xf>
    <xf numFmtId="0" fontId="24" fillId="3" borderId="8" xfId="83" applyFont="1" applyFill="1" applyBorder="1" applyAlignment="1">
      <alignment horizontal="center" vertical="center" wrapText="1"/>
    </xf>
    <xf numFmtId="0" fontId="24" fillId="3" borderId="6" xfId="83" applyFont="1" applyFill="1" applyBorder="1" applyAlignment="1">
      <alignment horizontal="center" vertical="center" wrapText="1"/>
    </xf>
    <xf numFmtId="0" fontId="24" fillId="3" borderId="5" xfId="83" applyFont="1" applyFill="1" applyBorder="1" applyAlignment="1">
      <alignment horizontal="center" vertical="center" wrapText="1"/>
    </xf>
    <xf numFmtId="0" fontId="24" fillId="3" borderId="10" xfId="83" applyFont="1" applyFill="1" applyBorder="1" applyAlignment="1">
      <alignment horizontal="center" vertical="center" wrapText="1"/>
    </xf>
    <xf numFmtId="166" fontId="24" fillId="17" borderId="4" xfId="11" applyNumberFormat="1" applyFont="1" applyFill="1" applyBorder="1" applyAlignment="1">
      <alignment horizontal="center" vertical="center" wrapText="1"/>
    </xf>
    <xf numFmtId="166" fontId="24" fillId="17" borderId="0" xfId="11" applyNumberFormat="1" applyFont="1" applyFill="1" applyAlignment="1">
      <alignment horizontal="center" vertical="center" wrapText="1"/>
    </xf>
    <xf numFmtId="166" fontId="24" fillId="17" borderId="3" xfId="11" applyNumberFormat="1" applyFont="1" applyFill="1" applyBorder="1" applyAlignment="1">
      <alignment horizontal="center" vertical="center" wrapText="1"/>
    </xf>
    <xf numFmtId="164" fontId="24" fillId="17" borderId="2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 wrapText="1"/>
    </xf>
    <xf numFmtId="164" fontId="24" fillId="17" borderId="8" xfId="1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21" borderId="11" xfId="83" applyFont="1" applyFill="1" applyBorder="1" applyAlignment="1">
      <alignment horizontal="center" vertical="center" wrapText="1"/>
    </xf>
    <xf numFmtId="0" fontId="44" fillId="21" borderId="9" xfId="83" applyFont="1" applyFill="1" applyBorder="1" applyAlignment="1">
      <alignment horizontal="center" vertical="center" wrapText="1"/>
    </xf>
    <xf numFmtId="0" fontId="24" fillId="3" borderId="0" xfId="83" applyFont="1" applyFill="1" applyAlignment="1">
      <alignment horizontal="center" vertical="center" wrapText="1"/>
    </xf>
    <xf numFmtId="0" fontId="42" fillId="6" borderId="2" xfId="83" applyFont="1" applyFill="1" applyBorder="1" applyAlignment="1">
      <alignment horizontal="center" vertical="center" wrapText="1"/>
    </xf>
    <xf numFmtId="0" fontId="42" fillId="6" borderId="1" xfId="83" applyFont="1" applyFill="1" applyBorder="1" applyAlignment="1">
      <alignment horizontal="center" vertical="center" wrapText="1"/>
    </xf>
    <xf numFmtId="0" fontId="42" fillId="6" borderId="8" xfId="83" applyFont="1" applyFill="1" applyBorder="1" applyAlignment="1">
      <alignment horizontal="center" vertical="center" wrapText="1"/>
    </xf>
    <xf numFmtId="0" fontId="42" fillId="6" borderId="4" xfId="83" applyFont="1" applyFill="1" applyBorder="1" applyAlignment="1">
      <alignment horizontal="center" vertical="center" wrapText="1"/>
    </xf>
    <xf numFmtId="0" fontId="42" fillId="6" borderId="0" xfId="83" applyFont="1" applyFill="1" applyAlignment="1">
      <alignment horizontal="center" vertical="center" wrapText="1"/>
    </xf>
    <xf numFmtId="0" fontId="42" fillId="6" borderId="3" xfId="83" applyFont="1" applyFill="1" applyBorder="1" applyAlignment="1">
      <alignment horizontal="center" vertical="center" wrapText="1"/>
    </xf>
    <xf numFmtId="0" fontId="42" fillId="6" borderId="6" xfId="83" applyFont="1" applyFill="1" applyBorder="1" applyAlignment="1">
      <alignment horizontal="center" vertical="center" wrapText="1"/>
    </xf>
    <xf numFmtId="0" fontId="42" fillId="6" borderId="5" xfId="83" applyFont="1" applyFill="1" applyBorder="1" applyAlignment="1">
      <alignment horizontal="center" vertical="center" wrapText="1"/>
    </xf>
    <xf numFmtId="0" fontId="42" fillId="6" borderId="10" xfId="83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/>
    </xf>
    <xf numFmtId="164" fontId="24" fillId="17" borderId="8" xfId="11" applyFont="1" applyFill="1" applyBorder="1" applyAlignment="1">
      <alignment horizontal="center" vertical="center"/>
    </xf>
    <xf numFmtId="166" fontId="24" fillId="17" borderId="0" xfId="11" applyNumberFormat="1" applyFont="1" applyFill="1" applyAlignment="1">
      <alignment horizontal="center" vertical="center"/>
    </xf>
    <xf numFmtId="166" fontId="24" fillId="17" borderId="3" xfId="11" applyNumberFormat="1" applyFont="1" applyFill="1" applyBorder="1" applyAlignment="1">
      <alignment horizontal="center" vertical="center"/>
    </xf>
    <xf numFmtId="164" fontId="54" fillId="17" borderId="11" xfId="11" applyFont="1" applyFill="1" applyBorder="1" applyAlignment="1">
      <alignment horizontal="center" vertical="center" wrapText="1"/>
    </xf>
    <xf numFmtId="164" fontId="54" fillId="17" borderId="9" xfId="11" applyFont="1" applyFill="1" applyBorder="1" applyAlignment="1">
      <alignment horizontal="center" vertical="center" wrapText="1"/>
    </xf>
    <xf numFmtId="164" fontId="54" fillId="17" borderId="7" xfId="11" applyFont="1" applyFill="1" applyBorder="1" applyAlignment="1">
      <alignment horizontal="center" vertical="center" wrapText="1"/>
    </xf>
    <xf numFmtId="0" fontId="43" fillId="8" borderId="12" xfId="83" applyFont="1" applyFill="1" applyBorder="1" applyAlignment="1">
      <alignment horizontal="center" vertical="center" wrapText="1"/>
    </xf>
    <xf numFmtId="0" fontId="43" fillId="8" borderId="14" xfId="83" applyFont="1" applyFill="1" applyBorder="1" applyAlignment="1">
      <alignment horizontal="center" vertical="center" wrapText="1"/>
    </xf>
    <xf numFmtId="0" fontId="43" fillId="8" borderId="13" xfId="83" applyFont="1" applyFill="1" applyBorder="1" applyAlignment="1">
      <alignment horizontal="center" vertical="center" wrapText="1"/>
    </xf>
    <xf numFmtId="0" fontId="53" fillId="14" borderId="0" xfId="83" applyFont="1" applyFill="1" applyAlignment="1">
      <alignment horizontal="center" vertical="center" wrapText="1"/>
    </xf>
    <xf numFmtId="0" fontId="53" fillId="14" borderId="4" xfId="83" applyFont="1" applyFill="1" applyBorder="1" applyAlignment="1">
      <alignment horizontal="center" vertical="center" wrapText="1"/>
    </xf>
    <xf numFmtId="0" fontId="66" fillId="14" borderId="4" xfId="83" applyFont="1" applyFill="1" applyBorder="1" applyAlignment="1">
      <alignment horizontal="center" vertical="center" wrapText="1"/>
    </xf>
    <xf numFmtId="0" fontId="66" fillId="14" borderId="0" xfId="83" applyFont="1" applyFill="1" applyAlignment="1">
      <alignment horizontal="center" vertical="center" wrapText="1"/>
    </xf>
    <xf numFmtId="0" fontId="66" fillId="14" borderId="3" xfId="83" applyFont="1" applyFill="1" applyBorder="1" applyAlignment="1">
      <alignment horizontal="center" vertical="center" wrapText="1"/>
    </xf>
    <xf numFmtId="0" fontId="66" fillId="14" borderId="6" xfId="83" applyFont="1" applyFill="1" applyBorder="1" applyAlignment="1">
      <alignment horizontal="center" vertical="center" wrapText="1"/>
    </xf>
    <xf numFmtId="0" fontId="66" fillId="14" borderId="5" xfId="83" applyFont="1" applyFill="1" applyBorder="1" applyAlignment="1">
      <alignment horizontal="center" vertical="center" wrapText="1"/>
    </xf>
    <xf numFmtId="0" fontId="66" fillId="14" borderId="10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horizontal="center" vertical="center" wrapText="1"/>
    </xf>
    <xf numFmtId="0" fontId="53" fillId="14" borderId="6" xfId="83" applyFont="1" applyFill="1" applyBorder="1" applyAlignment="1">
      <alignment horizontal="center" vertical="center" wrapText="1"/>
    </xf>
    <xf numFmtId="0" fontId="53" fillId="14" borderId="5" xfId="83" applyFont="1" applyFill="1" applyBorder="1" applyAlignment="1">
      <alignment horizontal="center" vertical="center" wrapText="1"/>
    </xf>
    <xf numFmtId="0" fontId="53" fillId="14" borderId="10" xfId="83" applyFont="1" applyFill="1" applyBorder="1" applyAlignment="1">
      <alignment horizontal="center" vertical="center" wrapText="1"/>
    </xf>
    <xf numFmtId="0" fontId="46" fillId="14" borderId="1" xfId="83" applyFont="1" applyFill="1" applyBorder="1" applyAlignment="1">
      <alignment horizontal="center" vertical="center" wrapText="1"/>
    </xf>
    <xf numFmtId="0" fontId="46" fillId="14" borderId="0" xfId="83" applyFont="1" applyFill="1" applyAlignment="1">
      <alignment horizontal="center" vertical="center" wrapText="1"/>
    </xf>
    <xf numFmtId="0" fontId="51" fillId="4" borderId="2" xfId="83" applyFont="1" applyFill="1" applyBorder="1" applyAlignment="1">
      <alignment horizontal="center" vertical="center" wrapText="1"/>
    </xf>
    <xf numFmtId="0" fontId="51" fillId="4" borderId="1" xfId="83" applyFont="1" applyFill="1" applyBorder="1" applyAlignment="1">
      <alignment horizontal="center" vertical="center" wrapText="1"/>
    </xf>
    <xf numFmtId="0" fontId="51" fillId="4" borderId="8" xfId="83" applyFont="1" applyFill="1" applyBorder="1" applyAlignment="1">
      <alignment horizontal="center" vertical="center" wrapText="1"/>
    </xf>
    <xf numFmtId="0" fontId="51" fillId="4" borderId="4" xfId="83" applyFont="1" applyFill="1" applyBorder="1" applyAlignment="1">
      <alignment horizontal="center" vertical="center" wrapText="1"/>
    </xf>
    <xf numFmtId="0" fontId="51" fillId="4" borderId="0" xfId="83" applyFont="1" applyFill="1" applyAlignment="1">
      <alignment horizontal="center" vertical="center" wrapText="1"/>
    </xf>
    <xf numFmtId="0" fontId="51" fillId="4" borderId="3" xfId="83" applyFont="1" applyFill="1" applyBorder="1" applyAlignment="1">
      <alignment horizontal="center" vertical="center" wrapText="1"/>
    </xf>
    <xf numFmtId="0" fontId="51" fillId="4" borderId="6" xfId="83" applyFont="1" applyFill="1" applyBorder="1" applyAlignment="1">
      <alignment horizontal="center" vertical="center" wrapText="1"/>
    </xf>
    <xf numFmtId="0" fontId="51" fillId="4" borderId="5" xfId="83" applyFont="1" applyFill="1" applyBorder="1" applyAlignment="1">
      <alignment horizontal="center" vertical="center" wrapText="1"/>
    </xf>
    <xf numFmtId="0" fontId="51" fillId="4" borderId="10" xfId="83" applyFont="1" applyFill="1" applyBorder="1" applyAlignment="1">
      <alignment horizontal="center" vertical="center" wrapText="1"/>
    </xf>
    <xf numFmtId="0" fontId="59" fillId="4" borderId="2" xfId="83" applyFont="1" applyFill="1" applyBorder="1" applyAlignment="1">
      <alignment horizontal="center" vertical="center" wrapText="1"/>
    </xf>
    <xf numFmtId="0" fontId="59" fillId="4" borderId="1" xfId="83" applyFont="1" applyFill="1" applyBorder="1" applyAlignment="1">
      <alignment horizontal="center" vertical="center" wrapText="1"/>
    </xf>
    <xf numFmtId="0" fontId="59" fillId="4" borderId="8" xfId="83" applyFont="1" applyFill="1" applyBorder="1" applyAlignment="1">
      <alignment horizontal="center" vertical="center" wrapText="1"/>
    </xf>
    <xf numFmtId="0" fontId="59" fillId="4" borderId="6" xfId="83" applyFont="1" applyFill="1" applyBorder="1" applyAlignment="1">
      <alignment horizontal="center" vertical="center" wrapText="1"/>
    </xf>
    <xf numFmtId="0" fontId="59" fillId="4" borderId="5" xfId="83" applyFont="1" applyFill="1" applyBorder="1" applyAlignment="1">
      <alignment horizontal="center" vertical="center" wrapText="1"/>
    </xf>
    <xf numFmtId="0" fontId="59" fillId="4" borderId="10" xfId="83" applyFont="1" applyFill="1" applyBorder="1" applyAlignment="1">
      <alignment horizontal="center" vertical="center" wrapText="1"/>
    </xf>
    <xf numFmtId="0" fontId="43" fillId="16" borderId="11" xfId="83" applyFont="1" applyFill="1" applyBorder="1" applyAlignment="1">
      <alignment horizontal="center" vertical="center" wrapText="1"/>
    </xf>
    <xf numFmtId="0" fontId="43" fillId="16" borderId="9" xfId="83" applyFont="1" applyFill="1" applyBorder="1" applyAlignment="1">
      <alignment horizontal="center" vertical="center" wrapText="1"/>
    </xf>
    <xf numFmtId="0" fontId="43" fillId="16" borderId="7" xfId="83" applyFont="1" applyFill="1" applyBorder="1" applyAlignment="1">
      <alignment horizontal="center" vertical="center" wrapText="1"/>
    </xf>
    <xf numFmtId="0" fontId="59" fillId="4" borderId="4" xfId="83" applyFont="1" applyFill="1" applyBorder="1" applyAlignment="1">
      <alignment horizontal="center" vertical="center" wrapText="1"/>
    </xf>
    <xf numFmtId="0" fontId="59" fillId="4" borderId="0" xfId="83" applyFont="1" applyFill="1" applyAlignment="1">
      <alignment horizontal="center" vertical="center" wrapText="1"/>
    </xf>
    <xf numFmtId="0" fontId="59" fillId="4" borderId="3" xfId="83" applyFont="1" applyFill="1" applyBorder="1" applyAlignment="1">
      <alignment horizontal="center" vertical="center" wrapText="1"/>
    </xf>
    <xf numFmtId="0" fontId="44" fillId="21" borderId="7" xfId="83" applyFont="1" applyFill="1" applyBorder="1" applyAlignment="1">
      <alignment horizontal="center" vertical="center" wrapText="1"/>
    </xf>
    <xf numFmtId="0" fontId="44" fillId="7" borderId="11" xfId="83" applyFont="1" applyFill="1" applyBorder="1" applyAlignment="1">
      <alignment horizontal="center" vertical="center" wrapText="1"/>
    </xf>
    <xf numFmtId="0" fontId="44" fillId="7" borderId="9" xfId="83" applyFont="1" applyFill="1" applyBorder="1" applyAlignment="1">
      <alignment horizontal="center" vertical="center" wrapText="1"/>
    </xf>
    <xf numFmtId="0" fontId="44" fillId="7" borderId="7" xfId="83" applyFont="1" applyFill="1" applyBorder="1" applyAlignment="1">
      <alignment horizontal="center" vertical="center" wrapText="1"/>
    </xf>
    <xf numFmtId="0" fontId="44" fillId="20" borderId="11" xfId="83" applyFont="1" applyFill="1" applyBorder="1" applyAlignment="1">
      <alignment horizontal="center" vertical="center" wrapText="1"/>
    </xf>
    <xf numFmtId="0" fontId="44" fillId="20" borderId="9" xfId="83" applyFont="1" applyFill="1" applyBorder="1" applyAlignment="1">
      <alignment horizontal="center" vertical="center" wrapText="1"/>
    </xf>
    <xf numFmtId="0" fontId="44" fillId="20" borderId="7" xfId="83" applyFont="1" applyFill="1" applyBorder="1" applyAlignment="1">
      <alignment horizontal="center" vertical="center" wrapText="1"/>
    </xf>
    <xf numFmtId="0" fontId="43" fillId="10" borderId="11" xfId="83" applyFont="1" applyFill="1" applyBorder="1" applyAlignment="1">
      <alignment horizontal="center" vertical="center" wrapText="1"/>
    </xf>
    <xf numFmtId="0" fontId="43" fillId="10" borderId="9" xfId="83" applyFont="1" applyFill="1" applyBorder="1" applyAlignment="1">
      <alignment horizontal="center" vertical="center" wrapText="1"/>
    </xf>
    <xf numFmtId="0" fontId="43" fillId="10" borderId="7" xfId="83" applyFont="1" applyFill="1" applyBorder="1" applyAlignment="1">
      <alignment horizontal="center" vertical="center" wrapText="1"/>
    </xf>
    <xf numFmtId="0" fontId="43" fillId="3" borderId="1" xfId="83" applyFont="1" applyFill="1" applyBorder="1" applyAlignment="1">
      <alignment horizontal="center" vertical="center" wrapText="1"/>
    </xf>
    <xf numFmtId="0" fontId="43" fillId="3" borderId="8" xfId="83" applyFont="1" applyFill="1" applyBorder="1" applyAlignment="1">
      <alignment horizontal="center" vertical="center" wrapText="1"/>
    </xf>
    <xf numFmtId="0" fontId="43" fillId="3" borderId="5" xfId="83" applyFont="1" applyFill="1" applyBorder="1" applyAlignment="1">
      <alignment horizontal="center" vertical="center" wrapText="1"/>
    </xf>
    <xf numFmtId="0" fontId="43" fillId="3" borderId="10" xfId="83" applyFont="1" applyFill="1" applyBorder="1" applyAlignment="1">
      <alignment horizontal="center" vertical="center" wrapText="1"/>
    </xf>
    <xf numFmtId="0" fontId="43" fillId="2" borderId="11" xfId="83" applyFont="1" applyFill="1" applyBorder="1" applyAlignment="1">
      <alignment horizontal="center" vertical="center" wrapText="1"/>
    </xf>
    <xf numFmtId="0" fontId="43" fillId="2" borderId="9" xfId="83" applyFont="1" applyFill="1" applyBorder="1" applyAlignment="1">
      <alignment horizontal="center" vertical="center" wrapText="1"/>
    </xf>
    <xf numFmtId="0" fontId="43" fillId="2" borderId="7" xfId="83" applyFont="1" applyFill="1" applyBorder="1" applyAlignment="1">
      <alignment horizontal="center" vertical="center" wrapText="1"/>
    </xf>
    <xf numFmtId="0" fontId="44" fillId="22" borderId="11" xfId="83" applyFont="1" applyFill="1" applyBorder="1" applyAlignment="1">
      <alignment horizontal="center" vertical="center" wrapText="1"/>
    </xf>
    <xf numFmtId="0" fontId="44" fillId="22" borderId="9" xfId="83" applyFont="1" applyFill="1" applyBorder="1" applyAlignment="1">
      <alignment horizontal="center" vertical="center" wrapText="1"/>
    </xf>
    <xf numFmtId="0" fontId="44" fillId="22" borderId="7" xfId="83" applyFont="1" applyFill="1" applyBorder="1" applyAlignment="1">
      <alignment horizontal="center" vertical="center" wrapText="1"/>
    </xf>
    <xf numFmtId="0" fontId="47" fillId="4" borderId="1" xfId="83" applyFont="1" applyFill="1" applyBorder="1" applyAlignment="1">
      <alignment horizontal="center" vertical="center" wrapText="1"/>
    </xf>
    <xf numFmtId="0" fontId="47" fillId="4" borderId="8" xfId="83" applyFont="1" applyFill="1" applyBorder="1" applyAlignment="1">
      <alignment horizontal="center" vertical="center" wrapText="1"/>
    </xf>
    <xf numFmtId="0" fontId="47" fillId="4" borderId="5" xfId="83" applyFont="1" applyFill="1" applyBorder="1" applyAlignment="1">
      <alignment horizontal="center" vertical="center" wrapText="1"/>
    </xf>
    <xf numFmtId="0" fontId="47" fillId="4" borderId="10" xfId="83" applyFont="1" applyFill="1" applyBorder="1" applyAlignment="1">
      <alignment horizontal="center" vertical="center" wrapText="1"/>
    </xf>
    <xf numFmtId="0" fontId="44" fillId="12" borderId="11" xfId="83" applyFont="1" applyFill="1" applyBorder="1" applyAlignment="1">
      <alignment horizontal="center" vertical="center" wrapText="1"/>
    </xf>
    <xf numFmtId="0" fontId="44" fillId="12" borderId="7" xfId="83" applyFont="1" applyFill="1" applyBorder="1" applyAlignment="1">
      <alignment horizontal="center" vertical="center" wrapText="1"/>
    </xf>
    <xf numFmtId="0" fontId="44" fillId="12" borderId="9" xfId="83" applyFont="1" applyFill="1" applyBorder="1" applyAlignment="1">
      <alignment horizontal="center" vertical="center" wrapText="1"/>
    </xf>
    <xf numFmtId="0" fontId="61" fillId="3" borderId="1" xfId="83" applyFont="1" applyFill="1" applyBorder="1" applyAlignment="1">
      <alignment horizontal="center" vertical="center" wrapText="1"/>
    </xf>
    <xf numFmtId="0" fontId="61" fillId="3" borderId="8" xfId="83" applyFont="1" applyFill="1" applyBorder="1" applyAlignment="1">
      <alignment horizontal="center" vertical="center" wrapText="1"/>
    </xf>
    <xf numFmtId="0" fontId="61" fillId="3" borderId="0" xfId="83" applyFont="1" applyFill="1" applyAlignment="1">
      <alignment horizontal="center" vertical="center" wrapText="1"/>
    </xf>
    <xf numFmtId="0" fontId="61" fillId="3" borderId="3" xfId="83" applyFont="1" applyFill="1" applyBorder="1" applyAlignment="1">
      <alignment horizontal="center" vertical="center" wrapText="1"/>
    </xf>
    <xf numFmtId="0" fontId="61" fillId="3" borderId="5" xfId="83" applyFont="1" applyFill="1" applyBorder="1" applyAlignment="1">
      <alignment horizontal="center" vertical="center" wrapText="1"/>
    </xf>
    <xf numFmtId="0" fontId="61" fillId="3" borderId="10" xfId="83" applyFont="1" applyFill="1" applyBorder="1" applyAlignment="1">
      <alignment horizontal="center" vertical="center" wrapText="1"/>
    </xf>
    <xf numFmtId="0" fontId="65" fillId="6" borderId="2" xfId="83" applyFont="1" applyFill="1" applyBorder="1" applyAlignment="1">
      <alignment horizontal="center" vertical="center" wrapText="1"/>
    </xf>
    <xf numFmtId="0" fontId="65" fillId="6" borderId="1" xfId="83" applyFont="1" applyFill="1" applyBorder="1" applyAlignment="1">
      <alignment horizontal="center" vertical="center" wrapText="1"/>
    </xf>
    <xf numFmtId="0" fontId="65" fillId="6" borderId="8" xfId="83" applyFont="1" applyFill="1" applyBorder="1" applyAlignment="1">
      <alignment horizontal="center" vertical="center" wrapText="1"/>
    </xf>
    <xf numFmtId="0" fontId="65" fillId="6" borderId="4" xfId="83" applyFont="1" applyFill="1" applyBorder="1" applyAlignment="1">
      <alignment horizontal="center" vertical="center" wrapText="1"/>
    </xf>
    <xf numFmtId="0" fontId="65" fillId="6" borderId="0" xfId="83" applyFont="1" applyFill="1" applyAlignment="1">
      <alignment horizontal="center" vertical="center" wrapText="1"/>
    </xf>
    <xf numFmtId="0" fontId="65" fillId="6" borderId="3" xfId="83" applyFont="1" applyFill="1" applyBorder="1" applyAlignment="1">
      <alignment horizontal="center" vertical="center" wrapText="1"/>
    </xf>
    <xf numFmtId="0" fontId="65" fillId="6" borderId="5" xfId="83" applyFont="1" applyFill="1" applyBorder="1" applyAlignment="1">
      <alignment horizontal="center" vertical="center" wrapText="1"/>
    </xf>
    <xf numFmtId="0" fontId="65" fillId="6" borderId="10" xfId="83" applyFont="1" applyFill="1" applyBorder="1" applyAlignment="1">
      <alignment horizontal="center" vertical="center" wrapText="1"/>
    </xf>
    <xf numFmtId="0" fontId="61" fillId="14" borderId="0" xfId="83" applyFont="1" applyFill="1" applyAlignment="1">
      <alignment horizontal="center" vertical="center" wrapText="1"/>
    </xf>
    <xf numFmtId="0" fontId="44" fillId="4" borderId="11" xfId="83" applyFont="1" applyFill="1" applyBorder="1" applyAlignment="1">
      <alignment horizontal="center" vertical="center" wrapText="1"/>
    </xf>
    <xf numFmtId="0" fontId="44" fillId="4" borderId="7" xfId="83" applyFont="1" applyFill="1" applyBorder="1" applyAlignment="1">
      <alignment horizontal="center" vertical="center"/>
    </xf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06-00-04ab-draft-2-0-proposed-resolutions-mms-puablic-part1.docx" TargetMode="External"/><Relationship Id="rId2" Type="http://schemas.openxmlformats.org/officeDocument/2006/relationships/hyperlink" Target="https://mentor.ieee.org/802.15/dcn/25/15-25-0176-00-04ab-tg4ab-mar-plenary-mins.docx" TargetMode="External"/><Relationship Id="rId1" Type="http://schemas.openxmlformats.org/officeDocument/2006/relationships/hyperlink" Target="https://mentor.ieee.org/802.15/dcn/25/15-25-0205-00-04ab-tg4ab-conf-call-mins-mar-to-may-2025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5/15-25-0208-00-04ab-draft-2-0-proposed-resolutions-bitmap-based-block-scheduling.docx" TargetMode="External"/><Relationship Id="rId4" Type="http://schemas.openxmlformats.org/officeDocument/2006/relationships/hyperlink" Target="https://mentor.ieee.org/802.15/dcn/25/15-25-0207-00-04ab-draft-2-0-proposed-resolutions-mms-puablic-part2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topLeftCell="A3" zoomScale="80" zoomScaleNormal="80" workbookViewId="0">
      <selection activeCell="H32" sqref="E31:H36"/>
    </sheetView>
  </sheetViews>
  <sheetFormatPr defaultRowHeight="13.2" x14ac:dyDescent="0.25"/>
  <cols>
    <col min="1" max="1" width="16.33203125" customWidth="1"/>
  </cols>
  <sheetData>
    <row r="1" spans="1:23" ht="23.25" customHeight="1" x14ac:dyDescent="0.25">
      <c r="A1" s="125" t="s">
        <v>147</v>
      </c>
      <c r="B1" s="59" t="s">
        <v>130</v>
      </c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3.25" customHeight="1" x14ac:dyDescent="0.4">
      <c r="A2" s="126"/>
      <c r="B2" s="61" t="s">
        <v>131</v>
      </c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3.5" customHeight="1" thickBot="1" x14ac:dyDescent="0.3">
      <c r="A3" s="126"/>
      <c r="B3" s="63" t="s">
        <v>79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2.75" customHeight="1" x14ac:dyDescent="0.25">
      <c r="A4" s="131" t="s">
        <v>75</v>
      </c>
      <c r="B4" s="127" t="s">
        <v>45</v>
      </c>
      <c r="C4" s="128"/>
      <c r="D4" s="107" t="s">
        <v>46</v>
      </c>
      <c r="E4" s="108"/>
      <c r="F4" s="108"/>
      <c r="G4" s="108"/>
      <c r="H4" s="109"/>
      <c r="I4" s="107" t="s">
        <v>47</v>
      </c>
      <c r="J4" s="108"/>
      <c r="K4" s="108"/>
      <c r="L4" s="108"/>
      <c r="M4" s="109"/>
      <c r="N4" s="107" t="s">
        <v>48</v>
      </c>
      <c r="O4" s="108"/>
      <c r="P4" s="108"/>
      <c r="Q4" s="108"/>
      <c r="R4" s="109"/>
      <c r="S4" s="107" t="s">
        <v>49</v>
      </c>
      <c r="T4" s="108"/>
      <c r="U4" s="108"/>
      <c r="V4" s="108"/>
      <c r="W4" s="109"/>
    </row>
    <row r="5" spans="1:23" ht="13.5" customHeight="1" thickBot="1" x14ac:dyDescent="0.3">
      <c r="A5" s="132"/>
      <c r="B5" s="129">
        <v>45788</v>
      </c>
      <c r="C5" s="130"/>
      <c r="D5" s="105">
        <v>45789</v>
      </c>
      <c r="E5" s="105"/>
      <c r="F5" s="105"/>
      <c r="G5" s="105"/>
      <c r="H5" s="106"/>
      <c r="I5" s="104">
        <v>45790</v>
      </c>
      <c r="J5" s="105"/>
      <c r="K5" s="105"/>
      <c r="L5" s="105"/>
      <c r="M5" s="106"/>
      <c r="N5" s="104">
        <v>45791</v>
      </c>
      <c r="O5" s="105"/>
      <c r="P5" s="105"/>
      <c r="Q5" s="105"/>
      <c r="R5" s="106"/>
      <c r="S5" s="104">
        <v>45792</v>
      </c>
      <c r="T5" s="105"/>
      <c r="U5" s="105"/>
      <c r="V5" s="105"/>
      <c r="W5" s="106"/>
    </row>
    <row r="6" spans="1:23" ht="15.75" customHeight="1" x14ac:dyDescent="0.25">
      <c r="A6" s="132"/>
      <c r="B6" s="110" t="s">
        <v>121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</row>
    <row r="7" spans="1:23" ht="15.75" customHeight="1" x14ac:dyDescent="0.25">
      <c r="A7" s="132"/>
      <c r="B7" s="47" t="s">
        <v>122</v>
      </c>
      <c r="C7" s="48"/>
      <c r="D7" s="85" t="s">
        <v>123</v>
      </c>
      <c r="E7" s="86" t="s">
        <v>122</v>
      </c>
      <c r="F7" s="86" t="s">
        <v>124</v>
      </c>
      <c r="G7" s="86" t="s">
        <v>125</v>
      </c>
      <c r="H7" s="45" t="s">
        <v>105</v>
      </c>
      <c r="I7" s="85" t="s">
        <v>123</v>
      </c>
      <c r="J7" s="86" t="s">
        <v>122</v>
      </c>
      <c r="K7" s="86" t="s">
        <v>124</v>
      </c>
      <c r="L7" s="86" t="s">
        <v>125</v>
      </c>
      <c r="M7" s="45" t="s">
        <v>105</v>
      </c>
      <c r="N7" s="85" t="s">
        <v>123</v>
      </c>
      <c r="O7" s="86" t="s">
        <v>122</v>
      </c>
      <c r="P7" s="86" t="s">
        <v>124</v>
      </c>
      <c r="Q7" s="86" t="s">
        <v>125</v>
      </c>
      <c r="R7" s="45" t="s">
        <v>105</v>
      </c>
      <c r="S7" s="85" t="s">
        <v>123</v>
      </c>
      <c r="T7" s="86" t="s">
        <v>122</v>
      </c>
      <c r="U7" s="86" t="s">
        <v>124</v>
      </c>
      <c r="V7" s="86" t="s">
        <v>125</v>
      </c>
      <c r="W7" s="45" t="s">
        <v>105</v>
      </c>
    </row>
    <row r="8" spans="1:23" ht="12.75" customHeight="1" thickBot="1" x14ac:dyDescent="0.3">
      <c r="A8" s="133"/>
      <c r="B8" s="43"/>
      <c r="C8" s="44"/>
      <c r="D8" s="88" t="s">
        <v>148</v>
      </c>
      <c r="E8" s="89" t="s">
        <v>149</v>
      </c>
      <c r="F8" s="89" t="s">
        <v>150</v>
      </c>
      <c r="G8" s="89" t="s">
        <v>151</v>
      </c>
      <c r="H8" s="46"/>
      <c r="I8" s="88" t="s">
        <v>148</v>
      </c>
      <c r="J8" s="89" t="s">
        <v>149</v>
      </c>
      <c r="K8" s="89" t="s">
        <v>150</v>
      </c>
      <c r="L8" s="89" t="s">
        <v>151</v>
      </c>
      <c r="M8" s="46"/>
      <c r="N8" s="88" t="s">
        <v>148</v>
      </c>
      <c r="O8" s="89" t="s">
        <v>149</v>
      </c>
      <c r="P8" s="89" t="s">
        <v>150</v>
      </c>
      <c r="Q8" s="89" t="s">
        <v>151</v>
      </c>
      <c r="R8" s="46"/>
      <c r="S8" s="88" t="s">
        <v>148</v>
      </c>
      <c r="T8" s="89" t="s">
        <v>149</v>
      </c>
      <c r="U8" s="89" t="s">
        <v>150</v>
      </c>
      <c r="V8" s="89" t="s">
        <v>151</v>
      </c>
      <c r="W8" s="46"/>
    </row>
    <row r="9" spans="1:23" x14ac:dyDescent="0.25">
      <c r="A9" s="70" t="s">
        <v>19</v>
      </c>
      <c r="B9" s="66"/>
      <c r="C9" s="65"/>
      <c r="D9" s="99" t="s">
        <v>20</v>
      </c>
      <c r="E9" s="99"/>
      <c r="F9" s="99"/>
      <c r="G9" s="115"/>
      <c r="H9" s="100"/>
      <c r="I9" s="98" t="s">
        <v>20</v>
      </c>
      <c r="J9" s="99"/>
      <c r="K9" s="99"/>
      <c r="L9" s="99"/>
      <c r="M9" s="100"/>
      <c r="N9" s="98" t="s">
        <v>20</v>
      </c>
      <c r="O9" s="99"/>
      <c r="P9" s="99"/>
      <c r="Q9" s="99"/>
      <c r="R9" s="100"/>
      <c r="S9" s="98" t="s">
        <v>20</v>
      </c>
      <c r="T9" s="99"/>
      <c r="U9" s="99"/>
      <c r="V9" s="99"/>
      <c r="W9" s="100"/>
    </row>
    <row r="10" spans="1:23" ht="12.75" customHeight="1" thickBot="1" x14ac:dyDescent="0.3">
      <c r="A10" s="71" t="s">
        <v>21</v>
      </c>
      <c r="B10" s="66"/>
      <c r="C10" s="65"/>
      <c r="D10" s="102"/>
      <c r="E10" s="102"/>
      <c r="F10" s="102"/>
      <c r="G10" s="102"/>
      <c r="H10" s="103"/>
      <c r="I10" s="101"/>
      <c r="J10" s="102"/>
      <c r="K10" s="102"/>
      <c r="L10" s="102"/>
      <c r="M10" s="103"/>
      <c r="N10" s="101"/>
      <c r="O10" s="102"/>
      <c r="P10" s="102"/>
      <c r="Q10" s="102"/>
      <c r="R10" s="103"/>
      <c r="S10" s="101"/>
      <c r="T10" s="102"/>
      <c r="U10" s="102"/>
      <c r="V10" s="102"/>
      <c r="W10" s="103"/>
    </row>
    <row r="11" spans="1:23" x14ac:dyDescent="0.25">
      <c r="A11" s="67" t="s">
        <v>22</v>
      </c>
      <c r="B11" s="66"/>
      <c r="C11" s="65"/>
      <c r="D11" s="116" t="s">
        <v>132</v>
      </c>
      <c r="E11" s="117"/>
      <c r="F11" s="117"/>
      <c r="G11" s="117"/>
      <c r="H11" s="118"/>
      <c r="I11" s="166" t="s">
        <v>106</v>
      </c>
      <c r="J11" s="55" t="s">
        <v>107</v>
      </c>
      <c r="K11" s="56" t="s">
        <v>98</v>
      </c>
      <c r="L11" s="92"/>
      <c r="M11" s="92"/>
      <c r="N11" s="169" t="s">
        <v>152</v>
      </c>
      <c r="O11" s="170"/>
      <c r="P11" s="170"/>
      <c r="Q11" s="170"/>
      <c r="R11" s="171"/>
      <c r="S11" s="92"/>
      <c r="T11" s="55" t="s">
        <v>107</v>
      </c>
      <c r="U11" s="56" t="s">
        <v>98</v>
      </c>
      <c r="V11" s="92"/>
      <c r="W11" s="95">
        <v>802.18</v>
      </c>
    </row>
    <row r="12" spans="1:23" ht="12.75" customHeight="1" thickBot="1" x14ac:dyDescent="0.3">
      <c r="A12" s="67" t="s">
        <v>23</v>
      </c>
      <c r="B12" s="66"/>
      <c r="C12" s="65"/>
      <c r="D12" s="119"/>
      <c r="E12" s="120"/>
      <c r="F12" s="120"/>
      <c r="G12" s="120"/>
      <c r="H12" s="121"/>
      <c r="I12" s="167"/>
      <c r="J12" s="58"/>
      <c r="K12" s="90"/>
      <c r="L12" s="93"/>
      <c r="M12" s="93"/>
      <c r="N12" s="163"/>
      <c r="O12" s="164"/>
      <c r="P12" s="164"/>
      <c r="Q12" s="164"/>
      <c r="R12" s="165"/>
      <c r="S12" s="93"/>
      <c r="T12" s="58"/>
      <c r="U12" s="90"/>
      <c r="V12" s="93"/>
      <c r="W12" s="96"/>
    </row>
    <row r="13" spans="1:23" x14ac:dyDescent="0.25">
      <c r="A13" s="67" t="s">
        <v>24</v>
      </c>
      <c r="B13" s="66"/>
      <c r="C13" s="65"/>
      <c r="D13" s="119"/>
      <c r="E13" s="120"/>
      <c r="F13" s="120"/>
      <c r="G13" s="120"/>
      <c r="H13" s="121"/>
      <c r="I13" s="167"/>
      <c r="J13" s="58"/>
      <c r="K13" s="90"/>
      <c r="L13" s="93"/>
      <c r="M13" s="93"/>
      <c r="N13" s="166" t="s">
        <v>106</v>
      </c>
      <c r="O13" s="92"/>
      <c r="P13" s="113" t="s">
        <v>102</v>
      </c>
      <c r="Q13" s="92"/>
      <c r="R13" s="92"/>
      <c r="S13" s="93"/>
      <c r="T13" s="58"/>
      <c r="U13" s="90"/>
      <c r="V13" s="93"/>
      <c r="W13" s="96"/>
    </row>
    <row r="14" spans="1:23" ht="13.8" thickBot="1" x14ac:dyDescent="0.3">
      <c r="A14" s="67" t="s">
        <v>25</v>
      </c>
      <c r="B14" s="81"/>
      <c r="C14" s="65"/>
      <c r="D14" s="122"/>
      <c r="E14" s="123"/>
      <c r="F14" s="123"/>
      <c r="G14" s="123"/>
      <c r="H14" s="124"/>
      <c r="I14" s="168"/>
      <c r="J14" s="57"/>
      <c r="K14" s="91"/>
      <c r="L14" s="94"/>
      <c r="M14" s="94"/>
      <c r="N14" s="168"/>
      <c r="O14" s="94"/>
      <c r="P14" s="114"/>
      <c r="Q14" s="94"/>
      <c r="R14" s="94"/>
      <c r="S14" s="94"/>
      <c r="T14" s="57"/>
      <c r="U14" s="91"/>
      <c r="V14" s="94"/>
      <c r="W14" s="97"/>
    </row>
    <row r="15" spans="1:23" ht="12.75" customHeight="1" thickBot="1" x14ac:dyDescent="0.3">
      <c r="A15" s="68" t="s">
        <v>26</v>
      </c>
      <c r="B15" s="66"/>
      <c r="C15" s="65"/>
      <c r="D15" s="135" t="s">
        <v>27</v>
      </c>
      <c r="E15" s="135"/>
      <c r="F15" s="135"/>
      <c r="G15" s="135"/>
      <c r="H15" s="136"/>
      <c r="I15" s="134" t="s">
        <v>27</v>
      </c>
      <c r="J15" s="135"/>
      <c r="K15" s="135"/>
      <c r="L15" s="135"/>
      <c r="M15" s="136"/>
      <c r="N15" s="134" t="s">
        <v>27</v>
      </c>
      <c r="O15" s="135"/>
      <c r="P15" s="135"/>
      <c r="Q15" s="135"/>
      <c r="R15" s="136"/>
      <c r="S15" s="134" t="s">
        <v>27</v>
      </c>
      <c r="T15" s="135"/>
      <c r="U15" s="135"/>
      <c r="V15" s="135"/>
      <c r="W15" s="136"/>
    </row>
    <row r="16" spans="1:23" x14ac:dyDescent="0.25">
      <c r="A16" s="69" t="s">
        <v>28</v>
      </c>
      <c r="B16" s="66"/>
      <c r="C16" s="65"/>
      <c r="D16" s="160" t="s">
        <v>153</v>
      </c>
      <c r="E16" s="161"/>
      <c r="F16" s="161"/>
      <c r="G16" s="161"/>
      <c r="H16" s="162"/>
      <c r="I16" s="166" t="s">
        <v>106</v>
      </c>
      <c r="J16" s="186" t="s">
        <v>66</v>
      </c>
      <c r="K16" s="92"/>
      <c r="L16" s="92"/>
      <c r="M16" s="95">
        <v>802.18</v>
      </c>
      <c r="N16" s="160" t="s">
        <v>154</v>
      </c>
      <c r="O16" s="161"/>
      <c r="P16" s="161"/>
      <c r="Q16" s="161"/>
      <c r="R16" s="162"/>
      <c r="S16" s="166" t="s">
        <v>106</v>
      </c>
      <c r="T16" s="55" t="s">
        <v>107</v>
      </c>
      <c r="U16" s="196" t="s">
        <v>99</v>
      </c>
      <c r="V16" s="92"/>
      <c r="W16" s="92"/>
    </row>
    <row r="17" spans="1:23" ht="12.75" customHeight="1" thickBot="1" x14ac:dyDescent="0.3">
      <c r="A17" s="69" t="s">
        <v>29</v>
      </c>
      <c r="B17" s="66"/>
      <c r="C17" s="65"/>
      <c r="D17" s="169"/>
      <c r="E17" s="170"/>
      <c r="F17" s="170"/>
      <c r="G17" s="170"/>
      <c r="H17" s="171"/>
      <c r="I17" s="167"/>
      <c r="J17" s="187"/>
      <c r="K17" s="93"/>
      <c r="L17" s="93"/>
      <c r="M17" s="96"/>
      <c r="N17" s="163"/>
      <c r="O17" s="164"/>
      <c r="P17" s="164"/>
      <c r="Q17" s="164"/>
      <c r="R17" s="165"/>
      <c r="S17" s="167"/>
      <c r="T17" s="58"/>
      <c r="U17" s="198"/>
      <c r="V17" s="93"/>
      <c r="W17" s="93"/>
    </row>
    <row r="18" spans="1:23" x14ac:dyDescent="0.25">
      <c r="A18" s="69" t="s">
        <v>30</v>
      </c>
      <c r="B18" s="66"/>
      <c r="C18" s="65"/>
      <c r="D18" s="169"/>
      <c r="E18" s="170"/>
      <c r="F18" s="170"/>
      <c r="G18" s="170"/>
      <c r="H18" s="171"/>
      <c r="I18" s="167"/>
      <c r="J18" s="187"/>
      <c r="K18" s="93"/>
      <c r="L18" s="93"/>
      <c r="M18" s="96"/>
      <c r="N18" s="160" t="s">
        <v>155</v>
      </c>
      <c r="O18" s="161"/>
      <c r="P18" s="161"/>
      <c r="Q18" s="161"/>
      <c r="R18" s="162"/>
      <c r="S18" s="167"/>
      <c r="T18" s="58"/>
      <c r="U18" s="198"/>
      <c r="V18" s="93"/>
      <c r="W18" s="93"/>
    </row>
    <row r="19" spans="1:23" ht="13.8" thickBot="1" x14ac:dyDescent="0.3">
      <c r="A19" s="69" t="s">
        <v>31</v>
      </c>
      <c r="B19" s="66"/>
      <c r="C19" s="65"/>
      <c r="D19" s="163"/>
      <c r="E19" s="164"/>
      <c r="F19" s="164"/>
      <c r="G19" s="164"/>
      <c r="H19" s="165"/>
      <c r="I19" s="168"/>
      <c r="J19" s="188"/>
      <c r="K19" s="94"/>
      <c r="L19" s="94"/>
      <c r="M19" s="97"/>
      <c r="N19" s="163"/>
      <c r="O19" s="164"/>
      <c r="P19" s="164"/>
      <c r="Q19" s="164"/>
      <c r="R19" s="165"/>
      <c r="S19" s="168"/>
      <c r="T19" s="57"/>
      <c r="U19" s="197"/>
      <c r="V19" s="94"/>
      <c r="W19" s="94"/>
    </row>
    <row r="20" spans="1:23" ht="13.5" customHeight="1" x14ac:dyDescent="0.25">
      <c r="A20" s="71" t="s">
        <v>32</v>
      </c>
      <c r="B20" s="66"/>
      <c r="C20" s="65"/>
      <c r="D20" s="99" t="s">
        <v>68</v>
      </c>
      <c r="E20" s="99"/>
      <c r="F20" s="99"/>
      <c r="G20" s="99"/>
      <c r="H20" s="100"/>
      <c r="I20" s="182" t="s">
        <v>68</v>
      </c>
      <c r="J20" s="182"/>
      <c r="K20" s="182"/>
      <c r="L20" s="182"/>
      <c r="M20" s="183"/>
      <c r="N20" s="98" t="s">
        <v>68</v>
      </c>
      <c r="O20" s="99"/>
      <c r="P20" s="99"/>
      <c r="Q20" s="99"/>
      <c r="R20" s="100"/>
      <c r="S20" s="99" t="s">
        <v>68</v>
      </c>
      <c r="T20" s="99"/>
      <c r="U20" s="99"/>
      <c r="V20" s="99"/>
      <c r="W20" s="100"/>
    </row>
    <row r="21" spans="1:23" ht="13.5" customHeight="1" thickBot="1" x14ac:dyDescent="0.3">
      <c r="A21" s="71" t="s">
        <v>33</v>
      </c>
      <c r="B21" s="66"/>
      <c r="C21" s="65"/>
      <c r="D21" s="102"/>
      <c r="E21" s="102"/>
      <c r="F21" s="102"/>
      <c r="G21" s="102"/>
      <c r="H21" s="103"/>
      <c r="I21" s="184"/>
      <c r="J21" s="184"/>
      <c r="K21" s="184"/>
      <c r="L21" s="184"/>
      <c r="M21" s="185"/>
      <c r="N21" s="101"/>
      <c r="O21" s="102"/>
      <c r="P21" s="102"/>
      <c r="Q21" s="102"/>
      <c r="R21" s="103"/>
      <c r="S21" s="102"/>
      <c r="T21" s="102"/>
      <c r="U21" s="102"/>
      <c r="V21" s="102"/>
      <c r="W21" s="103"/>
    </row>
    <row r="22" spans="1:23" ht="12.75" customHeight="1" thickBot="1" x14ac:dyDescent="0.3">
      <c r="A22" s="69" t="s">
        <v>34</v>
      </c>
      <c r="B22" s="66"/>
      <c r="C22" s="65"/>
      <c r="D22" s="166" t="s">
        <v>106</v>
      </c>
      <c r="E22" s="55" t="s">
        <v>107</v>
      </c>
      <c r="F22" s="113" t="s">
        <v>102</v>
      </c>
      <c r="G22" s="173" t="s">
        <v>44</v>
      </c>
      <c r="H22" s="92"/>
      <c r="I22" s="176" t="s">
        <v>117</v>
      </c>
      <c r="J22" s="55" t="s">
        <v>107</v>
      </c>
      <c r="K22" s="179" t="s">
        <v>108</v>
      </c>
      <c r="L22" s="173" t="s">
        <v>44</v>
      </c>
      <c r="M22" s="92"/>
      <c r="N22" s="166" t="s">
        <v>106</v>
      </c>
      <c r="O22" s="55" t="s">
        <v>107</v>
      </c>
      <c r="P22" s="189" t="s">
        <v>126</v>
      </c>
      <c r="Q22" s="173" t="s">
        <v>44</v>
      </c>
      <c r="R22" s="92"/>
      <c r="S22" s="166" t="s">
        <v>106</v>
      </c>
      <c r="T22" s="92"/>
      <c r="U22" s="189" t="s">
        <v>126</v>
      </c>
      <c r="V22" s="173" t="s">
        <v>44</v>
      </c>
      <c r="W22" s="92"/>
    </row>
    <row r="23" spans="1:23" x14ac:dyDescent="0.25">
      <c r="A23" s="69" t="s">
        <v>35</v>
      </c>
      <c r="B23" s="192" t="s">
        <v>100</v>
      </c>
      <c r="C23" s="193"/>
      <c r="D23" s="167"/>
      <c r="E23" s="58"/>
      <c r="F23" s="114"/>
      <c r="G23" s="174"/>
      <c r="H23" s="93"/>
      <c r="I23" s="177"/>
      <c r="J23" s="58"/>
      <c r="K23" s="180"/>
      <c r="L23" s="174"/>
      <c r="M23" s="93"/>
      <c r="N23" s="167"/>
      <c r="O23" s="58"/>
      <c r="P23" s="190"/>
      <c r="Q23" s="174"/>
      <c r="R23" s="93"/>
      <c r="S23" s="167"/>
      <c r="T23" s="93"/>
      <c r="U23" s="190"/>
      <c r="V23" s="174"/>
      <c r="W23" s="93"/>
    </row>
    <row r="24" spans="1:23" ht="13.8" thickBot="1" x14ac:dyDescent="0.3">
      <c r="A24" s="69" t="s">
        <v>36</v>
      </c>
      <c r="B24" s="194"/>
      <c r="C24" s="195"/>
      <c r="D24" s="167"/>
      <c r="E24" s="58"/>
      <c r="F24" s="114"/>
      <c r="G24" s="174"/>
      <c r="H24" s="93"/>
      <c r="I24" s="177"/>
      <c r="J24" s="58"/>
      <c r="K24" s="180"/>
      <c r="L24" s="174"/>
      <c r="M24" s="93"/>
      <c r="N24" s="167"/>
      <c r="O24" s="58"/>
      <c r="P24" s="190"/>
      <c r="Q24" s="174"/>
      <c r="R24" s="93"/>
      <c r="S24" s="167"/>
      <c r="T24" s="93"/>
      <c r="U24" s="190"/>
      <c r="V24" s="174"/>
      <c r="W24" s="93"/>
    </row>
    <row r="25" spans="1:23" ht="13.8" thickBot="1" x14ac:dyDescent="0.3">
      <c r="A25" s="69" t="s">
        <v>37</v>
      </c>
      <c r="B25" s="66"/>
      <c r="C25" s="65"/>
      <c r="D25" s="168"/>
      <c r="E25" s="57"/>
      <c r="F25" s="172"/>
      <c r="G25" s="175"/>
      <c r="H25" s="94"/>
      <c r="I25" s="178"/>
      <c r="J25" s="57"/>
      <c r="K25" s="181"/>
      <c r="L25" s="175"/>
      <c r="M25" s="94"/>
      <c r="N25" s="168"/>
      <c r="O25" s="57"/>
      <c r="P25" s="191"/>
      <c r="Q25" s="175"/>
      <c r="R25" s="94"/>
      <c r="S25" s="168"/>
      <c r="T25" s="94"/>
      <c r="U25" s="191"/>
      <c r="V25" s="175"/>
      <c r="W25" s="94"/>
    </row>
    <row r="26" spans="1:23" ht="12.75" customHeight="1" thickBot="1" x14ac:dyDescent="0.3">
      <c r="A26" s="68" t="s">
        <v>38</v>
      </c>
      <c r="B26" s="66"/>
      <c r="C26" s="65"/>
      <c r="D26" s="134" t="s">
        <v>27</v>
      </c>
      <c r="E26" s="135"/>
      <c r="F26" s="135"/>
      <c r="G26" s="135"/>
      <c r="H26" s="136"/>
      <c r="I26" s="134" t="s">
        <v>27</v>
      </c>
      <c r="J26" s="135"/>
      <c r="K26" s="135"/>
      <c r="L26" s="135"/>
      <c r="M26" s="136"/>
      <c r="N26" s="134" t="s">
        <v>27</v>
      </c>
      <c r="O26" s="135"/>
      <c r="P26" s="135"/>
      <c r="Q26" s="135"/>
      <c r="R26" s="136"/>
      <c r="S26" s="134" t="s">
        <v>27</v>
      </c>
      <c r="T26" s="135"/>
      <c r="U26" s="135"/>
      <c r="V26" s="135"/>
      <c r="W26" s="136"/>
    </row>
    <row r="27" spans="1:23" x14ac:dyDescent="0.25">
      <c r="A27" s="67" t="s">
        <v>39</v>
      </c>
      <c r="B27" s="49" t="s">
        <v>101</v>
      </c>
      <c r="C27" s="50"/>
      <c r="D27" s="166" t="s">
        <v>106</v>
      </c>
      <c r="E27" s="186" t="s">
        <v>66</v>
      </c>
      <c r="F27" s="92"/>
      <c r="G27" s="92"/>
      <c r="H27" s="92"/>
      <c r="I27" s="166" t="s">
        <v>106</v>
      </c>
      <c r="J27" s="92"/>
      <c r="K27" s="82"/>
      <c r="L27" s="92"/>
      <c r="M27" s="95" t="s">
        <v>94</v>
      </c>
      <c r="N27" s="166" t="s">
        <v>106</v>
      </c>
      <c r="O27" s="186" t="s">
        <v>66</v>
      </c>
      <c r="P27" s="92"/>
      <c r="Q27" s="92"/>
      <c r="R27" s="95">
        <v>802.24</v>
      </c>
      <c r="S27" s="151" t="s">
        <v>156</v>
      </c>
      <c r="T27" s="152"/>
      <c r="U27" s="152"/>
      <c r="V27" s="152"/>
      <c r="W27" s="153"/>
    </row>
    <row r="28" spans="1:23" ht="13.95" customHeight="1" thickBot="1" x14ac:dyDescent="0.3">
      <c r="A28" s="69" t="s">
        <v>40</v>
      </c>
      <c r="B28" s="51"/>
      <c r="C28" s="52"/>
      <c r="D28" s="167"/>
      <c r="E28" s="187"/>
      <c r="F28" s="93"/>
      <c r="G28" s="93"/>
      <c r="H28" s="93"/>
      <c r="I28" s="167"/>
      <c r="J28" s="93"/>
      <c r="K28" s="83"/>
      <c r="L28" s="93"/>
      <c r="M28" s="96"/>
      <c r="N28" s="167"/>
      <c r="O28" s="187"/>
      <c r="P28" s="93"/>
      <c r="Q28" s="93"/>
      <c r="R28" s="96"/>
      <c r="S28" s="154"/>
      <c r="T28" s="155"/>
      <c r="U28" s="155"/>
      <c r="V28" s="155"/>
      <c r="W28" s="156"/>
    </row>
    <row r="29" spans="1:23" ht="13.5" customHeight="1" thickBot="1" x14ac:dyDescent="0.3">
      <c r="A29" s="69" t="s">
        <v>41</v>
      </c>
      <c r="B29" s="53"/>
      <c r="C29" s="54"/>
      <c r="D29" s="167"/>
      <c r="E29" s="187"/>
      <c r="F29" s="93"/>
      <c r="G29" s="93"/>
      <c r="H29" s="93"/>
      <c r="I29" s="167"/>
      <c r="J29" s="93"/>
      <c r="K29" s="196" t="s">
        <v>99</v>
      </c>
      <c r="L29" s="93"/>
      <c r="M29" s="96"/>
      <c r="N29" s="167"/>
      <c r="O29" s="187"/>
      <c r="P29" s="93"/>
      <c r="Q29" s="93"/>
      <c r="R29" s="96"/>
      <c r="S29" s="154"/>
      <c r="T29" s="155"/>
      <c r="U29" s="155"/>
      <c r="V29" s="155"/>
      <c r="W29" s="156"/>
    </row>
    <row r="30" spans="1:23" ht="15.75" customHeight="1" thickBot="1" x14ac:dyDescent="0.3">
      <c r="A30" s="69" t="s">
        <v>42</v>
      </c>
      <c r="B30" s="192" t="s">
        <v>127</v>
      </c>
      <c r="C30" s="193"/>
      <c r="D30" s="168"/>
      <c r="E30" s="188"/>
      <c r="F30" s="94"/>
      <c r="G30" s="94"/>
      <c r="H30" s="94"/>
      <c r="I30" s="168"/>
      <c r="J30" s="94"/>
      <c r="K30" s="197"/>
      <c r="L30" s="94"/>
      <c r="M30" s="97"/>
      <c r="N30" s="168"/>
      <c r="O30" s="188"/>
      <c r="P30" s="94"/>
      <c r="Q30" s="94"/>
      <c r="R30" s="97"/>
      <c r="S30" s="157"/>
      <c r="T30" s="158"/>
      <c r="U30" s="158"/>
      <c r="V30" s="158"/>
      <c r="W30" s="159"/>
    </row>
    <row r="31" spans="1:23" ht="16.5" customHeight="1" thickBot="1" x14ac:dyDescent="0.3">
      <c r="A31" s="71" t="s">
        <v>43</v>
      </c>
      <c r="B31" s="194"/>
      <c r="C31" s="195"/>
      <c r="D31" s="76"/>
      <c r="E31" s="73"/>
      <c r="F31" s="214" t="s">
        <v>103</v>
      </c>
      <c r="G31" s="79"/>
      <c r="H31" s="80"/>
      <c r="I31" s="76"/>
      <c r="J31" s="149"/>
      <c r="K31" s="149"/>
      <c r="L31" s="149"/>
      <c r="M31" s="72"/>
      <c r="N31" s="205" t="s">
        <v>77</v>
      </c>
      <c r="O31" s="206"/>
      <c r="P31" s="206"/>
      <c r="Q31" s="206"/>
      <c r="R31" s="207"/>
      <c r="S31" s="78"/>
      <c r="T31" s="79"/>
      <c r="U31" s="79"/>
      <c r="V31" s="79"/>
      <c r="W31" s="80"/>
    </row>
    <row r="32" spans="1:23" ht="15.75" customHeight="1" thickBot="1" x14ac:dyDescent="0.3">
      <c r="A32" s="71" t="s">
        <v>52</v>
      </c>
      <c r="B32" s="199" t="s">
        <v>95</v>
      </c>
      <c r="C32" s="200"/>
      <c r="D32" s="76"/>
      <c r="E32" s="73"/>
      <c r="F32" s="215"/>
      <c r="G32" s="73"/>
      <c r="H32" s="95">
        <v>802.19</v>
      </c>
      <c r="I32" s="76"/>
      <c r="J32" s="150"/>
      <c r="K32" s="150"/>
      <c r="L32" s="150"/>
      <c r="M32" s="72"/>
      <c r="N32" s="208"/>
      <c r="O32" s="209"/>
      <c r="P32" s="209"/>
      <c r="Q32" s="209"/>
      <c r="R32" s="210"/>
      <c r="S32" s="74"/>
      <c r="T32" s="73"/>
      <c r="U32" s="73"/>
      <c r="V32" s="73"/>
      <c r="W32" s="95">
        <v>802.19</v>
      </c>
    </row>
    <row r="33" spans="1:23" ht="16.5" customHeight="1" x14ac:dyDescent="0.25">
      <c r="A33" s="71" t="s">
        <v>54</v>
      </c>
      <c r="B33" s="201"/>
      <c r="C33" s="202"/>
      <c r="D33" s="76"/>
      <c r="E33" s="73"/>
      <c r="F33" s="73"/>
      <c r="G33" s="73"/>
      <c r="H33" s="96"/>
      <c r="I33" s="76"/>
      <c r="J33" s="150"/>
      <c r="K33" s="150"/>
      <c r="L33" s="150"/>
      <c r="M33" s="72"/>
      <c r="N33" s="208"/>
      <c r="O33" s="209"/>
      <c r="P33" s="209"/>
      <c r="Q33" s="209"/>
      <c r="R33" s="210"/>
      <c r="S33" s="74"/>
      <c r="T33" s="73"/>
      <c r="U33" s="73"/>
      <c r="V33" s="73"/>
      <c r="W33" s="96"/>
    </row>
    <row r="34" spans="1:23" ht="13.5" customHeight="1" x14ac:dyDescent="0.25">
      <c r="A34" s="71" t="s">
        <v>55</v>
      </c>
      <c r="B34" s="201"/>
      <c r="C34" s="202"/>
      <c r="D34" s="76"/>
      <c r="E34" s="73"/>
      <c r="F34" s="73"/>
      <c r="G34" s="73"/>
      <c r="H34" s="96"/>
      <c r="I34" s="76"/>
      <c r="J34" s="150"/>
      <c r="K34" s="150"/>
      <c r="L34" s="150"/>
      <c r="M34" s="87"/>
      <c r="N34" s="209"/>
      <c r="O34" s="209"/>
      <c r="P34" s="209"/>
      <c r="Q34" s="209"/>
      <c r="R34" s="210"/>
      <c r="S34" s="74"/>
      <c r="T34" s="73"/>
      <c r="U34" s="73"/>
      <c r="V34" s="73"/>
      <c r="W34" s="96"/>
    </row>
    <row r="35" spans="1:23" ht="12.75" customHeight="1" thickBot="1" x14ac:dyDescent="0.3">
      <c r="A35" s="71" t="s">
        <v>56</v>
      </c>
      <c r="B35" s="201"/>
      <c r="C35" s="202"/>
      <c r="D35" s="76"/>
      <c r="E35" s="137" t="s">
        <v>53</v>
      </c>
      <c r="F35" s="137"/>
      <c r="G35" s="137"/>
      <c r="H35" s="97"/>
      <c r="I35" s="76"/>
      <c r="J35" s="213" t="s">
        <v>53</v>
      </c>
      <c r="K35" s="213"/>
      <c r="L35" s="213"/>
      <c r="M35" s="87"/>
      <c r="N35" s="211"/>
      <c r="O35" s="211"/>
      <c r="P35" s="211"/>
      <c r="Q35" s="211"/>
      <c r="R35" s="212"/>
      <c r="S35" s="138"/>
      <c r="T35" s="137" t="s">
        <v>53</v>
      </c>
      <c r="U35" s="137"/>
      <c r="V35" s="137"/>
      <c r="W35" s="97"/>
    </row>
    <row r="36" spans="1:23" x14ac:dyDescent="0.25">
      <c r="A36" s="71" t="s">
        <v>57</v>
      </c>
      <c r="B36" s="201"/>
      <c r="C36" s="202"/>
      <c r="D36" s="74"/>
      <c r="E36" s="137"/>
      <c r="F36" s="137"/>
      <c r="G36" s="137"/>
      <c r="H36" s="72"/>
      <c r="I36" s="76"/>
      <c r="J36" s="213"/>
      <c r="K36" s="213"/>
      <c r="L36" s="213"/>
      <c r="M36" s="87"/>
      <c r="N36" s="73"/>
      <c r="O36" s="73"/>
      <c r="P36" s="73"/>
      <c r="Q36" s="73"/>
      <c r="R36" s="73"/>
      <c r="S36" s="138"/>
      <c r="T36" s="137"/>
      <c r="U36" s="137"/>
      <c r="V36" s="137"/>
      <c r="W36" s="72"/>
    </row>
    <row r="37" spans="1:23" x14ac:dyDescent="0.25">
      <c r="A37" s="71" t="s">
        <v>58</v>
      </c>
      <c r="B37" s="201"/>
      <c r="C37" s="202"/>
      <c r="D37" s="139"/>
      <c r="E37" s="140"/>
      <c r="F37" s="140"/>
      <c r="G37" s="140"/>
      <c r="H37" s="141"/>
      <c r="I37" s="76"/>
      <c r="J37" s="73"/>
      <c r="K37" s="84"/>
      <c r="L37" s="73"/>
      <c r="M37" s="87"/>
      <c r="N37" s="73"/>
      <c r="O37" s="73"/>
      <c r="P37" s="73"/>
      <c r="Q37" s="73"/>
      <c r="R37" s="73"/>
      <c r="S37" s="138"/>
      <c r="T37" s="137"/>
      <c r="U37" s="137"/>
      <c r="V37" s="137"/>
      <c r="W37" s="145"/>
    </row>
    <row r="38" spans="1:23" x14ac:dyDescent="0.25">
      <c r="A38" s="71" t="s">
        <v>59</v>
      </c>
      <c r="B38" s="201"/>
      <c r="C38" s="202"/>
      <c r="D38" s="139"/>
      <c r="E38" s="140"/>
      <c r="F38" s="140"/>
      <c r="G38" s="140"/>
      <c r="H38" s="141"/>
      <c r="I38" s="76"/>
      <c r="J38" s="73"/>
      <c r="K38" s="73"/>
      <c r="L38" s="73"/>
      <c r="M38" s="145"/>
      <c r="N38" s="73"/>
      <c r="O38" s="73"/>
      <c r="P38" s="73"/>
      <c r="Q38" s="73"/>
      <c r="R38" s="73"/>
      <c r="S38" s="138"/>
      <c r="T38" s="137"/>
      <c r="U38" s="137"/>
      <c r="V38" s="137"/>
      <c r="W38" s="145"/>
    </row>
    <row r="39" spans="1:23" x14ac:dyDescent="0.25">
      <c r="A39" s="71" t="s">
        <v>60</v>
      </c>
      <c r="B39" s="201"/>
      <c r="C39" s="202"/>
      <c r="D39" s="139"/>
      <c r="E39" s="140"/>
      <c r="F39" s="140"/>
      <c r="G39" s="140"/>
      <c r="H39" s="141"/>
      <c r="I39" s="76"/>
      <c r="J39" s="73"/>
      <c r="K39" s="73"/>
      <c r="L39" s="73"/>
      <c r="M39" s="145"/>
      <c r="N39" s="74"/>
      <c r="O39" s="73"/>
      <c r="P39" s="73"/>
      <c r="Q39" s="73"/>
      <c r="R39" s="72"/>
      <c r="S39" s="138"/>
      <c r="T39" s="137"/>
      <c r="U39" s="137"/>
      <c r="V39" s="137"/>
      <c r="W39" s="145"/>
    </row>
    <row r="40" spans="1:23" ht="13.8" thickBot="1" x14ac:dyDescent="0.3">
      <c r="A40" s="71" t="s">
        <v>61</v>
      </c>
      <c r="B40" s="203"/>
      <c r="C40" s="204"/>
      <c r="D40" s="142"/>
      <c r="E40" s="143"/>
      <c r="F40" s="143"/>
      <c r="G40" s="143"/>
      <c r="H40" s="144"/>
      <c r="I40" s="77"/>
      <c r="J40" s="75"/>
      <c r="K40" s="75"/>
      <c r="L40" s="75"/>
      <c r="M40" s="148"/>
      <c r="N40" s="73"/>
      <c r="O40" s="73"/>
      <c r="P40" s="73"/>
      <c r="Q40" s="73"/>
      <c r="R40" s="73"/>
      <c r="S40" s="146"/>
      <c r="T40" s="147"/>
      <c r="U40" s="147"/>
      <c r="V40" s="147"/>
      <c r="W40" s="148"/>
    </row>
    <row r="41" spans="1:23" x14ac:dyDescent="0.25">
      <c r="A41" t="s">
        <v>76</v>
      </c>
    </row>
    <row r="44" spans="1:23" ht="12.75" customHeight="1" x14ac:dyDescent="0.25"/>
  </sheetData>
  <mergeCells count="117"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B23:C24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S15:W1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D15:H15"/>
    <mergeCell ref="I15:M15"/>
    <mergeCell ref="U22:U25"/>
    <mergeCell ref="K16:K19"/>
    <mergeCell ref="S22:S25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N4:R4"/>
    <mergeCell ref="B6:W6"/>
    <mergeCell ref="O13:O14"/>
    <mergeCell ref="P13:P14"/>
    <mergeCell ref="Q13:Q14"/>
    <mergeCell ref="R13:R14"/>
    <mergeCell ref="R7:R8"/>
    <mergeCell ref="W7:W8"/>
    <mergeCell ref="D9:H10"/>
    <mergeCell ref="I9:M10"/>
    <mergeCell ref="N9:R10"/>
    <mergeCell ref="D11:H14"/>
    <mergeCell ref="L11:L14"/>
    <mergeCell ref="S11:S14"/>
    <mergeCell ref="T11:T14"/>
    <mergeCell ref="U11:U14"/>
    <mergeCell ref="V11:V14"/>
    <mergeCell ref="W11:W14"/>
    <mergeCell ref="S9:W10"/>
    <mergeCell ref="N5:R5"/>
    <mergeCell ref="S5:W5"/>
    <mergeCell ref="S4:W4"/>
    <mergeCell ref="E35:G36"/>
    <mergeCell ref="D26:H26"/>
  </mergeCells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2" xr:uid="{CC84CDB6-9F80-47D6-8509-6D106B55781A}"/>
    <hyperlink ref="J7" r:id="rId7" xr:uid="{AA4BA815-2108-4033-AB14-BE44BAA97C35}"/>
    <hyperlink ref="I7" r:id="rId8" xr:uid="{594ABD98-98A6-40B0-82EA-D33D00A6B143}"/>
    <hyperlink ref="K7" r:id="rId9" xr:uid="{37131C77-06F8-4D6B-87DC-397A1BB32439}"/>
    <hyperlink ref="L7" r:id="rId10" xr:uid="{72291A3B-3553-40D2-A4AA-C20EE0FB90F9}"/>
    <hyperlink ref="O7" r:id="rId11" xr:uid="{96F20E23-5EAB-4EBB-B4C8-33D06363FC30}"/>
    <hyperlink ref="N7" r:id="rId12" xr:uid="{54A3DE95-8701-4486-B535-5FAE8E224301}"/>
    <hyperlink ref="P7" r:id="rId13" xr:uid="{D05F513D-2BB5-472A-8F4D-6F72E473623C}"/>
    <hyperlink ref="Q7" r:id="rId14" xr:uid="{F976F66B-CEBA-437A-A52D-0EFAAC695F46}"/>
    <hyperlink ref="T7" r:id="rId15" xr:uid="{1880A801-DFF1-435A-A34B-CEDFA9BC2D01}"/>
    <hyperlink ref="S7" r:id="rId16" xr:uid="{9AA375C4-CD85-4CF8-9897-DF4FE74CC045}"/>
    <hyperlink ref="U7" r:id="rId17" xr:uid="{73F85B01-A2F0-4CAB-B391-9A91705F54F4}"/>
    <hyperlink ref="V7" r:id="rId18" xr:uid="{E01151E4-1922-48F3-BBEB-25C8235E9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C12" sqref="C12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156th IEEE 802.15 WSN SESSION</v>
      </c>
    </row>
    <row r="2" spans="1:3" ht="15.6" x14ac:dyDescent="0.25">
      <c r="B2" s="3" t="s">
        <v>146</v>
      </c>
    </row>
    <row r="3" spans="1:3" ht="15.6" x14ac:dyDescent="0.25">
      <c r="B3" s="3" t="str">
        <f>'Big Picture'!$B$2</f>
        <v>Warsaw</v>
      </c>
    </row>
    <row r="4" spans="1:3" x14ac:dyDescent="0.25">
      <c r="B4" s="17" t="s">
        <v>7</v>
      </c>
    </row>
    <row r="5" spans="1:3" x14ac:dyDescent="0.25">
      <c r="A5" s="1"/>
      <c r="B5" s="17" t="s">
        <v>69</v>
      </c>
    </row>
    <row r="6" spans="1:3" x14ac:dyDescent="0.25">
      <c r="A6" s="1"/>
      <c r="B6" s="16" t="s">
        <v>97</v>
      </c>
      <c r="C6" s="15" t="s">
        <v>6</v>
      </c>
    </row>
    <row r="7" spans="1:3" x14ac:dyDescent="0.25">
      <c r="A7" s="1">
        <f t="shared" ref="A7:A16" si="0">A6+1</f>
        <v>1</v>
      </c>
      <c r="B7" s="1" t="s">
        <v>133</v>
      </c>
      <c r="C7" s="13">
        <v>0.5625</v>
      </c>
    </row>
    <row r="8" spans="1:3" x14ac:dyDescent="0.25">
      <c r="A8" s="1">
        <f>A7+1</f>
        <v>2</v>
      </c>
      <c r="B8" s="1" t="s">
        <v>141</v>
      </c>
      <c r="C8" s="13">
        <v>0.66666666666666663</v>
      </c>
    </row>
    <row r="9" spans="1:3" x14ac:dyDescent="0.25">
      <c r="A9" s="1">
        <f t="shared" si="0"/>
        <v>3</v>
      </c>
      <c r="B9" s="1" t="s">
        <v>134</v>
      </c>
      <c r="C9" s="13">
        <v>0.33333333333333331</v>
      </c>
    </row>
    <row r="10" spans="1:3" x14ac:dyDescent="0.25">
      <c r="A10" s="1">
        <f t="shared" si="0"/>
        <v>4</v>
      </c>
      <c r="B10" s="1" t="s">
        <v>140</v>
      </c>
      <c r="C10" s="13">
        <v>0.4375</v>
      </c>
    </row>
    <row r="11" spans="1:3" x14ac:dyDescent="0.25">
      <c r="A11" s="1">
        <f t="shared" si="0"/>
        <v>5</v>
      </c>
      <c r="B11" s="1" t="s">
        <v>157</v>
      </c>
      <c r="C11" s="13">
        <v>0.66666666666666663</v>
      </c>
    </row>
    <row r="12" spans="1:3" x14ac:dyDescent="0.25">
      <c r="A12" s="1">
        <f t="shared" si="0"/>
        <v>6</v>
      </c>
      <c r="B12" s="1" t="s">
        <v>135</v>
      </c>
      <c r="C12" s="13">
        <v>0.375</v>
      </c>
    </row>
    <row r="13" spans="1:3" x14ac:dyDescent="0.25">
      <c r="A13" s="1">
        <f t="shared" si="0"/>
        <v>7</v>
      </c>
      <c r="B13" s="1" t="s">
        <v>136</v>
      </c>
      <c r="C13" s="13">
        <v>0.5625</v>
      </c>
    </row>
    <row r="14" spans="1:3" x14ac:dyDescent="0.25">
      <c r="A14" s="1">
        <f t="shared" si="0"/>
        <v>8</v>
      </c>
      <c r="B14" s="1" t="s">
        <v>139</v>
      </c>
      <c r="C14" s="13">
        <v>0.66666666666666663</v>
      </c>
    </row>
    <row r="15" spans="1:3" x14ac:dyDescent="0.25">
      <c r="A15" s="1">
        <f t="shared" si="0"/>
        <v>9</v>
      </c>
      <c r="B15" s="1" t="s">
        <v>138</v>
      </c>
      <c r="C15" s="13">
        <v>0.4375</v>
      </c>
    </row>
    <row r="16" spans="1:3" x14ac:dyDescent="0.25">
      <c r="A16" s="1">
        <f t="shared" si="0"/>
        <v>10</v>
      </c>
      <c r="B16" s="1" t="s">
        <v>137</v>
      </c>
      <c r="C16" s="13">
        <v>0.5625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118</v>
      </c>
      <c r="C18" s="13">
        <v>0.66666666666666663</v>
      </c>
    </row>
    <row r="19" spans="1:5" x14ac:dyDescent="0.25">
      <c r="A19" s="1"/>
    </row>
    <row r="20" spans="1:5" x14ac:dyDescent="0.25">
      <c r="A20" s="1"/>
      <c r="B20" s="2" t="s">
        <v>9</v>
      </c>
      <c r="C20" s="13"/>
    </row>
    <row r="21" spans="1:5" x14ac:dyDescent="0.25">
      <c r="A21" s="1"/>
      <c r="B21" s="2" t="s">
        <v>63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64</v>
      </c>
    </row>
    <row r="25" spans="1:5" x14ac:dyDescent="0.25">
      <c r="A25" s="2"/>
      <c r="B25" s="22" t="s">
        <v>10</v>
      </c>
    </row>
    <row r="26" spans="1:5" x14ac:dyDescent="0.25">
      <c r="B26" s="14" t="s">
        <v>11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12</v>
      </c>
      <c r="C28" s="5"/>
      <c r="D28" s="5"/>
      <c r="E28" s="5"/>
    </row>
    <row r="29" spans="1:5" x14ac:dyDescent="0.25">
      <c r="B29" s="14" t="s">
        <v>13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14</v>
      </c>
      <c r="E31" s="5"/>
    </row>
    <row r="32" spans="1:5" x14ac:dyDescent="0.25">
      <c r="B32" s="2" t="s">
        <v>15</v>
      </c>
      <c r="E32" s="5"/>
    </row>
    <row r="33" spans="2:5" x14ac:dyDescent="0.25">
      <c r="B33" s="14" t="s">
        <v>67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16</v>
      </c>
      <c r="C35" s="5"/>
      <c r="E35" s="5"/>
    </row>
    <row r="36" spans="2:5" x14ac:dyDescent="0.25">
      <c r="B36" s="14" t="s">
        <v>17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65</v>
      </c>
      <c r="E38" s="5"/>
    </row>
    <row r="39" spans="2:5" x14ac:dyDescent="0.25">
      <c r="B39" s="14" t="s">
        <v>18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5"/>
  <sheetViews>
    <sheetView tabSelected="1" zoomScale="110" zoomScaleNormal="110" workbookViewId="0">
      <pane ySplit="2" topLeftCell="A7" activePane="bottomLeft" state="frozen"/>
      <selection pane="bottomLeft" activeCell="B25" sqref="B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2025 802 Plenary Session</v>
      </c>
      <c r="G1" s="7" t="s">
        <v>93</v>
      </c>
    </row>
    <row r="2" spans="1:10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80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90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128</v>
      </c>
      <c r="C10" s="12" t="s">
        <v>119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142</v>
      </c>
      <c r="C11" s="12" t="s">
        <v>78</v>
      </c>
      <c r="D11" s="8">
        <v>25</v>
      </c>
      <c r="E11" s="10">
        <f>E10+TIME(0,D9,0)</f>
        <v>0.59374999999999989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142</v>
      </c>
      <c r="C12" s="12" t="s">
        <v>78</v>
      </c>
      <c r="D12" s="8">
        <v>30</v>
      </c>
      <c r="E12" s="10">
        <f>E11+TIME(0,D10,0)</f>
        <v>0.60416666666666652</v>
      </c>
      <c r="G12"/>
      <c r="H12" s="14"/>
      <c r="I12" s="11"/>
      <c r="J12" s="11"/>
    </row>
    <row r="13" spans="1:10" x14ac:dyDescent="0.25">
      <c r="A13" s="5">
        <f t="shared" si="0"/>
        <v>1.8000000000000007</v>
      </c>
      <c r="B13" s="25" t="s">
        <v>142</v>
      </c>
      <c r="C13" s="12" t="s">
        <v>78</v>
      </c>
      <c r="D13" s="8">
        <v>20</v>
      </c>
      <c r="E13" s="10">
        <f t="shared" si="1"/>
        <v>0.62499999999999989</v>
      </c>
      <c r="G13"/>
      <c r="H13" s="37"/>
      <c r="I13" s="11"/>
      <c r="J13" s="11"/>
    </row>
    <row r="14" spans="1:10" x14ac:dyDescent="0.25">
      <c r="A14" s="5">
        <f t="shared" si="0"/>
        <v>1.9000000000000008</v>
      </c>
      <c r="B14" s="11" t="s">
        <v>96</v>
      </c>
      <c r="C14" s="12" t="s">
        <v>4</v>
      </c>
      <c r="D14" s="8">
        <v>10</v>
      </c>
      <c r="E14" s="10">
        <f t="shared" si="1"/>
        <v>0.63888888888888873</v>
      </c>
      <c r="G14"/>
      <c r="H14" s="14"/>
      <c r="I14" s="11"/>
      <c r="J14" s="11"/>
    </row>
    <row r="15" spans="1:10" x14ac:dyDescent="0.25">
      <c r="A15" s="39" t="s">
        <v>104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5">
      <c r="A16" s="39"/>
      <c r="E16" s="10"/>
      <c r="G16"/>
      <c r="H16" s="14"/>
      <c r="I16" s="11"/>
      <c r="J16" s="11"/>
    </row>
    <row r="17" spans="1:8" x14ac:dyDescent="0.25">
      <c r="A17" s="23">
        <f>Summary!A$8</f>
        <v>2</v>
      </c>
      <c r="B17" s="1" t="str">
        <f>Summary!B$8</f>
        <v>Monday 12-May PM2: Comment Resolution</v>
      </c>
      <c r="E17" s="10">
        <f>Summary!C$8</f>
        <v>0.66666666666666663</v>
      </c>
    </row>
    <row r="18" spans="1:8" x14ac:dyDescent="0.25">
      <c r="A18" s="5">
        <f t="shared" ref="A18:A26" si="2">A17+0.1</f>
        <v>2.1</v>
      </c>
      <c r="B18" s="25" t="s">
        <v>145</v>
      </c>
      <c r="C18" s="12" t="s">
        <v>4</v>
      </c>
      <c r="D18" s="8">
        <v>5</v>
      </c>
      <c r="E18" s="10">
        <f t="shared" ref="E18:E26" si="3">E17+TIME(0,D17,0)</f>
        <v>0.66666666666666663</v>
      </c>
      <c r="H18" s="14"/>
    </row>
    <row r="19" spans="1:8" x14ac:dyDescent="0.25">
      <c r="A19" s="5">
        <f t="shared" si="2"/>
        <v>2.2000000000000002</v>
      </c>
      <c r="B19" s="25" t="s">
        <v>164</v>
      </c>
      <c r="C19" s="12" t="s">
        <v>165</v>
      </c>
      <c r="D19" s="8">
        <v>20</v>
      </c>
      <c r="E19" s="10">
        <f t="shared" si="3"/>
        <v>0.67013888888888884</v>
      </c>
      <c r="G19" s="7" t="s">
        <v>166</v>
      </c>
      <c r="H19" s="14"/>
    </row>
    <row r="20" spans="1:8" x14ac:dyDescent="0.25">
      <c r="A20" s="5">
        <f t="shared" si="2"/>
        <v>2.3000000000000003</v>
      </c>
      <c r="B20" s="25" t="s">
        <v>169</v>
      </c>
      <c r="C20" s="12" t="s">
        <v>165</v>
      </c>
      <c r="D20" s="8">
        <v>20</v>
      </c>
      <c r="E20" s="10">
        <f t="shared" si="3"/>
        <v>0.68402777777777768</v>
      </c>
      <c r="G20" s="7" t="s">
        <v>167</v>
      </c>
      <c r="H20" s="14"/>
    </row>
    <row r="21" spans="1:8" x14ac:dyDescent="0.25">
      <c r="A21" s="5">
        <f t="shared" si="2"/>
        <v>2.4000000000000004</v>
      </c>
      <c r="B21" s="25" t="s">
        <v>170</v>
      </c>
      <c r="C21" s="12" t="s">
        <v>165</v>
      </c>
      <c r="D21" s="8">
        <v>20</v>
      </c>
      <c r="E21" s="10">
        <f t="shared" si="3"/>
        <v>0.69791666666666652</v>
      </c>
      <c r="G21" s="7" t="s">
        <v>168</v>
      </c>
      <c r="H21" s="14"/>
    </row>
    <row r="22" spans="1:8" x14ac:dyDescent="0.25">
      <c r="A22" s="5">
        <f t="shared" si="2"/>
        <v>2.5000000000000004</v>
      </c>
      <c r="B22" s="25" t="s">
        <v>171</v>
      </c>
      <c r="C22" s="12" t="s">
        <v>172</v>
      </c>
      <c r="D22" s="8">
        <v>10</v>
      </c>
      <c r="E22" s="10">
        <f t="shared" si="3"/>
        <v>0.71180555555555536</v>
      </c>
      <c r="G22" s="7" t="s">
        <v>174</v>
      </c>
      <c r="H22" s="14" t="s">
        <v>173</v>
      </c>
    </row>
    <row r="23" spans="1:8" x14ac:dyDescent="0.25">
      <c r="A23" s="5">
        <f t="shared" si="2"/>
        <v>2.6000000000000005</v>
      </c>
      <c r="B23" s="11" t="s">
        <v>175</v>
      </c>
      <c r="C23" s="12" t="s">
        <v>172</v>
      </c>
      <c r="D23" s="8">
        <v>10</v>
      </c>
      <c r="E23" s="10">
        <f t="shared" si="3"/>
        <v>0.71874999999999978</v>
      </c>
      <c r="G23" s="7" t="s">
        <v>177</v>
      </c>
      <c r="H23" s="37" t="s">
        <v>176</v>
      </c>
    </row>
    <row r="24" spans="1:8" x14ac:dyDescent="0.25">
      <c r="A24" s="5">
        <f t="shared" si="2"/>
        <v>2.7000000000000006</v>
      </c>
      <c r="B24" s="25" t="s">
        <v>180</v>
      </c>
      <c r="C24" s="12" t="s">
        <v>172</v>
      </c>
      <c r="D24" s="8">
        <v>15</v>
      </c>
      <c r="E24" s="10">
        <f t="shared" si="3"/>
        <v>0.7256944444444442</v>
      </c>
      <c r="G24" s="7" t="s">
        <v>178</v>
      </c>
      <c r="H24" s="14" t="s">
        <v>179</v>
      </c>
    </row>
    <row r="25" spans="1:8" x14ac:dyDescent="0.25">
      <c r="A25" s="5">
        <f t="shared" si="2"/>
        <v>2.8000000000000007</v>
      </c>
      <c r="B25" s="25" t="s">
        <v>182</v>
      </c>
      <c r="C25" s="12" t="s">
        <v>181</v>
      </c>
      <c r="D25" s="8">
        <v>20</v>
      </c>
      <c r="E25" s="10">
        <f t="shared" si="3"/>
        <v>0.73611111111111083</v>
      </c>
      <c r="G25" s="7" t="s">
        <v>183</v>
      </c>
    </row>
    <row r="26" spans="1:8" x14ac:dyDescent="0.25">
      <c r="A26" s="5">
        <f t="shared" si="2"/>
        <v>2.9000000000000008</v>
      </c>
      <c r="B26" s="11" t="s">
        <v>2</v>
      </c>
      <c r="C26" s="12" t="s">
        <v>4</v>
      </c>
      <c r="E26" s="10">
        <f t="shared" si="3"/>
        <v>0.74999999999999967</v>
      </c>
    </row>
    <row r="27" spans="1:8" x14ac:dyDescent="0.25">
      <c r="A27" s="5"/>
      <c r="B27" s="11"/>
      <c r="C27" s="12"/>
      <c r="E27" s="10"/>
    </row>
    <row r="28" spans="1:8" x14ac:dyDescent="0.25">
      <c r="B28" s="7" t="s">
        <v>88</v>
      </c>
    </row>
    <row r="29" spans="1:8" x14ac:dyDescent="0.25">
      <c r="B29" s="7" t="s">
        <v>143</v>
      </c>
      <c r="G29" t="s">
        <v>161</v>
      </c>
      <c r="H29" s="14" t="s">
        <v>160</v>
      </c>
    </row>
    <row r="30" spans="1:8" x14ac:dyDescent="0.25">
      <c r="B30" s="7" t="s">
        <v>144</v>
      </c>
      <c r="G30" s="7" t="s">
        <v>159</v>
      </c>
      <c r="H30" s="14" t="s">
        <v>158</v>
      </c>
    </row>
    <row r="31" spans="1:8" x14ac:dyDescent="0.25">
      <c r="G31"/>
      <c r="H31" s="14"/>
    </row>
    <row r="32" spans="1:8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 s="12"/>
      <c r="H37" s="14"/>
    </row>
    <row r="38" spans="1:10" x14ac:dyDescent="0.25">
      <c r="G38" s="12"/>
      <c r="H38" s="14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B41" s="11"/>
      <c r="C41" s="12"/>
      <c r="D41" s="8"/>
      <c r="E41" s="10"/>
      <c r="G41" s="11"/>
      <c r="H41" s="11"/>
      <c r="I41" s="11"/>
      <c r="J41" s="11"/>
    </row>
    <row r="42" spans="1:10" x14ac:dyDescent="0.25">
      <c r="D42" s="8"/>
      <c r="G42" s="11"/>
      <c r="H42" s="11"/>
      <c r="I42" s="11"/>
      <c r="J42" s="11"/>
    </row>
    <row r="43" spans="1:10" x14ac:dyDescent="0.25">
      <c r="B43" s="11"/>
      <c r="C43" s="12"/>
      <c r="D43" s="8"/>
      <c r="G43" s="11"/>
      <c r="H43" s="11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B46" s="29"/>
      <c r="D46" s="8"/>
      <c r="G46" s="11"/>
      <c r="H46" s="11"/>
      <c r="I46" s="11"/>
      <c r="J46" s="11"/>
    </row>
    <row r="49" spans="2:4" x14ac:dyDescent="0.25">
      <c r="B49" s="14"/>
      <c r="D49" s="8"/>
    </row>
    <row r="50" spans="2:4" x14ac:dyDescent="0.25">
      <c r="D50" s="8"/>
    </row>
    <row r="51" spans="2:4" x14ac:dyDescent="0.25">
      <c r="D51" s="8"/>
    </row>
    <row r="52" spans="2:4" x14ac:dyDescent="0.25">
      <c r="D52" s="8"/>
    </row>
    <row r="53" spans="2:4" ht="13.8" x14ac:dyDescent="0.3">
      <c r="B53" s="21"/>
    </row>
    <row r="55" spans="2:4" x14ac:dyDescent="0.25">
      <c r="B55" s="14"/>
    </row>
  </sheetData>
  <sheetProtection selectLockedCells="1" selectUnlockedCells="1"/>
  <hyperlinks>
    <hyperlink ref="H30" r:id="rId1" xr:uid="{6C03F44E-76DA-478C-B3C9-6ABEEAE99451}"/>
    <hyperlink ref="H29" r:id="rId2" xr:uid="{F87255B9-05E2-4B39-A89F-057CBDE3D966}"/>
    <hyperlink ref="H22" r:id="rId3" xr:uid="{31870D9A-27EA-43C6-9799-92983606968F}"/>
    <hyperlink ref="H23" r:id="rId4" xr:uid="{1A1FB0F7-275A-4991-9C1F-8B9A8C15E6A8}"/>
    <hyperlink ref="H24" r:id="rId5" xr:uid="{A3035033-A0DD-4317-8B99-268BE99079D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G8" sqref="G8:H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5">
      <c r="A6" s="26">
        <f t="shared" ref="A6:A13" si="0">A5+0.1</f>
        <v>3.1</v>
      </c>
      <c r="B6" s="25" t="s">
        <v>50</v>
      </c>
      <c r="C6" s="12" t="s">
        <v>4</v>
      </c>
      <c r="D6" s="8">
        <v>5</v>
      </c>
      <c r="E6" s="10">
        <f t="shared" ref="E6:E12" si="1">E5+TIME(0,D5,0)</f>
        <v>0.33333333333333331</v>
      </c>
      <c r="H6" s="37"/>
    </row>
    <row r="7" spans="1:8" x14ac:dyDescent="0.25">
      <c r="A7" s="26">
        <f t="shared" si="0"/>
        <v>3.2</v>
      </c>
      <c r="B7" s="11" t="s">
        <v>162</v>
      </c>
      <c r="C7" s="12" t="s">
        <v>163</v>
      </c>
      <c r="D7" s="8">
        <v>15</v>
      </c>
      <c r="E7" s="10">
        <f t="shared" si="1"/>
        <v>0.33680555555555552</v>
      </c>
      <c r="H7" s="38"/>
    </row>
    <row r="8" spans="1:8" x14ac:dyDescent="0.25">
      <c r="A8" s="26">
        <f t="shared" si="0"/>
        <v>3.3000000000000003</v>
      </c>
      <c r="B8" s="11" t="s">
        <v>142</v>
      </c>
      <c r="C8" s="12" t="s">
        <v>78</v>
      </c>
      <c r="D8" s="8">
        <v>20</v>
      </c>
      <c r="E8" s="10">
        <f t="shared" si="1"/>
        <v>0.34722222222222221</v>
      </c>
    </row>
    <row r="9" spans="1:8" x14ac:dyDescent="0.25">
      <c r="A9" s="26">
        <f t="shared" si="0"/>
        <v>3.4000000000000004</v>
      </c>
      <c r="B9" s="11" t="s">
        <v>142</v>
      </c>
      <c r="C9" s="12" t="s">
        <v>78</v>
      </c>
      <c r="D9" s="8">
        <v>20</v>
      </c>
      <c r="E9" s="10">
        <f t="shared" si="1"/>
        <v>0.3611111111111111</v>
      </c>
    </row>
    <row r="10" spans="1:8" x14ac:dyDescent="0.25">
      <c r="A10" s="26">
        <f t="shared" si="0"/>
        <v>3.5000000000000004</v>
      </c>
      <c r="B10" s="11" t="s">
        <v>142</v>
      </c>
      <c r="C10" s="12" t="s">
        <v>78</v>
      </c>
      <c r="D10" s="8">
        <v>20</v>
      </c>
      <c r="E10" s="10">
        <f t="shared" si="1"/>
        <v>0.375</v>
      </c>
      <c r="H10" s="14"/>
    </row>
    <row r="11" spans="1:8" x14ac:dyDescent="0.25">
      <c r="A11" s="26">
        <f t="shared" si="0"/>
        <v>3.6000000000000005</v>
      </c>
      <c r="B11" s="11" t="s">
        <v>142</v>
      </c>
      <c r="C11" s="12" t="s">
        <v>78</v>
      </c>
      <c r="D11" s="8">
        <v>20</v>
      </c>
      <c r="E11" s="10">
        <f t="shared" si="1"/>
        <v>0.3888888888888889</v>
      </c>
      <c r="G11"/>
      <c r="H11" s="37"/>
    </row>
    <row r="12" spans="1:8" x14ac:dyDescent="0.25">
      <c r="A12" s="26">
        <f t="shared" si="0"/>
        <v>3.7000000000000006</v>
      </c>
      <c r="B12" s="11" t="s">
        <v>142</v>
      </c>
      <c r="C12" s="12" t="s">
        <v>78</v>
      </c>
      <c r="D12" s="8">
        <v>20</v>
      </c>
      <c r="E12" s="10">
        <f t="shared" si="1"/>
        <v>0.40277777777777779</v>
      </c>
      <c r="H12" s="37"/>
    </row>
    <row r="13" spans="1:8" x14ac:dyDescent="0.25">
      <c r="A13" s="26">
        <f t="shared" si="0"/>
        <v>3.8000000000000007</v>
      </c>
      <c r="B13" s="11" t="s">
        <v>2</v>
      </c>
      <c r="C13" s="12" t="s">
        <v>4</v>
      </c>
      <c r="D13" s="8">
        <v>0</v>
      </c>
      <c r="E13" s="10">
        <f t="shared" ref="E13" si="2">E12+TIME(0,D12,0)</f>
        <v>0.41666666666666669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 xml:space="preserve">Tuesday 13-May  AM2: Comment Resolution </v>
      </c>
      <c r="C15" s="12"/>
      <c r="D15" s="8"/>
      <c r="E15" s="13">
        <f>Summary!$C$10</f>
        <v>0.4375</v>
      </c>
      <c r="H15" s="37"/>
    </row>
    <row r="16" spans="1:8" x14ac:dyDescent="0.25">
      <c r="A16" s="26">
        <f t="shared" ref="A16:A23" si="3">A15+0.1</f>
        <v>4.0999999999999996</v>
      </c>
      <c r="B16" s="25" t="s">
        <v>50</v>
      </c>
      <c r="C16" s="12" t="s">
        <v>4</v>
      </c>
      <c r="D16" s="8">
        <v>5</v>
      </c>
      <c r="E16" s="10">
        <f t="shared" ref="E16:E23" si="4">E15+TIME(0,D15,0)</f>
        <v>0.4375</v>
      </c>
      <c r="H16" s="37"/>
    </row>
    <row r="17" spans="1:10" x14ac:dyDescent="0.25">
      <c r="A17" s="26">
        <f t="shared" si="3"/>
        <v>4.1999999999999993</v>
      </c>
      <c r="B17" s="11" t="s">
        <v>142</v>
      </c>
      <c r="C17" s="12" t="s">
        <v>78</v>
      </c>
      <c r="D17" s="8">
        <v>20</v>
      </c>
      <c r="E17" s="10">
        <f t="shared" si="4"/>
        <v>0.44097222222222221</v>
      </c>
      <c r="H17" s="14"/>
    </row>
    <row r="18" spans="1:10" x14ac:dyDescent="0.25">
      <c r="A18" s="26">
        <f t="shared" si="3"/>
        <v>4.2999999999999989</v>
      </c>
      <c r="B18" s="11" t="s">
        <v>142</v>
      </c>
      <c r="C18" s="12" t="s">
        <v>78</v>
      </c>
      <c r="D18" s="8">
        <v>20</v>
      </c>
      <c r="E18" s="10">
        <f t="shared" si="4"/>
        <v>0.4548611111111111</v>
      </c>
      <c r="H18" s="37"/>
    </row>
    <row r="19" spans="1:10" x14ac:dyDescent="0.25">
      <c r="A19" s="26">
        <f t="shared" si="3"/>
        <v>4.3999999999999986</v>
      </c>
      <c r="B19" s="11" t="s">
        <v>142</v>
      </c>
      <c r="C19" s="12" t="s">
        <v>78</v>
      </c>
      <c r="D19" s="8">
        <v>20</v>
      </c>
      <c r="E19" s="10">
        <f t="shared" si="4"/>
        <v>0.46875</v>
      </c>
      <c r="H19" s="37"/>
    </row>
    <row r="20" spans="1:10" x14ac:dyDescent="0.25">
      <c r="A20" s="26">
        <f t="shared" si="3"/>
        <v>4.4999999999999982</v>
      </c>
      <c r="B20" s="11" t="s">
        <v>142</v>
      </c>
      <c r="C20" s="12" t="s">
        <v>78</v>
      </c>
      <c r="D20" s="8">
        <v>20</v>
      </c>
      <c r="E20" s="10">
        <f t="shared" si="4"/>
        <v>0.4826388888888889</v>
      </c>
      <c r="H20" s="37"/>
    </row>
    <row r="21" spans="1:10" x14ac:dyDescent="0.25">
      <c r="A21" s="26">
        <f t="shared" si="3"/>
        <v>4.5999999999999979</v>
      </c>
      <c r="B21" s="11" t="s">
        <v>142</v>
      </c>
      <c r="C21" s="12" t="s">
        <v>78</v>
      </c>
      <c r="D21" s="8">
        <v>20</v>
      </c>
      <c r="E21" s="10">
        <f t="shared" si="4"/>
        <v>0.49652777777777779</v>
      </c>
      <c r="H21" s="37"/>
    </row>
    <row r="22" spans="1:10" x14ac:dyDescent="0.25">
      <c r="A22" s="26">
        <f t="shared" si="3"/>
        <v>4.6999999999999975</v>
      </c>
      <c r="B22" s="11" t="s">
        <v>142</v>
      </c>
      <c r="C22" s="12" t="s">
        <v>78</v>
      </c>
      <c r="D22" s="8">
        <v>15</v>
      </c>
      <c r="E22" s="10">
        <f t="shared" si="4"/>
        <v>0.51041666666666663</v>
      </c>
      <c r="G22"/>
      <c r="H22" s="37"/>
      <c r="I22" s="11"/>
      <c r="J22" s="11"/>
    </row>
    <row r="23" spans="1:10" x14ac:dyDescent="0.25">
      <c r="A23" s="26">
        <f t="shared" si="3"/>
        <v>4.7999999999999972</v>
      </c>
      <c r="B23" s="11" t="s">
        <v>2</v>
      </c>
      <c r="C23" s="12" t="s">
        <v>4</v>
      </c>
      <c r="D23" s="8">
        <v>0</v>
      </c>
      <c r="E23" s="10">
        <f t="shared" si="4"/>
        <v>0.52083333333333326</v>
      </c>
    </row>
    <row r="25" spans="1:10" x14ac:dyDescent="0.25">
      <c r="A25" s="1">
        <f>Summary!A$11</f>
        <v>5</v>
      </c>
      <c r="B25" s="1" t="str">
        <f>Summary!B$11</f>
        <v>Tuesday 13-May  PM2: Ad Hoc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88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15" activePane="bottomLeft" state="frozen"/>
      <selection pane="bottomLeft" activeCell="B22" sqref="B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14-May AM1.5: Comment Resolution </v>
      </c>
      <c r="E5" s="13">
        <f>Summary!$C$12</f>
        <v>0.375</v>
      </c>
      <c r="G5" s="12"/>
      <c r="H5" s="37"/>
    </row>
    <row r="6" spans="1:8" x14ac:dyDescent="0.25">
      <c r="A6" s="26">
        <f>A5+0.1</f>
        <v>6.1</v>
      </c>
      <c r="B6" s="25" t="s">
        <v>50</v>
      </c>
      <c r="C6" s="12" t="s">
        <v>4</v>
      </c>
      <c r="D6" s="8">
        <v>5</v>
      </c>
      <c r="E6" s="10">
        <f t="shared" ref="E6:E8" si="0">E5+TIME(0,D5,0)</f>
        <v>0.375</v>
      </c>
      <c r="G6" s="12"/>
      <c r="H6" s="37"/>
    </row>
    <row r="7" spans="1:8" x14ac:dyDescent="0.25">
      <c r="A7" s="26">
        <f>A6+0.1</f>
        <v>6.1999999999999993</v>
      </c>
      <c r="B7" s="11" t="s">
        <v>142</v>
      </c>
      <c r="C7" s="12" t="s">
        <v>78</v>
      </c>
      <c r="D7" s="8">
        <v>20</v>
      </c>
      <c r="E7" s="10">
        <f t="shared" si="0"/>
        <v>0.37847222222222221</v>
      </c>
      <c r="H7" s="37"/>
    </row>
    <row r="8" spans="1:8" x14ac:dyDescent="0.25">
      <c r="A8" s="26">
        <f>A7+0.1</f>
        <v>6.2999999999999989</v>
      </c>
      <c r="B8" s="11" t="s">
        <v>142</v>
      </c>
      <c r="C8" s="12" t="s">
        <v>78</v>
      </c>
      <c r="D8" s="8">
        <v>20</v>
      </c>
      <c r="E8" s="10">
        <f t="shared" si="0"/>
        <v>0.3923611111111111</v>
      </c>
      <c r="G8"/>
      <c r="H8" s="37"/>
    </row>
    <row r="9" spans="1:8" x14ac:dyDescent="0.25">
      <c r="A9" s="26">
        <f>A8+0.1</f>
        <v>6.3999999999999986</v>
      </c>
      <c r="B9" s="11" t="s">
        <v>142</v>
      </c>
      <c r="C9" s="12" t="s">
        <v>78</v>
      </c>
      <c r="D9" s="8">
        <v>15</v>
      </c>
      <c r="E9" s="10">
        <f>E8+TIME(0,D8,0)</f>
        <v>0.40625</v>
      </c>
      <c r="H9" s="14"/>
    </row>
    <row r="10" spans="1:8" x14ac:dyDescent="0.25">
      <c r="A10" s="26">
        <f>A9+0.1</f>
        <v>6.4999999999999982</v>
      </c>
      <c r="B10" s="11" t="s">
        <v>92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Summary!A$13</f>
        <v>7</v>
      </c>
      <c r="B12" s="1" t="str">
        <f>Summary!B$13</f>
        <v>Wednesday 14-May PM1: Status, review and comment resolution</v>
      </c>
      <c r="C12" s="12"/>
      <c r="D12" s="8"/>
      <c r="E12" s="13">
        <f>Summary!C$13</f>
        <v>0.5625</v>
      </c>
    </row>
    <row r="13" spans="1:8" x14ac:dyDescent="0.25">
      <c r="A13" s="26">
        <f>A12+0.1</f>
        <v>7.1</v>
      </c>
      <c r="B13" s="25" t="s">
        <v>50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5">
      <c r="A14" s="26">
        <f>A13+0.1</f>
        <v>7.1999999999999993</v>
      </c>
      <c r="B14" s="11" t="s">
        <v>142</v>
      </c>
      <c r="C14" s="12" t="s">
        <v>78</v>
      </c>
      <c r="D14" s="8">
        <v>20</v>
      </c>
      <c r="E14" s="10">
        <f t="shared" si="1"/>
        <v>0.56597222222222221</v>
      </c>
      <c r="H14" s="14"/>
    </row>
    <row r="15" spans="1:8" x14ac:dyDescent="0.25">
      <c r="A15" s="26">
        <f>A14+0.1</f>
        <v>7.2999999999999989</v>
      </c>
      <c r="B15" s="11" t="s">
        <v>142</v>
      </c>
      <c r="C15" s="12" t="s">
        <v>78</v>
      </c>
      <c r="D15" s="8">
        <v>20</v>
      </c>
      <c r="E15" s="10">
        <f t="shared" si="1"/>
        <v>0.57986111111111105</v>
      </c>
      <c r="H15" s="14"/>
    </row>
    <row r="16" spans="1:8" x14ac:dyDescent="0.25">
      <c r="A16" s="8">
        <f t="shared" ref="A16:A20" si="2">A15+0.1</f>
        <v>7.3999999999999986</v>
      </c>
      <c r="B16" s="11" t="s">
        <v>142</v>
      </c>
      <c r="C16" s="12" t="s">
        <v>78</v>
      </c>
      <c r="D16" s="8">
        <v>20</v>
      </c>
      <c r="E16" s="10">
        <f t="shared" ref="E16:E17" si="3">E15+TIME(0,D15,0)</f>
        <v>0.59374999999999989</v>
      </c>
      <c r="H16" s="14"/>
    </row>
    <row r="17" spans="1:8" x14ac:dyDescent="0.25">
      <c r="A17" s="8">
        <f t="shared" si="2"/>
        <v>7.4999999999999982</v>
      </c>
      <c r="B17" s="11" t="s">
        <v>142</v>
      </c>
      <c r="C17" s="12" t="s">
        <v>78</v>
      </c>
      <c r="D17" s="8">
        <v>20</v>
      </c>
      <c r="E17" s="10">
        <f t="shared" si="3"/>
        <v>0.60763888888888873</v>
      </c>
      <c r="H17" s="14"/>
    </row>
    <row r="18" spans="1:8" x14ac:dyDescent="0.25">
      <c r="A18" s="8">
        <f t="shared" si="2"/>
        <v>7.5999999999999979</v>
      </c>
      <c r="B18" s="11" t="s">
        <v>142</v>
      </c>
      <c r="C18" s="12" t="s">
        <v>78</v>
      </c>
      <c r="D18" s="8">
        <v>20</v>
      </c>
      <c r="E18" s="10">
        <f t="shared" ref="E18:E19" si="4">E17+TIME(0,D17,0)</f>
        <v>0.62152777777777757</v>
      </c>
      <c r="H18" s="14"/>
    </row>
    <row r="19" spans="1:8" x14ac:dyDescent="0.25">
      <c r="A19" s="8">
        <f t="shared" si="2"/>
        <v>7.6999999999999975</v>
      </c>
      <c r="B19" s="11" t="s">
        <v>142</v>
      </c>
      <c r="C19" s="12" t="s">
        <v>78</v>
      </c>
      <c r="D19" s="8">
        <v>15</v>
      </c>
      <c r="E19" s="10">
        <f t="shared" si="4"/>
        <v>0.63541666666666641</v>
      </c>
      <c r="H19" s="14"/>
    </row>
    <row r="20" spans="1:8" x14ac:dyDescent="0.25">
      <c r="A20" s="8">
        <f t="shared" si="2"/>
        <v>7.7999999999999972</v>
      </c>
      <c r="B20" s="11" t="s">
        <v>2</v>
      </c>
      <c r="C20" s="12" t="s">
        <v>4</v>
      </c>
      <c r="D20" s="8"/>
      <c r="E20" s="10">
        <f t="shared" ref="E20" si="5">E19+TIME(0,D19,0)</f>
        <v>0.64583333333333304</v>
      </c>
      <c r="H20" s="14"/>
    </row>
    <row r="21" spans="1:8" x14ac:dyDescent="0.25">
      <c r="A21" s="8"/>
      <c r="B21" s="11"/>
      <c r="C21" s="12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14-May PM2: Comment Resolution, breakouts </v>
      </c>
      <c r="C22" s="12"/>
      <c r="D22" s="8"/>
      <c r="E22" s="13">
        <f>Summary!C$14</f>
        <v>0.66666666666666663</v>
      </c>
      <c r="G22"/>
    </row>
    <row r="23" spans="1:8" x14ac:dyDescent="0.25">
      <c r="A23" s="26">
        <f>A22+0.1</f>
        <v>8.1</v>
      </c>
      <c r="B23" s="25" t="s">
        <v>50</v>
      </c>
      <c r="C23" s="12" t="s">
        <v>4</v>
      </c>
      <c r="D23" s="8">
        <v>5</v>
      </c>
      <c r="E23" s="10">
        <f t="shared" ref="E23:E30" si="6">E22+TIME(0,D22,0)</f>
        <v>0.66666666666666663</v>
      </c>
      <c r="G23"/>
    </row>
    <row r="24" spans="1:8" x14ac:dyDescent="0.25">
      <c r="A24" s="26">
        <f>A23+0.1</f>
        <v>8.1999999999999993</v>
      </c>
      <c r="B24" s="11" t="s">
        <v>142</v>
      </c>
      <c r="C24" s="12" t="s">
        <v>78</v>
      </c>
      <c r="D24" s="8">
        <v>20</v>
      </c>
      <c r="E24" s="10">
        <f t="shared" si="6"/>
        <v>0.67013888888888884</v>
      </c>
      <c r="G24"/>
      <c r="H24" s="14"/>
    </row>
    <row r="25" spans="1:8" ht="13.8" x14ac:dyDescent="0.3">
      <c r="A25" s="26">
        <f>A24+0.1</f>
        <v>8.2999999999999989</v>
      </c>
      <c r="B25" s="11" t="s">
        <v>142</v>
      </c>
      <c r="C25" s="12" t="s">
        <v>78</v>
      </c>
      <c r="D25" s="8">
        <v>20</v>
      </c>
      <c r="E25" s="10">
        <f t="shared" si="6"/>
        <v>0.68402777777777768</v>
      </c>
      <c r="F25" s="42"/>
      <c r="G25"/>
      <c r="H25" s="14"/>
    </row>
    <row r="26" spans="1:8" ht="13.8" x14ac:dyDescent="0.3">
      <c r="A26" s="8">
        <f t="shared" ref="A26:A30" si="7">A25+0.1</f>
        <v>8.3999999999999986</v>
      </c>
      <c r="B26" s="11" t="s">
        <v>142</v>
      </c>
      <c r="C26" s="12" t="s">
        <v>78</v>
      </c>
      <c r="D26" s="8">
        <v>20</v>
      </c>
      <c r="E26" s="10">
        <f t="shared" si="6"/>
        <v>0.69791666666666652</v>
      </c>
      <c r="F26" s="42"/>
      <c r="G26"/>
      <c r="H26" s="14"/>
    </row>
    <row r="27" spans="1:8" x14ac:dyDescent="0.25">
      <c r="A27" s="8">
        <f t="shared" si="7"/>
        <v>8.4999999999999982</v>
      </c>
      <c r="B27" s="11" t="s">
        <v>142</v>
      </c>
      <c r="C27" s="12" t="s">
        <v>78</v>
      </c>
      <c r="D27" s="8">
        <v>20</v>
      </c>
      <c r="E27" s="10">
        <f t="shared" si="6"/>
        <v>0.71180555555555536</v>
      </c>
      <c r="H27" s="14"/>
    </row>
    <row r="28" spans="1:8" x14ac:dyDescent="0.25">
      <c r="A28" s="8">
        <f t="shared" si="7"/>
        <v>8.5999999999999979</v>
      </c>
      <c r="B28" s="11" t="s">
        <v>142</v>
      </c>
      <c r="C28" s="12" t="s">
        <v>78</v>
      </c>
      <c r="D28" s="8">
        <v>20</v>
      </c>
      <c r="E28" s="10">
        <f t="shared" si="6"/>
        <v>0.7256944444444442</v>
      </c>
    </row>
    <row r="29" spans="1:8" x14ac:dyDescent="0.25">
      <c r="A29" s="8">
        <f t="shared" si="7"/>
        <v>8.6999999999999975</v>
      </c>
      <c r="B29" s="11" t="s">
        <v>142</v>
      </c>
      <c r="C29" s="12" t="s">
        <v>78</v>
      </c>
      <c r="D29" s="8">
        <v>15</v>
      </c>
      <c r="E29" s="10">
        <f t="shared" si="6"/>
        <v>0.73958333333333304</v>
      </c>
      <c r="G29"/>
      <c r="H29" s="14"/>
    </row>
    <row r="30" spans="1:8" x14ac:dyDescent="0.25">
      <c r="A30" s="8">
        <f t="shared" si="7"/>
        <v>8.7999999999999972</v>
      </c>
      <c r="B30" s="11" t="s">
        <v>2</v>
      </c>
      <c r="C30" s="12" t="s">
        <v>4</v>
      </c>
      <c r="D30" s="8"/>
      <c r="E30" s="10">
        <f t="shared" si="6"/>
        <v>0.74999999999999967</v>
      </c>
      <c r="G30"/>
      <c r="H30" s="14"/>
    </row>
    <row r="31" spans="1:8" x14ac:dyDescent="0.25">
      <c r="A31" s="8"/>
      <c r="B31" s="11"/>
      <c r="C31" s="12"/>
      <c r="D31" s="8"/>
      <c r="E31" s="10"/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89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5" sqref="D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2025 802 Plenary Session</v>
      </c>
      <c r="G1" s="7" t="s">
        <v>93</v>
      </c>
    </row>
    <row r="2" spans="1:9" ht="15.6" x14ac:dyDescent="0.3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15-May AM2: Comment Resolution</v>
      </c>
      <c r="C6" s="12"/>
      <c r="D6" s="8"/>
      <c r="E6" s="13">
        <f>Summary!$C$15</f>
        <v>0.4375</v>
      </c>
    </row>
    <row r="7" spans="1:9" customFormat="1" x14ac:dyDescent="0.25">
      <c r="A7" s="8">
        <f t="shared" ref="A7:A14" si="0">A6+0.1</f>
        <v>9.1</v>
      </c>
      <c r="B7" s="25" t="s">
        <v>120</v>
      </c>
      <c r="C7" s="18" t="s">
        <v>4</v>
      </c>
      <c r="D7" s="19">
        <v>5</v>
      </c>
      <c r="E7" s="10">
        <f t="shared" ref="E7:E14" si="1">E6+TIME(0,D6,0)</f>
        <v>0.4375</v>
      </c>
    </row>
    <row r="8" spans="1:9" customFormat="1" x14ac:dyDescent="0.25">
      <c r="A8" s="8">
        <f t="shared" si="0"/>
        <v>9.1999999999999993</v>
      </c>
      <c r="B8" s="25" t="s">
        <v>129</v>
      </c>
      <c r="C8" s="12" t="s">
        <v>78</v>
      </c>
      <c r="D8" s="8">
        <v>20</v>
      </c>
      <c r="E8" s="10">
        <f t="shared" si="1"/>
        <v>0.44097222222222221</v>
      </c>
      <c r="F8" s="7"/>
      <c r="H8" s="14"/>
    </row>
    <row r="9" spans="1:9" customFormat="1" x14ac:dyDescent="0.25">
      <c r="A9" s="8">
        <f t="shared" si="0"/>
        <v>9.2999999999999989</v>
      </c>
      <c r="B9" s="25" t="s">
        <v>129</v>
      </c>
      <c r="C9" s="12" t="s">
        <v>78</v>
      </c>
      <c r="D9" s="8">
        <v>20</v>
      </c>
      <c r="E9" s="10">
        <f t="shared" si="1"/>
        <v>0.4548611111111111</v>
      </c>
      <c r="F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129</v>
      </c>
      <c r="C10" s="12" t="s">
        <v>78</v>
      </c>
      <c r="D10" s="8">
        <v>20</v>
      </c>
      <c r="E10" s="10">
        <f t="shared" si="1"/>
        <v>0.46875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129</v>
      </c>
      <c r="C11" s="12" t="s">
        <v>78</v>
      </c>
      <c r="D11" s="8">
        <v>20</v>
      </c>
      <c r="E11" s="10">
        <f t="shared" si="1"/>
        <v>0.4826388888888889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129</v>
      </c>
      <c r="C12" s="12" t="s">
        <v>78</v>
      </c>
      <c r="D12" s="8">
        <v>20</v>
      </c>
      <c r="E12" s="10">
        <f t="shared" si="1"/>
        <v>0.49652777777777779</v>
      </c>
      <c r="G12"/>
      <c r="H12" s="14"/>
    </row>
    <row r="13" spans="1:9" x14ac:dyDescent="0.25">
      <c r="A13" s="8">
        <f t="shared" si="0"/>
        <v>9.6999999999999975</v>
      </c>
      <c r="B13" s="11" t="s">
        <v>8</v>
      </c>
      <c r="C13" s="18" t="s">
        <v>4</v>
      </c>
      <c r="D13" s="19">
        <v>15</v>
      </c>
      <c r="E13" s="10">
        <f t="shared" si="1"/>
        <v>0.51041666666666663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15-May PM1: TG closing</v>
      </c>
      <c r="C17" s="12"/>
      <c r="D17" s="8"/>
      <c r="E17" s="13">
        <f>Summary!$C$16</f>
        <v>0.5625</v>
      </c>
      <c r="G17"/>
    </row>
    <row r="18" spans="1:9" customFormat="1" x14ac:dyDescent="0.25">
      <c r="A18" s="8">
        <f t="shared" ref="A18:A25" si="2">A17+0.1</f>
        <v>10.1</v>
      </c>
      <c r="B18" s="25" t="s">
        <v>120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5">
      <c r="A19" s="8">
        <f t="shared" si="2"/>
        <v>10.199999999999999</v>
      </c>
      <c r="B19" s="25" t="s">
        <v>129</v>
      </c>
      <c r="C19" s="12" t="s">
        <v>78</v>
      </c>
      <c r="D19" s="8">
        <v>20</v>
      </c>
      <c r="E19" s="10">
        <f t="shared" si="3"/>
        <v>0.56597222222222221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129</v>
      </c>
      <c r="C20" s="12" t="s">
        <v>78</v>
      </c>
      <c r="D20" s="8">
        <v>20</v>
      </c>
      <c r="E20" s="10">
        <f t="shared" si="3"/>
        <v>0.57986111111111105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129</v>
      </c>
      <c r="C21" s="12" t="s">
        <v>78</v>
      </c>
      <c r="D21" s="8">
        <v>20</v>
      </c>
      <c r="E21" s="10">
        <f t="shared" si="3"/>
        <v>0.59374999999999989</v>
      </c>
      <c r="F21" s="7"/>
      <c r="G21" s="7"/>
      <c r="H21" s="7"/>
    </row>
    <row r="22" spans="1:9" x14ac:dyDescent="0.25">
      <c r="A22" s="8">
        <f t="shared" si="2"/>
        <v>10.499999999999998</v>
      </c>
      <c r="B22" s="25" t="s">
        <v>129</v>
      </c>
      <c r="C22" s="12" t="s">
        <v>78</v>
      </c>
      <c r="D22" s="8">
        <v>20</v>
      </c>
      <c r="E22" s="10">
        <f t="shared" si="3"/>
        <v>0.60763888888888873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129</v>
      </c>
      <c r="C23" s="12" t="s">
        <v>78</v>
      </c>
      <c r="D23" s="8">
        <v>20</v>
      </c>
      <c r="E23" s="10">
        <f t="shared" si="3"/>
        <v>0.62152777777777757</v>
      </c>
      <c r="G23"/>
      <c r="H23" s="14"/>
    </row>
    <row r="24" spans="1:9" x14ac:dyDescent="0.25">
      <c r="A24" s="8">
        <f t="shared" si="2"/>
        <v>10.699999999999998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0.64583333333333304</v>
      </c>
      <c r="H25" s="14"/>
    </row>
    <row r="26" spans="1:9" x14ac:dyDescent="0.25">
      <c r="A26" s="8"/>
      <c r="D26" s="19"/>
      <c r="E26" s="10"/>
    </row>
    <row r="27" spans="1:9" x14ac:dyDescent="0.25">
      <c r="A27" s="34"/>
      <c r="E27" s="10"/>
    </row>
    <row r="28" spans="1:9" x14ac:dyDescent="0.25">
      <c r="A28" s="34"/>
      <c r="E28" s="10"/>
    </row>
    <row r="29" spans="1:9" x14ac:dyDescent="0.25">
      <c r="A29" s="34"/>
      <c r="E29" s="10"/>
    </row>
    <row r="30" spans="1:9" x14ac:dyDescent="0.25">
      <c r="A30" s="34"/>
      <c r="E30" s="10"/>
    </row>
    <row r="31" spans="1:9" x14ac:dyDescent="0.25">
      <c r="A31" s="34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111</v>
      </c>
      <c r="D2" t="s">
        <v>72</v>
      </c>
      <c r="E2" t="s">
        <v>73</v>
      </c>
    </row>
    <row r="4" spans="1:5" x14ac:dyDescent="0.25">
      <c r="C4" t="s">
        <v>110</v>
      </c>
      <c r="D4" t="s">
        <v>112</v>
      </c>
      <c r="E4" t="s">
        <v>113</v>
      </c>
    </row>
    <row r="5" spans="1:5" x14ac:dyDescent="0.25">
      <c r="C5" t="s">
        <v>116</v>
      </c>
      <c r="D5" t="s">
        <v>112</v>
      </c>
    </row>
    <row r="7" spans="1:5" ht="12.9" customHeight="1" x14ac:dyDescent="0.25"/>
    <row r="8" spans="1:5" ht="12.9" customHeight="1" x14ac:dyDescent="0.25">
      <c r="A8" t="s">
        <v>109</v>
      </c>
      <c r="B8" t="s">
        <v>70</v>
      </c>
      <c r="C8" t="s">
        <v>71</v>
      </c>
      <c r="D8" t="s">
        <v>114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74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81</v>
      </c>
      <c r="B1" t="s">
        <v>82</v>
      </c>
      <c r="C1" t="s">
        <v>51</v>
      </c>
      <c r="D1" t="s">
        <v>84</v>
      </c>
      <c r="E1" t="s">
        <v>85</v>
      </c>
      <c r="F1" t="s">
        <v>86</v>
      </c>
      <c r="G1" t="s">
        <v>87</v>
      </c>
      <c r="H1" t="s">
        <v>91</v>
      </c>
      <c r="I1" s="33" t="s">
        <v>83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115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2025-05-11T16:21:05Z</dcterms:modified>
</cp:coreProperties>
</file>