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ben-root\ieee\15.4ab\MeetingStuff\"/>
    </mc:Choice>
  </mc:AlternateContent>
  <xr:revisionPtr revIDLastSave="0" documentId="13_ncr:1_{3464274E-9B85-4804-A361-D5F96646835B}" xr6:coauthVersionLast="47" xr6:coauthVersionMax="47" xr10:uidLastSave="{00000000-0000-0000-0000-000000000000}"/>
  <bookViews>
    <workbookView xWindow="29383" yWindow="-103" windowWidth="33120" windowHeight="18000" activeTab="2" xr2:uid="{C7D439AB-A292-4D3C-845D-35F70A465632}"/>
  </bookViews>
  <sheets>
    <sheet name="Opening" sheetId="5" r:id="rId1"/>
    <sheet name="Summary" sheetId="1" r:id="rId2"/>
    <sheet name="Agenda Details" sheetId="2" r:id="rId3"/>
    <sheet name="Time zone helper" sheetId="3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8" i="2" l="1"/>
  <c r="E96" i="2"/>
  <c r="E95" i="2" l="1"/>
  <c r="E97" i="2" s="1"/>
  <c r="E99" i="2" s="1"/>
  <c r="E100" i="2" s="1"/>
  <c r="A94" i="2"/>
  <c r="C94" i="2"/>
  <c r="E87" i="2"/>
  <c r="E88" i="2" s="1"/>
  <c r="E89" i="2" s="1"/>
  <c r="E90" i="2" s="1"/>
  <c r="E91" i="2" s="1"/>
  <c r="B87" i="2"/>
  <c r="B88" i="2" s="1"/>
  <c r="B89" i="2" s="1"/>
  <c r="B90" i="2" s="1"/>
  <c r="B91" i="2" s="1"/>
  <c r="B95" i="2" s="1"/>
  <c r="B96" i="2" s="1"/>
  <c r="B97" i="2" s="1"/>
  <c r="B98" i="2" s="1"/>
  <c r="B99" i="2" s="1"/>
  <c r="E79" i="2"/>
  <c r="E80" i="2" s="1"/>
  <c r="E81" i="2" s="1"/>
  <c r="E82" i="2" s="1"/>
  <c r="E83" i="2" s="1"/>
  <c r="B79" i="2"/>
  <c r="B80" i="2" s="1"/>
  <c r="B81" i="2" s="1"/>
  <c r="B82" i="2" s="1"/>
  <c r="B83" i="2" s="1"/>
  <c r="E71" i="2"/>
  <c r="E72" i="2" s="1"/>
  <c r="E73" i="2" s="1"/>
  <c r="E74" i="2" s="1"/>
  <c r="E75" i="2" s="1"/>
  <c r="E63" i="2"/>
  <c r="E64" i="2" s="1"/>
  <c r="E65" i="2" s="1"/>
  <c r="E66" i="2" s="1"/>
  <c r="E67" i="2" s="1"/>
  <c r="E55" i="2"/>
  <c r="E56" i="2" s="1"/>
  <c r="E57" i="2" s="1"/>
  <c r="E58" i="2" s="1"/>
  <c r="E59" i="2" s="1"/>
  <c r="E47" i="2"/>
  <c r="E48" i="2" s="1"/>
  <c r="E49" i="2" s="1"/>
  <c r="E50" i="2" s="1"/>
  <c r="E51" i="2" s="1"/>
  <c r="E39" i="2"/>
  <c r="E40" i="2" s="1"/>
  <c r="E41" i="2" s="1"/>
  <c r="E42" i="2" s="1"/>
  <c r="E43" i="2" s="1"/>
  <c r="B39" i="2"/>
  <c r="B40" i="2" s="1"/>
  <c r="B41" i="2" s="1"/>
  <c r="B42" i="2" s="1"/>
  <c r="B43" i="2" s="1"/>
  <c r="B47" i="2" s="1"/>
  <c r="B48" i="2" s="1"/>
  <c r="B49" i="2" s="1"/>
  <c r="B50" i="2" s="1"/>
  <c r="B51" i="2" s="1"/>
  <c r="B55" i="2" s="1"/>
  <c r="B56" i="2" s="1"/>
  <c r="B57" i="2" s="1"/>
  <c r="B58" i="2" s="1"/>
  <c r="B59" i="2" s="1"/>
  <c r="B63" i="2" s="1"/>
  <c r="B64" i="2" s="1"/>
  <c r="B65" i="2" s="1"/>
  <c r="B66" i="2" s="1"/>
  <c r="B67" i="2" s="1"/>
  <c r="B71" i="2" s="1"/>
  <c r="B72" i="2" s="1"/>
  <c r="B73" i="2" s="1"/>
  <c r="B74" i="2" s="1"/>
  <c r="B75" i="2" s="1"/>
  <c r="E30" i="2"/>
  <c r="E31" i="2" s="1"/>
  <c r="E32" i="2" s="1"/>
  <c r="E33" i="2" s="1"/>
  <c r="E34" i="2" s="1"/>
  <c r="A46" i="2"/>
  <c r="C46" i="2"/>
  <c r="A86" i="2"/>
  <c r="C86" i="2"/>
  <c r="A14" i="1"/>
  <c r="A13" i="1"/>
  <c r="A6" i="1"/>
  <c r="A7" i="1" s="1"/>
  <c r="D3" i="5"/>
  <c r="C38" i="2" l="1"/>
  <c r="A38" i="2"/>
  <c r="B8" i="2"/>
  <c r="B9" i="2" s="1"/>
  <c r="B10" i="2" s="1"/>
  <c r="E21" i="2" l="1"/>
  <c r="E13" i="2"/>
  <c r="E6" i="2"/>
  <c r="E7" i="2" s="1"/>
  <c r="C1" i="2" l="1"/>
  <c r="E3" i="5" l="1"/>
  <c r="F3" i="5" s="1"/>
  <c r="G3" i="5" l="1"/>
  <c r="A4" i="5" s="1"/>
  <c r="B4" i="5" s="1"/>
  <c r="C4" i="5" s="1"/>
  <c r="D4" i="5" l="1"/>
  <c r="E4" i="5" s="1"/>
  <c r="F4" i="5" s="1"/>
  <c r="G4" i="5" s="1"/>
  <c r="A5" i="5" s="1"/>
  <c r="B5" i="5" s="1"/>
  <c r="C5" i="5" s="1"/>
  <c r="D5" i="5" s="1"/>
  <c r="E5" i="5" s="1"/>
  <c r="F5" i="5" s="1"/>
  <c r="G5" i="5" s="1"/>
  <c r="A6" i="5" s="1"/>
  <c r="B6" i="5" s="1"/>
  <c r="C6" i="5" s="1"/>
  <c r="D6" i="5" s="1"/>
  <c r="E6" i="5" s="1"/>
  <c r="F6" i="5" s="1"/>
  <c r="G6" i="5" s="1"/>
  <c r="A7" i="5" s="1"/>
  <c r="B7" i="5" s="1"/>
  <c r="C7" i="5" s="1"/>
  <c r="D7" i="5" s="1"/>
  <c r="E7" i="5" s="1"/>
  <c r="F7" i="5" s="1"/>
  <c r="G7" i="5" s="1"/>
  <c r="A8" i="5" s="1"/>
  <c r="B8" i="5" s="1"/>
  <c r="C8" i="5" s="1"/>
  <c r="D8" i="5" s="1"/>
  <c r="E8" i="5" s="1"/>
  <c r="F8" i="5" s="1"/>
  <c r="G8" i="5" s="1"/>
  <c r="A9" i="5" s="1"/>
  <c r="B9" i="5" s="1"/>
  <c r="C9" i="5" s="1"/>
  <c r="D9" i="5" s="1"/>
  <c r="E9" i="5" s="1"/>
  <c r="F9" i="5" s="1"/>
  <c r="G9" i="5" s="1"/>
  <c r="A10" i="5" s="1"/>
  <c r="B10" i="5" s="1"/>
  <c r="C10" i="5" s="1"/>
  <c r="D10" i="5" s="1"/>
  <c r="E10" i="5" s="1"/>
  <c r="F10" i="5" s="1"/>
  <c r="G10" i="5" s="1"/>
  <c r="A11" i="5" s="1"/>
  <c r="B11" i="5" s="1"/>
  <c r="C11" i="5" s="1"/>
  <c r="D11" i="5" s="1"/>
  <c r="E11" i="5" s="1"/>
  <c r="F11" i="5" s="1"/>
  <c r="G11" i="5" s="1"/>
  <c r="A2" i="1"/>
  <c r="E4" i="2"/>
  <c r="E8" i="2" s="1"/>
  <c r="E9" i="2" s="1"/>
  <c r="E10" i="2" s="1"/>
  <c r="E11" i="2" s="1"/>
  <c r="A4" i="2" l="1"/>
  <c r="A3" i="1"/>
  <c r="C4" i="2"/>
  <c r="A4" i="1"/>
  <c r="B14" i="2"/>
  <c r="F4" i="2"/>
  <c r="F6" i="2"/>
  <c r="E14" i="2"/>
  <c r="F13" i="2"/>
  <c r="E22" i="2"/>
  <c r="E23" i="2" s="1"/>
  <c r="E24" i="2" s="1"/>
  <c r="E25" i="2" s="1"/>
  <c r="E26" i="2" s="1"/>
  <c r="F21" i="2"/>
  <c r="E15" i="2" l="1"/>
  <c r="E16" i="2" s="1"/>
  <c r="E17" i="2" s="1"/>
  <c r="E18" i="2" s="1"/>
  <c r="C13" i="2"/>
  <c r="A13" i="2"/>
  <c r="A6" i="2"/>
  <c r="A5" i="1"/>
  <c r="A21" i="2" s="1"/>
  <c r="C6" i="2"/>
  <c r="C21" i="2" l="1"/>
  <c r="A29" i="2"/>
  <c r="B15" i="2"/>
  <c r="B16" i="2" s="1"/>
  <c r="B17" i="2" l="1"/>
  <c r="B18" i="2" s="1"/>
  <c r="B22" i="2" s="1"/>
  <c r="C29" i="2"/>
  <c r="A8" i="1"/>
  <c r="A9" i="1"/>
  <c r="A54" i="2" l="1"/>
  <c r="C54" i="2"/>
  <c r="A11" i="1"/>
  <c r="A10" i="1"/>
  <c r="C62" i="2" l="1"/>
  <c r="A62" i="2"/>
  <c r="A70" i="2"/>
  <c r="C70" i="2"/>
  <c r="A12" i="1"/>
  <c r="A78" i="2" l="1"/>
  <c r="C78" i="2"/>
  <c r="B23" i="2"/>
  <c r="B24" i="2" s="1"/>
  <c r="B25" i="2" s="1"/>
  <c r="B26" i="2" s="1"/>
  <c r="B30" i="2" s="1"/>
  <c r="B31" i="2" s="1"/>
  <c r="B32" i="2" s="1"/>
  <c r="B33" i="2" s="1"/>
  <c r="B34" i="2" s="1"/>
</calcChain>
</file>

<file path=xl/sharedStrings.xml><?xml version="1.0" encoding="utf-8"?>
<sst xmlns="http://schemas.openxmlformats.org/spreadsheetml/2006/main" count="242" uniqueCount="126">
  <si>
    <t>Call Date</t>
  </si>
  <si>
    <t>Item</t>
  </si>
  <si>
    <t>Description</t>
  </si>
  <si>
    <t>Notes</t>
  </si>
  <si>
    <t>UTC</t>
  </si>
  <si>
    <t xml:space="preserve">Hour </t>
  </si>
  <si>
    <t>Duration</t>
  </si>
  <si>
    <t>Opening and policy reminders</t>
  </si>
  <si>
    <t>Recess</t>
  </si>
  <si>
    <t>Opening and reminders</t>
  </si>
  <si>
    <t>Proposed Main Theme(s)</t>
  </si>
  <si>
    <t>Local Time</t>
  </si>
  <si>
    <t>Time Zone</t>
  </si>
  <si>
    <t>UTC Offset</t>
  </si>
  <si>
    <t>CST</t>
  </si>
  <si>
    <t>UTC+8 hours</t>
  </si>
  <si>
    <t>UTC+9 hours</t>
  </si>
  <si>
    <t>Second hour</t>
  </si>
  <si>
    <t>First hour</t>
  </si>
  <si>
    <t>Agenda Details</t>
  </si>
  <si>
    <t>Presenter/Lead</t>
  </si>
  <si>
    <t>Chair</t>
  </si>
  <si>
    <t>TBD</t>
  </si>
  <si>
    <t>Document link</t>
  </si>
  <si>
    <t>Lead</t>
  </si>
  <si>
    <t>Comment Resolution</t>
  </si>
  <si>
    <t>Mon</t>
  </si>
  <si>
    <t>Tue</t>
  </si>
  <si>
    <t>Wed</t>
  </si>
  <si>
    <t>Thr</t>
  </si>
  <si>
    <t>Fri</t>
  </si>
  <si>
    <t>Sun</t>
  </si>
  <si>
    <t>Sat</t>
  </si>
  <si>
    <t>PDT</t>
  </si>
  <si>
    <t>EDT</t>
  </si>
  <si>
    <t>CEST</t>
  </si>
  <si>
    <t>https://standards.ieee.org/content/ieee-standards/en/about/sasb/patcom/index.html</t>
  </si>
  <si>
    <t>IEEE-SA Participation Policy meeting slide set - individual method (.pdf)</t>
  </si>
  <si>
    <t>https://standards.ieee.org/content/dam/ieee-standards/standards/web/documents/other/Participant-Behavior-Individual-Method.pdf</t>
  </si>
  <si>
    <t>Working Group Copyright Materials</t>
  </si>
  <si>
    <t>https://standards.ieee.org/ipr/copyright-materials.html</t>
  </si>
  <si>
    <t>https://standards.ieee.org/content/dam/ieee-standards/standards/web/documents/other/ieee-sa-copyright-policy-2019.pdf</t>
  </si>
  <si>
    <t>IEEE-SA Standards Board Patent Committee (PatCom) home page:</t>
  </si>
  <si>
    <t>https://grouper.ieee.org/groups/802/sapolicies.shtml</t>
  </si>
  <si>
    <t xml:space="preserve">Prior to the opening and each time slot please review the meeting requirements: </t>
  </si>
  <si>
    <t>Calendar:</t>
  </si>
  <si>
    <t>Notices:</t>
  </si>
  <si>
    <t>Start PDT</t>
  </si>
  <si>
    <t>Start (PDT)</t>
  </si>
  <si>
    <t>UTC offset:</t>
  </si>
  <si>
    <t>Virtual (WebEx)</t>
  </si>
  <si>
    <t>Chaplin</t>
  </si>
  <si>
    <t>Plenary Session</t>
  </si>
  <si>
    <t>Standby:</t>
  </si>
  <si>
    <t>TGab agenda November 2024 through January 2025</t>
  </si>
  <si>
    <t>No Meeting</t>
  </si>
  <si>
    <t xml:space="preserve">Commence on 30-January-2025 through January 06-March-2025
Weekly Tuesdays 06:00 PT (1 hour),  Wednesday 05-February-2025 (1 hour)
Thursdays 14:00 PT (1 hour) </t>
  </si>
  <si>
    <t>Subsequent meetings will be cancelled if/when recirculation ballot begins</t>
  </si>
  <si>
    <t>20-Feb last day to complete comment resolution in order to complete recirculation by plenary session</t>
  </si>
  <si>
    <t>The meeting will commence January 30th and continue until adjourned</t>
  </si>
  <si>
    <t>Participation is conditioned on acceptance of and commitment to comply with all of the above</t>
  </si>
  <si>
    <t>Opening and Comment Resolution</t>
  </si>
  <si>
    <t>Comment resolutions</t>
  </si>
  <si>
    <t>Ballot and Comment Status</t>
  </si>
  <si>
    <t>Next steps</t>
  </si>
  <si>
    <t>Review of comments, resolution planning</t>
  </si>
  <si>
    <t>Ballot Review</t>
  </si>
  <si>
    <t>Comment Review</t>
  </si>
  <si>
    <t>Char</t>
  </si>
  <si>
    <t>Thursday, April 3, 2025 at 3:00:00 pm</t>
  </si>
  <si>
    <t>UTC-7 hours</t>
  </si>
  <si>
    <t>Thursday, April 3, 2025 at 6:00:00 pm</t>
  </si>
  <si>
    <t>UTC-4 hours</t>
  </si>
  <si>
    <t>Thursday, April 3, 2025 at 11:00:00 pm</t>
  </si>
  <si>
    <t>IST</t>
  </si>
  <si>
    <t>UTC+1 hour</t>
  </si>
  <si>
    <t>Friday, April 4, 2025 at 12:00:00 midnight</t>
  </si>
  <si>
    <t>UTC+2 hours</t>
  </si>
  <si>
    <t>Friday, April 4, 2025 at 6:00:00 am</t>
  </si>
  <si>
    <t>Friday, April 4, 2025 at 7:00:00 am</t>
  </si>
  <si>
    <t>KST</t>
  </si>
  <si>
    <t>JST</t>
  </si>
  <si>
    <t>Tuesday, April 8, 2025 at 6:00:00 am</t>
  </si>
  <si>
    <t>Tuesday, April 8, 2025 at 9:00:00 am</t>
  </si>
  <si>
    <t>Tuesday, April 8, 2025 at 2:00:00 pm</t>
  </si>
  <si>
    <t>Tuesday, April 8, 2025 at 3:00:00 pm</t>
  </si>
  <si>
    <t>Tuesday, April 8, 2025 at 9:00:00 pm</t>
  </si>
  <si>
    <t>Tuesday, April 8, 2025 at 10:00:00 pm</t>
  </si>
  <si>
    <t>Comment review (triage report)</t>
  </si>
  <si>
    <t>Comment resolutions: Low Hanging Fruit</t>
  </si>
  <si>
    <t>Billy's first batch</t>
  </si>
  <si>
    <t>Verso</t>
  </si>
  <si>
    <t>Ben</t>
  </si>
  <si>
    <t>Comment volunteer assignment confirmation</t>
  </si>
  <si>
    <t>D02 Miscellaneous Comment Resolutions I</t>
  </si>
  <si>
    <t>Billy</t>
  </si>
  <si>
    <t xml:space="preserve">Comment Assignment </t>
  </si>
  <si>
    <t>Review CAD comments</t>
  </si>
  <si>
    <t>https://mentor.ieee.org/802.15/dcn/25/15-25-0180-01-04ab-lb213-comments-on-cad-from-wg19.xlsx</t>
  </si>
  <si>
    <t>https://mentor.ieee.org/802.15/dcn/25/15-25-0175-03-04ab-lb213-easy-comments-lhf.docx</t>
  </si>
  <si>
    <t>https://mentor.ieee.org/802.15/dcn/25/15-25-0178-00-04ab-d02-miscellaneous-comment-resolutions-i.docx</t>
  </si>
  <si>
    <t>Assinment review and shuffling</t>
  </si>
  <si>
    <t>Concensus comments (from email reflector)</t>
  </si>
  <si>
    <t>https://mentor.ieee.org/802.15/dcn/25/15-25-0174-04-04ab-consolidated-comments-draft-2-0.xlsm</t>
  </si>
  <si>
    <t>Need for zero length control phase</t>
  </si>
  <si>
    <t>Riku</t>
  </si>
  <si>
    <t>Misc Comments from almost LHF</t>
  </si>
  <si>
    <t>Youngwan</t>
  </si>
  <si>
    <t>Cancelled</t>
  </si>
  <si>
    <t>Comment resolutions for CI 65, 150, 329, 15</t>
  </si>
  <si>
    <t>Discussion on CI 169</t>
  </si>
  <si>
    <t>Comment resolutions assignment and discussion</t>
  </si>
  <si>
    <t>15-25-0200</t>
  </si>
  <si>
    <t>https://mentor.ieee.org/802.15/dcn/25/15-25-0200-00-04ab-lb213-ci15-147-150-329-proposed-resolutions.docx</t>
  </si>
  <si>
    <t>https://mentor.ieee.org/802.15/dcn/25/15-25-0204-00-04ab-draft-2-0-cids-9-53-256-321-proposed-resolutions.docx</t>
  </si>
  <si>
    <t>15-25-0204</t>
  </si>
  <si>
    <t xml:space="preserve">Draft 2.0 CIDs 9, 53, 256, 321 Proposed Resolutions	</t>
  </si>
  <si>
    <t>Preparation and planning for interim session</t>
  </si>
  <si>
    <t>Larry</t>
  </si>
  <si>
    <t>Comment Assignment Review</t>
  </si>
  <si>
    <t>All</t>
  </si>
  <si>
    <t>https://mentor.ieee.org/802.15/dcn/25/15-25-0174-12-04ab-consolidated-comments-draft-2-0.xlsm</t>
  </si>
  <si>
    <t>15-25-0175</t>
  </si>
  <si>
    <t>15-25-0203</t>
  </si>
  <si>
    <t>https://mentor.ieee.org/802.15/dcn/25/15-25-0203-00-04ab-draft-2-0-cids-344-345-348-616-618-proposed-resolutions.docx</t>
  </si>
  <si>
    <t>Draft 2.0 CIDs 344, 345, 348, 616, 618 Proposed Resolutions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</si>
</sst>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;@"/>
  </numFmts>
  <fonts count="18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3"/>
      <color rgb="FF000000"/>
      <name val="Arial"/>
      <family val="2"/>
    </font>
    <font>
      <b/>
      <sz val="12"/>
      <color theme="1"/>
      <name val="Aptos Narrow"/>
      <family val="2"/>
      <scheme val="minor"/>
    </font>
    <font>
      <b/>
      <sz val="11"/>
      <color rgb="FF0070C0"/>
      <name val="Aptos Narrow"/>
      <family val="2"/>
      <scheme val="minor"/>
    </font>
    <font>
      <b/>
      <sz val="11"/>
      <color theme="1" tint="4.9989318521683403E-2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sz val="11"/>
      <color theme="0" tint="-0.249977111117893"/>
      <name val="Aptos Narrow"/>
      <family val="2"/>
      <scheme val="minor"/>
    </font>
    <font>
      <b/>
      <sz val="11"/>
      <color theme="0" tint="-0.249977111117893"/>
      <name val="Aptos Narrow"/>
      <family val="2"/>
      <scheme val="minor"/>
    </font>
    <font>
      <b/>
      <sz val="11"/>
      <color theme="9" tint="-0.499984740745262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3"/>
      <color rgb="FF000000"/>
      <name val="Arial"/>
      <family val="2"/>
    </font>
    <font>
      <b/>
      <sz val="12"/>
      <color rgb="FFFF0000"/>
      <name val="Aptos Narrow"/>
      <family val="2"/>
      <scheme val="minor"/>
    </font>
    <font>
      <b/>
      <sz val="14"/>
      <color theme="4" tint="-0.499984740745262"/>
      <name val="Aptos Narrow"/>
      <family val="2"/>
      <scheme val="minor"/>
    </font>
    <font>
      <b/>
      <sz val="11"/>
      <color theme="0" tint="-0.14999847407452621"/>
      <name val="Aptos Narrow"/>
      <family val="2"/>
      <scheme val="minor"/>
    </font>
    <font>
      <sz val="10"/>
      <name val="Arial"/>
      <family val="2"/>
    </font>
    <font>
      <sz val="11"/>
      <color theme="0" tint="-0.14999847407452621"/>
      <name val="Aptos Narrow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E7F6EF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rgb="FFFFC000"/>
        <bgColor indexed="64"/>
      </patternFill>
    </fill>
  </fills>
  <borders count="13">
    <border>
      <left/>
      <right/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theme="5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theme="5"/>
      </right>
      <top style="thin">
        <color indexed="64"/>
      </top>
      <bottom/>
      <diagonal/>
    </border>
  </borders>
  <cellStyleXfs count="3">
    <xf numFmtId="0" fontId="0" fillId="0" borderId="0"/>
    <xf numFmtId="0" fontId="6" fillId="0" borderId="0" applyNumberFormat="0" applyFill="0" applyBorder="0" applyAlignment="0" applyProtection="0"/>
    <xf numFmtId="0" fontId="16" fillId="0" borderId="0"/>
  </cellStyleXfs>
  <cellXfs count="73">
    <xf numFmtId="0" fontId="0" fillId="0" borderId="0" xfId="0"/>
    <xf numFmtId="0" fontId="0" fillId="0" borderId="0" xfId="0" applyAlignment="1">
      <alignment horizontal="left"/>
    </xf>
    <xf numFmtId="15" fontId="0" fillId="0" borderId="0" xfId="0" applyNumberFormat="1" applyAlignment="1">
      <alignment horizontal="left"/>
    </xf>
    <xf numFmtId="20" fontId="0" fillId="0" borderId="0" xfId="0" applyNumberFormat="1"/>
    <xf numFmtId="0" fontId="1" fillId="0" borderId="0" xfId="0" applyFont="1"/>
    <xf numFmtId="20" fontId="1" fillId="0" borderId="0" xfId="0" applyNumberFormat="1" applyFont="1"/>
    <xf numFmtId="49" fontId="0" fillId="0" borderId="0" xfId="0" applyNumberFormat="1"/>
    <xf numFmtId="0" fontId="2" fillId="2" borderId="1" xfId="0" applyFont="1" applyFill="1" applyBorder="1" applyAlignment="1">
      <alignment horizontal="left" vertical="center" wrapText="1" readingOrder="1"/>
    </xf>
    <xf numFmtId="0" fontId="2" fillId="2" borderId="1" xfId="0" applyFont="1" applyFill="1" applyBorder="1" applyAlignment="1">
      <alignment horizontal="left" wrapText="1" readingOrder="1"/>
    </xf>
    <xf numFmtId="0" fontId="2" fillId="2" borderId="1" xfId="0" applyFont="1" applyFill="1" applyBorder="1" applyAlignment="1">
      <alignment horizontal="left" vertical="top" wrapText="1" readingOrder="1"/>
    </xf>
    <xf numFmtId="0" fontId="2" fillId="3" borderId="2" xfId="0" applyFont="1" applyFill="1" applyBorder="1" applyAlignment="1">
      <alignment horizontal="left" wrapText="1" readingOrder="1"/>
    </xf>
    <xf numFmtId="0" fontId="2" fillId="3" borderId="0" xfId="0" applyFont="1" applyFill="1" applyAlignment="1">
      <alignment horizontal="left" wrapText="1" readingOrder="1"/>
    </xf>
    <xf numFmtId="0" fontId="0" fillId="3" borderId="0" xfId="0" applyFill="1"/>
    <xf numFmtId="0" fontId="2" fillId="3" borderId="2" xfId="0" applyFont="1" applyFill="1" applyBorder="1" applyAlignment="1">
      <alignment horizontal="left" vertical="top" wrapText="1" readingOrder="1"/>
    </xf>
    <xf numFmtId="0" fontId="0" fillId="4" borderId="0" xfId="0" applyFill="1"/>
    <xf numFmtId="0" fontId="0" fillId="4" borderId="0" xfId="0" applyFill="1" applyAlignment="1">
      <alignment horizontal="left"/>
    </xf>
    <xf numFmtId="0" fontId="3" fillId="4" borderId="0" xfId="0" applyFont="1" applyFill="1" applyAlignment="1">
      <alignment horizontal="center"/>
    </xf>
    <xf numFmtId="0" fontId="4" fillId="0" borderId="0" xfId="0" applyFont="1"/>
    <xf numFmtId="0" fontId="5" fillId="5" borderId="3" xfId="0" applyFont="1" applyFill="1" applyBorder="1" applyAlignment="1">
      <alignment horizontal="left"/>
    </xf>
    <xf numFmtId="0" fontId="5" fillId="5" borderId="3" xfId="0" applyFont="1" applyFill="1" applyBorder="1"/>
    <xf numFmtId="0" fontId="5" fillId="5" borderId="3" xfId="0" applyFont="1" applyFill="1" applyBorder="1" applyAlignment="1">
      <alignment horizontal="right"/>
    </xf>
    <xf numFmtId="0" fontId="0" fillId="4" borderId="0" xfId="0" applyFill="1" applyAlignment="1">
      <alignment horizontal="center"/>
    </xf>
    <xf numFmtId="0" fontId="5" fillId="5" borderId="3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15" fontId="1" fillId="0" borderId="0" xfId="0" applyNumberFormat="1" applyFont="1" applyAlignment="1">
      <alignment horizontal="left"/>
    </xf>
    <xf numFmtId="0" fontId="6" fillId="0" borderId="0" xfId="1"/>
    <xf numFmtId="164" fontId="0" fillId="0" borderId="0" xfId="0" applyNumberFormat="1"/>
    <xf numFmtId="164" fontId="0" fillId="0" borderId="3" xfId="0" applyNumberFormat="1" applyBorder="1"/>
    <xf numFmtId="164" fontId="0" fillId="0" borderId="4" xfId="0" applyNumberFormat="1" applyBorder="1"/>
    <xf numFmtId="164" fontId="0" fillId="0" borderId="5" xfId="0" applyNumberFormat="1" applyBorder="1"/>
    <xf numFmtId="164" fontId="0" fillId="0" borderId="8" xfId="0" applyNumberFormat="1" applyBorder="1"/>
    <xf numFmtId="164" fontId="0" fillId="0" borderId="9" xfId="0" applyNumberFormat="1" applyBorder="1"/>
    <xf numFmtId="164" fontId="0" fillId="6" borderId="5" xfId="0" applyNumberFormat="1" applyFill="1" applyBorder="1"/>
    <xf numFmtId="0" fontId="1" fillId="6" borderId="0" xfId="0" applyFont="1" applyFill="1" applyAlignment="1">
      <alignment horizontal="right"/>
    </xf>
    <xf numFmtId="164" fontId="8" fillId="0" borderId="6" xfId="0" applyNumberFormat="1" applyFont="1" applyBorder="1"/>
    <xf numFmtId="164" fontId="8" fillId="0" borderId="7" xfId="0" applyNumberFormat="1" applyFont="1" applyBorder="1"/>
    <xf numFmtId="164" fontId="9" fillId="4" borderId="7" xfId="0" applyNumberFormat="1" applyFont="1" applyFill="1" applyBorder="1"/>
    <xf numFmtId="164" fontId="8" fillId="0" borderId="5" xfId="0" applyNumberFormat="1" applyFont="1" applyBorder="1"/>
    <xf numFmtId="164" fontId="8" fillId="0" borderId="0" xfId="0" applyNumberFormat="1" applyFont="1"/>
    <xf numFmtId="164" fontId="11" fillId="7" borderId="0" xfId="0" applyNumberFormat="1" applyFont="1" applyFill="1"/>
    <xf numFmtId="0" fontId="12" fillId="3" borderId="2" xfId="0" applyFont="1" applyFill="1" applyBorder="1" applyAlignment="1">
      <alignment horizontal="left" vertical="top" wrapText="1" readingOrder="1"/>
    </xf>
    <xf numFmtId="0" fontId="13" fillId="0" borderId="0" xfId="0" applyFont="1"/>
    <xf numFmtId="164" fontId="14" fillId="0" borderId="0" xfId="0" applyNumberFormat="1" applyFont="1"/>
    <xf numFmtId="0" fontId="14" fillId="0" borderId="0" xfId="0" applyFont="1"/>
    <xf numFmtId="20" fontId="2" fillId="3" borderId="2" xfId="0" applyNumberFormat="1" applyFont="1" applyFill="1" applyBorder="1" applyAlignment="1">
      <alignment horizontal="left" vertical="top" wrapText="1" readingOrder="1"/>
    </xf>
    <xf numFmtId="0" fontId="7" fillId="0" borderId="0" xfId="0" applyFont="1"/>
    <xf numFmtId="0" fontId="14" fillId="0" borderId="0" xfId="0" applyFont="1" applyAlignment="1">
      <alignment horizontal="center"/>
    </xf>
    <xf numFmtId="164" fontId="15" fillId="4" borderId="0" xfId="0" applyNumberFormat="1" applyFont="1" applyFill="1"/>
    <xf numFmtId="164" fontId="10" fillId="8" borderId="0" xfId="0" applyNumberFormat="1" applyFont="1" applyFill="1"/>
    <xf numFmtId="164" fontId="0" fillId="6" borderId="0" xfId="0" applyNumberFormat="1" applyFill="1"/>
    <xf numFmtId="164" fontId="0" fillId="6" borderId="4" xfId="0" applyNumberFormat="1" applyFill="1" applyBorder="1"/>
    <xf numFmtId="164" fontId="1" fillId="8" borderId="0" xfId="0" applyNumberFormat="1" applyFont="1" applyFill="1"/>
    <xf numFmtId="164" fontId="10" fillId="8" borderId="7" xfId="0" applyNumberFormat="1" applyFont="1" applyFill="1" applyBorder="1"/>
    <xf numFmtId="164" fontId="10" fillId="9" borderId="0" xfId="0" applyNumberFormat="1" applyFont="1" applyFill="1"/>
    <xf numFmtId="164" fontId="10" fillId="10" borderId="0" xfId="0" applyNumberFormat="1" applyFont="1" applyFill="1"/>
    <xf numFmtId="0" fontId="0" fillId="7" borderId="0" xfId="0" applyFill="1"/>
    <xf numFmtId="0" fontId="0" fillId="0" borderId="0" xfId="0" applyAlignment="1">
      <alignment horizontal="right"/>
    </xf>
    <xf numFmtId="164" fontId="8" fillId="0" borderId="11" xfId="0" applyNumberFormat="1" applyFont="1" applyBorder="1"/>
    <xf numFmtId="164" fontId="10" fillId="8" borderId="6" xfId="0" applyNumberFormat="1" applyFont="1" applyFill="1" applyBorder="1"/>
    <xf numFmtId="164" fontId="10" fillId="9" borderId="7" xfId="0" applyNumberFormat="1" applyFont="1" applyFill="1" applyBorder="1"/>
    <xf numFmtId="164" fontId="0" fillId="0" borderId="7" xfId="0" applyNumberFormat="1" applyBorder="1"/>
    <xf numFmtId="164" fontId="0" fillId="0" borderId="12" xfId="0" applyNumberFormat="1" applyBorder="1"/>
    <xf numFmtId="164" fontId="0" fillId="0" borderId="6" xfId="0" applyNumberFormat="1" applyBorder="1"/>
    <xf numFmtId="164" fontId="10" fillId="9" borderId="6" xfId="0" applyNumberFormat="1" applyFont="1" applyFill="1" applyBorder="1"/>
    <xf numFmtId="164" fontId="8" fillId="0" borderId="10" xfId="0" applyNumberFormat="1" applyFont="1" applyBorder="1"/>
    <xf numFmtId="164" fontId="8" fillId="0" borderId="8" xfId="0" applyNumberFormat="1" applyFont="1" applyBorder="1"/>
    <xf numFmtId="0" fontId="17" fillId="0" borderId="0" xfId="0" applyFont="1" applyAlignment="1">
      <alignment horizontal="center"/>
    </xf>
    <xf numFmtId="0" fontId="17" fillId="0" borderId="0" xfId="0" applyFont="1"/>
    <xf numFmtId="20" fontId="17" fillId="0" borderId="0" xfId="0" applyNumberFormat="1" applyFont="1"/>
    <xf numFmtId="164" fontId="11" fillId="7" borderId="0" xfId="0" applyNumberFormat="1" applyFont="1" applyFill="1" applyAlignment="1">
      <alignment wrapText="1"/>
    </xf>
    <xf numFmtId="164" fontId="11" fillId="7" borderId="0" xfId="0" applyNumberFormat="1" applyFont="1" applyFill="1" applyAlignment="1">
      <alignment vertical="top" wrapText="1"/>
    </xf>
    <xf numFmtId="0" fontId="0" fillId="0" borderId="0" xfId="0" applyAlignment="1">
      <alignment vertical="top"/>
    </xf>
  </cellXfs>
  <cellStyles count="3">
    <cellStyle name="Hyperlink" xfId="1" builtinId="8"/>
    <cellStyle name="Normal" xfId="0" builtinId="0"/>
    <cellStyle name="Normal 2" xfId="2" xr:uid="{6FA44D45-3F0D-4325-AB33-7EC5391B4AFC}"/>
  </cellStyles>
  <dxfs count="1"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tandards.ieee.org/content/dam/ieee-standards/standards/web/documents/other/Participant-Behavior-Individual-Method.pdf" TargetMode="External"/><Relationship Id="rId2" Type="http://schemas.openxmlformats.org/officeDocument/2006/relationships/hyperlink" Target="https://grouper.ieee.org/groups/802/sapolicies.shtml" TargetMode="External"/><Relationship Id="rId1" Type="http://schemas.openxmlformats.org/officeDocument/2006/relationships/hyperlink" Target="https://standards.ieee.org/content/ieee-standards/en/about/sasb/patcom/index.html" TargetMode="External"/><Relationship Id="rId5" Type="http://schemas.openxmlformats.org/officeDocument/2006/relationships/hyperlink" Target="https://standards.ieee.org/content/dam/ieee-standards/standards/web/documents/other/ieee-sa-copyright-policy-2019.pdf" TargetMode="External"/><Relationship Id="rId4" Type="http://schemas.openxmlformats.org/officeDocument/2006/relationships/hyperlink" Target="https://standards.ieee.org/ipr/copyright-materials.html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mentor.ieee.org/802.15/dcn/25/15-25-0203-00-04ab-draft-2-0-cids-344-345-348-616-618-proposed-resolutions.docx" TargetMode="External"/><Relationship Id="rId2" Type="http://schemas.openxmlformats.org/officeDocument/2006/relationships/hyperlink" Target="https://mentor.ieee.org/802.15/dcn/25/15-25-0200-00-04ab-lb213-ci15-147-150-329-proposed-resolutions.docx" TargetMode="External"/><Relationship Id="rId1" Type="http://schemas.openxmlformats.org/officeDocument/2006/relationships/hyperlink" Target="https://mentor.ieee.org/802.15/dcn/25/15-25-0178-00-04ab-d02-miscellaneous-comment-resolutions-i.docx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mentor.ieee.org/802.15/dcn/25/15-25-0204-00-04ab-draft-2-0-cids-9-53-256-321-proposed-resolutions.docx" TargetMode="External"/><Relationship Id="rId4" Type="http://schemas.openxmlformats.org/officeDocument/2006/relationships/hyperlink" Target="https://mentor.ieee.org/802.15/dcn/25/15-25-0174-12-04ab-consolidated-comments-draft-2-0.xlsm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imeanddate.com/time/zones/pdt" TargetMode="External"/><Relationship Id="rId13" Type="http://schemas.openxmlformats.org/officeDocument/2006/relationships/hyperlink" Target="https://www.timeanddate.com/time/zones/kst" TargetMode="External"/><Relationship Id="rId3" Type="http://schemas.openxmlformats.org/officeDocument/2006/relationships/hyperlink" Target="https://www.timeanddate.com/time/zones/ist-ireland" TargetMode="External"/><Relationship Id="rId7" Type="http://schemas.openxmlformats.org/officeDocument/2006/relationships/hyperlink" Target="https://www.timeanddate.com/time/zones/jst" TargetMode="External"/><Relationship Id="rId12" Type="http://schemas.openxmlformats.org/officeDocument/2006/relationships/hyperlink" Target="https://www.timeanddate.com/time/zones/cst-china" TargetMode="External"/><Relationship Id="rId2" Type="http://schemas.openxmlformats.org/officeDocument/2006/relationships/hyperlink" Target="https://www.timeanddate.com/time/zones/edt" TargetMode="External"/><Relationship Id="rId1" Type="http://schemas.openxmlformats.org/officeDocument/2006/relationships/hyperlink" Target="https://www.timeanddate.com/time/zones/pdt" TargetMode="External"/><Relationship Id="rId6" Type="http://schemas.openxmlformats.org/officeDocument/2006/relationships/hyperlink" Target="https://www.timeanddate.com/time/zones/kst" TargetMode="External"/><Relationship Id="rId11" Type="http://schemas.openxmlformats.org/officeDocument/2006/relationships/hyperlink" Target="https://www.timeanddate.com/time/zones/cest" TargetMode="External"/><Relationship Id="rId5" Type="http://schemas.openxmlformats.org/officeDocument/2006/relationships/hyperlink" Target="https://www.timeanddate.com/time/zones/cst-china" TargetMode="External"/><Relationship Id="rId10" Type="http://schemas.openxmlformats.org/officeDocument/2006/relationships/hyperlink" Target="https://www.timeanddate.com/time/zones/ist-ireland" TargetMode="External"/><Relationship Id="rId4" Type="http://schemas.openxmlformats.org/officeDocument/2006/relationships/hyperlink" Target="https://www.timeanddate.com/time/zones/cest" TargetMode="External"/><Relationship Id="rId9" Type="http://schemas.openxmlformats.org/officeDocument/2006/relationships/hyperlink" Target="https://www.timeanddate.com/time/zones/edt" TargetMode="External"/><Relationship Id="rId14" Type="http://schemas.openxmlformats.org/officeDocument/2006/relationships/hyperlink" Target="https://www.timeanddate.com/time/zones/js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088559-2FE6-4329-BC1D-E1921EAF39AD}">
  <dimension ref="A1:I28"/>
  <sheetViews>
    <sheetView workbookViewId="0">
      <selection activeCell="D20" sqref="D20"/>
    </sheetView>
  </sheetViews>
  <sheetFormatPr defaultRowHeight="14.4" x14ac:dyDescent="0.3"/>
  <cols>
    <col min="1" max="7" width="8.88671875" style="27" customWidth="1"/>
    <col min="8" max="8" width="16.6640625" customWidth="1"/>
    <col min="9" max="9" width="67.6640625" customWidth="1"/>
  </cols>
  <sheetData>
    <row r="1" spans="1:9" s="44" customFormat="1" ht="18" x14ac:dyDescent="0.35">
      <c r="A1" s="43" t="s">
        <v>45</v>
      </c>
      <c r="B1" s="43"/>
      <c r="C1" s="43"/>
      <c r="D1" s="43"/>
      <c r="E1" s="43"/>
      <c r="F1" s="43"/>
      <c r="G1" s="43"/>
      <c r="I1" s="47" t="s">
        <v>54</v>
      </c>
    </row>
    <row r="2" spans="1:9" x14ac:dyDescent="0.3">
      <c r="A2" s="27" t="s">
        <v>31</v>
      </c>
      <c r="B2" s="27" t="s">
        <v>26</v>
      </c>
      <c r="C2" s="27" t="s">
        <v>27</v>
      </c>
      <c r="D2" s="27" t="s">
        <v>28</v>
      </c>
      <c r="E2" s="27" t="s">
        <v>29</v>
      </c>
      <c r="F2" s="27" t="s">
        <v>30</v>
      </c>
      <c r="G2" s="27" t="s">
        <v>32</v>
      </c>
      <c r="I2" s="23" t="s">
        <v>50</v>
      </c>
    </row>
    <row r="3" spans="1:9" x14ac:dyDescent="0.3">
      <c r="A3" s="35"/>
      <c r="B3" s="36"/>
      <c r="C3" s="37"/>
      <c r="D3" s="36">
        <f>DATE(2025,3,19)</f>
        <v>45735</v>
      </c>
      <c r="E3" s="36">
        <f t="shared" ref="E3:G4" si="0">D3+1</f>
        <v>45736</v>
      </c>
      <c r="F3" s="36">
        <f t="shared" si="0"/>
        <v>45737</v>
      </c>
      <c r="G3" s="58">
        <f t="shared" si="0"/>
        <v>45738</v>
      </c>
      <c r="I3" s="71" t="s">
        <v>56</v>
      </c>
    </row>
    <row r="4" spans="1:9" x14ac:dyDescent="0.3">
      <c r="A4" s="38">
        <f t="shared" ref="A4:A10" si="1">G3+1</f>
        <v>45739</v>
      </c>
      <c r="B4" s="39">
        <f>A4+1</f>
        <v>45740</v>
      </c>
      <c r="C4" s="48">
        <f>B4+1</f>
        <v>45741</v>
      </c>
      <c r="D4" s="39">
        <f>C4+1</f>
        <v>45742</v>
      </c>
      <c r="E4" s="52">
        <f t="shared" si="0"/>
        <v>45743</v>
      </c>
      <c r="F4" s="28">
        <f t="shared" si="0"/>
        <v>45744</v>
      </c>
      <c r="G4" s="31">
        <f t="shared" si="0"/>
        <v>45745</v>
      </c>
      <c r="I4" s="72"/>
    </row>
    <row r="5" spans="1:9" x14ac:dyDescent="0.3">
      <c r="A5" s="65">
        <f t="shared" si="1"/>
        <v>45746</v>
      </c>
      <c r="B5" s="66">
        <f t="shared" ref="B5:G8" si="2">A5+1</f>
        <v>45747</v>
      </c>
      <c r="C5" s="59">
        <f>B5+1</f>
        <v>45748</v>
      </c>
      <c r="D5" s="53">
        <f>C5+1</f>
        <v>45749</v>
      </c>
      <c r="E5" s="53">
        <f>D5+1</f>
        <v>45750</v>
      </c>
      <c r="F5" s="27">
        <f>E5+1</f>
        <v>45751</v>
      </c>
      <c r="G5" s="29">
        <f>F5+1</f>
        <v>45752</v>
      </c>
      <c r="I5" s="72"/>
    </row>
    <row r="6" spans="1:9" x14ac:dyDescent="0.3">
      <c r="A6" s="30">
        <f t="shared" si="1"/>
        <v>45753</v>
      </c>
      <c r="B6" s="27">
        <f t="shared" si="2"/>
        <v>45754</v>
      </c>
      <c r="C6" s="49">
        <f t="shared" si="2"/>
        <v>45755</v>
      </c>
      <c r="D6" s="27">
        <f t="shared" si="2"/>
        <v>45756</v>
      </c>
      <c r="E6" s="49">
        <f t="shared" si="2"/>
        <v>45757</v>
      </c>
      <c r="F6" s="27">
        <f t="shared" si="2"/>
        <v>45758</v>
      </c>
      <c r="G6" s="29">
        <f t="shared" si="2"/>
        <v>45759</v>
      </c>
      <c r="I6" s="72"/>
    </row>
    <row r="7" spans="1:9" ht="15.6" x14ac:dyDescent="0.3">
      <c r="A7" s="30">
        <f t="shared" si="1"/>
        <v>45760</v>
      </c>
      <c r="B7" s="27">
        <f t="shared" si="2"/>
        <v>45761</v>
      </c>
      <c r="C7" s="49">
        <f t="shared" si="2"/>
        <v>45762</v>
      </c>
      <c r="D7" s="27">
        <f t="shared" si="2"/>
        <v>45763</v>
      </c>
      <c r="E7" s="55">
        <f t="shared" si="2"/>
        <v>45764</v>
      </c>
      <c r="F7" s="27">
        <f t="shared" si="2"/>
        <v>45765</v>
      </c>
      <c r="G7" s="29">
        <f t="shared" si="2"/>
        <v>45766</v>
      </c>
      <c r="I7" s="40" t="s">
        <v>57</v>
      </c>
    </row>
    <row r="8" spans="1:9" x14ac:dyDescent="0.3">
      <c r="A8" s="30">
        <f t="shared" si="1"/>
        <v>45767</v>
      </c>
      <c r="B8" s="27">
        <f t="shared" si="2"/>
        <v>45768</v>
      </c>
      <c r="C8" s="54">
        <f t="shared" si="2"/>
        <v>45769</v>
      </c>
      <c r="D8" s="27">
        <f t="shared" si="2"/>
        <v>45770</v>
      </c>
      <c r="E8" s="54">
        <f t="shared" si="2"/>
        <v>45771</v>
      </c>
      <c r="F8" s="27">
        <f t="shared" si="2"/>
        <v>45772</v>
      </c>
      <c r="G8" s="32">
        <f t="shared" si="2"/>
        <v>45773</v>
      </c>
      <c r="I8" s="56"/>
    </row>
    <row r="9" spans="1:9" x14ac:dyDescent="0.3">
      <c r="A9" s="30">
        <f t="shared" si="1"/>
        <v>45774</v>
      </c>
      <c r="B9" s="27">
        <f t="shared" ref="B9:G9" si="3">A9+1</f>
        <v>45775</v>
      </c>
      <c r="C9" s="54">
        <f t="shared" si="3"/>
        <v>45776</v>
      </c>
      <c r="D9" s="27">
        <f t="shared" si="3"/>
        <v>45777</v>
      </c>
      <c r="E9" s="64">
        <f t="shared" si="3"/>
        <v>45778</v>
      </c>
      <c r="F9" s="61">
        <f t="shared" si="3"/>
        <v>45779</v>
      </c>
      <c r="G9" s="62">
        <f t="shared" si="3"/>
        <v>45780</v>
      </c>
      <c r="I9" s="70" t="s">
        <v>58</v>
      </c>
    </row>
    <row r="10" spans="1:9" x14ac:dyDescent="0.3">
      <c r="A10" s="63">
        <f t="shared" si="1"/>
        <v>45781</v>
      </c>
      <c r="B10" s="61">
        <f t="shared" ref="B10:G10" si="4">A10+1</f>
        <v>45782</v>
      </c>
      <c r="C10" s="60">
        <f t="shared" si="4"/>
        <v>45783</v>
      </c>
      <c r="D10" s="61">
        <f t="shared" si="4"/>
        <v>45784</v>
      </c>
      <c r="E10" s="54">
        <f t="shared" si="4"/>
        <v>45785</v>
      </c>
      <c r="F10" s="27">
        <f t="shared" si="4"/>
        <v>45786</v>
      </c>
      <c r="G10" s="32">
        <f t="shared" si="4"/>
        <v>45787</v>
      </c>
      <c r="I10" s="70"/>
    </row>
    <row r="11" spans="1:9" ht="14.4" customHeight="1" x14ac:dyDescent="0.3">
      <c r="A11" s="33">
        <f t="shared" ref="A11" si="5">G10+1</f>
        <v>45788</v>
      </c>
      <c r="B11" s="50">
        <f t="shared" ref="B11" si="6">A11+1</f>
        <v>45789</v>
      </c>
      <c r="C11" s="50">
        <f t="shared" ref="C11" si="7">B11+1</f>
        <v>45790</v>
      </c>
      <c r="D11" s="50">
        <f t="shared" ref="D11" si="8">C11+1</f>
        <v>45791</v>
      </c>
      <c r="E11" s="50">
        <f t="shared" ref="E11" si="9">D11+1</f>
        <v>45792</v>
      </c>
      <c r="F11" s="50">
        <f t="shared" ref="F11" si="10">E11+1</f>
        <v>45793</v>
      </c>
      <c r="G11" s="51">
        <f t="shared" ref="G11" si="11">F11+1</f>
        <v>45794</v>
      </c>
      <c r="H11" s="34" t="s">
        <v>52</v>
      </c>
    </row>
    <row r="17" spans="8:9" ht="15.6" x14ac:dyDescent="0.3">
      <c r="H17" s="42" t="s">
        <v>46</v>
      </c>
      <c r="I17" s="4" t="s">
        <v>59</v>
      </c>
    </row>
    <row r="18" spans="8:9" x14ac:dyDescent="0.3">
      <c r="I18" s="4" t="s">
        <v>44</v>
      </c>
    </row>
    <row r="19" spans="8:9" x14ac:dyDescent="0.3">
      <c r="I19" s="26" t="s">
        <v>43</v>
      </c>
    </row>
    <row r="20" spans="8:9" x14ac:dyDescent="0.3">
      <c r="I20" t="s">
        <v>42</v>
      </c>
    </row>
    <row r="21" spans="8:9" x14ac:dyDescent="0.3">
      <c r="I21" s="26" t="s">
        <v>36</v>
      </c>
    </row>
    <row r="22" spans="8:9" x14ac:dyDescent="0.3">
      <c r="I22" t="s">
        <v>37</v>
      </c>
    </row>
    <row r="23" spans="8:9" x14ac:dyDescent="0.3">
      <c r="I23" s="26" t="s">
        <v>38</v>
      </c>
    </row>
    <row r="24" spans="8:9" x14ac:dyDescent="0.3">
      <c r="I24" t="s">
        <v>39</v>
      </c>
    </row>
    <row r="25" spans="8:9" x14ac:dyDescent="0.3">
      <c r="I25" s="26" t="s">
        <v>40</v>
      </c>
    </row>
    <row r="26" spans="8:9" x14ac:dyDescent="0.3">
      <c r="I26" s="26" t="s">
        <v>41</v>
      </c>
    </row>
    <row r="28" spans="8:9" x14ac:dyDescent="0.3">
      <c r="I28" t="s">
        <v>60</v>
      </c>
    </row>
  </sheetData>
  <mergeCells count="2">
    <mergeCell ref="I9:I10"/>
    <mergeCell ref="I3:I6"/>
  </mergeCells>
  <hyperlinks>
    <hyperlink ref="I21" r:id="rId1" xr:uid="{A0055CD4-3E65-4CD3-A618-DD0326A0392A}"/>
    <hyperlink ref="I19" r:id="rId2" xr:uid="{ADF22F03-1785-4D82-ADD9-00A85B98CF00}"/>
    <hyperlink ref="I23" r:id="rId3" xr:uid="{5625F867-1741-4067-B2F8-464B95592BA5}"/>
    <hyperlink ref="I25" r:id="rId4" xr:uid="{6B368A1E-90B8-490B-B78A-AAEAA0595BC1}"/>
    <hyperlink ref="I26" r:id="rId5" xr:uid="{C50F708B-D587-47FE-8532-DE2B067E861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FD0E0-472F-43CC-9CEA-8944BC72BFC8}">
  <dimension ref="A1:G29"/>
  <sheetViews>
    <sheetView workbookViewId="0">
      <selection activeCell="C12" sqref="C12"/>
    </sheetView>
  </sheetViews>
  <sheetFormatPr defaultRowHeight="14.4" x14ac:dyDescent="0.3"/>
  <cols>
    <col min="1" max="1" width="15.109375" style="1" customWidth="1"/>
    <col min="2" max="2" width="36" customWidth="1"/>
    <col min="4" max="4" width="14.109375" style="24" customWidth="1"/>
    <col min="5" max="5" width="43.6640625" style="6" customWidth="1"/>
  </cols>
  <sheetData>
    <row r="1" spans="1:7" x14ac:dyDescent="0.3">
      <c r="A1" s="1" t="s">
        <v>0</v>
      </c>
      <c r="B1" t="s">
        <v>10</v>
      </c>
      <c r="C1" t="s">
        <v>5</v>
      </c>
      <c r="D1" s="24" t="s">
        <v>24</v>
      </c>
      <c r="E1" s="6" t="s">
        <v>3</v>
      </c>
      <c r="F1" t="s">
        <v>48</v>
      </c>
    </row>
    <row r="2" spans="1:7" x14ac:dyDescent="0.3">
      <c r="A2" s="2">
        <f>Opening!C4</f>
        <v>45741</v>
      </c>
      <c r="B2" t="s">
        <v>55</v>
      </c>
      <c r="C2">
        <v>1</v>
      </c>
      <c r="F2" s="3">
        <v>0.25</v>
      </c>
      <c r="G2" s="3"/>
    </row>
    <row r="3" spans="1:7" x14ac:dyDescent="0.3">
      <c r="A3" s="2">
        <f>A2+2</f>
        <v>45743</v>
      </c>
      <c r="B3" t="s">
        <v>61</v>
      </c>
      <c r="C3">
        <v>0</v>
      </c>
      <c r="F3" s="3">
        <v>0.625</v>
      </c>
      <c r="G3" s="3"/>
    </row>
    <row r="4" spans="1:7" x14ac:dyDescent="0.3">
      <c r="A4" s="2">
        <f>A2+7</f>
        <v>45748</v>
      </c>
      <c r="B4" t="s">
        <v>25</v>
      </c>
      <c r="C4">
        <v>1</v>
      </c>
      <c r="F4" s="3">
        <v>0.25</v>
      </c>
      <c r="G4" s="3"/>
    </row>
    <row r="5" spans="1:7" x14ac:dyDescent="0.3">
      <c r="A5" s="2">
        <f>A3+7</f>
        <v>45750</v>
      </c>
      <c r="B5" t="s">
        <v>25</v>
      </c>
      <c r="C5">
        <v>1</v>
      </c>
      <c r="F5" s="3">
        <v>0.625</v>
      </c>
      <c r="G5" s="3"/>
    </row>
    <row r="6" spans="1:7" x14ac:dyDescent="0.3">
      <c r="A6" s="2">
        <f>A4+7</f>
        <v>45755</v>
      </c>
      <c r="B6" t="s">
        <v>25</v>
      </c>
      <c r="C6">
        <v>1</v>
      </c>
      <c r="F6" s="3">
        <v>0.25</v>
      </c>
      <c r="G6" s="3"/>
    </row>
    <row r="7" spans="1:7" x14ac:dyDescent="0.3">
      <c r="A7" s="2">
        <f>A6+2</f>
        <v>45757</v>
      </c>
      <c r="B7" t="s">
        <v>25</v>
      </c>
      <c r="C7">
        <v>1</v>
      </c>
      <c r="F7" s="3">
        <v>0.625</v>
      </c>
      <c r="G7" s="3"/>
    </row>
    <row r="8" spans="1:7" x14ac:dyDescent="0.3">
      <c r="A8" s="2">
        <f t="shared" ref="A8:A14" si="0">A6+7</f>
        <v>45762</v>
      </c>
      <c r="B8" t="s">
        <v>25</v>
      </c>
      <c r="C8">
        <v>1</v>
      </c>
      <c r="F8" s="3">
        <v>0.25</v>
      </c>
      <c r="G8" s="3"/>
    </row>
    <row r="9" spans="1:7" x14ac:dyDescent="0.3">
      <c r="A9" s="2">
        <f t="shared" si="0"/>
        <v>45764</v>
      </c>
      <c r="B9" t="s">
        <v>25</v>
      </c>
      <c r="C9">
        <v>1</v>
      </c>
      <c r="F9" s="3">
        <v>0.625</v>
      </c>
      <c r="G9" s="3"/>
    </row>
    <row r="10" spans="1:7" x14ac:dyDescent="0.3">
      <c r="A10" s="2">
        <f t="shared" si="0"/>
        <v>45769</v>
      </c>
      <c r="B10" t="s">
        <v>25</v>
      </c>
      <c r="C10">
        <v>1</v>
      </c>
      <c r="F10" s="3">
        <v>0.25</v>
      </c>
      <c r="G10" s="3"/>
    </row>
    <row r="11" spans="1:7" x14ac:dyDescent="0.3">
      <c r="A11" s="2">
        <f t="shared" si="0"/>
        <v>45771</v>
      </c>
      <c r="B11" t="s">
        <v>108</v>
      </c>
      <c r="C11">
        <v>0</v>
      </c>
      <c r="F11" s="3">
        <v>0.625</v>
      </c>
      <c r="G11" s="3"/>
    </row>
    <row r="12" spans="1:7" x14ac:dyDescent="0.3">
      <c r="A12" s="2">
        <f t="shared" si="0"/>
        <v>45776</v>
      </c>
      <c r="B12" t="s">
        <v>25</v>
      </c>
      <c r="C12">
        <v>1</v>
      </c>
      <c r="F12" s="3">
        <v>0.25</v>
      </c>
      <c r="G12" s="3"/>
    </row>
    <row r="13" spans="1:7" x14ac:dyDescent="0.3">
      <c r="A13" s="2">
        <f t="shared" si="0"/>
        <v>45778</v>
      </c>
      <c r="B13" t="s">
        <v>25</v>
      </c>
      <c r="C13">
        <v>1</v>
      </c>
      <c r="F13" s="3">
        <v>0.625</v>
      </c>
      <c r="G13" s="3"/>
    </row>
    <row r="14" spans="1:7" x14ac:dyDescent="0.3">
      <c r="A14" s="2">
        <f t="shared" si="0"/>
        <v>45783</v>
      </c>
      <c r="B14" t="s">
        <v>25</v>
      </c>
      <c r="C14">
        <v>1</v>
      </c>
      <c r="F14" s="3">
        <v>0.25</v>
      </c>
      <c r="G14" s="3"/>
    </row>
    <row r="15" spans="1:7" x14ac:dyDescent="0.3">
      <c r="A15" s="2"/>
      <c r="F15" s="3"/>
      <c r="G15" s="3"/>
    </row>
    <row r="16" spans="1:7" x14ac:dyDescent="0.3">
      <c r="A16" s="2"/>
      <c r="F16" s="3"/>
    </row>
    <row r="17" spans="1:6" x14ac:dyDescent="0.3">
      <c r="A17" s="2"/>
      <c r="F17" s="3"/>
    </row>
    <row r="18" spans="1:6" x14ac:dyDescent="0.3">
      <c r="A18" s="2"/>
      <c r="F18" s="3"/>
    </row>
    <row r="19" spans="1:6" x14ac:dyDescent="0.3">
      <c r="A19" s="2"/>
      <c r="F19" s="3"/>
    </row>
    <row r="20" spans="1:6" x14ac:dyDescent="0.3">
      <c r="A20" s="2"/>
      <c r="F20" s="3"/>
    </row>
    <row r="21" spans="1:6" x14ac:dyDescent="0.3">
      <c r="A21" s="2"/>
      <c r="F21" s="3"/>
    </row>
    <row r="22" spans="1:6" x14ac:dyDescent="0.3">
      <c r="A22" s="2"/>
      <c r="F22" s="3"/>
    </row>
    <row r="23" spans="1:6" x14ac:dyDescent="0.3">
      <c r="A23" s="2"/>
      <c r="F23" s="3"/>
    </row>
    <row r="24" spans="1:6" x14ac:dyDescent="0.3">
      <c r="A24" s="2"/>
      <c r="F24" s="3"/>
    </row>
    <row r="25" spans="1:6" x14ac:dyDescent="0.3">
      <c r="A25" s="2"/>
      <c r="F25" s="3"/>
    </row>
    <row r="26" spans="1:6" x14ac:dyDescent="0.3">
      <c r="A26" s="2"/>
      <c r="F26" s="3"/>
    </row>
    <row r="27" spans="1:6" x14ac:dyDescent="0.3">
      <c r="A27" s="2"/>
      <c r="F27" s="3"/>
    </row>
    <row r="28" spans="1:6" x14ac:dyDescent="0.3">
      <c r="A28" s="2"/>
      <c r="F28" s="3"/>
    </row>
    <row r="29" spans="1:6" x14ac:dyDescent="0.3">
      <c r="A29" s="2"/>
      <c r="F29" s="3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62AC8C-5479-40D8-9AB0-A7E9CF7E92E4}">
  <dimension ref="A1:T207"/>
  <sheetViews>
    <sheetView tabSelected="1" topLeftCell="C84" zoomScale="130" zoomScaleNormal="130" workbookViewId="0">
      <selection activeCell="I99" sqref="I99"/>
    </sheetView>
  </sheetViews>
  <sheetFormatPr defaultRowHeight="14.4" x14ac:dyDescent="0.3"/>
  <cols>
    <col min="1" max="1" width="10.6640625" style="1" customWidth="1"/>
    <col min="2" max="2" width="5.88671875" style="24" customWidth="1"/>
    <col min="3" max="3" width="47.5546875" customWidth="1"/>
    <col min="4" max="4" width="8.33203125" customWidth="1"/>
    <col min="5" max="5" width="13.88671875" bestFit="1" customWidth="1"/>
    <col min="7" max="7" width="19.109375" style="24" customWidth="1"/>
    <col min="8" max="8" width="10.88671875" customWidth="1"/>
    <col min="9" max="9" width="18.6640625" customWidth="1"/>
  </cols>
  <sheetData>
    <row r="1" spans="1:20" ht="15.6" x14ac:dyDescent="0.3">
      <c r="A1" s="15"/>
      <c r="B1" s="21"/>
      <c r="C1" s="16" t="str">
        <f>Opening!I1</f>
        <v>TGab agenda November 2024 through January 2025</v>
      </c>
      <c r="D1" s="14" t="s">
        <v>49</v>
      </c>
      <c r="E1" s="14">
        <v>-7</v>
      </c>
      <c r="F1" s="14"/>
      <c r="G1" s="21"/>
    </row>
    <row r="2" spans="1:20" ht="15.6" x14ac:dyDescent="0.3">
      <c r="A2" s="15"/>
      <c r="B2" s="21"/>
      <c r="C2" s="16" t="s">
        <v>19</v>
      </c>
      <c r="D2" s="14"/>
      <c r="E2" s="14"/>
      <c r="F2" s="14"/>
      <c r="G2" s="21"/>
    </row>
    <row r="3" spans="1:20" s="17" customFormat="1" x14ac:dyDescent="0.3">
      <c r="A3" s="18" t="s">
        <v>0</v>
      </c>
      <c r="B3" s="22" t="s">
        <v>1</v>
      </c>
      <c r="C3" s="19" t="s">
        <v>2</v>
      </c>
      <c r="D3" s="20" t="s">
        <v>6</v>
      </c>
      <c r="E3" s="20" t="s">
        <v>47</v>
      </c>
      <c r="F3" s="20" t="s">
        <v>4</v>
      </c>
      <c r="G3" s="22" t="s">
        <v>20</v>
      </c>
      <c r="I3" s="17" t="s">
        <v>23</v>
      </c>
      <c r="T3" s="17" t="s">
        <v>3</v>
      </c>
    </row>
    <row r="4" spans="1:20" s="4" customFormat="1" x14ac:dyDescent="0.3">
      <c r="A4" s="25">
        <f>Summary!$A$2</f>
        <v>45741</v>
      </c>
      <c r="B4" s="23"/>
      <c r="C4" s="4" t="str">
        <f>CONCATENATE(TEXT(Summary!$A$2,"dd-mmm")," ",Summary!$B$2)</f>
        <v>25-Mar No Meeting</v>
      </c>
      <c r="E4" s="5">
        <f>Summary!F2</f>
        <v>0.25</v>
      </c>
      <c r="F4" s="5">
        <f>E4+TIME(-$E$1,0,0)</f>
        <v>0.54166666666666674</v>
      </c>
      <c r="G4" s="23"/>
    </row>
    <row r="5" spans="1:20" x14ac:dyDescent="0.3">
      <c r="E5" s="3"/>
    </row>
    <row r="6" spans="1:20" s="4" customFormat="1" x14ac:dyDescent="0.3">
      <c r="A6" s="25">
        <f>Summary!$A$3</f>
        <v>45743</v>
      </c>
      <c r="B6" s="23"/>
      <c r="C6" s="4" t="str">
        <f>CONCATENATE(TEXT(Summary!$A$3,"dd-mmm")," ",Summary!$B$3)</f>
        <v>27-Mar Opening and Comment Resolution</v>
      </c>
      <c r="E6" s="5">
        <f>Summary!F3</f>
        <v>0.625</v>
      </c>
      <c r="F6" s="5">
        <f>E6+TIME(-$E$1,0,0)</f>
        <v>0.91666666666666674</v>
      </c>
      <c r="G6" s="23"/>
    </row>
    <row r="7" spans="1:20" x14ac:dyDescent="0.3">
      <c r="A7" s="2"/>
      <c r="B7" s="24">
        <v>1</v>
      </c>
      <c r="C7" t="s">
        <v>7</v>
      </c>
      <c r="D7">
        <v>10</v>
      </c>
      <c r="E7" s="3">
        <f>E6+TIME(0,D4,0)</f>
        <v>0.625</v>
      </c>
      <c r="F7" s="3"/>
      <c r="G7" s="24" t="s">
        <v>21</v>
      </c>
      <c r="I7" s="26"/>
    </row>
    <row r="8" spans="1:20" x14ac:dyDescent="0.3">
      <c r="B8" s="24">
        <f t="shared" ref="B8:B10" si="0">B7+1</f>
        <v>2</v>
      </c>
      <c r="C8" t="s">
        <v>63</v>
      </c>
      <c r="D8">
        <v>10</v>
      </c>
      <c r="E8" s="3">
        <f>E7+TIME(0,D7,0)</f>
        <v>0.63194444444444442</v>
      </c>
      <c r="G8" s="24" t="s">
        <v>21</v>
      </c>
      <c r="I8" s="26"/>
    </row>
    <row r="9" spans="1:20" x14ac:dyDescent="0.3">
      <c r="B9" s="24">
        <f t="shared" si="0"/>
        <v>3</v>
      </c>
      <c r="C9" t="s">
        <v>65</v>
      </c>
      <c r="D9">
        <v>30</v>
      </c>
      <c r="E9" s="3">
        <f>E8+TIME(0,D8,0)</f>
        <v>0.63888888888888884</v>
      </c>
      <c r="I9" s="26"/>
    </row>
    <row r="10" spans="1:20" x14ac:dyDescent="0.3">
      <c r="B10" s="24">
        <f t="shared" si="0"/>
        <v>4</v>
      </c>
      <c r="C10" t="s">
        <v>64</v>
      </c>
      <c r="D10" s="57">
        <v>10</v>
      </c>
      <c r="E10" s="3">
        <f>E9+TIME(0,D9,0)</f>
        <v>0.65972222222222221</v>
      </c>
      <c r="G10" s="24" t="s">
        <v>21</v>
      </c>
      <c r="I10" s="26"/>
    </row>
    <row r="11" spans="1:20" x14ac:dyDescent="0.3">
      <c r="C11" t="s">
        <v>8</v>
      </c>
      <c r="E11" s="3">
        <f>E10+TIME(0,D10,0)</f>
        <v>0.66666666666666663</v>
      </c>
    </row>
    <row r="12" spans="1:20" x14ac:dyDescent="0.3">
      <c r="E12" s="3"/>
    </row>
    <row r="13" spans="1:20" s="4" customFormat="1" x14ac:dyDescent="0.3">
      <c r="A13" s="25">
        <f>Summary!$A$4</f>
        <v>45748</v>
      </c>
      <c r="B13" s="23"/>
      <c r="C13" s="4" t="str">
        <f>CONCATENATE(TEXT(Summary!$A$4,"dd-mmm")," ",Summary!$B$4)</f>
        <v>01-Apr Comment Resolution</v>
      </c>
      <c r="E13" s="5">
        <f>Summary!F4</f>
        <v>0.25</v>
      </c>
      <c r="F13" s="5">
        <f>E13+TIME(-$E$1,0,0)</f>
        <v>0.54166666666666674</v>
      </c>
    </row>
    <row r="14" spans="1:20" x14ac:dyDescent="0.3">
      <c r="B14" s="24">
        <f>B10+1</f>
        <v>5</v>
      </c>
      <c r="C14" t="s">
        <v>9</v>
      </c>
      <c r="D14">
        <v>10</v>
      </c>
      <c r="E14" s="3">
        <f>E13+TIME(0,D13,0)</f>
        <v>0.25</v>
      </c>
      <c r="G14" s="24" t="s">
        <v>21</v>
      </c>
    </row>
    <row r="15" spans="1:20" x14ac:dyDescent="0.3">
      <c r="B15" s="24">
        <f t="shared" ref="B15:B16" si="1">B14+1</f>
        <v>6</v>
      </c>
      <c r="C15" t="s">
        <v>66</v>
      </c>
      <c r="D15">
        <v>10</v>
      </c>
      <c r="E15" s="3">
        <f t="shared" ref="E15" si="2">E14+TIME(0,D14,0)</f>
        <v>0.25694444444444442</v>
      </c>
      <c r="G15" s="24" t="s">
        <v>21</v>
      </c>
      <c r="I15" s="26"/>
    </row>
    <row r="16" spans="1:20" x14ac:dyDescent="0.3">
      <c r="B16" s="24">
        <f t="shared" si="1"/>
        <v>7</v>
      </c>
      <c r="C16" t="s">
        <v>67</v>
      </c>
      <c r="D16">
        <v>20</v>
      </c>
      <c r="E16" s="3">
        <f>E15+TIME(0,D15,0)</f>
        <v>0.26388888888888884</v>
      </c>
      <c r="G16" s="24" t="s">
        <v>51</v>
      </c>
      <c r="I16" s="26"/>
    </row>
    <row r="17" spans="1:9" x14ac:dyDescent="0.3">
      <c r="B17" s="24">
        <f>B16+1</f>
        <v>8</v>
      </c>
      <c r="C17" t="s">
        <v>22</v>
      </c>
      <c r="D17">
        <v>20</v>
      </c>
      <c r="E17" s="3">
        <f>E16+TIME(0,D16,0)</f>
        <v>0.27777777777777773</v>
      </c>
      <c r="G17" s="24" t="s">
        <v>22</v>
      </c>
      <c r="I17" s="26"/>
    </row>
    <row r="18" spans="1:9" x14ac:dyDescent="0.3">
      <c r="B18" s="24">
        <f>B17+1</f>
        <v>9</v>
      </c>
      <c r="C18" t="s">
        <v>8</v>
      </c>
      <c r="E18" s="3">
        <f>E17+TIME(0,D17,0)</f>
        <v>0.29166666666666663</v>
      </c>
      <c r="G18" s="24" t="s">
        <v>68</v>
      </c>
      <c r="H18" s="24"/>
      <c r="I18" s="26"/>
    </row>
    <row r="19" spans="1:9" x14ac:dyDescent="0.3">
      <c r="E19" s="3"/>
      <c r="H19" s="24"/>
      <c r="I19" s="26"/>
    </row>
    <row r="20" spans="1:9" x14ac:dyDescent="0.3">
      <c r="E20" s="3"/>
    </row>
    <row r="21" spans="1:9" s="4" customFormat="1" x14ac:dyDescent="0.3">
      <c r="A21" s="25">
        <f>Summary!$A$5</f>
        <v>45750</v>
      </c>
      <c r="B21" s="24"/>
      <c r="C21" s="4" t="str">
        <f>CONCATENATE(TEXT(Summary!$A$5,"dd-mmm")," ",Summary!$B$5)</f>
        <v>03-Apr Comment Resolution</v>
      </c>
      <c r="E21" s="5">
        <f>Summary!F5</f>
        <v>0.625</v>
      </c>
      <c r="F21" s="5">
        <f>E21+TIME(-$E$1,0,0)</f>
        <v>0.91666666666666674</v>
      </c>
      <c r="G21" s="23"/>
    </row>
    <row r="22" spans="1:9" x14ac:dyDescent="0.3">
      <c r="B22" s="24">
        <f>B18+1</f>
        <v>10</v>
      </c>
      <c r="C22" t="s">
        <v>9</v>
      </c>
      <c r="D22">
        <v>5</v>
      </c>
      <c r="E22" s="3">
        <f t="shared" ref="E22:E26" si="3">E21+TIME(0,D21,0)</f>
        <v>0.625</v>
      </c>
      <c r="G22" s="24" t="s">
        <v>21</v>
      </c>
    </row>
    <row r="23" spans="1:9" x14ac:dyDescent="0.3">
      <c r="B23" s="24">
        <f>B22+1</f>
        <v>11</v>
      </c>
      <c r="C23" t="s">
        <v>88</v>
      </c>
      <c r="D23">
        <v>20</v>
      </c>
      <c r="E23" s="3">
        <f t="shared" si="3"/>
        <v>0.62847222222222221</v>
      </c>
      <c r="G23" s="24" t="s">
        <v>21</v>
      </c>
      <c r="I23" s="26"/>
    </row>
    <row r="24" spans="1:9" x14ac:dyDescent="0.3">
      <c r="B24" s="24">
        <f>B23+1</f>
        <v>12</v>
      </c>
      <c r="C24" t="s">
        <v>90</v>
      </c>
      <c r="D24">
        <v>15</v>
      </c>
      <c r="E24" s="3">
        <f t="shared" si="3"/>
        <v>0.64236111111111105</v>
      </c>
      <c r="G24" s="24" t="s">
        <v>91</v>
      </c>
      <c r="I24" s="26"/>
    </row>
    <row r="25" spans="1:9" x14ac:dyDescent="0.3">
      <c r="B25" s="24">
        <f>B24+1</f>
        <v>13</v>
      </c>
      <c r="C25" t="s">
        <v>89</v>
      </c>
      <c r="D25">
        <v>20</v>
      </c>
      <c r="E25" s="3">
        <f t="shared" si="3"/>
        <v>0.65277777777777768</v>
      </c>
      <c r="G25" s="24" t="s">
        <v>92</v>
      </c>
    </row>
    <row r="26" spans="1:9" x14ac:dyDescent="0.3">
      <c r="B26" s="24">
        <f>B25+1</f>
        <v>14</v>
      </c>
      <c r="C26" t="s">
        <v>8</v>
      </c>
      <c r="D26">
        <v>0</v>
      </c>
      <c r="E26" s="3">
        <f t="shared" si="3"/>
        <v>0.66666666666666652</v>
      </c>
      <c r="G26" s="24" t="s">
        <v>21</v>
      </c>
      <c r="I26" s="26"/>
    </row>
    <row r="27" spans="1:9" x14ac:dyDescent="0.3">
      <c r="C27" t="s">
        <v>89</v>
      </c>
      <c r="E27" s="3"/>
    </row>
    <row r="28" spans="1:9" x14ac:dyDescent="0.3">
      <c r="A28" s="25"/>
    </row>
    <row r="29" spans="1:9" s="4" customFormat="1" x14ac:dyDescent="0.3">
      <c r="A29" s="25">
        <f>Summary!$A$6</f>
        <v>45755</v>
      </c>
      <c r="B29" s="24"/>
      <c r="C29" s="4" t="str">
        <f>CONCATENATE(TEXT(Summary!$A$6,"dd-mmm")," ",Summary!$B$6)</f>
        <v>08-Apr Comment Resolution</v>
      </c>
    </row>
    <row r="30" spans="1:9" x14ac:dyDescent="0.3">
      <c r="B30" s="24">
        <f>B26+1</f>
        <v>15</v>
      </c>
      <c r="C30" t="s">
        <v>9</v>
      </c>
      <c r="D30">
        <v>5</v>
      </c>
      <c r="E30" s="3">
        <f t="shared" ref="E30:E34" si="4">E29+TIME(0,D29,0)</f>
        <v>0</v>
      </c>
      <c r="G30" s="24" t="s">
        <v>21</v>
      </c>
    </row>
    <row r="31" spans="1:9" x14ac:dyDescent="0.3">
      <c r="B31" s="24">
        <f>B30+1</f>
        <v>16</v>
      </c>
      <c r="C31" t="s">
        <v>93</v>
      </c>
      <c r="D31">
        <v>20</v>
      </c>
      <c r="E31" s="3">
        <f t="shared" si="4"/>
        <v>3.472222222222222E-3</v>
      </c>
      <c r="G31" s="24" t="s">
        <v>51</v>
      </c>
      <c r="I31" s="26"/>
    </row>
    <row r="32" spans="1:9" x14ac:dyDescent="0.3">
      <c r="B32" s="24">
        <f>B31+1</f>
        <v>17</v>
      </c>
      <c r="C32" t="s">
        <v>89</v>
      </c>
      <c r="D32">
        <v>15</v>
      </c>
      <c r="E32" s="3">
        <f t="shared" si="4"/>
        <v>1.7361111111111112E-2</v>
      </c>
      <c r="G32" s="24" t="s">
        <v>92</v>
      </c>
      <c r="I32" s="26" t="s">
        <v>99</v>
      </c>
    </row>
    <row r="33" spans="1:9" x14ac:dyDescent="0.3">
      <c r="B33" s="24">
        <f>B32+1</f>
        <v>18</v>
      </c>
      <c r="C33" t="s">
        <v>22</v>
      </c>
      <c r="D33">
        <v>20</v>
      </c>
      <c r="E33" s="3">
        <f t="shared" si="4"/>
        <v>2.7777777777777776E-2</v>
      </c>
      <c r="G33" s="24" t="s">
        <v>22</v>
      </c>
    </row>
    <row r="34" spans="1:9" x14ac:dyDescent="0.3">
      <c r="B34" s="24">
        <f>B33+1</f>
        <v>19</v>
      </c>
      <c r="C34" t="s">
        <v>8</v>
      </c>
      <c r="D34">
        <v>0</v>
      </c>
      <c r="E34" s="3">
        <f t="shared" si="4"/>
        <v>4.1666666666666664E-2</v>
      </c>
      <c r="G34" s="24" t="s">
        <v>21</v>
      </c>
    </row>
    <row r="36" spans="1:9" s="4" customFormat="1" x14ac:dyDescent="0.3">
      <c r="A36" s="25"/>
      <c r="B36" s="23"/>
      <c r="E36" s="5"/>
      <c r="F36" s="5"/>
      <c r="G36" s="23"/>
    </row>
    <row r="37" spans="1:9" x14ac:dyDescent="0.3">
      <c r="E37" s="3"/>
      <c r="F37" s="5"/>
    </row>
    <row r="38" spans="1:9" x14ac:dyDescent="0.3">
      <c r="A38" s="25">
        <f>Summary!$A$7</f>
        <v>45757</v>
      </c>
      <c r="C38" s="4" t="str">
        <f>CONCATENATE(TEXT(Summary!$A$7,"dd-mmm")," ",Summary!$B$7)</f>
        <v>10-Apr Comment Resolution</v>
      </c>
      <c r="E38" s="3"/>
      <c r="I38" s="26"/>
    </row>
    <row r="39" spans="1:9" x14ac:dyDescent="0.3">
      <c r="B39" s="24">
        <f>B35+1</f>
        <v>1</v>
      </c>
      <c r="C39" t="s">
        <v>9</v>
      </c>
      <c r="D39">
        <v>5</v>
      </c>
      <c r="E39" s="3">
        <f t="shared" ref="E39:E43" si="5">E38+TIME(0,D38,0)</f>
        <v>0</v>
      </c>
      <c r="G39" s="24" t="s">
        <v>21</v>
      </c>
    </row>
    <row r="40" spans="1:9" x14ac:dyDescent="0.3">
      <c r="B40" s="24">
        <f>B39+1</f>
        <v>2</v>
      </c>
      <c r="C40" t="s">
        <v>94</v>
      </c>
      <c r="D40">
        <v>15</v>
      </c>
      <c r="E40" s="3">
        <f t="shared" si="5"/>
        <v>3.472222222222222E-3</v>
      </c>
      <c r="G40" s="24" t="s">
        <v>95</v>
      </c>
      <c r="I40" s="26" t="s">
        <v>100</v>
      </c>
    </row>
    <row r="41" spans="1:9" x14ac:dyDescent="0.3">
      <c r="B41" s="24">
        <f>B40+1</f>
        <v>3</v>
      </c>
      <c r="C41" t="s">
        <v>96</v>
      </c>
      <c r="D41">
        <v>15</v>
      </c>
      <c r="E41" s="3">
        <f t="shared" si="5"/>
        <v>1.3888888888888888E-2</v>
      </c>
      <c r="G41" s="24" t="s">
        <v>51</v>
      </c>
      <c r="I41" s="26"/>
    </row>
    <row r="42" spans="1:9" x14ac:dyDescent="0.3">
      <c r="B42" s="24">
        <f>B41+1</f>
        <v>4</v>
      </c>
      <c r="C42" t="s">
        <v>97</v>
      </c>
      <c r="D42">
        <v>25</v>
      </c>
      <c r="E42" s="3">
        <f t="shared" si="5"/>
        <v>2.4305555555555552E-2</v>
      </c>
      <c r="G42" s="24" t="s">
        <v>92</v>
      </c>
      <c r="I42" s="26" t="s">
        <v>98</v>
      </c>
    </row>
    <row r="43" spans="1:9" x14ac:dyDescent="0.3">
      <c r="B43" s="24">
        <f>B42+1</f>
        <v>5</v>
      </c>
      <c r="C43" t="s">
        <v>8</v>
      </c>
      <c r="D43">
        <v>0</v>
      </c>
      <c r="E43" s="3">
        <f t="shared" si="5"/>
        <v>4.1666666666666664E-2</v>
      </c>
      <c r="G43" s="24" t="s">
        <v>21</v>
      </c>
    </row>
    <row r="45" spans="1:9" s="4" customFormat="1" x14ac:dyDescent="0.3">
      <c r="A45" s="25"/>
      <c r="B45" s="23"/>
      <c r="E45" s="5"/>
      <c r="F45" s="5"/>
      <c r="G45" s="23"/>
    </row>
    <row r="46" spans="1:9" x14ac:dyDescent="0.3">
      <c r="A46" s="25">
        <f>Summary!$A$8</f>
        <v>45762</v>
      </c>
      <c r="C46" s="4" t="str">
        <f>CONCATENATE(TEXT(Summary!$A$8,"dd-mmm")," ",Summary!$B$8)</f>
        <v>15-Apr Comment Resolution</v>
      </c>
      <c r="E46" s="3"/>
      <c r="F46" s="5"/>
    </row>
    <row r="47" spans="1:9" x14ac:dyDescent="0.3">
      <c r="B47" s="24">
        <f>B43+1</f>
        <v>6</v>
      </c>
      <c r="C47" t="s">
        <v>9</v>
      </c>
      <c r="D47">
        <v>5</v>
      </c>
      <c r="E47" s="3">
        <f t="shared" ref="E47:E51" si="6">E46+TIME(0,D46,0)</f>
        <v>0</v>
      </c>
      <c r="G47" s="24" t="s">
        <v>21</v>
      </c>
      <c r="I47" s="26"/>
    </row>
    <row r="48" spans="1:9" x14ac:dyDescent="0.3">
      <c r="B48" s="24">
        <f>B47+1</f>
        <v>7</v>
      </c>
      <c r="C48" t="s">
        <v>101</v>
      </c>
      <c r="D48">
        <v>15</v>
      </c>
      <c r="E48" s="3">
        <f t="shared" si="6"/>
        <v>3.472222222222222E-3</v>
      </c>
      <c r="G48" s="24" t="s">
        <v>51</v>
      </c>
      <c r="I48" s="26" t="s">
        <v>103</v>
      </c>
    </row>
    <row r="49" spans="1:9" x14ac:dyDescent="0.3">
      <c r="B49" s="24">
        <f>B48+1</f>
        <v>8</v>
      </c>
      <c r="C49" t="s">
        <v>102</v>
      </c>
      <c r="D49">
        <v>15</v>
      </c>
      <c r="E49" s="3">
        <f t="shared" si="6"/>
        <v>1.3888888888888888E-2</v>
      </c>
      <c r="G49" s="24" t="s">
        <v>92</v>
      </c>
      <c r="I49" s="26"/>
    </row>
    <row r="50" spans="1:9" x14ac:dyDescent="0.3">
      <c r="B50" s="24">
        <f>B49+1</f>
        <v>9</v>
      </c>
      <c r="C50" t="s">
        <v>62</v>
      </c>
      <c r="D50">
        <v>25</v>
      </c>
      <c r="E50" s="3">
        <f t="shared" si="6"/>
        <v>2.4305555555555552E-2</v>
      </c>
      <c r="G50" s="24" t="s">
        <v>22</v>
      </c>
    </row>
    <row r="51" spans="1:9" x14ac:dyDescent="0.3">
      <c r="B51" s="24">
        <f>B50+1</f>
        <v>10</v>
      </c>
      <c r="C51" t="s">
        <v>8</v>
      </c>
      <c r="D51">
        <v>0</v>
      </c>
      <c r="E51" s="3">
        <f t="shared" si="6"/>
        <v>4.1666666666666664E-2</v>
      </c>
      <c r="G51" s="24" t="s">
        <v>21</v>
      </c>
    </row>
    <row r="52" spans="1:9" x14ac:dyDescent="0.3">
      <c r="A52" s="25"/>
      <c r="E52" s="3"/>
      <c r="F52" s="5"/>
    </row>
    <row r="53" spans="1:9" s="4" customFormat="1" x14ac:dyDescent="0.3">
      <c r="A53" s="25"/>
      <c r="B53" s="23"/>
      <c r="E53" s="5"/>
      <c r="F53" s="5"/>
      <c r="G53" s="23"/>
    </row>
    <row r="54" spans="1:9" x14ac:dyDescent="0.3">
      <c r="A54" s="25">
        <f>Summary!$A$9</f>
        <v>45764</v>
      </c>
      <c r="C54" s="4" t="str">
        <f>CONCATENATE(TEXT(Summary!$A$9,"dd-mmm")," ",Summary!$B$9)</f>
        <v>17-Apr Comment Resolution</v>
      </c>
      <c r="E54" s="3"/>
      <c r="I54" s="26"/>
    </row>
    <row r="55" spans="1:9" x14ac:dyDescent="0.3">
      <c r="B55" s="24">
        <f>B51+1</f>
        <v>11</v>
      </c>
      <c r="C55" t="s">
        <v>9</v>
      </c>
      <c r="D55">
        <v>5</v>
      </c>
      <c r="E55" s="3">
        <f t="shared" ref="E55:E59" si="7">E54+TIME(0,D54,0)</f>
        <v>0</v>
      </c>
      <c r="G55" s="24" t="s">
        <v>21</v>
      </c>
      <c r="I55" s="26"/>
    </row>
    <row r="56" spans="1:9" x14ac:dyDescent="0.3">
      <c r="B56" s="24">
        <f>B55+1</f>
        <v>12</v>
      </c>
      <c r="C56" t="s">
        <v>62</v>
      </c>
      <c r="D56">
        <v>15</v>
      </c>
      <c r="E56" s="3">
        <f t="shared" si="7"/>
        <v>3.472222222222222E-3</v>
      </c>
      <c r="G56" s="24" t="s">
        <v>22</v>
      </c>
      <c r="I56" s="26"/>
    </row>
    <row r="57" spans="1:9" x14ac:dyDescent="0.3">
      <c r="B57" s="24">
        <f>B56+1</f>
        <v>13</v>
      </c>
      <c r="C57" t="s">
        <v>62</v>
      </c>
      <c r="D57">
        <v>20</v>
      </c>
      <c r="E57" s="3">
        <f t="shared" si="7"/>
        <v>1.3888888888888888E-2</v>
      </c>
      <c r="G57" s="24" t="s">
        <v>22</v>
      </c>
      <c r="I57" s="26"/>
    </row>
    <row r="58" spans="1:9" x14ac:dyDescent="0.3">
      <c r="B58" s="24">
        <f>B57+1</f>
        <v>14</v>
      </c>
      <c r="C58" t="s">
        <v>62</v>
      </c>
      <c r="D58">
        <v>20</v>
      </c>
      <c r="E58" s="3">
        <f t="shared" si="7"/>
        <v>2.7777777777777776E-2</v>
      </c>
      <c r="G58" s="24" t="s">
        <v>22</v>
      </c>
    </row>
    <row r="59" spans="1:9" x14ac:dyDescent="0.3">
      <c r="B59" s="24">
        <f>B58+1</f>
        <v>15</v>
      </c>
      <c r="C59" t="s">
        <v>8</v>
      </c>
      <c r="D59">
        <v>0</v>
      </c>
      <c r="E59" s="3">
        <f t="shared" si="7"/>
        <v>4.1666666666666664E-2</v>
      </c>
      <c r="G59" s="24" t="s">
        <v>21</v>
      </c>
    </row>
    <row r="60" spans="1:9" x14ac:dyDescent="0.3">
      <c r="E60" s="3"/>
    </row>
    <row r="61" spans="1:9" x14ac:dyDescent="0.3">
      <c r="E61" s="3"/>
    </row>
    <row r="62" spans="1:9" x14ac:dyDescent="0.3">
      <c r="A62" s="25">
        <f>Summary!$A$10</f>
        <v>45769</v>
      </c>
      <c r="C62" s="4" t="str">
        <f>CONCATENATE(TEXT(Summary!$A$10,"dd-mmm")," ",Summary!$B$10)</f>
        <v>22-Apr Comment Resolution</v>
      </c>
      <c r="E62" s="3"/>
      <c r="I62" s="26"/>
    </row>
    <row r="63" spans="1:9" x14ac:dyDescent="0.3">
      <c r="B63" s="24">
        <f>B59+1</f>
        <v>16</v>
      </c>
      <c r="C63" t="s">
        <v>9</v>
      </c>
      <c r="D63">
        <v>5</v>
      </c>
      <c r="E63" s="3">
        <f t="shared" ref="E63:E67" si="8">E62+TIME(0,D62,0)</f>
        <v>0</v>
      </c>
      <c r="G63" s="24" t="s">
        <v>21</v>
      </c>
      <c r="I63" s="26"/>
    </row>
    <row r="64" spans="1:9" x14ac:dyDescent="0.3">
      <c r="B64" s="24">
        <f>B63+1</f>
        <v>17</v>
      </c>
      <c r="C64" t="s">
        <v>62</v>
      </c>
      <c r="D64">
        <v>15</v>
      </c>
      <c r="E64" s="3">
        <f t="shared" si="8"/>
        <v>3.472222222222222E-3</v>
      </c>
      <c r="G64" s="24" t="s">
        <v>22</v>
      </c>
      <c r="I64" s="26"/>
    </row>
    <row r="65" spans="1:9" x14ac:dyDescent="0.3">
      <c r="B65" s="24">
        <f>B64+1</f>
        <v>18</v>
      </c>
      <c r="C65" t="s">
        <v>62</v>
      </c>
      <c r="D65">
        <v>20</v>
      </c>
      <c r="E65" s="3">
        <f t="shared" si="8"/>
        <v>1.3888888888888888E-2</v>
      </c>
      <c r="G65" s="24" t="s">
        <v>22</v>
      </c>
      <c r="I65" s="26"/>
    </row>
    <row r="66" spans="1:9" x14ac:dyDescent="0.3">
      <c r="B66" s="24">
        <f>B65+1</f>
        <v>19</v>
      </c>
      <c r="C66" t="s">
        <v>62</v>
      </c>
      <c r="D66">
        <v>20</v>
      </c>
      <c r="E66" s="3">
        <f t="shared" si="8"/>
        <v>2.7777777777777776E-2</v>
      </c>
      <c r="G66" s="24" t="s">
        <v>22</v>
      </c>
    </row>
    <row r="67" spans="1:9" x14ac:dyDescent="0.3">
      <c r="B67" s="24">
        <f>B66+1</f>
        <v>20</v>
      </c>
      <c r="C67" t="s">
        <v>8</v>
      </c>
      <c r="D67">
        <v>0</v>
      </c>
      <c r="E67" s="3">
        <f t="shared" si="8"/>
        <v>4.1666666666666664E-2</v>
      </c>
      <c r="G67" s="24" t="s">
        <v>21</v>
      </c>
    </row>
    <row r="68" spans="1:9" x14ac:dyDescent="0.3">
      <c r="E68" s="3"/>
    </row>
    <row r="69" spans="1:9" x14ac:dyDescent="0.3">
      <c r="E69" s="3"/>
    </row>
    <row r="70" spans="1:9" x14ac:dyDescent="0.3">
      <c r="A70" s="25">
        <f>Summary!$A$11</f>
        <v>45771</v>
      </c>
      <c r="C70" s="4" t="str">
        <f>CONCATENATE(TEXT(Summary!$A$11,"dd-mmm")," ",Summary!$B$11)</f>
        <v>24-Apr Cancelled</v>
      </c>
      <c r="E70" s="3"/>
      <c r="I70" s="26"/>
    </row>
    <row r="71" spans="1:9" x14ac:dyDescent="0.3">
      <c r="B71" s="67">
        <f>B67+1</f>
        <v>21</v>
      </c>
      <c r="C71" s="68" t="s">
        <v>9</v>
      </c>
      <c r="D71" s="68">
        <v>5</v>
      </c>
      <c r="E71" s="69">
        <f t="shared" ref="E71:E75" si="9">E70+TIME(0,D70,0)</f>
        <v>0</v>
      </c>
      <c r="F71" s="68"/>
      <c r="G71" s="67" t="s">
        <v>21</v>
      </c>
      <c r="I71" s="26"/>
    </row>
    <row r="72" spans="1:9" x14ac:dyDescent="0.3">
      <c r="B72" s="67">
        <f>B71+1</f>
        <v>22</v>
      </c>
      <c r="C72" s="68" t="s">
        <v>62</v>
      </c>
      <c r="D72" s="68">
        <v>15</v>
      </c>
      <c r="E72" s="69">
        <f t="shared" si="9"/>
        <v>3.472222222222222E-3</v>
      </c>
      <c r="F72" s="68"/>
      <c r="G72" s="67" t="s">
        <v>22</v>
      </c>
      <c r="I72" s="26"/>
    </row>
    <row r="73" spans="1:9" x14ac:dyDescent="0.3">
      <c r="B73" s="67">
        <f>B72+1</f>
        <v>23</v>
      </c>
      <c r="C73" s="68" t="s">
        <v>62</v>
      </c>
      <c r="D73" s="68">
        <v>20</v>
      </c>
      <c r="E73" s="69">
        <f t="shared" si="9"/>
        <v>1.3888888888888888E-2</v>
      </c>
      <c r="F73" s="68"/>
      <c r="G73" s="67" t="s">
        <v>22</v>
      </c>
      <c r="I73" s="26"/>
    </row>
    <row r="74" spans="1:9" x14ac:dyDescent="0.3">
      <c r="B74" s="67">
        <f>B73+1</f>
        <v>24</v>
      </c>
      <c r="C74" s="68" t="s">
        <v>62</v>
      </c>
      <c r="D74" s="68">
        <v>20</v>
      </c>
      <c r="E74" s="69">
        <f t="shared" si="9"/>
        <v>2.7777777777777776E-2</v>
      </c>
      <c r="F74" s="68"/>
      <c r="G74" s="67" t="s">
        <v>22</v>
      </c>
    </row>
    <row r="75" spans="1:9" x14ac:dyDescent="0.3">
      <c r="B75" s="67">
        <f>B74+1</f>
        <v>25</v>
      </c>
      <c r="C75" s="68" t="s">
        <v>8</v>
      </c>
      <c r="D75" s="68">
        <v>0</v>
      </c>
      <c r="E75" s="69">
        <f t="shared" si="9"/>
        <v>4.1666666666666664E-2</v>
      </c>
      <c r="F75" s="68"/>
      <c r="G75" s="67" t="s">
        <v>21</v>
      </c>
    </row>
    <row r="76" spans="1:9" x14ac:dyDescent="0.3">
      <c r="E76" s="3"/>
    </row>
    <row r="77" spans="1:9" x14ac:dyDescent="0.3">
      <c r="E77" s="3"/>
    </row>
    <row r="78" spans="1:9" x14ac:dyDescent="0.3">
      <c r="A78" s="25">
        <f>Summary!$A$12</f>
        <v>45776</v>
      </c>
      <c r="C78" s="4" t="str">
        <f>CONCATENATE(TEXT(Summary!$A$12,"dd-mmm")," ",Summary!$B$12)</f>
        <v>29-Apr Comment Resolution</v>
      </c>
      <c r="E78" s="3"/>
      <c r="I78" s="26"/>
    </row>
    <row r="79" spans="1:9" x14ac:dyDescent="0.3">
      <c r="B79" s="24">
        <f>B75+1</f>
        <v>26</v>
      </c>
      <c r="C79" t="s">
        <v>9</v>
      </c>
      <c r="D79">
        <v>5</v>
      </c>
      <c r="E79" s="3">
        <f t="shared" ref="E79:E83" si="10">E78+TIME(0,D78,0)</f>
        <v>0</v>
      </c>
      <c r="G79" s="24" t="s">
        <v>21</v>
      </c>
      <c r="I79" s="26"/>
    </row>
    <row r="80" spans="1:9" x14ac:dyDescent="0.3">
      <c r="B80" s="24">
        <f>B79+1</f>
        <v>27</v>
      </c>
      <c r="C80" t="s">
        <v>104</v>
      </c>
      <c r="D80">
        <v>20</v>
      </c>
      <c r="E80" s="3">
        <f t="shared" si="10"/>
        <v>3.472222222222222E-3</v>
      </c>
      <c r="G80" s="24" t="s">
        <v>105</v>
      </c>
      <c r="I80" s="26"/>
    </row>
    <row r="81" spans="1:9" x14ac:dyDescent="0.3">
      <c r="B81" s="24">
        <f>B80+1</f>
        <v>28</v>
      </c>
      <c r="C81" t="s">
        <v>106</v>
      </c>
      <c r="D81">
        <v>15</v>
      </c>
      <c r="E81" s="3">
        <f t="shared" si="10"/>
        <v>1.7361111111111112E-2</v>
      </c>
      <c r="G81" s="24" t="s">
        <v>107</v>
      </c>
      <c r="I81" s="26"/>
    </row>
    <row r="82" spans="1:9" x14ac:dyDescent="0.3">
      <c r="B82" s="24">
        <f>B81+1</f>
        <v>29</v>
      </c>
      <c r="C82" t="s">
        <v>62</v>
      </c>
      <c r="D82">
        <v>20</v>
      </c>
      <c r="E82" s="3">
        <f t="shared" si="10"/>
        <v>2.7777777777777776E-2</v>
      </c>
      <c r="G82" s="24" t="s">
        <v>22</v>
      </c>
    </row>
    <row r="83" spans="1:9" x14ac:dyDescent="0.3">
      <c r="B83" s="24">
        <f>B82+1</f>
        <v>30</v>
      </c>
      <c r="C83" t="s">
        <v>8</v>
      </c>
      <c r="D83">
        <v>0</v>
      </c>
      <c r="E83" s="3">
        <f t="shared" si="10"/>
        <v>4.1666666666666664E-2</v>
      </c>
      <c r="G83" s="24" t="s">
        <v>21</v>
      </c>
    </row>
    <row r="84" spans="1:9" s="4" customFormat="1" x14ac:dyDescent="0.3">
      <c r="A84" s="25"/>
      <c r="B84" s="23"/>
      <c r="E84" s="5"/>
      <c r="F84" s="5"/>
      <c r="G84" s="23"/>
    </row>
    <row r="85" spans="1:9" x14ac:dyDescent="0.3">
      <c r="A85" s="25"/>
      <c r="E85" s="3"/>
      <c r="I85" s="26"/>
    </row>
    <row r="86" spans="1:9" x14ac:dyDescent="0.3">
      <c r="A86" s="25">
        <f>Summary!$A$13</f>
        <v>45778</v>
      </c>
      <c r="C86" s="4" t="str">
        <f>CONCATENATE(TEXT(Summary!$A$13,"dd-mmm")," ",Summary!$B$13)</f>
        <v>01-May Comment Resolution</v>
      </c>
      <c r="E86" s="3"/>
      <c r="I86" s="26"/>
    </row>
    <row r="87" spans="1:9" x14ac:dyDescent="0.3">
      <c r="B87" s="24">
        <f>B83+1</f>
        <v>31</v>
      </c>
      <c r="C87" t="s">
        <v>9</v>
      </c>
      <c r="D87">
        <v>5</v>
      </c>
      <c r="E87" s="3">
        <f t="shared" ref="E87:E91" si="11">E86+TIME(0,D86,0)</f>
        <v>0</v>
      </c>
      <c r="G87" s="24" t="s">
        <v>21</v>
      </c>
      <c r="I87" s="26"/>
    </row>
    <row r="88" spans="1:9" x14ac:dyDescent="0.3">
      <c r="B88" s="24">
        <f>B87+1</f>
        <v>32</v>
      </c>
      <c r="C88" t="s">
        <v>109</v>
      </c>
      <c r="D88">
        <v>15</v>
      </c>
      <c r="E88" s="3">
        <f t="shared" si="11"/>
        <v>3.472222222222222E-3</v>
      </c>
      <c r="G88" s="24" t="s">
        <v>92</v>
      </c>
      <c r="H88" t="s">
        <v>112</v>
      </c>
      <c r="I88" s="26" t="s">
        <v>113</v>
      </c>
    </row>
    <row r="89" spans="1:9" x14ac:dyDescent="0.3">
      <c r="B89" s="24">
        <f>B88+1</f>
        <v>33</v>
      </c>
      <c r="C89" t="s">
        <v>110</v>
      </c>
      <c r="D89">
        <v>10</v>
      </c>
      <c r="E89" s="3">
        <f t="shared" si="11"/>
        <v>1.3888888888888888E-2</v>
      </c>
      <c r="G89" s="24" t="s">
        <v>95</v>
      </c>
      <c r="I89" s="26"/>
    </row>
    <row r="90" spans="1:9" x14ac:dyDescent="0.3">
      <c r="B90" s="24">
        <f>B89+1</f>
        <v>34</v>
      </c>
      <c r="C90" t="s">
        <v>111</v>
      </c>
      <c r="D90">
        <v>30</v>
      </c>
      <c r="E90" s="3">
        <f t="shared" si="11"/>
        <v>2.0833333333333332E-2</v>
      </c>
      <c r="G90" s="24" t="s">
        <v>22</v>
      </c>
    </row>
    <row r="91" spans="1:9" x14ac:dyDescent="0.3">
      <c r="B91" s="24">
        <f>B90+1</f>
        <v>35</v>
      </c>
      <c r="C91" t="s">
        <v>8</v>
      </c>
      <c r="D91">
        <v>0</v>
      </c>
      <c r="E91" s="3">
        <f t="shared" si="11"/>
        <v>4.1666666666666664E-2</v>
      </c>
      <c r="G91" s="24" t="s">
        <v>21</v>
      </c>
    </row>
    <row r="92" spans="1:9" s="4" customFormat="1" x14ac:dyDescent="0.3">
      <c r="A92" s="25"/>
      <c r="B92" s="24"/>
      <c r="C92"/>
      <c r="D92"/>
      <c r="E92" s="3"/>
      <c r="F92"/>
      <c r="G92" s="24"/>
    </row>
    <row r="93" spans="1:9" s="4" customFormat="1" x14ac:dyDescent="0.3">
      <c r="A93" s="25"/>
      <c r="B93" s="24"/>
      <c r="C93"/>
      <c r="D93"/>
      <c r="E93" s="3"/>
      <c r="F93"/>
      <c r="G93" s="24"/>
    </row>
    <row r="94" spans="1:9" s="4" customFormat="1" x14ac:dyDescent="0.3">
      <c r="A94" s="25">
        <f>Summary!$A$14</f>
        <v>45783</v>
      </c>
      <c r="C94" s="4" t="str">
        <f>CONCATENATE(TEXT(Summary!$A$14,"dd-mmm")," ",Summary!$B$14)</f>
        <v>06-May Comment Resolution</v>
      </c>
      <c r="D94"/>
      <c r="E94" s="3"/>
      <c r="F94"/>
      <c r="G94" s="24"/>
      <c r="H94"/>
    </row>
    <row r="95" spans="1:9" s="4" customFormat="1" x14ac:dyDescent="0.3">
      <c r="A95" s="1"/>
      <c r="B95" s="24">
        <f>B91+1</f>
        <v>36</v>
      </c>
      <c r="C95" t="s">
        <v>9</v>
      </c>
      <c r="D95">
        <v>5</v>
      </c>
      <c r="E95" s="3">
        <f t="shared" ref="E95:E99" si="12">E94+TIME(0,D94,0)</f>
        <v>0</v>
      </c>
      <c r="F95"/>
      <c r="G95" s="24" t="s">
        <v>21</v>
      </c>
      <c r="H95"/>
    </row>
    <row r="96" spans="1:9" s="4" customFormat="1" x14ac:dyDescent="0.3">
      <c r="A96" s="1"/>
      <c r="B96" s="24">
        <f>B95+1</f>
        <v>37</v>
      </c>
      <c r="C96" t="s">
        <v>125</v>
      </c>
      <c r="D96">
        <v>20</v>
      </c>
      <c r="E96" s="3">
        <f t="shared" si="12"/>
        <v>3.472222222222222E-3</v>
      </c>
      <c r="F96"/>
      <c r="G96" s="24" t="s">
        <v>118</v>
      </c>
      <c r="H96" t="s">
        <v>123</v>
      </c>
      <c r="I96" s="26" t="s">
        <v>124</v>
      </c>
    </row>
    <row r="97" spans="1:9" s="4" customFormat="1" x14ac:dyDescent="0.3">
      <c r="A97" s="1"/>
      <c r="B97" s="24">
        <f>B96+1</f>
        <v>38</v>
      </c>
      <c r="C97" t="s">
        <v>119</v>
      </c>
      <c r="D97">
        <v>10</v>
      </c>
      <c r="E97" s="3">
        <f t="shared" si="12"/>
        <v>1.7361111111111112E-2</v>
      </c>
      <c r="F97"/>
      <c r="G97" s="24" t="s">
        <v>120</v>
      </c>
      <c r="H97" t="s">
        <v>122</v>
      </c>
      <c r="I97" s="26" t="s">
        <v>121</v>
      </c>
    </row>
    <row r="98" spans="1:9" s="4" customFormat="1" x14ac:dyDescent="0.3">
      <c r="A98" s="1"/>
      <c r="B98" s="24">
        <f>B97+1</f>
        <v>39</v>
      </c>
      <c r="C98" t="s">
        <v>116</v>
      </c>
      <c r="D98">
        <v>15</v>
      </c>
      <c r="E98" s="3">
        <f t="shared" si="12"/>
        <v>2.4305555555555556E-2</v>
      </c>
      <c r="F98"/>
      <c r="G98" s="24" t="s">
        <v>21</v>
      </c>
      <c r="H98" t="s">
        <v>115</v>
      </c>
      <c r="I98" s="26" t="s">
        <v>114</v>
      </c>
    </row>
    <row r="99" spans="1:9" s="4" customFormat="1" x14ac:dyDescent="0.3">
      <c r="A99" s="1"/>
      <c r="B99" s="24">
        <f>B98+1</f>
        <v>40</v>
      </c>
      <c r="C99" t="s">
        <v>117</v>
      </c>
      <c r="D99">
        <v>10</v>
      </c>
      <c r="E99" s="3">
        <f t="shared" si="12"/>
        <v>3.4722222222222224E-2</v>
      </c>
      <c r="F99"/>
      <c r="G99" s="24" t="s">
        <v>21</v>
      </c>
      <c r="H99"/>
    </row>
    <row r="100" spans="1:9" x14ac:dyDescent="0.3">
      <c r="A100" s="2"/>
      <c r="C100" t="s">
        <v>8</v>
      </c>
      <c r="D100">
        <v>0</v>
      </c>
      <c r="E100" s="3">
        <f t="shared" ref="E100" si="13">E99+TIME(0,D99,0)</f>
        <v>4.1666666666666671E-2</v>
      </c>
      <c r="G100" s="24" t="s">
        <v>21</v>
      </c>
    </row>
    <row r="101" spans="1:9" x14ac:dyDescent="0.3">
      <c r="A101" s="25"/>
      <c r="C101" s="4"/>
      <c r="E101" s="3"/>
      <c r="F101" s="5"/>
    </row>
    <row r="102" spans="1:9" x14ac:dyDescent="0.3">
      <c r="A102" s="25"/>
      <c r="E102" s="3"/>
      <c r="I102" s="26"/>
    </row>
    <row r="103" spans="1:9" x14ac:dyDescent="0.3">
      <c r="A103" s="25"/>
      <c r="E103" s="3"/>
      <c r="I103" s="26"/>
    </row>
    <row r="104" spans="1:9" x14ac:dyDescent="0.3">
      <c r="A104" s="25"/>
      <c r="E104" s="3"/>
    </row>
    <row r="105" spans="1:9" x14ac:dyDescent="0.3">
      <c r="A105" s="25"/>
      <c r="E105" s="3"/>
      <c r="I105" s="26"/>
    </row>
    <row r="106" spans="1:9" x14ac:dyDescent="0.3">
      <c r="E106" s="3"/>
      <c r="I106" s="26"/>
    </row>
    <row r="107" spans="1:9" x14ac:dyDescent="0.3">
      <c r="C107" t="s">
        <v>53</v>
      </c>
      <c r="E107" s="3"/>
    </row>
    <row r="110" spans="1:9" x14ac:dyDescent="0.3">
      <c r="E110" s="3"/>
      <c r="I110" s="26"/>
    </row>
    <row r="112" spans="1:9" x14ac:dyDescent="0.3">
      <c r="A112" s="25"/>
    </row>
    <row r="113" spans="1:5" x14ac:dyDescent="0.3">
      <c r="E113" s="5"/>
    </row>
    <row r="114" spans="1:5" x14ac:dyDescent="0.3">
      <c r="E114" s="3"/>
    </row>
    <row r="115" spans="1:5" x14ac:dyDescent="0.3">
      <c r="E115" s="3"/>
    </row>
    <row r="116" spans="1:5" x14ac:dyDescent="0.3">
      <c r="E116" s="3"/>
    </row>
    <row r="117" spans="1:5" x14ac:dyDescent="0.3">
      <c r="E117" s="3"/>
    </row>
    <row r="119" spans="1:5" x14ac:dyDescent="0.3">
      <c r="A119" s="25"/>
    </row>
    <row r="120" spans="1:5" x14ac:dyDescent="0.3">
      <c r="A120" s="25"/>
      <c r="E120" s="5"/>
    </row>
    <row r="121" spans="1:5" x14ac:dyDescent="0.3">
      <c r="E121" s="3"/>
    </row>
    <row r="122" spans="1:5" x14ac:dyDescent="0.3">
      <c r="E122" s="3"/>
    </row>
    <row r="123" spans="1:5" x14ac:dyDescent="0.3">
      <c r="E123" s="3"/>
    </row>
    <row r="124" spans="1:5" x14ac:dyDescent="0.3">
      <c r="E124" s="3"/>
    </row>
    <row r="125" spans="1:5" x14ac:dyDescent="0.3">
      <c r="A125" s="25"/>
      <c r="E125" s="5"/>
    </row>
    <row r="126" spans="1:5" x14ac:dyDescent="0.3">
      <c r="A126" s="25"/>
      <c r="E126" s="5"/>
    </row>
    <row r="127" spans="1:5" x14ac:dyDescent="0.3">
      <c r="A127" s="25"/>
      <c r="E127" s="5"/>
    </row>
    <row r="128" spans="1:5" x14ac:dyDescent="0.3">
      <c r="A128" s="25"/>
      <c r="E128" s="5"/>
    </row>
    <row r="129" spans="1:5" x14ac:dyDescent="0.3">
      <c r="E129" s="3"/>
    </row>
    <row r="130" spans="1:5" x14ac:dyDescent="0.3">
      <c r="E130" s="3"/>
    </row>
    <row r="131" spans="1:5" x14ac:dyDescent="0.3">
      <c r="E131" s="3"/>
    </row>
    <row r="132" spans="1:5" x14ac:dyDescent="0.3">
      <c r="E132" s="3"/>
    </row>
    <row r="133" spans="1:5" x14ac:dyDescent="0.3">
      <c r="A133" s="25"/>
      <c r="E133" s="5"/>
    </row>
    <row r="134" spans="1:5" x14ac:dyDescent="0.3">
      <c r="A134" s="25"/>
    </row>
    <row r="135" spans="1:5" x14ac:dyDescent="0.3">
      <c r="A135" s="25"/>
      <c r="E135" s="5"/>
    </row>
    <row r="136" spans="1:5" x14ac:dyDescent="0.3">
      <c r="E136" s="3"/>
    </row>
    <row r="137" spans="1:5" x14ac:dyDescent="0.3">
      <c r="E137" s="3"/>
    </row>
    <row r="138" spans="1:5" x14ac:dyDescent="0.3">
      <c r="E138" s="3"/>
    </row>
    <row r="139" spans="1:5" x14ac:dyDescent="0.3">
      <c r="E139" s="3"/>
    </row>
    <row r="140" spans="1:5" x14ac:dyDescent="0.3">
      <c r="A140" s="25"/>
      <c r="E140" s="5"/>
    </row>
    <row r="141" spans="1:5" x14ac:dyDescent="0.3">
      <c r="A141" s="25"/>
    </row>
    <row r="142" spans="1:5" x14ac:dyDescent="0.3">
      <c r="A142" s="25"/>
      <c r="E142" s="5"/>
    </row>
    <row r="143" spans="1:5" x14ac:dyDescent="0.3">
      <c r="A143" s="25"/>
      <c r="E143" s="5"/>
    </row>
    <row r="144" spans="1:5" x14ac:dyDescent="0.3">
      <c r="E144" s="3"/>
    </row>
    <row r="145" spans="1:5" x14ac:dyDescent="0.3">
      <c r="E145" s="3"/>
    </row>
    <row r="146" spans="1:5" x14ac:dyDescent="0.3">
      <c r="E146" s="3"/>
    </row>
    <row r="147" spans="1:5" x14ac:dyDescent="0.3">
      <c r="E147" s="3"/>
    </row>
    <row r="148" spans="1:5" x14ac:dyDescent="0.3">
      <c r="A148" s="25"/>
      <c r="E148" s="5"/>
    </row>
    <row r="149" spans="1:5" x14ac:dyDescent="0.3">
      <c r="A149" s="25"/>
    </row>
    <row r="150" spans="1:5" x14ac:dyDescent="0.3">
      <c r="A150" s="25"/>
      <c r="E150" s="5"/>
    </row>
    <row r="151" spans="1:5" x14ac:dyDescent="0.3">
      <c r="E151" s="3"/>
    </row>
    <row r="152" spans="1:5" x14ac:dyDescent="0.3">
      <c r="E152" s="3"/>
    </row>
    <row r="153" spans="1:5" x14ac:dyDescent="0.3">
      <c r="E153" s="3"/>
    </row>
    <row r="154" spans="1:5" x14ac:dyDescent="0.3">
      <c r="E154" s="3"/>
    </row>
    <row r="155" spans="1:5" x14ac:dyDescent="0.3">
      <c r="A155" s="25"/>
      <c r="E155" s="5"/>
    </row>
    <row r="156" spans="1:5" x14ac:dyDescent="0.3">
      <c r="A156" s="25"/>
    </row>
    <row r="157" spans="1:5" x14ac:dyDescent="0.3">
      <c r="E157" s="5"/>
    </row>
    <row r="158" spans="1:5" x14ac:dyDescent="0.3">
      <c r="E158" s="3"/>
    </row>
    <row r="159" spans="1:5" x14ac:dyDescent="0.3">
      <c r="E159" s="3"/>
    </row>
    <row r="160" spans="1:5" x14ac:dyDescent="0.3">
      <c r="E160" s="3"/>
    </row>
    <row r="161" spans="1:5" x14ac:dyDescent="0.3">
      <c r="E161" s="3"/>
    </row>
    <row r="163" spans="1:5" x14ac:dyDescent="0.3">
      <c r="A163" s="25"/>
    </row>
    <row r="164" spans="1:5" x14ac:dyDescent="0.3">
      <c r="E164" s="5"/>
    </row>
    <row r="165" spans="1:5" x14ac:dyDescent="0.3">
      <c r="E165" s="3"/>
    </row>
    <row r="166" spans="1:5" x14ac:dyDescent="0.3">
      <c r="E166" s="3"/>
    </row>
    <row r="167" spans="1:5" x14ac:dyDescent="0.3">
      <c r="E167" s="3"/>
    </row>
    <row r="168" spans="1:5" x14ac:dyDescent="0.3">
      <c r="E168" s="3"/>
    </row>
    <row r="170" spans="1:5" x14ac:dyDescent="0.3">
      <c r="A170" s="25"/>
    </row>
    <row r="171" spans="1:5" x14ac:dyDescent="0.3">
      <c r="E171" s="5"/>
    </row>
    <row r="172" spans="1:5" x14ac:dyDescent="0.3">
      <c r="E172" s="3"/>
    </row>
    <row r="173" spans="1:5" x14ac:dyDescent="0.3">
      <c r="E173" s="3"/>
    </row>
    <row r="174" spans="1:5" x14ac:dyDescent="0.3">
      <c r="E174" s="3"/>
    </row>
    <row r="175" spans="1:5" x14ac:dyDescent="0.3">
      <c r="E175" s="3"/>
    </row>
    <row r="177" spans="1:5" x14ac:dyDescent="0.3">
      <c r="A177" s="25"/>
      <c r="C177" s="46"/>
    </row>
    <row r="178" spans="1:5" x14ac:dyDescent="0.3">
      <c r="E178" s="5"/>
    </row>
    <row r="179" spans="1:5" x14ac:dyDescent="0.3">
      <c r="A179" s="25"/>
      <c r="C179" s="46"/>
      <c r="E179" s="5"/>
    </row>
    <row r="180" spans="1:5" x14ac:dyDescent="0.3">
      <c r="A180" s="25"/>
      <c r="E180" s="5"/>
    </row>
    <row r="181" spans="1:5" x14ac:dyDescent="0.3">
      <c r="A181" s="25"/>
      <c r="C181" s="2"/>
    </row>
    <row r="182" spans="1:5" x14ac:dyDescent="0.3">
      <c r="E182" s="5"/>
    </row>
    <row r="183" spans="1:5" x14ac:dyDescent="0.3">
      <c r="E183" s="3"/>
    </row>
    <row r="184" spans="1:5" x14ac:dyDescent="0.3">
      <c r="E184" s="3"/>
    </row>
    <row r="185" spans="1:5" x14ac:dyDescent="0.3">
      <c r="E185" s="3"/>
    </row>
    <row r="186" spans="1:5" x14ac:dyDescent="0.3">
      <c r="E186" s="3"/>
    </row>
    <row r="188" spans="1:5" x14ac:dyDescent="0.3">
      <c r="A188" s="25"/>
    </row>
    <row r="189" spans="1:5" x14ac:dyDescent="0.3">
      <c r="E189" s="5"/>
    </row>
    <row r="190" spans="1:5" x14ac:dyDescent="0.3">
      <c r="E190" s="3"/>
    </row>
    <row r="191" spans="1:5" x14ac:dyDescent="0.3">
      <c r="E191" s="3"/>
    </row>
    <row r="192" spans="1:5" x14ac:dyDescent="0.3">
      <c r="E192" s="3"/>
    </row>
    <row r="193" spans="1:5" x14ac:dyDescent="0.3">
      <c r="E193" s="3"/>
    </row>
    <row r="195" spans="1:5" x14ac:dyDescent="0.3">
      <c r="A195" s="25"/>
      <c r="C195" s="2"/>
    </row>
    <row r="196" spans="1:5" x14ac:dyDescent="0.3">
      <c r="E196" s="5"/>
    </row>
    <row r="197" spans="1:5" x14ac:dyDescent="0.3">
      <c r="E197" s="3"/>
    </row>
    <row r="198" spans="1:5" x14ac:dyDescent="0.3">
      <c r="E198" s="3"/>
    </row>
    <row r="199" spans="1:5" x14ac:dyDescent="0.3">
      <c r="E199" s="3"/>
    </row>
    <row r="200" spans="1:5" x14ac:dyDescent="0.3">
      <c r="E200" s="3"/>
    </row>
    <row r="202" spans="1:5" x14ac:dyDescent="0.3">
      <c r="A202" s="25"/>
      <c r="C202" s="2"/>
    </row>
    <row r="203" spans="1:5" x14ac:dyDescent="0.3">
      <c r="E203" s="5"/>
    </row>
    <row r="204" spans="1:5" x14ac:dyDescent="0.3">
      <c r="E204" s="3"/>
    </row>
    <row r="205" spans="1:5" x14ac:dyDescent="0.3">
      <c r="E205" s="3"/>
    </row>
    <row r="206" spans="1:5" x14ac:dyDescent="0.3">
      <c r="E206" s="3"/>
    </row>
    <row r="207" spans="1:5" x14ac:dyDescent="0.3">
      <c r="E207" s="3"/>
    </row>
  </sheetData>
  <conditionalFormatting sqref="A4:A36 A38:A105">
    <cfRule type="cellIs" dxfId="0" priority="1" operator="equal">
      <formula>TODAY()</formula>
    </cfRule>
  </conditionalFormatting>
  <hyperlinks>
    <hyperlink ref="I40" r:id="rId1" xr:uid="{131FD085-361A-44A2-8CEC-B72100A14CE9}"/>
    <hyperlink ref="I88" r:id="rId2" xr:uid="{B01ABE4C-C159-4EAA-BDD4-38C6CEF1D4CD}"/>
    <hyperlink ref="I96" r:id="rId3" xr:uid="{98F43E68-EE0A-4F10-BF1A-74E1D22C17B0}"/>
    <hyperlink ref="I97" r:id="rId4" xr:uid="{47C77E2C-026B-487D-BF24-E251A0404230}"/>
    <hyperlink ref="I98" r:id="rId5" xr:uid="{F6A50826-3608-4748-8F02-D65785B292A7}"/>
  </hyperlinks>
  <pageMargins left="0.7" right="0.7" top="0.75" bottom="0.75" header="0.3" footer="0.3"/>
  <pageSetup orientation="portrait" r:id="rId6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6A8799-C7CA-4376-AC0E-4BFF0F7DB4CC}">
  <dimension ref="A1:C21"/>
  <sheetViews>
    <sheetView workbookViewId="0">
      <selection activeCell="A21" sqref="A21"/>
    </sheetView>
  </sheetViews>
  <sheetFormatPr defaultRowHeight="14.4" x14ac:dyDescent="0.3"/>
  <cols>
    <col min="1" max="1" width="59.44140625" customWidth="1"/>
    <col min="2" max="2" width="14.88671875" customWidth="1"/>
    <col min="3" max="3" width="31.88671875" customWidth="1"/>
    <col min="5" max="5" width="48.109375" customWidth="1"/>
    <col min="6" max="6" width="48.33203125" customWidth="1"/>
    <col min="7" max="7" width="31.88671875" customWidth="1"/>
  </cols>
  <sheetData>
    <row r="1" spans="1:3" ht="16.8" x14ac:dyDescent="0.3">
      <c r="A1" s="13"/>
      <c r="B1" s="12"/>
      <c r="C1" s="12"/>
    </row>
    <row r="2" spans="1:3" ht="16.8" x14ac:dyDescent="0.3">
      <c r="A2" s="41"/>
      <c r="B2" s="12"/>
      <c r="C2" s="12"/>
    </row>
    <row r="3" spans="1:3" ht="17.399999999999999" thickBot="1" x14ac:dyDescent="0.35">
      <c r="A3" s="13" t="s">
        <v>18</v>
      </c>
      <c r="B3" s="13" t="s">
        <v>4</v>
      </c>
      <c r="C3" s="45">
        <v>0.54166666666666663</v>
      </c>
    </row>
    <row r="4" spans="1:3" ht="17.399999999999999" thickBot="1" x14ac:dyDescent="0.35">
      <c r="A4" s="7" t="s">
        <v>11</v>
      </c>
      <c r="B4" s="7" t="s">
        <v>12</v>
      </c>
      <c r="C4" s="7" t="s">
        <v>13</v>
      </c>
    </row>
    <row r="5" spans="1:3" ht="17.399999999999999" thickBot="1" x14ac:dyDescent="0.35">
      <c r="A5" s="9" t="s">
        <v>82</v>
      </c>
      <c r="B5" s="8" t="s">
        <v>33</v>
      </c>
      <c r="C5" s="9" t="s">
        <v>70</v>
      </c>
    </row>
    <row r="6" spans="1:3" ht="17.399999999999999" thickBot="1" x14ac:dyDescent="0.35">
      <c r="A6" s="9" t="s">
        <v>83</v>
      </c>
      <c r="B6" s="8" t="s">
        <v>34</v>
      </c>
      <c r="C6" s="9" t="s">
        <v>72</v>
      </c>
    </row>
    <row r="7" spans="1:3" ht="17.399999999999999" thickBot="1" x14ac:dyDescent="0.35">
      <c r="A7" s="9" t="s">
        <v>84</v>
      </c>
      <c r="B7" s="8" t="s">
        <v>74</v>
      </c>
      <c r="C7" s="9" t="s">
        <v>75</v>
      </c>
    </row>
    <row r="8" spans="1:3" ht="17.399999999999999" thickBot="1" x14ac:dyDescent="0.35">
      <c r="A8" s="9" t="s">
        <v>85</v>
      </c>
      <c r="B8" s="8" t="s">
        <v>35</v>
      </c>
      <c r="C8" s="9" t="s">
        <v>77</v>
      </c>
    </row>
    <row r="9" spans="1:3" ht="17.399999999999999" thickBot="1" x14ac:dyDescent="0.35">
      <c r="A9" s="9" t="s">
        <v>86</v>
      </c>
      <c r="B9" s="8" t="s">
        <v>14</v>
      </c>
      <c r="C9" s="9" t="s">
        <v>15</v>
      </c>
    </row>
    <row r="10" spans="1:3" ht="17.399999999999999" thickBot="1" x14ac:dyDescent="0.35">
      <c r="A10" s="9" t="s">
        <v>87</v>
      </c>
      <c r="B10" s="8" t="s">
        <v>80</v>
      </c>
      <c r="C10" s="9" t="s">
        <v>16</v>
      </c>
    </row>
    <row r="11" spans="1:3" ht="17.399999999999999" thickBot="1" x14ac:dyDescent="0.35">
      <c r="A11" s="9" t="s">
        <v>87</v>
      </c>
      <c r="B11" s="8" t="s">
        <v>81</v>
      </c>
      <c r="C11" s="9" t="s">
        <v>16</v>
      </c>
    </row>
    <row r="12" spans="1:3" ht="16.8" x14ac:dyDescent="0.3">
      <c r="A12" s="10"/>
      <c r="B12" s="11"/>
      <c r="C12" s="11"/>
    </row>
    <row r="13" spans="1:3" ht="17.399999999999999" thickBot="1" x14ac:dyDescent="0.35">
      <c r="A13" s="13" t="s">
        <v>17</v>
      </c>
      <c r="B13" s="13" t="s">
        <v>4</v>
      </c>
      <c r="C13" s="45">
        <v>0.91666666666666663</v>
      </c>
    </row>
    <row r="14" spans="1:3" ht="17.399999999999999" thickBot="1" x14ac:dyDescent="0.35">
      <c r="A14" s="7" t="s">
        <v>11</v>
      </c>
      <c r="B14" s="7" t="s">
        <v>12</v>
      </c>
      <c r="C14" s="7" t="s">
        <v>13</v>
      </c>
    </row>
    <row r="15" spans="1:3" ht="17.399999999999999" thickBot="1" x14ac:dyDescent="0.35">
      <c r="A15" s="7" t="s">
        <v>69</v>
      </c>
      <c r="B15" s="7" t="s">
        <v>33</v>
      </c>
      <c r="C15" s="7" t="s">
        <v>70</v>
      </c>
    </row>
    <row r="16" spans="1:3" ht="17.399999999999999" thickBot="1" x14ac:dyDescent="0.35">
      <c r="A16" s="7" t="s">
        <v>71</v>
      </c>
      <c r="B16" s="7" t="s">
        <v>34</v>
      </c>
      <c r="C16" s="7" t="s">
        <v>72</v>
      </c>
    </row>
    <row r="17" spans="1:3" ht="17.399999999999999" thickBot="1" x14ac:dyDescent="0.35">
      <c r="A17" s="7" t="s">
        <v>73</v>
      </c>
      <c r="B17" s="7" t="s">
        <v>74</v>
      </c>
      <c r="C17" s="7" t="s">
        <v>75</v>
      </c>
    </row>
    <row r="18" spans="1:3" ht="17.399999999999999" thickBot="1" x14ac:dyDescent="0.35">
      <c r="A18" s="7" t="s">
        <v>76</v>
      </c>
      <c r="B18" s="7" t="s">
        <v>35</v>
      </c>
      <c r="C18" s="7" t="s">
        <v>77</v>
      </c>
    </row>
    <row r="19" spans="1:3" ht="17.399999999999999" thickBot="1" x14ac:dyDescent="0.35">
      <c r="A19" s="7" t="s">
        <v>78</v>
      </c>
      <c r="B19" s="7" t="s">
        <v>14</v>
      </c>
      <c r="C19" s="7" t="s">
        <v>15</v>
      </c>
    </row>
    <row r="20" spans="1:3" ht="17.399999999999999" thickBot="1" x14ac:dyDescent="0.35">
      <c r="A20" s="7" t="s">
        <v>79</v>
      </c>
      <c r="B20" s="7" t="s">
        <v>80</v>
      </c>
      <c r="C20" s="7" t="s">
        <v>16</v>
      </c>
    </row>
    <row r="21" spans="1:3" ht="17.399999999999999" thickBot="1" x14ac:dyDescent="0.35">
      <c r="A21" s="7" t="s">
        <v>79</v>
      </c>
      <c r="B21" s="7" t="s">
        <v>81</v>
      </c>
      <c r="C21" s="7" t="s">
        <v>16</v>
      </c>
    </row>
  </sheetData>
  <hyperlinks>
    <hyperlink ref="B15" r:id="rId1" tooltip="Pacific Daylight Time" display="https://www.timeanddate.com/time/zones/pdt" xr:uid="{BBC509A1-17FD-4EBA-931E-83C5216D244A}"/>
    <hyperlink ref="B16" r:id="rId2" tooltip="Eastern Daylight Time" display="https://www.timeanddate.com/time/zones/edt" xr:uid="{3F58159B-4BA7-4B98-B919-00E4406CA39D}"/>
    <hyperlink ref="B17" r:id="rId3" tooltip="Irish Standard Time" display="https://www.timeanddate.com/time/zones/ist-ireland" xr:uid="{0C89EA76-1D6B-4E3F-8EA5-2A7405733E3F}"/>
    <hyperlink ref="B18" r:id="rId4" tooltip="Central European Summer Time" display="https://www.timeanddate.com/time/zones/cest" xr:uid="{61A68155-80E6-4470-B854-B68C86BAA1F4}"/>
    <hyperlink ref="B19" r:id="rId5" tooltip="China Standard Time" display="https://www.timeanddate.com/time/zones/cst-china" xr:uid="{D2B9C195-F6D7-4CD9-8BB7-43A2C79D3154}"/>
    <hyperlink ref="B20" r:id="rId6" tooltip="Korea Standard Time" display="https://www.timeanddate.com/time/zones/kst" xr:uid="{A19EE2AB-44CB-48B5-A7C3-384DC65E1293}"/>
    <hyperlink ref="B21" r:id="rId7" tooltip="Japan Standard Time" display="https://www.timeanddate.com/time/zones/jst" xr:uid="{9CE3867A-156C-499B-8C78-BE0406D826ED}"/>
    <hyperlink ref="B5" r:id="rId8" tooltip="Pacific Daylight Time" display="https://www.timeanddate.com/time/zones/pdt" xr:uid="{B09F94B0-B591-406C-B680-6DB1209C63C8}"/>
    <hyperlink ref="B6" r:id="rId9" tooltip="Eastern Daylight Time" display="https://www.timeanddate.com/time/zones/edt" xr:uid="{CB489B65-8138-45C8-816C-375A6C85C785}"/>
    <hyperlink ref="B7" r:id="rId10" tooltip="Irish Standard Time" display="https://www.timeanddate.com/time/zones/ist-ireland" xr:uid="{23839E68-ED1C-4B39-B250-9EBF5BACCDFA}"/>
    <hyperlink ref="B8" r:id="rId11" tooltip="Central European Summer Time" display="https://www.timeanddate.com/time/zones/cest" xr:uid="{E3BC5999-3E37-472C-8FE3-D7EDE6BB19A0}"/>
    <hyperlink ref="B9" r:id="rId12" tooltip="China Standard Time" display="https://www.timeanddate.com/time/zones/cst-china" xr:uid="{5A3BD8AD-64F5-4485-B83D-2712BD02E602}"/>
    <hyperlink ref="B10" r:id="rId13" tooltip="Korea Standard Time" display="https://www.timeanddate.com/time/zones/kst" xr:uid="{23E6081A-A206-48F1-A150-35E5F348219D}"/>
    <hyperlink ref="B11" r:id="rId14" tooltip="Japan Standard Time" display="https://www.timeanddate.com/time/zones/jst" xr:uid="{7DE05378-6C9A-4B15-91E6-8B86E87D8BEA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Opening</vt:lpstr>
      <vt:lpstr>Summary</vt:lpstr>
      <vt:lpstr>Agenda Details</vt:lpstr>
      <vt:lpstr>Time zone helper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Benjamin Rolfe</dc:creator>
  <cp:lastModifiedBy>Benjamin Rolfe</cp:lastModifiedBy>
  <dcterms:created xsi:type="dcterms:W3CDTF">2024-01-18T16:56:23Z</dcterms:created>
  <dcterms:modified xsi:type="dcterms:W3CDTF">2025-05-06T14:03:33Z</dcterms:modified>
</cp:coreProperties>
</file>