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3D4E4D5F-586C-4B1A-ADFF-40D95134BCF2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1" l="1"/>
  <c r="K38" i="36" l="1"/>
  <c r="I38" i="36"/>
  <c r="H38" i="36"/>
  <c r="AD10" i="32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F13" i="32" l="1"/>
  <c r="AE13" i="32"/>
  <c r="AD14" i="32"/>
  <c r="AG13" i="32"/>
  <c r="AD15" i="32" l="1"/>
  <c r="AG14" i="32"/>
  <c r="AF14" i="32"/>
  <c r="AE14" i="32"/>
  <c r="AD16" i="32" l="1"/>
  <c r="AG15" i="32"/>
  <c r="AE15" i="32"/>
  <c r="AF15" i="32"/>
  <c r="AG16" i="32" l="1"/>
  <c r="AF16" i="32"/>
  <c r="AE16" i="32"/>
  <c r="AD17" i="32"/>
  <c r="AD18" i="32" l="1"/>
  <c r="AE17" i="32"/>
  <c r="AF17" i="32"/>
  <c r="AG17" i="32"/>
  <c r="AD19" i="32" l="1"/>
  <c r="AG18" i="32"/>
  <c r="AF18" i="32"/>
  <c r="AE18" i="32"/>
  <c r="AD20" i="32" l="1"/>
  <c r="AG19" i="32"/>
  <c r="AF19" i="32"/>
  <c r="AE19" i="32"/>
  <c r="AG20" i="32" l="1"/>
  <c r="AF20" i="32"/>
  <c r="AE20" i="32"/>
  <c r="AD21" i="32"/>
  <c r="AE21" i="32" l="1"/>
  <c r="AF21" i="32"/>
  <c r="AD22" i="32"/>
  <c r="AG21" i="32"/>
  <c r="AG22" i="32" l="1"/>
  <c r="AF22" i="32"/>
  <c r="AE22" i="32"/>
  <c r="AD23" i="32"/>
  <c r="AD24" i="32" l="1"/>
  <c r="AG23" i="32"/>
  <c r="AE23" i="32"/>
  <c r="AF23" i="32"/>
  <c r="AG24" i="32" l="1"/>
  <c r="AF24" i="32"/>
  <c r="AE24" i="32"/>
  <c r="AD25" i="32"/>
  <c r="AD26" i="32" l="1"/>
  <c r="AE25" i="32"/>
  <c r="AF25" i="32"/>
  <c r="AG25" i="32"/>
  <c r="AD27" i="32" l="1"/>
  <c r="AE26" i="32"/>
  <c r="AG26" i="32"/>
  <c r="AF26" i="32"/>
  <c r="AD28" i="32" l="1"/>
  <c r="AG27" i="32"/>
  <c r="AF27" i="32"/>
  <c r="AE27" i="32"/>
  <c r="AG28" i="32" l="1"/>
  <c r="AF28" i="32"/>
  <c r="AE28" i="32"/>
  <c r="AD29" i="32"/>
  <c r="AE29" i="32" l="1"/>
  <c r="AF29" i="32"/>
  <c r="AD30" i="32"/>
  <c r="AG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F33" i="32"/>
  <c r="AD34" i="32"/>
  <c r="AG33" i="32"/>
  <c r="AD35" i="32" l="1"/>
  <c r="AG34" i="32"/>
  <c r="AF34" i="32"/>
  <c r="AE34" i="32"/>
  <c r="AD36" i="32" l="1"/>
  <c r="AG35" i="32"/>
  <c r="AE35" i="32"/>
  <c r="AF35" i="32"/>
  <c r="AG36" i="32" l="1"/>
  <c r="AF36" i="32"/>
  <c r="AE36" i="32"/>
  <c r="AD37" i="32"/>
  <c r="AD38" i="32" l="1"/>
  <c r="AE37" i="32"/>
  <c r="AF37" i="32"/>
  <c r="AG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D5" i="32" l="1"/>
  <c r="I5" i="32" s="1"/>
  <c r="N5" i="32" s="1"/>
  <c r="S5" i="32" s="1"/>
  <c r="X5" i="32" s="1"/>
  <c r="AA5" i="32" s="1"/>
  <c r="K44" i="31" l="1"/>
  <c r="I44" i="31"/>
  <c r="H44" i="31"/>
  <c r="J8" i="11"/>
  <c r="K7" i="11"/>
  <c r="K8" i="11" s="1"/>
  <c r="I7" i="11"/>
  <c r="I8" i="11" s="1"/>
  <c r="H7" i="11"/>
  <c r="H8" i="11" s="1"/>
  <c r="K6" i="11"/>
  <c r="I6" i="11"/>
  <c r="H6" i="11"/>
  <c r="K39" i="11"/>
  <c r="I39" i="11"/>
  <c r="H39" i="11"/>
  <c r="J7" i="31"/>
  <c r="J8" i="31" s="1"/>
  <c r="J9" i="31" s="1"/>
  <c r="J10" i="31" s="1"/>
  <c r="J11" i="31" s="1"/>
  <c r="K6" i="31"/>
  <c r="K7" i="31" s="1"/>
  <c r="K8" i="31" s="1"/>
  <c r="K9" i="31" s="1"/>
  <c r="K10" i="31" s="1"/>
  <c r="K11" i="31" s="1"/>
  <c r="I6" i="31"/>
  <c r="I7" i="31" s="1"/>
  <c r="I8" i="31" s="1"/>
  <c r="I9" i="31" s="1"/>
  <c r="I10" i="31" s="1"/>
  <c r="I11" i="31" s="1"/>
  <c r="H6" i="31"/>
  <c r="H7" i="31" s="1"/>
  <c r="H8" i="31" s="1"/>
  <c r="H9" i="31" s="1"/>
  <c r="H10" i="31" s="1"/>
  <c r="H11" i="31" s="1"/>
  <c r="K5" i="31"/>
  <c r="I5" i="31"/>
  <c r="H5" i="31"/>
  <c r="K41" i="11"/>
  <c r="I41" i="11"/>
  <c r="H41" i="11"/>
  <c r="K40" i="11"/>
  <c r="I40" i="11"/>
  <c r="H40" i="11"/>
  <c r="K22" i="36"/>
  <c r="K23" i="36" s="1"/>
  <c r="K24" i="36" s="1"/>
  <c r="K25" i="36" s="1"/>
  <c r="K26" i="36" s="1"/>
  <c r="I22" i="36"/>
  <c r="I23" i="36" s="1"/>
  <c r="I24" i="36" s="1"/>
  <c r="I25" i="36" s="1"/>
  <c r="I26" i="36" s="1"/>
  <c r="I28" i="36" s="1"/>
  <c r="I29" i="36" s="1"/>
  <c r="I30" i="36" s="1"/>
  <c r="I31" i="36" s="1"/>
  <c r="H22" i="36"/>
  <c r="K21" i="36"/>
  <c r="I21" i="36"/>
  <c r="H21" i="36"/>
  <c r="K6" i="36"/>
  <c r="I6" i="36"/>
  <c r="I7" i="36" s="1"/>
  <c r="I8" i="36" s="1"/>
  <c r="I9" i="36" s="1"/>
  <c r="I10" i="36" s="1"/>
  <c r="I12" i="36" s="1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5" i="36"/>
  <c r="J23" i="36"/>
  <c r="J24" i="36" s="1"/>
  <c r="J25" i="36" s="1"/>
  <c r="J26" i="36" s="1"/>
  <c r="H4" i="25"/>
  <c r="I4" i="25"/>
  <c r="K4" i="25"/>
  <c r="B12" i="36"/>
  <c r="B13" i="36" s="1"/>
  <c r="B8" i="36"/>
  <c r="B9" i="36" s="1"/>
  <c r="J12" i="31" l="1"/>
  <c r="J13" i="31" s="1"/>
  <c r="J14" i="31" s="1"/>
  <c r="K12" i="31"/>
  <c r="K13" i="31" s="1"/>
  <c r="K14" i="31" s="1"/>
  <c r="H12" i="31"/>
  <c r="H13" i="31" s="1"/>
  <c r="H14" i="31" s="1"/>
  <c r="I12" i="31"/>
  <c r="I13" i="31" s="1"/>
  <c r="I14" i="31" s="1"/>
  <c r="I32" i="36"/>
  <c r="I33" i="36" s="1"/>
  <c r="I34" i="36" s="1"/>
  <c r="B14" i="36"/>
  <c r="B15" i="36" s="1"/>
  <c r="B16" i="36" s="1"/>
  <c r="K14" i="36"/>
  <c r="K15" i="36" s="1"/>
  <c r="K16" i="36" s="1"/>
  <c r="H9" i="11"/>
  <c r="H10" i="11" s="1"/>
  <c r="K9" i="11"/>
  <c r="K10" i="11" s="1"/>
  <c r="I9" i="11"/>
  <c r="I10" i="11" s="1"/>
  <c r="J9" i="11"/>
  <c r="J10" i="11" s="1"/>
  <c r="K28" i="36"/>
  <c r="K29" i="36" s="1"/>
  <c r="K30" i="36" s="1"/>
  <c r="K31" i="36" s="1"/>
  <c r="J28" i="36"/>
  <c r="J29" i="36" s="1"/>
  <c r="J30" i="36" s="1"/>
  <c r="J31" i="36" s="1"/>
  <c r="I13" i="36"/>
  <c r="H12" i="36"/>
  <c r="H13" i="36" s="1"/>
  <c r="H23" i="36"/>
  <c r="H24" i="36" s="1"/>
  <c r="H25" i="36" s="1"/>
  <c r="H26" i="36" s="1"/>
  <c r="J7" i="36"/>
  <c r="J8" i="36" s="1"/>
  <c r="J9" i="36" s="1"/>
  <c r="J10" i="36" s="1"/>
  <c r="J12" i="36" s="1"/>
  <c r="J13" i="36" s="1"/>
  <c r="K32" i="36" l="1"/>
  <c r="K33" i="36" s="1"/>
  <c r="K34" i="36" s="1"/>
  <c r="J32" i="36"/>
  <c r="J33" i="36" s="1"/>
  <c r="J34" i="36" s="1"/>
  <c r="J15" i="31"/>
  <c r="J16" i="31" s="1"/>
  <c r="J17" i="31" s="1"/>
  <c r="J11" i="11"/>
  <c r="J12" i="11" s="1"/>
  <c r="J13" i="11" s="1"/>
  <c r="I15" i="31"/>
  <c r="I16" i="31" s="1"/>
  <c r="I17" i="31" s="1"/>
  <c r="I11" i="11"/>
  <c r="I12" i="11" s="1"/>
  <c r="I13" i="11" s="1"/>
  <c r="K15" i="31"/>
  <c r="K16" i="31" s="1"/>
  <c r="K17" i="31" s="1"/>
  <c r="K18" i="31" s="1"/>
  <c r="K19" i="31" s="1"/>
  <c r="K20" i="31" s="1"/>
  <c r="K21" i="31" s="1"/>
  <c r="K11" i="11"/>
  <c r="K12" i="11" s="1"/>
  <c r="K13" i="11" s="1"/>
  <c r="H15" i="31"/>
  <c r="H16" i="31" s="1"/>
  <c r="H17" i="31" s="1"/>
  <c r="H11" i="11"/>
  <c r="H12" i="11" s="1"/>
  <c r="H13" i="11" s="1"/>
  <c r="H14" i="36"/>
  <c r="H15" i="36" s="1"/>
  <c r="H16" i="36" s="1"/>
  <c r="K17" i="36"/>
  <c r="I14" i="36"/>
  <c r="I15" i="36" s="1"/>
  <c r="I16" i="36" s="1"/>
  <c r="J14" i="36"/>
  <c r="J15" i="36" s="1"/>
  <c r="J16" i="36" s="1"/>
  <c r="B17" i="36"/>
  <c r="H28" i="36"/>
  <c r="H29" i="36" s="1"/>
  <c r="H30" i="36" s="1"/>
  <c r="H31" i="36" s="1"/>
  <c r="H18" i="31" l="1"/>
  <c r="H19" i="31" s="1"/>
  <c r="H20" i="31" s="1"/>
  <c r="H21" i="31" s="1"/>
  <c r="I18" i="31"/>
  <c r="I19" i="31" s="1"/>
  <c r="I20" i="31" s="1"/>
  <c r="I21" i="31" s="1"/>
  <c r="J18" i="31"/>
  <c r="J19" i="31" s="1"/>
  <c r="J20" i="31" s="1"/>
  <c r="J21" i="31" s="1"/>
  <c r="H32" i="36"/>
  <c r="H33" i="36" s="1"/>
  <c r="H34" i="36" s="1"/>
  <c r="I14" i="11"/>
  <c r="I15" i="11" s="1"/>
  <c r="I16" i="11" s="1"/>
  <c r="H14" i="11"/>
  <c r="H15" i="11" s="1"/>
  <c r="H16" i="11" s="1"/>
  <c r="K14" i="11"/>
  <c r="K15" i="11" s="1"/>
  <c r="K16" i="11" s="1"/>
  <c r="J14" i="11"/>
  <c r="J15" i="11" s="1"/>
  <c r="J16" i="11" s="1"/>
  <c r="J17" i="36"/>
  <c r="I17" i="36"/>
  <c r="H17" i="36"/>
  <c r="B24" i="36"/>
  <c r="B25" i="36" s="1"/>
  <c r="B26" i="36" s="1"/>
  <c r="B28" i="36" s="1"/>
  <c r="B29" i="36" s="1"/>
  <c r="B30" i="36" s="1"/>
  <c r="B31" i="36" s="1"/>
  <c r="B9" i="11"/>
  <c r="B10" i="11" s="1"/>
  <c r="B8" i="31"/>
  <c r="B9" i="31" s="1"/>
  <c r="B10" i="31" s="1"/>
  <c r="B11" i="31" s="1"/>
  <c r="B12" i="31" l="1"/>
  <c r="B13" i="31" s="1"/>
  <c r="B32" i="36"/>
  <c r="B33" i="36" s="1"/>
  <c r="B34" i="36" s="1"/>
  <c r="B11" i="11"/>
  <c r="B15" i="31" l="1"/>
  <c r="B16" i="31" s="1"/>
  <c r="B17" i="31" s="1"/>
  <c r="B18" i="31" s="1"/>
  <c r="B19" i="31" s="1"/>
  <c r="B20" i="31" s="1"/>
  <c r="B21" i="31" s="1"/>
  <c r="B12" i="11"/>
  <c r="B13" i="11" s="1"/>
  <c r="B14" i="11" s="1"/>
  <c r="B15" i="11" s="1"/>
  <c r="B16" i="11" s="1"/>
</calcChain>
</file>

<file path=xl/sharedStrings.xml><?xml version="1.0" encoding="utf-8"?>
<sst xmlns="http://schemas.openxmlformats.org/spreadsheetml/2006/main" count="607" uniqueCount="403">
  <si>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</si>
  <si>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</si>
  <si>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</si>
  <si>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</si>
  <si>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</si>
  <si>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</si>
  <si>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</si>
  <si>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</si>
  <si>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</si>
  <si>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</si>
  <si>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</si>
  <si>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</si>
  <si>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</si>
  <si>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</si>
  <si>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</si>
  <si>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</si>
  <si>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</si>
  <si>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</si>
  <si>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</si>
  <si>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</si>
  <si>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</si>
  <si>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</si>
  <si>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</si>
  <si>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</si>
  <si>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</si>
  <si>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</si>
  <si>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</si>
  <si>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</si>
  <si>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</si>
  <si>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</si>
  <si>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</si>
  <si>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</si>
  <si>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</si>
  <si>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</si>
  <si>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</si>
  <si>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</si>
  <si>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</si>
  <si>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</si>
  <si>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</si>
  <si>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</si>
  <si>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</si>
  <si>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</si>
  <si>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</si>
  <si>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</si>
  <si>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</si>
  <si>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</si>
  <si>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</si>
  <si>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</si>
  <si>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</si>
  <si>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</si>
  <si>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</si>
  <si>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</si>
  <si>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</si>
  <si>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</si>
  <si>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</si>
  <si>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</si>
  <si>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</si>
  <si>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</si>
  <si>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</si>
  <si>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</si>
  <si>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</si>
  <si>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</si>
  <si>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</si>
  <si>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</si>
  <si>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</si>
  <si>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</si>
  <si>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</si>
  <si>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</si>
  <si>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</si>
  <si>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</si>
  <si>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</si>
  <si>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</si>
  <si>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</si>
  <si>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</si>
  <si>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</si>
  <si>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</si>
  <si>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</si>
  <si>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</si>
  <si>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</si>
  <si>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</si>
  <si>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</si>
  <si>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</si>
  <si>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</si>
  <si>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</si>
  <si>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</si>
  <si>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</si>
  <si>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</si>
  <si>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</si>
  <si>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</si>
  <si>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</si>
  <si>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</si>
  <si>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</si>
  <si>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</si>
  <si>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</si>
  <si>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</si>
  <si>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</si>
  <si>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</si>
  <si>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</si>
  <si>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</si>
  <si>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</si>
  <si>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</si>
  <si>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</si>
  <si>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</si>
  <si>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</si>
  <si>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</si>
  <si>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</si>
  <si>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</si>
  <si>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</si>
  <si>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</si>
  <si>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</si>
  <si>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</si>
  <si>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</si>
  <si>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</si>
  <si>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</si>
  <si>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</si>
  <si>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</si>
  <si>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</si>
  <si>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</si>
  <si>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</si>
  <si>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</si>
  <si>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</si>
  <si>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</si>
  <si>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</si>
  <si>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</si>
  <si>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</si>
  <si>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</si>
  <si>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</si>
  <si>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</si>
  <si>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</si>
  <si>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</si>
  <si>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</si>
  <si>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</si>
  <si>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</si>
  <si>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</si>
  <si>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</si>
  <si>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</si>
  <si>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</si>
  <si>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</si>
  <si>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</si>
  <si>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</si>
  <si>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</si>
  <si>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</si>
  <si>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</si>
  <si>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</si>
  <si>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</si>
  <si>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</si>
  <si>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</si>
  <si>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</si>
  <si>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</si>
  <si>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</si>
  <si>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</si>
  <si>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</si>
  <si>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</si>
  <si>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</si>
  <si>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</si>
  <si>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</si>
  <si>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</si>
  <si>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</si>
  <si>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</si>
  <si>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</si>
  <si>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</si>
  <si>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</si>
  <si>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</si>
  <si>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</si>
  <si>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</si>
  <si>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</si>
  <si>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</si>
  <si>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</si>
  <si>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</si>
  <si>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</si>
  <si>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</si>
  <si>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</si>
  <si>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</si>
  <si>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</si>
  <si>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</si>
  <si>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</si>
  <si>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</si>
  <si>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</si>
  <si>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</si>
  <si>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</si>
  <si>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</si>
  <si>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</si>
  <si>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</si>
  <si>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</si>
  <si>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</si>
  <si>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</si>
  <si>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</si>
  <si>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</si>
  <si>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</si>
  <si>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</si>
  <si>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</si>
  <si>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</si>
  <si>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</si>
  <si>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</si>
  <si>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</si>
  <si>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</si>
  <si>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</si>
  <si>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</si>
  <si>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</si>
  <si>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</si>
  <si>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</si>
  <si>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</si>
  <si>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</si>
  <si>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</si>
  <si>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</si>
  <si>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</si>
  <si>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</si>
  <si>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</si>
  <si>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</si>
  <si>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</si>
  <si>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</si>
  <si>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</si>
  <si>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</si>
  <si>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</si>
  <si>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</si>
  <si>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</si>
  <si>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</si>
  <si>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</si>
  <si>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</si>
  <si>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</si>
  <si>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</si>
  <si>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</si>
  <si>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</si>
  <si>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</si>
  <si>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</si>
  <si>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</si>
  <si>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</si>
  <si>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</si>
  <si>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</si>
  <si>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</si>
  <si>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</si>
  <si>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</si>
  <si>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</si>
  <si>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</si>
  <si>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</si>
  <si>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</si>
  <si>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</si>
  <si>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</si>
  <si>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</si>
  <si>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</si>
  <si>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</si>
  <si>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</si>
  <si>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</si>
  <si>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</si>
  <si>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</si>
  <si>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</si>
  <si>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</si>
  <si>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</si>
  <si>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</si>
  <si>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</si>
  <si>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</si>
  <si>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</si>
  <si>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</si>
  <si>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</si>
  <si>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</si>
  <si>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</si>
  <si>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</si>
  <si>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</si>
  <si>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</si>
  <si>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</si>
  <si>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</si>
  <si>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</si>
  <si>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</si>
  <si>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</si>
  <si>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</si>
  <si>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</si>
  <si>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</si>
  <si>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</si>
  <si>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</si>
  <si>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</si>
  <si>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</si>
  <si>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</si>
  <si>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</si>
  <si>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</si>
  <si>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</si>
  <si>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</si>
  <si>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</si>
  <si>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</si>
  <si>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</si>
  <si>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</si>
  <si>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</si>
  <si>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</si>
  <si>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</si>
  <si>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</si>
  <si>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</si>
  <si>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</si>
  <si>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</si>
  <si>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</si>
  <si>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</si>
  <si>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</si>
  <si>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</si>
  <si>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</si>
  <si>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</si>
  <si>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</si>
  <si>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</si>
  <si>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</si>
  <si>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</si>
  <si>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</si>
  <si>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</si>
  <si>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</si>
  <si>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</si>
  <si>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</si>
  <si>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</si>
  <si>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</si>
  <si>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</si>
  <si>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</si>
  <si>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</si>
  <si>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</si>
  <si>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</si>
  <si>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</si>
  <si>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</si>
  <si>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</si>
  <si>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</si>
  <si>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</si>
  <si>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</si>
  <si>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</si>
  <si>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</si>
  <si>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</si>
  <si>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</si>
  <si>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</si>
  <si>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</si>
  <si>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24-0247-05</t>
    <phoneticPr fontId="23"/>
  </si>
  <si>
    <t>24-0248-05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</si>
  <si>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</si>
  <si>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</si>
  <si>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</si>
  <si>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</si>
  <si>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</si>
  <si>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</si>
  <si>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</si>
  <si>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</si>
  <si>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</si>
  <si>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</si>
  <si>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</si>
  <si>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</si>
  <si>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</si>
  <si>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</si>
  <si>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</si>
  <si>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</si>
  <si>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</si>
  <si>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</si>
  <si>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</si>
  <si>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</si>
  <si>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</si>
  <si>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</si>
  <si>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</si>
  <si>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</si>
  <si>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</si>
  <si>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</si>
  <si>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</si>
  <si>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</si>
  <si>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</si>
  <si>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</si>
  <si>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</si>
  <si>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</si>
  <si>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</si>
  <si>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</si>
  <si>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</si>
  <si>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</si>
  <si>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</si>
  <si>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</si>
  <si>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25-0113-01</t>
    <phoneticPr fontId="23"/>
  </si>
  <si>
    <t>25-0112-03</t>
    <phoneticPr fontId="23"/>
  </si>
  <si>
    <t>15.6ma MAC time reference base for superframe and group superframe structure</t>
    <phoneticPr fontId="23"/>
  </si>
  <si>
    <t xml:space="preserve"> Seong-Soon Joo
 </t>
    <phoneticPr fontId="23"/>
  </si>
  <si>
    <t>25-0132-00&amp; 0133-00</t>
    <phoneticPr fontId="23"/>
  </si>
  <si>
    <t>25-0115-03 &amp; CMD_13</t>
    <phoneticPr fontId="23"/>
  </si>
  <si>
    <t>Review of Recirculation LB212</t>
    <phoneticPr fontId="23"/>
  </si>
  <si>
    <t>25-0113-01 &amp;Tally of LB210 &amp; 212</t>
    <phoneticPr fontId="23"/>
  </si>
  <si>
    <t xml:space="preserve">Ryuji Kohno, Marco Hernandez, 
 Takumi Kobayashi </t>
    <phoneticPr fontId="23"/>
  </si>
  <si>
    <t>LB212 rogue comments</t>
  </si>
  <si>
    <t>25-0122-00</t>
    <phoneticPr fontId="23"/>
  </si>
  <si>
    <t>25-0138-02</t>
    <phoneticPr fontId="23"/>
  </si>
  <si>
    <t>R3</t>
  </si>
  <si>
    <t>25-0113-02</t>
    <phoneticPr fontId="23"/>
  </si>
  <si>
    <t>Joint
.15 /.1</t>
    <phoneticPr fontId="23"/>
  </si>
  <si>
    <t>2025/3/12 Wedensday</t>
    <phoneticPr fontId="23"/>
  </si>
  <si>
    <t>2025/3/13 Thursday</t>
    <phoneticPr fontId="23"/>
  </si>
  <si>
    <t>Joint Session between 802.1 and 802.15</t>
    <phoneticPr fontId="23"/>
  </si>
  <si>
    <t>JOIN WEBEX MEETING</t>
  </si>
  <si>
    <t>https://ieeesa.webex.com/ieeesa/j.php?MTID=mbb6b6fde2255ddc3d49605a83a643509</t>
  </si>
  <si>
    <t>Meeting number (access code): 2346 705 4582</t>
  </si>
  <si>
    <t>Meeting password: Atlanta</t>
  </si>
  <si>
    <t>TAP TO JOIN FROM A MOBILE DEVICE (ATTENDEES ONLY)</t>
  </si>
  <si>
    <t>+49-619-6781-9734,,23467054582## tel:%2B49-619-6781-9734,,*01*23467054582%23%23*01* Germany Toll</t>
  </si>
  <si>
    <t>+1-613-714-9906,,23467054582## tel:%2B1-613-714-9906,,*01*23467054582%23%23*01* Canada Toll (Ottawa)</t>
  </si>
  <si>
    <t>JOIN BY PHONE</t>
  </si>
  <si>
    <t>+49-619-6781-9734 Germany Toll</t>
  </si>
  <si>
    <t>+1-613-714-9906 Canada Toll (Ottawa)</t>
  </si>
  <si>
    <t>https://ieeesa.webex.com/ieeesa/globalcallin.php?MTID=m0c38bcea28c1dd6b89e6c26d7d25e8c5</t>
  </si>
  <si>
    <t>JOIN FROM A VIDEO SYSTEM OR APPLICATION</t>
  </si>
  <si>
    <r>
      <t xml:space="preserve">Dial </t>
    </r>
    <r>
      <rPr>
        <u/>
        <sz val="11"/>
        <rFont val="Arial"/>
        <family val="2"/>
      </rPr>
      <t>sip:23467054582@ieeesa.webex.com</t>
    </r>
  </si>
  <si>
    <t>Consolidated comments resolutions for LB212</t>
    <phoneticPr fontId="23"/>
  </si>
  <si>
    <t>Consolidated comments  resolutions  for LB212</t>
    <phoneticPr fontId="23"/>
  </si>
  <si>
    <t>Consolidated comments resolution for LB212</t>
    <phoneticPr fontId="23"/>
  </si>
  <si>
    <t>25-0138-03</t>
    <phoneticPr fontId="23"/>
  </si>
  <si>
    <t>25-0112-06</t>
    <phoneticPr fontId="23"/>
  </si>
  <si>
    <t>15-25-0112-07</t>
    <phoneticPr fontId="23"/>
  </si>
  <si>
    <t>25-0002-02</t>
    <phoneticPr fontId="23"/>
  </si>
  <si>
    <r>
      <t xml:space="preserve">Overview of Interference Mittigation Schemes for Coexisitence in TG6ma                    </t>
    </r>
    <r>
      <rPr>
        <b/>
        <sz val="16"/>
        <rFont val="游ゴシック"/>
        <family val="2"/>
        <charset val="128"/>
      </rPr>
      <t>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</si>
  <si>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24-0536-01</t>
    <phoneticPr fontId="23"/>
  </si>
  <si>
    <t>24-0348-04</t>
    <phoneticPr fontId="23"/>
  </si>
  <si>
    <t>25-0112-07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</si>
</sst>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color theme="10"/>
      <name val="Arial"/>
      <family val="2"/>
    </font>
    <font>
      <sz val="14"/>
      <color rgb="FF1F1F1F"/>
      <name val="Arial"/>
      <family val="2"/>
    </font>
    <font>
      <u/>
      <sz val="11"/>
      <name val="Arial"/>
      <family val="2"/>
    </font>
    <font>
      <b/>
      <sz val="16"/>
      <name val="游ゴシック"/>
      <family val="2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</cellStyleXfs>
  <cellXfs count="600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54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95" fillId="0" borderId="0" xfId="0" applyFont="1" applyAlignment="1">
      <alignment vertical="center"/>
    </xf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97" fillId="24" borderId="2" xfId="0" applyFont="1" applyFill="1" applyBorder="1" applyAlignment="1">
      <alignment horizontal="left" vertical="center" indent="2"/>
    </xf>
    <xf numFmtId="0" fontId="98" fillId="24" borderId="2" xfId="0" applyFont="1" applyFill="1" applyBorder="1" applyAlignment="1">
      <alignment vertical="center"/>
    </xf>
    <xf numFmtId="0" fontId="98" fillId="24" borderId="2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vertical="center"/>
    </xf>
    <xf numFmtId="0" fontId="97" fillId="24" borderId="0" xfId="0" applyFont="1" applyFill="1" applyAlignment="1">
      <alignment horizontal="left" indent="2"/>
    </xf>
    <xf numFmtId="0" fontId="93" fillId="24" borderId="0" xfId="0" applyFont="1" applyFill="1"/>
    <xf numFmtId="0" fontId="93" fillId="24" borderId="8" xfId="0" applyFont="1" applyFill="1" applyBorder="1"/>
    <xf numFmtId="0" fontId="98" fillId="24" borderId="5" xfId="0" applyFont="1" applyFill="1" applyBorder="1" applyAlignment="1">
      <alignment horizontal="left" vertical="center" indent="2"/>
    </xf>
    <xf numFmtId="0" fontId="98" fillId="24" borderId="5" xfId="0" applyFont="1" applyFill="1" applyBorder="1" applyAlignment="1">
      <alignment vertical="center"/>
    </xf>
    <xf numFmtId="0" fontId="98" fillId="24" borderId="5" xfId="0" applyFont="1" applyFill="1" applyBorder="1" applyAlignment="1">
      <alignment horizontal="center" vertical="center"/>
    </xf>
    <xf numFmtId="0" fontId="98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8" fillId="13" borderId="12" xfId="0" applyFont="1" applyFill="1" applyBorder="1" applyAlignment="1">
      <alignment horizontal="left" vertical="center"/>
    </xf>
    <xf numFmtId="0" fontId="98" fillId="13" borderId="0" xfId="0" applyFont="1" applyFill="1" applyAlignment="1">
      <alignment horizontal="left" vertical="center"/>
    </xf>
    <xf numFmtId="0" fontId="98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8" fillId="23" borderId="12" xfId="0" applyFont="1" applyFill="1" applyBorder="1" applyAlignment="1">
      <alignment horizontal="left" vertical="center"/>
    </xf>
    <xf numFmtId="0" fontId="98" fillId="23" borderId="0" xfId="0" applyFont="1" applyFill="1" applyAlignment="1">
      <alignment horizontal="left" vertical="center"/>
    </xf>
    <xf numFmtId="0" fontId="98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8" fillId="30" borderId="4" xfId="0" applyFont="1" applyFill="1" applyBorder="1" applyAlignment="1">
      <alignment horizontal="left" vertical="center"/>
    </xf>
    <xf numFmtId="0" fontId="98" fillId="30" borderId="5" xfId="0" applyFont="1" applyFill="1" applyBorder="1" applyAlignment="1">
      <alignment horizontal="left" vertical="center"/>
    </xf>
    <xf numFmtId="0" fontId="98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2" fillId="0" borderId="0" xfId="0" applyFont="1"/>
    <xf numFmtId="0" fontId="58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5" borderId="0" xfId="0" applyFont="1" applyFill="1" applyAlignment="1">
      <alignment horizontal="center" vertical="center" wrapText="1"/>
    </xf>
    <xf numFmtId="0" fontId="132" fillId="36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7" borderId="0" xfId="0" applyFont="1" applyFill="1" applyAlignment="1">
      <alignment vertical="center" wrapText="1"/>
    </xf>
    <xf numFmtId="0" fontId="117" fillId="38" borderId="0" xfId="0" applyFont="1" applyFill="1" applyAlignment="1">
      <alignment horizontal="center" vertical="center" wrapText="1"/>
    </xf>
    <xf numFmtId="0" fontId="134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7" borderId="0" xfId="0" applyFont="1" applyFill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9" borderId="0" xfId="0" applyFont="1" applyFill="1" applyAlignment="1">
      <alignment horizontal="center" vertical="center" wrapText="1"/>
    </xf>
    <xf numFmtId="0" fontId="137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7" fillId="6" borderId="13" xfId="9" applyFont="1" applyFill="1" applyBorder="1" applyAlignment="1">
      <alignment horizontal="center" vertical="center" wrapText="1"/>
    </xf>
    <xf numFmtId="0" fontId="56" fillId="7" borderId="0" xfId="9" applyFont="1" applyFill="1" applyAlignment="1">
      <alignment horizontal="center" vertical="center" wrapText="1"/>
    </xf>
    <xf numFmtId="0" fontId="56" fillId="7" borderId="8" xfId="9" applyFont="1" applyFill="1" applyBorder="1" applyAlignment="1">
      <alignment horizontal="center" vertical="center" wrapText="1"/>
    </xf>
    <xf numFmtId="0" fontId="57" fillId="6" borderId="14" xfId="9" applyFont="1" applyFill="1" applyBorder="1" applyAlignment="1">
      <alignment horizontal="center" vertical="center" wrapText="1"/>
    </xf>
    <xf numFmtId="0" fontId="85" fillId="9" borderId="14" xfId="9" quotePrefix="1" applyFont="1" applyFill="1" applyBorder="1" applyAlignment="1">
      <alignment horizontal="center" vertical="center" wrapText="1"/>
    </xf>
    <xf numFmtId="0" fontId="126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5" fillId="9" borderId="14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vertical="center" wrapText="1"/>
    </xf>
    <xf numFmtId="0" fontId="59" fillId="12" borderId="9" xfId="9" applyFont="1" applyFill="1" applyBorder="1" applyAlignment="1">
      <alignment vertical="center" wrapText="1"/>
    </xf>
    <xf numFmtId="0" fontId="86" fillId="6" borderId="1" xfId="9" applyFont="1" applyFill="1" applyBorder="1" applyAlignment="1">
      <alignment vertical="center" wrapText="1"/>
    </xf>
    <xf numFmtId="0" fontId="86" fillId="6" borderId="2" xfId="9" applyFont="1" applyFill="1" applyBorder="1" applyAlignment="1">
      <alignment vertical="center" wrapText="1"/>
    </xf>
    <xf numFmtId="0" fontId="86" fillId="6" borderId="3" xfId="9" applyFont="1" applyFill="1" applyBorder="1" applyAlignment="1">
      <alignment vertical="center" wrapText="1"/>
    </xf>
    <xf numFmtId="0" fontId="56" fillId="6" borderId="12" xfId="9" applyFont="1" applyFill="1" applyBorder="1" applyAlignment="1">
      <alignment vertical="center" wrapText="1"/>
    </xf>
    <xf numFmtId="0" fontId="86" fillId="6" borderId="0" xfId="9" applyFont="1" applyFill="1" applyAlignment="1">
      <alignment vertical="center" wrapText="1"/>
    </xf>
    <xf numFmtId="0" fontId="86" fillId="6" borderId="12" xfId="9" applyFont="1" applyFill="1" applyBorder="1" applyAlignment="1">
      <alignment vertical="center" wrapText="1"/>
    </xf>
    <xf numFmtId="0" fontId="86" fillId="6" borderId="8" xfId="9" applyFont="1" applyFill="1" applyBorder="1" applyAlignment="1">
      <alignment vertical="center" wrapText="1"/>
    </xf>
    <xf numFmtId="0" fontId="128" fillId="6" borderId="0" xfId="9" applyFont="1" applyFill="1" applyAlignment="1">
      <alignment vertical="center" wrapText="1"/>
    </xf>
    <xf numFmtId="0" fontId="56" fillId="6" borderId="4" xfId="9" applyFont="1" applyFill="1" applyBorder="1" applyAlignment="1">
      <alignment vertical="center" wrapText="1"/>
    </xf>
    <xf numFmtId="0" fontId="86" fillId="6" borderId="5" xfId="9" applyFont="1" applyFill="1" applyBorder="1" applyAlignment="1">
      <alignment vertical="center" wrapText="1"/>
    </xf>
    <xf numFmtId="0" fontId="98" fillId="40" borderId="12" xfId="0" applyFont="1" applyFill="1" applyBorder="1" applyAlignment="1">
      <alignment horizontal="left" vertical="center"/>
    </xf>
    <xf numFmtId="0" fontId="98" fillId="40" borderId="0" xfId="0" applyFont="1" applyFill="1" applyAlignment="1">
      <alignment horizontal="left" vertical="center"/>
    </xf>
    <xf numFmtId="0" fontId="98" fillId="40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27" fillId="6" borderId="8" xfId="18" applyFont="1" applyFill="1" applyBorder="1" applyAlignment="1">
      <alignment vertical="center" wrapText="1"/>
    </xf>
    <xf numFmtId="0" fontId="57" fillId="10" borderId="1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 wrapText="1"/>
    </xf>
    <xf numFmtId="0" fontId="57" fillId="10" borderId="3" xfId="0" applyFont="1" applyFill="1" applyBorder="1" applyAlignment="1">
      <alignment horizontal="center" vertical="center" wrapText="1"/>
    </xf>
    <xf numFmtId="0" fontId="57" fillId="10" borderId="12" xfId="0" applyFont="1" applyFill="1" applyBorder="1" applyAlignment="1">
      <alignment horizontal="center" vertical="center" wrapText="1"/>
    </xf>
    <xf numFmtId="0" fontId="57" fillId="10" borderId="0" xfId="0" applyFont="1" applyFill="1" applyAlignment="1">
      <alignment horizontal="center" vertical="center" wrapText="1"/>
    </xf>
    <xf numFmtId="0" fontId="57" fillId="10" borderId="8" xfId="0" applyFont="1" applyFill="1" applyBorder="1" applyAlignment="1">
      <alignment horizontal="center" vertical="center" wrapText="1"/>
    </xf>
    <xf numFmtId="0" fontId="57" fillId="10" borderId="4" xfId="0" applyFont="1" applyFill="1" applyBorder="1" applyAlignment="1">
      <alignment horizontal="center" vertical="center" wrapText="1"/>
    </xf>
    <xf numFmtId="0" fontId="57" fillId="10" borderId="5" xfId="0" applyFont="1" applyFill="1" applyBorder="1" applyAlignment="1">
      <alignment horizontal="center" vertical="center" wrapText="1"/>
    </xf>
    <xf numFmtId="0" fontId="57" fillId="10" borderId="6" xfId="0" applyFont="1" applyFill="1" applyBorder="1" applyAlignment="1">
      <alignment horizontal="center" vertical="center" wrapText="1"/>
    </xf>
    <xf numFmtId="0" fontId="59" fillId="20" borderId="7" xfId="9" applyFont="1" applyFill="1" applyBorder="1" applyAlignment="1">
      <alignment horizontal="center" vertical="center" wrapText="1"/>
    </xf>
    <xf numFmtId="0" fontId="59" fillId="20" borderId="15" xfId="9" applyFont="1" applyFill="1" applyBorder="1" applyAlignment="1">
      <alignment horizontal="center" vertical="center" wrapText="1"/>
    </xf>
    <xf numFmtId="0" fontId="59" fillId="8" borderId="7" xfId="9" applyFont="1" applyFill="1" applyBorder="1" applyAlignment="1">
      <alignment horizontal="center" vertical="center" wrapText="1"/>
    </xf>
    <xf numFmtId="0" fontId="59" fillId="8" borderId="15" xfId="9" applyFont="1" applyFill="1" applyBorder="1" applyAlignment="1">
      <alignment horizontal="center" vertical="center"/>
    </xf>
    <xf numFmtId="0" fontId="127" fillId="8" borderId="7" xfId="18" applyFont="1" applyFill="1" applyBorder="1" applyAlignment="1">
      <alignment horizontal="center" vertical="center" wrapText="1"/>
    </xf>
    <xf numFmtId="0" fontId="127" fillId="8" borderId="15" xfId="18" applyFont="1" applyFill="1" applyBorder="1" applyAlignment="1">
      <alignment horizontal="center" vertical="center" wrapText="1"/>
    </xf>
    <xf numFmtId="0" fontId="86" fillId="6" borderId="8" xfId="9" applyFont="1" applyFill="1" applyBorder="1" applyAlignment="1">
      <alignment horizontal="center" vertical="center" wrapText="1"/>
    </xf>
    <xf numFmtId="0" fontId="86" fillId="6" borderId="6" xfId="9" applyFont="1" applyFill="1" applyBorder="1" applyAlignment="1">
      <alignment horizontal="center" vertical="center" wrapText="1"/>
    </xf>
    <xf numFmtId="0" fontId="52" fillId="5" borderId="2" xfId="9" applyFont="1" applyFill="1" applyBorder="1" applyAlignment="1">
      <alignment horizontal="center" vertical="center" wrapText="1"/>
    </xf>
    <xf numFmtId="0" fontId="52" fillId="5" borderId="3" xfId="9" applyFont="1" applyFill="1" applyBorder="1" applyAlignment="1">
      <alignment horizontal="center" vertical="center" wrapText="1"/>
    </xf>
    <xf numFmtId="0" fontId="52" fillId="5" borderId="0" xfId="9" applyFont="1" applyFill="1" applyAlignment="1">
      <alignment horizontal="center" vertical="center" wrapText="1"/>
    </xf>
    <xf numFmtId="0" fontId="52" fillId="5" borderId="8" xfId="9" applyFont="1" applyFill="1" applyBorder="1" applyAlignment="1">
      <alignment horizontal="center" vertical="center" wrapText="1"/>
    </xf>
    <xf numFmtId="0" fontId="52" fillId="5" borderId="5" xfId="9" applyFont="1" applyFill="1" applyBorder="1" applyAlignment="1">
      <alignment horizontal="center" vertical="center" wrapText="1"/>
    </xf>
    <xf numFmtId="0" fontId="52" fillId="5" borderId="6" xfId="9" applyFont="1" applyFill="1" applyBorder="1" applyAlignment="1">
      <alignment horizontal="center" vertical="center" wrapText="1"/>
    </xf>
    <xf numFmtId="0" fontId="59" fillId="12" borderId="7" xfId="9" applyFont="1" applyFill="1" applyBorder="1" applyAlignment="1">
      <alignment horizontal="center" vertical="center" wrapText="1"/>
    </xf>
    <xf numFmtId="0" fontId="59" fillId="12" borderId="9" xfId="9" applyFont="1" applyFill="1" applyBorder="1" applyAlignment="1">
      <alignment horizontal="center" vertical="center" wrapText="1"/>
    </xf>
    <xf numFmtId="0" fontId="59" fillId="12" borderId="15" xfId="9" applyFont="1" applyFill="1" applyBorder="1" applyAlignment="1">
      <alignment horizontal="center" vertical="center" wrapText="1"/>
    </xf>
    <xf numFmtId="0" fontId="58" fillId="0" borderId="7" xfId="9" applyFont="1" applyBorder="1" applyAlignment="1">
      <alignment horizontal="center" vertical="center" wrapText="1"/>
    </xf>
    <xf numFmtId="0" fontId="58" fillId="0" borderId="9" xfId="9" applyFont="1" applyBorder="1" applyAlignment="1">
      <alignment horizontal="center" vertical="center" wrapText="1"/>
    </xf>
    <xf numFmtId="0" fontId="58" fillId="0" borderId="15" xfId="9" applyFont="1" applyBorder="1" applyAlignment="1">
      <alignment horizontal="center" vertical="center" wrapText="1"/>
    </xf>
    <xf numFmtId="0" fontId="58" fillId="16" borderId="7" xfId="9" applyFont="1" applyFill="1" applyBorder="1" applyAlignment="1">
      <alignment horizontal="center" vertical="center" wrapText="1"/>
    </xf>
    <xf numFmtId="0" fontId="58" fillId="16" borderId="9" xfId="9" applyFont="1" applyFill="1" applyBorder="1" applyAlignment="1">
      <alignment horizontal="center" vertical="center" wrapText="1"/>
    </xf>
    <xf numFmtId="0" fontId="58" fillId="16" borderId="15" xfId="9" applyFont="1" applyFill="1" applyBorder="1" applyAlignment="1">
      <alignment horizontal="center" vertical="center" wrapText="1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0" fontId="61" fillId="8" borderId="2" xfId="9" applyFont="1" applyFill="1" applyBorder="1" applyAlignment="1">
      <alignment horizontal="center" vertical="center" wrapText="1"/>
    </xf>
    <xf numFmtId="0" fontId="61" fillId="8" borderId="3" xfId="9" applyFont="1" applyFill="1" applyBorder="1" applyAlignment="1">
      <alignment horizontal="center" vertical="center" wrapText="1"/>
    </xf>
    <xf numFmtId="0" fontId="61" fillId="8" borderId="5" xfId="9" applyFont="1" applyFill="1" applyBorder="1" applyAlignment="1">
      <alignment horizontal="center" vertical="center" wrapText="1"/>
    </xf>
    <xf numFmtId="0" fontId="61" fillId="8" borderId="6" xfId="9" applyFont="1" applyFill="1" applyBorder="1" applyAlignment="1">
      <alignment horizontal="center" vertical="center" wrapText="1"/>
    </xf>
    <xf numFmtId="0" fontId="58" fillId="11" borderId="7" xfId="9" applyFont="1" applyFill="1" applyBorder="1" applyAlignment="1">
      <alignment horizontal="center" vertical="center" wrapText="1"/>
    </xf>
    <xf numFmtId="0" fontId="58" fillId="11" borderId="9" xfId="9" applyFont="1" applyFill="1" applyBorder="1" applyAlignment="1">
      <alignment horizontal="center" vertical="center" wrapText="1"/>
    </xf>
    <xf numFmtId="0" fontId="58" fillId="11" borderId="15" xfId="9" applyFont="1" applyFill="1" applyBorder="1" applyAlignment="1">
      <alignment horizontal="center" vertical="center" wrapText="1"/>
    </xf>
    <xf numFmtId="0" fontId="58" fillId="5" borderId="2" xfId="9" applyFont="1" applyFill="1" applyBorder="1" applyAlignment="1">
      <alignment horizontal="center" vertical="center" wrapText="1"/>
    </xf>
    <xf numFmtId="0" fontId="58" fillId="5" borderId="3" xfId="9" applyFont="1" applyFill="1" applyBorder="1" applyAlignment="1">
      <alignment horizontal="center" vertical="center" wrapText="1"/>
    </xf>
    <xf numFmtId="0" fontId="58" fillId="5" borderId="5" xfId="9" applyFont="1" applyFill="1" applyBorder="1" applyAlignment="1">
      <alignment horizontal="center" vertical="center" wrapText="1"/>
    </xf>
    <xf numFmtId="0" fontId="58" fillId="5" borderId="6" xfId="9" applyFont="1" applyFill="1" applyBorder="1" applyAlignment="1">
      <alignment horizontal="center" vertical="center" wrapText="1"/>
    </xf>
    <xf numFmtId="0" fontId="58" fillId="17" borderId="7" xfId="9" applyFont="1" applyFill="1" applyBorder="1" applyAlignment="1">
      <alignment horizontal="center" vertical="center" wrapText="1"/>
    </xf>
    <xf numFmtId="0" fontId="58" fillId="17" borderId="9" xfId="9" applyFont="1" applyFill="1" applyBorder="1" applyAlignment="1">
      <alignment horizontal="center" vertical="center" wrapText="1"/>
    </xf>
    <xf numFmtId="0" fontId="58" fillId="17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58" fillId="19" borderId="7" xfId="9" applyFont="1" applyFill="1" applyBorder="1" applyAlignment="1">
      <alignment horizontal="center" vertical="center" wrapText="1"/>
    </xf>
    <xf numFmtId="0" fontId="58" fillId="19" borderId="9" xfId="9" applyFont="1" applyFill="1" applyBorder="1" applyAlignment="1">
      <alignment horizontal="center" vertical="center" wrapText="1"/>
    </xf>
    <xf numFmtId="0" fontId="58" fillId="19" borderId="15" xfId="9" applyFont="1" applyFill="1" applyBorder="1" applyAlignment="1">
      <alignment horizontal="center" vertical="center" wrapText="1"/>
    </xf>
    <xf numFmtId="0" fontId="59" fillId="22" borderId="7" xfId="9" applyFont="1" applyFill="1" applyBorder="1" applyAlignment="1">
      <alignment horizontal="center" vertical="center" wrapText="1"/>
    </xf>
    <xf numFmtId="0" fontId="59" fillId="22" borderId="9" xfId="9" applyFont="1" applyFill="1" applyBorder="1" applyAlignment="1">
      <alignment horizontal="center" vertical="center" wrapText="1"/>
    </xf>
    <xf numFmtId="0" fontId="59" fillId="22" borderId="15" xfId="9" applyFont="1" applyFill="1" applyBorder="1" applyAlignment="1">
      <alignment horizontal="center" vertical="center" wrapText="1"/>
    </xf>
    <xf numFmtId="0" fontId="59" fillId="30" borderId="7" xfId="9" applyFont="1" applyFill="1" applyBorder="1" applyAlignment="1">
      <alignment horizontal="center" vertical="center" wrapText="1"/>
    </xf>
    <xf numFmtId="0" fontId="59" fillId="30" borderId="9" xfId="9" applyFont="1" applyFill="1" applyBorder="1" applyAlignment="1">
      <alignment horizontal="center" vertical="center" wrapText="1"/>
    </xf>
    <xf numFmtId="0" fontId="59" fillId="30" borderId="15" xfId="9" applyFont="1" applyFill="1" applyBorder="1" applyAlignment="1">
      <alignment horizontal="center" vertical="center" wrapText="1"/>
    </xf>
    <xf numFmtId="0" fontId="98" fillId="20" borderId="12" xfId="0" applyFont="1" applyFill="1" applyBorder="1" applyAlignment="1">
      <alignment horizontal="left" vertical="center"/>
    </xf>
    <xf numFmtId="0" fontId="98" fillId="20" borderId="0" xfId="0" applyFont="1" applyFill="1" applyAlignment="1">
      <alignment horizontal="left" vertical="center"/>
    </xf>
    <xf numFmtId="0" fontId="98" fillId="20" borderId="8" xfId="0" applyFont="1" applyFill="1" applyBorder="1" applyAlignment="1">
      <alignment horizontal="left" vertical="center"/>
    </xf>
    <xf numFmtId="0" fontId="98" fillId="8" borderId="1" xfId="0" applyFont="1" applyFill="1" applyBorder="1" applyAlignment="1">
      <alignment horizontal="left" vertical="center"/>
    </xf>
    <xf numFmtId="0" fontId="98" fillId="8" borderId="2" xfId="0" applyFont="1" applyFill="1" applyBorder="1" applyAlignment="1">
      <alignment horizontal="left" vertical="center"/>
    </xf>
    <xf numFmtId="0" fontId="98" fillId="8" borderId="3" xfId="0" applyFont="1" applyFill="1" applyBorder="1" applyAlignment="1">
      <alignment horizontal="left" vertical="center"/>
    </xf>
    <xf numFmtId="0" fontId="98" fillId="8" borderId="12" xfId="0" applyFont="1" applyFill="1" applyBorder="1" applyAlignment="1">
      <alignment horizontal="left" vertical="center"/>
    </xf>
    <xf numFmtId="0" fontId="98" fillId="8" borderId="0" xfId="0" applyFont="1" applyFill="1" applyAlignment="1">
      <alignment horizontal="left" vertical="center"/>
    </xf>
    <xf numFmtId="0" fontId="98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8" fillId="27" borderId="12" xfId="0" applyFont="1" applyFill="1" applyBorder="1" applyAlignment="1">
      <alignment horizontal="left" vertical="center"/>
    </xf>
    <xf numFmtId="0" fontId="98" fillId="27" borderId="0" xfId="0" applyFont="1" applyFill="1" applyAlignment="1">
      <alignment horizontal="left" vertical="center"/>
    </xf>
    <xf numFmtId="0" fontId="98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8" fillId="22" borderId="12" xfId="0" applyFont="1" applyFill="1" applyBorder="1" applyAlignment="1">
      <alignment horizontal="left" vertical="center"/>
    </xf>
    <xf numFmtId="0" fontId="98" fillId="22" borderId="0" xfId="0" applyFont="1" applyFill="1" applyAlignment="1">
      <alignment horizontal="left" vertical="center"/>
    </xf>
    <xf numFmtId="0" fontId="98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8" fillId="28" borderId="12" xfId="0" applyFont="1" applyFill="1" applyBorder="1" applyAlignment="1">
      <alignment horizontal="left" vertical="center" wrapText="1"/>
    </xf>
    <xf numFmtId="0" fontId="98" fillId="28" borderId="0" xfId="0" applyFont="1" applyFill="1" applyAlignment="1">
      <alignment horizontal="left" vertical="center"/>
    </xf>
    <xf numFmtId="0" fontId="98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59" fillId="13" borderId="7" xfId="9" applyFont="1" applyFill="1" applyBorder="1" applyAlignment="1">
      <alignment horizontal="center" vertical="center" wrapText="1"/>
    </xf>
    <xf numFmtId="0" fontId="59" fillId="13" borderId="9" xfId="9" applyFont="1" applyFill="1" applyBorder="1" applyAlignment="1">
      <alignment horizontal="center" vertical="center" wrapText="1"/>
    </xf>
    <xf numFmtId="0" fontId="59" fillId="13" borderId="15" xfId="9" applyFont="1" applyFill="1" applyBorder="1" applyAlignment="1">
      <alignment horizontal="center" vertical="center" wrapText="1"/>
    </xf>
    <xf numFmtId="0" fontId="98" fillId="8" borderId="1" xfId="9" applyFont="1" applyFill="1" applyBorder="1" applyAlignment="1">
      <alignment horizontal="center" vertical="center" wrapText="1"/>
    </xf>
    <xf numFmtId="0" fontId="98" fillId="8" borderId="2" xfId="9" applyFont="1" applyFill="1" applyBorder="1" applyAlignment="1">
      <alignment horizontal="center" vertical="center" wrapText="1"/>
    </xf>
    <xf numFmtId="0" fontId="98" fillId="8" borderId="3" xfId="9" applyFont="1" applyFill="1" applyBorder="1" applyAlignment="1">
      <alignment horizontal="center" vertical="center" wrapText="1"/>
    </xf>
    <xf numFmtId="0" fontId="98" fillId="8" borderId="12" xfId="9" applyFont="1" applyFill="1" applyBorder="1" applyAlignment="1">
      <alignment horizontal="center" vertical="center" wrapText="1"/>
    </xf>
    <xf numFmtId="0" fontId="98" fillId="8" borderId="0" xfId="9" applyFont="1" applyFill="1" applyAlignment="1">
      <alignment horizontal="center" vertical="center" wrapText="1"/>
    </xf>
    <xf numFmtId="0" fontId="98" fillId="8" borderId="8" xfId="9" applyFont="1" applyFill="1" applyBorder="1" applyAlignment="1">
      <alignment horizontal="center" vertical="center" wrapText="1"/>
    </xf>
    <xf numFmtId="0" fontId="98" fillId="8" borderId="4" xfId="9" applyFont="1" applyFill="1" applyBorder="1" applyAlignment="1">
      <alignment horizontal="center" vertical="center" wrapText="1"/>
    </xf>
    <xf numFmtId="0" fontId="98" fillId="8" borderId="5" xfId="9" applyFont="1" applyFill="1" applyBorder="1" applyAlignment="1">
      <alignment horizontal="center" vertical="center" wrapText="1"/>
    </xf>
    <xf numFmtId="0" fontId="98" fillId="8" borderId="6" xfId="9" applyFont="1" applyFill="1" applyBorder="1" applyAlignment="1">
      <alignment horizontal="center" vertical="center" wrapText="1"/>
    </xf>
    <xf numFmtId="0" fontId="58" fillId="15" borderId="16" xfId="9" applyFont="1" applyFill="1" applyBorder="1" applyAlignment="1">
      <alignment horizontal="center" vertical="center" wrapText="1"/>
    </xf>
    <xf numFmtId="0" fontId="58" fillId="15" borderId="10" xfId="9" applyFont="1" applyFill="1" applyBorder="1" applyAlignment="1">
      <alignment horizontal="center" vertical="center" wrapText="1"/>
    </xf>
    <xf numFmtId="0" fontId="58" fillId="15" borderId="11" xfId="9" applyFont="1" applyFill="1" applyBorder="1" applyAlignment="1">
      <alignment horizontal="center" vertical="center" wrapText="1"/>
    </xf>
    <xf numFmtId="0" fontId="57" fillId="10" borderId="1" xfId="9" applyFont="1" applyFill="1" applyBorder="1" applyAlignment="1">
      <alignment horizontal="center" vertical="center" wrapText="1"/>
    </xf>
    <xf numFmtId="0" fontId="57" fillId="10" borderId="2" xfId="9" applyFont="1" applyFill="1" applyBorder="1" applyAlignment="1">
      <alignment horizontal="center" vertical="center" wrapText="1"/>
    </xf>
    <xf numFmtId="0" fontId="57" fillId="10" borderId="3" xfId="9" applyFont="1" applyFill="1" applyBorder="1" applyAlignment="1">
      <alignment horizontal="center" vertical="center" wrapText="1"/>
    </xf>
    <xf numFmtId="0" fontId="57" fillId="10" borderId="12" xfId="9" applyFont="1" applyFill="1" applyBorder="1" applyAlignment="1">
      <alignment horizontal="center" vertical="center" wrapText="1"/>
    </xf>
    <xf numFmtId="0" fontId="57" fillId="10" borderId="0" xfId="9" applyFont="1" applyFill="1" applyAlignment="1">
      <alignment horizontal="center" vertical="center" wrapText="1"/>
    </xf>
    <xf numFmtId="0" fontId="57" fillId="10" borderId="8" xfId="9" applyFont="1" applyFill="1" applyBorder="1" applyAlignment="1">
      <alignment horizontal="center" vertical="center" wrapText="1"/>
    </xf>
    <xf numFmtId="0" fontId="57" fillId="10" borderId="4" xfId="9" applyFont="1" applyFill="1" applyBorder="1" applyAlignment="1">
      <alignment horizontal="center" vertical="center" wrapText="1"/>
    </xf>
    <xf numFmtId="0" fontId="57" fillId="10" borderId="5" xfId="9" applyFont="1" applyFill="1" applyBorder="1" applyAlignment="1">
      <alignment horizontal="center" vertical="center" wrapText="1"/>
    </xf>
    <xf numFmtId="0" fontId="57" fillId="10" borderId="6" xfId="9" applyFont="1" applyFill="1" applyBorder="1" applyAlignment="1">
      <alignment horizontal="center" vertical="center" wrapText="1"/>
    </xf>
    <xf numFmtId="0" fontId="59" fillId="23" borderId="7" xfId="9" applyFont="1" applyFill="1" applyBorder="1" applyAlignment="1">
      <alignment horizontal="center" vertical="center" wrapText="1"/>
    </xf>
    <xf numFmtId="0" fontId="59" fillId="23" borderId="9" xfId="9" applyFont="1" applyFill="1" applyBorder="1" applyAlignment="1">
      <alignment horizontal="center" vertical="center" wrapText="1"/>
    </xf>
    <xf numFmtId="0" fontId="59" fillId="23" borderId="15" xfId="9" applyFont="1" applyFill="1" applyBorder="1" applyAlignment="1">
      <alignment horizontal="center" vertical="center" wrapText="1"/>
    </xf>
    <xf numFmtId="0" fontId="59" fillId="32" borderId="7" xfId="9" applyFont="1" applyFill="1" applyBorder="1" applyAlignment="1">
      <alignment horizontal="center" vertical="center" wrapText="1"/>
    </xf>
    <xf numFmtId="0" fontId="59" fillId="32" borderId="9" xfId="9" applyFont="1" applyFill="1" applyBorder="1" applyAlignment="1">
      <alignment horizontal="center" vertical="center" wrapText="1"/>
    </xf>
    <xf numFmtId="0" fontId="59" fillId="32" borderId="15" xfId="9" applyFont="1" applyFill="1" applyBorder="1" applyAlignment="1">
      <alignment horizontal="center" vertical="center" wrapText="1"/>
    </xf>
    <xf numFmtId="0" fontId="59" fillId="20" borderId="9" xfId="9" applyFont="1" applyFill="1" applyBorder="1" applyAlignment="1">
      <alignment horizontal="center" vertical="center" wrapText="1"/>
    </xf>
    <xf numFmtId="0" fontId="80" fillId="8" borderId="1" xfId="9" applyFont="1" applyFill="1" applyBorder="1" applyAlignment="1">
      <alignment horizontal="center" vertical="center" wrapText="1"/>
    </xf>
    <xf numFmtId="0" fontId="80" fillId="8" borderId="2" xfId="9" applyFont="1" applyFill="1" applyBorder="1" applyAlignment="1">
      <alignment horizontal="center" vertical="center" wrapText="1"/>
    </xf>
    <xf numFmtId="0" fontId="80" fillId="8" borderId="3" xfId="9" applyFont="1" applyFill="1" applyBorder="1" applyAlignment="1">
      <alignment horizontal="center" vertical="center" wrapText="1"/>
    </xf>
    <xf numFmtId="0" fontId="80" fillId="8" borderId="12" xfId="9" applyFont="1" applyFill="1" applyBorder="1" applyAlignment="1">
      <alignment horizontal="center" vertical="center" wrapText="1"/>
    </xf>
    <xf numFmtId="0" fontId="80" fillId="8" borderId="0" xfId="9" applyFont="1" applyFill="1" applyAlignment="1">
      <alignment horizontal="center" vertical="center" wrapText="1"/>
    </xf>
    <xf numFmtId="0" fontId="80" fillId="8" borderId="8" xfId="9" applyFont="1" applyFill="1" applyBorder="1" applyAlignment="1">
      <alignment horizontal="center" vertical="center" wrapText="1"/>
    </xf>
    <xf numFmtId="0" fontId="80" fillId="8" borderId="4" xfId="9" applyFont="1" applyFill="1" applyBorder="1" applyAlignment="1">
      <alignment horizontal="center" vertical="center" wrapText="1"/>
    </xf>
    <xf numFmtId="0" fontId="80" fillId="8" borderId="5" xfId="9" applyFont="1" applyFill="1" applyBorder="1" applyAlignment="1">
      <alignment horizontal="center" vertical="center" wrapText="1"/>
    </xf>
    <xf numFmtId="0" fontId="80" fillId="8" borderId="6" xfId="9" applyFont="1" applyFill="1" applyBorder="1" applyAlignment="1">
      <alignment horizontal="center" vertical="center" wrapText="1"/>
    </xf>
    <xf numFmtId="0" fontId="59" fillId="40" borderId="7" xfId="9" applyFont="1" applyFill="1" applyBorder="1" applyAlignment="1">
      <alignment horizontal="center" vertical="center" wrapText="1"/>
    </xf>
    <xf numFmtId="0" fontId="59" fillId="40" borderId="9" xfId="9" applyFont="1" applyFill="1" applyBorder="1" applyAlignment="1">
      <alignment horizontal="center" vertical="center" wrapText="1"/>
    </xf>
    <xf numFmtId="0" fontId="59" fillId="40" borderId="15" xfId="9" applyFont="1" applyFill="1" applyBorder="1" applyAlignment="1">
      <alignment horizontal="center" vertical="center" wrapText="1"/>
    </xf>
    <xf numFmtId="0" fontId="86" fillId="6" borderId="12" xfId="9" applyFont="1" applyFill="1" applyBorder="1" applyAlignment="1">
      <alignment horizontal="center" vertical="center" wrapText="1"/>
    </xf>
    <xf numFmtId="0" fontId="86" fillId="6" borderId="0" xfId="9" applyFont="1" applyFill="1" applyAlignment="1">
      <alignment horizontal="center" vertical="center" wrapText="1"/>
    </xf>
    <xf numFmtId="0" fontId="86" fillId="6" borderId="4" xfId="9" applyFont="1" applyFill="1" applyBorder="1" applyAlignment="1">
      <alignment horizontal="center" vertical="center" wrapText="1"/>
    </xf>
    <xf numFmtId="0" fontId="86" fillId="6" borderId="5" xfId="9" applyFont="1" applyFill="1" applyBorder="1" applyAlignment="1">
      <alignment horizontal="center" vertical="center" wrapText="1"/>
    </xf>
    <xf numFmtId="0" fontId="52" fillId="6" borderId="0" xfId="9" applyFont="1" applyFill="1" applyAlignment="1">
      <alignment horizontal="center" vertical="center" wrapText="1"/>
    </xf>
    <xf numFmtId="0" fontId="56" fillId="6" borderId="2" xfId="9" applyFont="1" applyFill="1" applyBorder="1" applyAlignment="1">
      <alignment horizontal="center" vertical="center" wrapText="1"/>
    </xf>
    <xf numFmtId="0" fontId="56" fillId="6" borderId="0" xfId="9" applyFont="1" applyFill="1" applyAlignment="1">
      <alignment horizontal="center" vertical="center" wrapText="1"/>
    </xf>
    <xf numFmtId="0" fontId="128" fillId="6" borderId="12" xfId="9" applyFont="1" applyFill="1" applyBorder="1" applyAlignment="1">
      <alignment horizontal="center" vertical="center" wrapText="1"/>
    </xf>
    <xf numFmtId="0" fontId="128" fillId="6" borderId="0" xfId="9" applyFont="1" applyFill="1" applyAlignment="1">
      <alignment horizontal="center" vertical="center" wrapText="1"/>
    </xf>
    <xf numFmtId="0" fontId="128" fillId="6" borderId="8" xfId="9" applyFont="1" applyFill="1" applyBorder="1" applyAlignment="1">
      <alignment horizontal="center" vertical="center" wrapText="1"/>
    </xf>
    <xf numFmtId="0" fontId="128" fillId="6" borderId="4" xfId="9" applyFont="1" applyFill="1" applyBorder="1" applyAlignment="1">
      <alignment horizontal="center" vertical="center" wrapText="1"/>
    </xf>
    <xf numFmtId="0" fontId="128" fillId="6" borderId="5" xfId="9" applyFont="1" applyFill="1" applyBorder="1" applyAlignment="1">
      <alignment horizontal="center" vertical="center" wrapText="1"/>
    </xf>
    <xf numFmtId="0" fontId="128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99" fillId="25" borderId="18" xfId="0" applyNumberFormat="1" applyFont="1" applyFill="1" applyBorder="1" applyAlignment="1">
      <alignment horizontal="center" vertical="center"/>
    </xf>
    <xf numFmtId="184" fontId="99" fillId="25" borderId="19" xfId="0" applyNumberFormat="1" applyFont="1" applyFill="1" applyBorder="1" applyAlignment="1">
      <alignment horizontal="center" vertical="center"/>
    </xf>
    <xf numFmtId="184" fontId="99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0" fillId="3" borderId="46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96" fillId="24" borderId="7" xfId="0" applyFont="1" applyFill="1" applyBorder="1" applyAlignment="1">
      <alignment horizontal="center" vertical="center" wrapText="1"/>
    </xf>
    <xf numFmtId="0" fontId="96" fillId="24" borderId="9" xfId="0" applyFont="1" applyFill="1" applyBorder="1" applyAlignment="1">
      <alignment horizontal="center" vertical="center" wrapText="1"/>
    </xf>
    <xf numFmtId="0" fontId="87" fillId="25" borderId="7" xfId="0" applyFont="1" applyFill="1" applyBorder="1" applyAlignment="1">
      <alignment horizontal="center" vertical="center" wrapText="1"/>
    </xf>
    <xf numFmtId="0" fontId="87" fillId="25" borderId="9" xfId="0" applyFont="1" applyFill="1" applyBorder="1" applyAlignment="1">
      <alignment horizontal="center" vertical="center" wrapText="1"/>
    </xf>
    <xf numFmtId="0" fontId="87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0" fontId="117" fillId="31" borderId="0" xfId="0" applyFont="1" applyFill="1" applyAlignment="1">
      <alignment horizontal="center" vertical="center" wrapText="1"/>
    </xf>
    <xf numFmtId="0" fontId="117" fillId="38" borderId="0" xfId="0" applyFont="1" applyFill="1" applyAlignment="1">
      <alignment horizontal="center" vertical="center" wrapText="1"/>
    </xf>
    <xf numFmtId="0" fontId="133" fillId="39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07" fillId="0" borderId="1" xfId="0" applyFont="1" applyBorder="1" applyAlignment="1">
      <alignment horizontal="center" wrapText="1"/>
    </xf>
    <xf numFmtId="0" fontId="107" fillId="0" borderId="2" xfId="0" applyFont="1" applyBorder="1" applyAlignment="1">
      <alignment horizontal="center" wrapText="1"/>
    </xf>
    <xf numFmtId="0" fontId="107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140" fillId="0" borderId="0" xfId="0" applyFont="1"/>
    <xf numFmtId="0" fontId="116" fillId="0" borderId="0" xfId="2" applyFont="1" applyAlignment="1" applyProtection="1"/>
    <xf numFmtId="0" fontId="24" fillId="0" borderId="0" xfId="0" applyFont="1" applyAlignment="1">
      <alignment vertical="center" wrapText="1"/>
    </xf>
    <xf numFmtId="0" fontId="139" fillId="0" borderId="0" xfId="2" applyFont="1" applyAlignment="1" applyProtection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58E5BF9A-3305-42C4-8BC7-DFE14680186D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2160624" y="240424"/>
          <a:ext cx="752475" cy="7995855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9</xdr:row>
      <xdr:rowOff>8180</xdr:rowOff>
    </xdr:from>
    <xdr:to>
      <xdr:col>33</xdr:col>
      <xdr:colOff>24525</xdr:colOff>
      <xdr:row>41</xdr:row>
      <xdr:rowOff>85396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593CDF3F-826D-4C25-A1A3-1030605E7210}"/>
            </a:ext>
          </a:extLst>
        </xdr:cNvPr>
        <xdr:cNvSpPr/>
      </xdr:nvSpPr>
      <xdr:spPr bwMode="auto">
        <a:xfrm>
          <a:off x="22236825" y="1944930"/>
          <a:ext cx="755650" cy="657961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google.com/url?q=https%3A%2F%2Fieeesa.webex.com%2Fieeesa%2Fglobalcallin.php%3FMTID%3Dm0c38bcea28c1dd6b89e6c26d7d25e8c5&amp;sa=D&amp;ust=1742208120000000&amp;usg=AOvVaw2VxjJ2EH_NYiAEToFf0bOF" TargetMode="External"/><Relationship Id="rId1" Type="http://schemas.openxmlformats.org/officeDocument/2006/relationships/hyperlink" Target="https://www.google.com/url?q=https%3A%2F%2Fieeesa.webex.com%2Fieeesa%2Fj.php%3FMTID%3Dmbb6b6fde2255ddc3d49605a83a643509&amp;sa=D&amp;ust=1742208120000000&amp;usg=AOvVaw0u03l1nt6XV7__n9EmzRT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9" sqref="E9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271</v>
      </c>
      <c r="E3" s="5"/>
    </row>
    <row r="4" spans="2:5" ht="20.5">
      <c r="B4" s="3" t="s">
        <v>2</v>
      </c>
      <c r="C4" s="6">
        <v>45727</v>
      </c>
    </row>
    <row r="5" spans="2:5" ht="20.5">
      <c r="B5" s="3" t="s">
        <v>148</v>
      </c>
    </row>
    <row r="6" spans="2:5" ht="20.5">
      <c r="B6" s="7" t="s">
        <v>149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272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238</v>
      </c>
      <c r="E22" s="100" t="s">
        <v>237</v>
      </c>
    </row>
    <row r="23" spans="2:6">
      <c r="D23" s="100" t="s">
        <v>236</v>
      </c>
      <c r="E23" s="100" t="s">
        <v>239</v>
      </c>
    </row>
    <row r="24" spans="2:6" ht="37.5" customHeight="1">
      <c r="D24" s="100" t="s">
        <v>242</v>
      </c>
      <c r="E24" s="100" t="s">
        <v>240</v>
      </c>
    </row>
    <row r="25" spans="2:6" ht="108" customHeight="1">
      <c r="D25" s="100" t="s">
        <v>241</v>
      </c>
      <c r="E25" s="100" t="s">
        <v>243</v>
      </c>
      <c r="F25" s="202" t="s">
        <v>244</v>
      </c>
    </row>
    <row r="26" spans="2:6" ht="95.45" customHeight="1">
      <c r="D26" s="202" t="s">
        <v>225</v>
      </c>
      <c r="E26" s="100" t="s">
        <v>142</v>
      </c>
      <c r="F26" s="100" t="s">
        <v>98</v>
      </c>
    </row>
    <row r="27" spans="2:6" ht="120.75" customHeight="1">
      <c r="D27" s="202" t="s">
        <v>226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227</v>
      </c>
      <c r="F29" s="141" t="s">
        <v>116</v>
      </c>
    </row>
    <row r="30" spans="2:6" ht="67.5" customHeight="1">
      <c r="D30" s="100" t="s">
        <v>228</v>
      </c>
      <c r="E30" s="100" t="s">
        <v>229</v>
      </c>
      <c r="F30" s="202" t="s">
        <v>230</v>
      </c>
    </row>
    <row r="31" spans="2:6" ht="108.65" customHeight="1">
      <c r="D31" s="2" t="s">
        <v>231</v>
      </c>
      <c r="E31" s="100" t="s">
        <v>232</v>
      </c>
      <c r="F31" s="202" t="s">
        <v>233</v>
      </c>
    </row>
    <row r="32" spans="2:6" ht="114" customHeight="1">
      <c r="D32" s="100" t="s">
        <v>234</v>
      </c>
      <c r="E32" s="100" t="s">
        <v>235</v>
      </c>
      <c r="F32" s="202" t="s">
        <v>233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B6" sqref="B6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251</v>
      </c>
    </row>
    <row r="2" spans="1:3" ht="15.5">
      <c r="B2" s="44" t="s">
        <v>16</v>
      </c>
      <c r="C2" s="45" t="s">
        <v>397</v>
      </c>
    </row>
    <row r="3" spans="1:3" ht="15.5">
      <c r="B3" s="44" t="s">
        <v>17</v>
      </c>
      <c r="C3" s="285">
        <v>45728</v>
      </c>
    </row>
    <row r="4" spans="1:3" ht="41">
      <c r="A4" s="24"/>
      <c r="B4" s="82" t="s">
        <v>273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134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7" t="s">
        <v>274</v>
      </c>
    </row>
    <row r="12" spans="1:3" s="91" customFormat="1" ht="32.25">
      <c r="A12" s="93"/>
      <c r="B12" s="147" t="s">
        <v>275</v>
      </c>
    </row>
    <row r="13" spans="1:3" s="91" customFormat="1" ht="32.25">
      <c r="A13" s="93"/>
      <c r="B13" s="147" t="s">
        <v>252</v>
      </c>
    </row>
    <row r="14" spans="1:3" s="91" customFormat="1" ht="32.25">
      <c r="A14" s="93"/>
      <c r="B14" s="147" t="s">
        <v>128</v>
      </c>
    </row>
    <row r="15" spans="1:3" s="91" customFormat="1" ht="25.25">
      <c r="A15" s="93"/>
      <c r="B15" s="147" t="s">
        <v>129</v>
      </c>
    </row>
    <row r="16" spans="1:3" s="91" customFormat="1" ht="25.25">
      <c r="A16" s="93"/>
      <c r="B16" s="147" t="s">
        <v>254</v>
      </c>
    </row>
    <row r="17" spans="1:6" s="91" customFormat="1" ht="25.25">
      <c r="A17" s="93"/>
      <c r="B17" s="147" t="s">
        <v>255</v>
      </c>
    </row>
    <row r="18" spans="1:6" s="91" customFormat="1" ht="25.25">
      <c r="A18" s="93"/>
      <c r="B18" s="147" t="s">
        <v>206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8" t="s">
        <v>205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3" customFormat="1" ht="95.45" customHeight="1">
      <c r="B25" s="143" t="s">
        <v>124</v>
      </c>
      <c r="D25" s="143" t="s">
        <v>127</v>
      </c>
      <c r="E25" s="143" t="s">
        <v>180</v>
      </c>
      <c r="F25" s="143" t="s">
        <v>98</v>
      </c>
    </row>
    <row r="26" spans="1:6" s="91" customFormat="1" ht="120.75" customHeight="1">
      <c r="A26" s="93"/>
      <c r="D26" s="91" t="s">
        <v>143</v>
      </c>
      <c r="E26" s="91" t="s">
        <v>144</v>
      </c>
      <c r="F26" s="142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141</v>
      </c>
      <c r="F28" s="142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2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5" t="s">
        <v>173</v>
      </c>
      <c r="D33" s="91" t="s">
        <v>171</v>
      </c>
      <c r="E33" s="91" t="s">
        <v>159</v>
      </c>
      <c r="F33" s="142" t="s">
        <v>172</v>
      </c>
    </row>
    <row r="34" spans="1:6" s="91" customFormat="1" ht="20.25">
      <c r="A34" s="93"/>
      <c r="B34" s="128"/>
    </row>
    <row r="35" spans="1:6" s="91" customFormat="1" ht="81">
      <c r="A35" s="93"/>
      <c r="B35" s="166" t="s">
        <v>174</v>
      </c>
      <c r="D35" s="167" t="s">
        <v>174</v>
      </c>
      <c r="E35" s="91" t="s">
        <v>175</v>
      </c>
      <c r="F35" s="142" t="s">
        <v>176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N7" sqref="N7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49" customWidth="1"/>
    <col min="20" max="20" width="11" style="149" customWidth="1"/>
    <col min="21" max="21" width="10.54296875" style="149" customWidth="1"/>
    <col min="22" max="22" width="11.86328125" style="149" customWidth="1"/>
    <col min="23" max="23" width="10.1328125" style="149" customWidth="1"/>
    <col min="24" max="29" width="3.86328125" style="149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552" t="s">
        <v>373</v>
      </c>
      <c r="B1" s="211" t="s">
        <v>331</v>
      </c>
      <c r="C1" s="211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3"/>
      <c r="Z1" s="213"/>
      <c r="AA1" s="212"/>
      <c r="AB1" s="213"/>
      <c r="AC1" s="214"/>
      <c r="AD1" s="101"/>
      <c r="AE1" s="101"/>
      <c r="AF1" s="101"/>
      <c r="AG1" s="101"/>
      <c r="AH1" s="101"/>
    </row>
    <row r="2" spans="1:34" customFormat="1" ht="18.5" customHeight="1">
      <c r="A2" s="553"/>
      <c r="B2" s="215" t="s">
        <v>276</v>
      </c>
      <c r="C2" s="215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7"/>
      <c r="AD2" s="320" t="s">
        <v>291</v>
      </c>
      <c r="AE2" s="298" t="s">
        <v>293</v>
      </c>
      <c r="AF2" s="298" t="s">
        <v>256</v>
      </c>
      <c r="AG2" s="299" t="s">
        <v>280</v>
      </c>
      <c r="AH2" s="101"/>
    </row>
    <row r="3" spans="1:34" customFormat="1" ht="13.75" thickBot="1">
      <c r="A3" s="553"/>
      <c r="B3" s="218" t="s">
        <v>133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20"/>
      <c r="AA3" s="219"/>
      <c r="AB3" s="219"/>
      <c r="AC3" s="221"/>
      <c r="AD3" s="304" t="s">
        <v>292</v>
      </c>
      <c r="AE3" s="300" t="s">
        <v>294</v>
      </c>
      <c r="AF3" s="300"/>
      <c r="AG3" s="301" t="s">
        <v>295</v>
      </c>
      <c r="AH3" s="101"/>
    </row>
    <row r="4" spans="1:34" customFormat="1" ht="15" customHeight="1">
      <c r="A4" s="554" t="s">
        <v>165</v>
      </c>
      <c r="B4" s="557" t="s">
        <v>28</v>
      </c>
      <c r="C4" s="558"/>
      <c r="D4" s="542" t="s">
        <v>29</v>
      </c>
      <c r="E4" s="543"/>
      <c r="F4" s="543"/>
      <c r="G4" s="543"/>
      <c r="H4" s="544"/>
      <c r="I4" s="542" t="s">
        <v>30</v>
      </c>
      <c r="J4" s="543"/>
      <c r="K4" s="543"/>
      <c r="L4" s="543"/>
      <c r="M4" s="544"/>
      <c r="N4" s="542" t="s">
        <v>31</v>
      </c>
      <c r="O4" s="543"/>
      <c r="P4" s="543"/>
      <c r="Q4" s="543"/>
      <c r="R4" s="544"/>
      <c r="S4" s="542" t="s">
        <v>32</v>
      </c>
      <c r="T4" s="543"/>
      <c r="U4" s="543"/>
      <c r="V4" s="543"/>
      <c r="W4" s="544"/>
      <c r="X4" s="542" t="s">
        <v>33</v>
      </c>
      <c r="Y4" s="543"/>
      <c r="Z4" s="544"/>
      <c r="AA4" s="542" t="s">
        <v>34</v>
      </c>
      <c r="AB4" s="543"/>
      <c r="AC4" s="544"/>
      <c r="AD4" s="304"/>
      <c r="AE4" s="300"/>
      <c r="AF4" s="300"/>
      <c r="AG4" s="301"/>
    </row>
    <row r="5" spans="1:34" customFormat="1" ht="15.65" customHeight="1" thickBot="1">
      <c r="A5" s="555"/>
      <c r="B5" s="565">
        <v>45725</v>
      </c>
      <c r="C5" s="566"/>
      <c r="D5" s="563">
        <f>B5+1</f>
        <v>45726</v>
      </c>
      <c r="E5" s="563"/>
      <c r="F5" s="563"/>
      <c r="G5" s="563"/>
      <c r="H5" s="564"/>
      <c r="I5" s="562">
        <f>D5+1</f>
        <v>45727</v>
      </c>
      <c r="J5" s="563"/>
      <c r="K5" s="563"/>
      <c r="L5" s="563"/>
      <c r="M5" s="564"/>
      <c r="N5" s="562">
        <f>I5+1</f>
        <v>45728</v>
      </c>
      <c r="O5" s="563"/>
      <c r="P5" s="563"/>
      <c r="Q5" s="563"/>
      <c r="R5" s="564"/>
      <c r="S5" s="562">
        <f>N5+1</f>
        <v>45729</v>
      </c>
      <c r="T5" s="563"/>
      <c r="U5" s="563"/>
      <c r="V5" s="563"/>
      <c r="W5" s="564"/>
      <c r="X5" s="559">
        <f>S5+1</f>
        <v>45730</v>
      </c>
      <c r="Y5" s="560"/>
      <c r="Z5" s="561"/>
      <c r="AA5" s="559">
        <f>X5+1</f>
        <v>45731</v>
      </c>
      <c r="AB5" s="560"/>
      <c r="AC5" s="561"/>
      <c r="AD5" s="304"/>
      <c r="AE5" s="300"/>
      <c r="AF5" s="300"/>
      <c r="AG5" s="301"/>
    </row>
    <row r="6" spans="1:34" customFormat="1" ht="15" customHeight="1">
      <c r="A6" s="555"/>
      <c r="B6" s="545" t="s">
        <v>332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7"/>
      <c r="X6" s="222"/>
      <c r="Y6" s="223"/>
      <c r="Z6" s="224"/>
      <c r="AA6" s="222"/>
      <c r="AB6" s="223"/>
      <c r="AC6" s="224"/>
      <c r="AD6" s="304"/>
      <c r="AE6" s="300"/>
      <c r="AF6" s="300"/>
      <c r="AG6" s="301"/>
    </row>
    <row r="7" spans="1:34" customFormat="1" ht="20" customHeight="1" thickBot="1">
      <c r="A7" s="555"/>
      <c r="B7" s="548" t="s">
        <v>333</v>
      </c>
      <c r="C7" s="549"/>
      <c r="D7" s="341" t="s">
        <v>334</v>
      </c>
      <c r="E7" s="342" t="s">
        <v>333</v>
      </c>
      <c r="F7" s="342" t="s">
        <v>335</v>
      </c>
      <c r="G7" s="342" t="s">
        <v>336</v>
      </c>
      <c r="H7" s="550" t="s">
        <v>207</v>
      </c>
      <c r="I7" s="341" t="s">
        <v>334</v>
      </c>
      <c r="J7" s="342" t="s">
        <v>333</v>
      </c>
      <c r="K7" s="342" t="s">
        <v>335</v>
      </c>
      <c r="L7" s="342" t="s">
        <v>336</v>
      </c>
      <c r="M7" s="550" t="s">
        <v>207</v>
      </c>
      <c r="N7" s="341" t="s">
        <v>334</v>
      </c>
      <c r="O7" s="342" t="s">
        <v>333</v>
      </c>
      <c r="P7" s="342" t="s">
        <v>335</v>
      </c>
      <c r="Q7" s="342" t="s">
        <v>336</v>
      </c>
      <c r="R7" s="550" t="s">
        <v>207</v>
      </c>
      <c r="S7" s="341" t="s">
        <v>334</v>
      </c>
      <c r="T7" s="342" t="s">
        <v>333</v>
      </c>
      <c r="U7" s="342" t="s">
        <v>335</v>
      </c>
      <c r="V7" s="342" t="s">
        <v>336</v>
      </c>
      <c r="W7" s="550" t="s">
        <v>207</v>
      </c>
      <c r="X7" s="222"/>
      <c r="Y7" s="223"/>
      <c r="Z7" s="224"/>
      <c r="AA7" s="222"/>
      <c r="AB7" s="223"/>
      <c r="AC7" s="224"/>
      <c r="AD7" s="305"/>
      <c r="AE7" s="302"/>
      <c r="AF7" s="302"/>
      <c r="AG7" s="303"/>
      <c r="AH7" s="101"/>
    </row>
    <row r="8" spans="1:34" customFormat="1" ht="20" customHeight="1" thickBot="1">
      <c r="A8" s="556"/>
      <c r="B8" s="567">
        <v>306</v>
      </c>
      <c r="C8" s="568"/>
      <c r="D8" s="203" t="s">
        <v>337</v>
      </c>
      <c r="E8" s="210">
        <v>306</v>
      </c>
      <c r="F8" s="210">
        <v>307</v>
      </c>
      <c r="G8" s="210">
        <v>204</v>
      </c>
      <c r="H8" s="551"/>
      <c r="I8" s="203" t="s">
        <v>337</v>
      </c>
      <c r="J8" s="210">
        <v>306</v>
      </c>
      <c r="K8" s="210">
        <v>307</v>
      </c>
      <c r="L8" s="210">
        <v>204</v>
      </c>
      <c r="M8" s="551"/>
      <c r="N8" s="203" t="s">
        <v>337</v>
      </c>
      <c r="O8" s="210">
        <v>306</v>
      </c>
      <c r="P8" s="210">
        <v>307</v>
      </c>
      <c r="Q8" s="210">
        <v>204</v>
      </c>
      <c r="R8" s="551"/>
      <c r="S8" s="203" t="s">
        <v>337</v>
      </c>
      <c r="T8" s="210">
        <v>306</v>
      </c>
      <c r="U8" s="210">
        <v>307</v>
      </c>
      <c r="V8" s="210">
        <v>204</v>
      </c>
      <c r="W8" s="551"/>
      <c r="X8" s="222"/>
      <c r="Y8" s="223"/>
      <c r="Z8" s="224"/>
      <c r="AA8" s="222"/>
      <c r="AB8" s="223"/>
      <c r="AC8" s="224"/>
      <c r="AD8" s="306"/>
      <c r="AE8" s="307"/>
      <c r="AF8" s="307"/>
      <c r="AG8" s="308"/>
      <c r="AH8" s="101"/>
    </row>
    <row r="9" spans="1:34" customFormat="1" ht="16" customHeight="1">
      <c r="A9" s="343" t="s">
        <v>35</v>
      </c>
      <c r="B9" s="344"/>
      <c r="C9" s="345"/>
      <c r="D9" s="426" t="s">
        <v>36</v>
      </c>
      <c r="E9" s="426"/>
      <c r="F9" s="426"/>
      <c r="G9" s="477"/>
      <c r="H9" s="427"/>
      <c r="I9" s="475" t="s">
        <v>36</v>
      </c>
      <c r="J9" s="426"/>
      <c r="K9" s="426"/>
      <c r="L9" s="426"/>
      <c r="M9" s="427"/>
      <c r="N9" s="475" t="s">
        <v>36</v>
      </c>
      <c r="O9" s="426"/>
      <c r="P9" s="426"/>
      <c r="Q9" s="426"/>
      <c r="R9" s="427"/>
      <c r="S9" s="475" t="s">
        <v>36</v>
      </c>
      <c r="T9" s="426"/>
      <c r="U9" s="426"/>
      <c r="V9" s="426"/>
      <c r="W9" s="427"/>
      <c r="X9" s="222"/>
      <c r="Y9" s="223"/>
      <c r="Z9" s="224"/>
      <c r="AA9" s="222"/>
      <c r="AB9" s="223"/>
      <c r="AC9" s="224"/>
      <c r="AD9" s="273">
        <v>0.29166666666666669</v>
      </c>
      <c r="AE9" s="292">
        <f>AD9-3/24</f>
        <v>0.16666666666666669</v>
      </c>
      <c r="AF9" s="293">
        <f>AD9+4/24</f>
        <v>0.45833333333333337</v>
      </c>
      <c r="AG9" s="293">
        <f>AD9+13/24</f>
        <v>0.83333333333333326</v>
      </c>
    </row>
    <row r="10" spans="1:34" customFormat="1" ht="16" customHeight="1" thickBot="1">
      <c r="A10" s="346" t="s">
        <v>37</v>
      </c>
      <c r="B10" s="344"/>
      <c r="C10" s="345"/>
      <c r="D10" s="428"/>
      <c r="E10" s="428"/>
      <c r="F10" s="428"/>
      <c r="G10" s="428"/>
      <c r="H10" s="429"/>
      <c r="I10" s="476"/>
      <c r="J10" s="428"/>
      <c r="K10" s="428"/>
      <c r="L10" s="428"/>
      <c r="M10" s="429"/>
      <c r="N10" s="476"/>
      <c r="O10" s="428"/>
      <c r="P10" s="428"/>
      <c r="Q10" s="428"/>
      <c r="R10" s="429"/>
      <c r="S10" s="476"/>
      <c r="T10" s="428"/>
      <c r="U10" s="428"/>
      <c r="V10" s="428"/>
      <c r="W10" s="429"/>
      <c r="X10" s="222"/>
      <c r="Y10" s="223"/>
      <c r="Z10" s="224"/>
      <c r="AA10" s="222"/>
      <c r="AB10" s="223"/>
      <c r="AC10" s="224"/>
      <c r="AD10" s="274">
        <f>AD9+0.5/24</f>
        <v>0.3125</v>
      </c>
      <c r="AE10" s="294">
        <f t="shared" ref="AE10:AE40" si="0">AD10-3/24</f>
        <v>0.1875</v>
      </c>
      <c r="AF10" s="275">
        <f t="shared" ref="AF10:AF40" si="1">AD10+4/24</f>
        <v>0.47916666666666663</v>
      </c>
      <c r="AG10" s="275">
        <f t="shared" ref="AG10:AG40" si="2">AD10+13/24</f>
        <v>0.85416666666666663</v>
      </c>
    </row>
    <row r="11" spans="1:34" customFormat="1" ht="16" customHeight="1">
      <c r="A11" s="347" t="s">
        <v>38</v>
      </c>
      <c r="B11" s="344"/>
      <c r="C11" s="345"/>
      <c r="D11" s="493" t="s">
        <v>277</v>
      </c>
      <c r="E11" s="494"/>
      <c r="F11" s="494"/>
      <c r="G11" s="494"/>
      <c r="H11" s="495"/>
      <c r="I11" s="416" t="s">
        <v>208</v>
      </c>
      <c r="J11" s="502" t="s">
        <v>278</v>
      </c>
      <c r="K11" s="478" t="s">
        <v>39</v>
      </c>
      <c r="L11" s="433" t="s">
        <v>209</v>
      </c>
      <c r="M11" s="397"/>
      <c r="N11" s="484" t="s">
        <v>338</v>
      </c>
      <c r="O11" s="485"/>
      <c r="P11" s="485"/>
      <c r="Q11" s="485"/>
      <c r="R11" s="486"/>
      <c r="S11" s="433" t="s">
        <v>209</v>
      </c>
      <c r="T11" s="502" t="s">
        <v>278</v>
      </c>
      <c r="U11" s="478" t="s">
        <v>39</v>
      </c>
      <c r="V11" s="397"/>
      <c r="W11" s="400">
        <v>802.18</v>
      </c>
      <c r="X11" s="222"/>
      <c r="Y11" s="223"/>
      <c r="Z11" s="224"/>
      <c r="AA11" s="222"/>
      <c r="AB11" s="223"/>
      <c r="AC11" s="224"/>
      <c r="AD11" s="274">
        <f t="shared" ref="AD11:AD40" si="3">AD10+0.5/24</f>
        <v>0.33333333333333331</v>
      </c>
      <c r="AE11" s="294">
        <f t="shared" si="0"/>
        <v>0.20833333333333331</v>
      </c>
      <c r="AF11" s="275">
        <f t="shared" si="1"/>
        <v>0.5</v>
      </c>
      <c r="AG11" s="275">
        <f t="shared" si="2"/>
        <v>0.875</v>
      </c>
    </row>
    <row r="12" spans="1:34" customFormat="1" ht="16" customHeight="1" thickBot="1">
      <c r="A12" s="347" t="s">
        <v>40</v>
      </c>
      <c r="B12" s="344"/>
      <c r="C12" s="345"/>
      <c r="D12" s="496"/>
      <c r="E12" s="497"/>
      <c r="F12" s="497"/>
      <c r="G12" s="497"/>
      <c r="H12" s="498"/>
      <c r="I12" s="417"/>
      <c r="J12" s="503"/>
      <c r="K12" s="479"/>
      <c r="L12" s="434"/>
      <c r="M12" s="398"/>
      <c r="N12" s="487"/>
      <c r="O12" s="488"/>
      <c r="P12" s="488"/>
      <c r="Q12" s="488"/>
      <c r="R12" s="489"/>
      <c r="S12" s="434"/>
      <c r="T12" s="503"/>
      <c r="U12" s="479"/>
      <c r="V12" s="398"/>
      <c r="W12" s="401"/>
      <c r="X12" s="222"/>
      <c r="Y12" s="223"/>
      <c r="Z12" s="224"/>
      <c r="AA12" s="222"/>
      <c r="AB12" s="223"/>
      <c r="AC12" s="224"/>
      <c r="AD12" s="274">
        <f t="shared" si="3"/>
        <v>0.35416666666666663</v>
      </c>
      <c r="AE12" s="294">
        <f t="shared" si="0"/>
        <v>0.22916666666666663</v>
      </c>
      <c r="AF12" s="275">
        <f t="shared" si="1"/>
        <v>0.52083333333333326</v>
      </c>
      <c r="AG12" s="275">
        <f t="shared" si="2"/>
        <v>0.89583333333333326</v>
      </c>
    </row>
    <row r="13" spans="1:34" customFormat="1" ht="16" customHeight="1">
      <c r="A13" s="347" t="s">
        <v>41</v>
      </c>
      <c r="B13" s="344"/>
      <c r="C13" s="345"/>
      <c r="D13" s="496"/>
      <c r="E13" s="497"/>
      <c r="F13" s="497"/>
      <c r="G13" s="497"/>
      <c r="H13" s="498"/>
      <c r="I13" s="417"/>
      <c r="J13" s="503"/>
      <c r="K13" s="479"/>
      <c r="L13" s="434"/>
      <c r="M13" s="398"/>
      <c r="N13" s="416" t="s">
        <v>208</v>
      </c>
      <c r="O13" s="397"/>
      <c r="P13" s="478" t="s">
        <v>39</v>
      </c>
      <c r="Q13" s="397"/>
      <c r="R13" s="397"/>
      <c r="S13" s="434"/>
      <c r="T13" s="503"/>
      <c r="U13" s="479"/>
      <c r="V13" s="398"/>
      <c r="W13" s="401"/>
      <c r="X13" s="222"/>
      <c r="Y13" s="223"/>
      <c r="Z13" s="224"/>
      <c r="AA13" s="222"/>
      <c r="AB13" s="223"/>
      <c r="AC13" s="224"/>
      <c r="AD13" s="274">
        <f t="shared" si="3"/>
        <v>0.37499999999999994</v>
      </c>
      <c r="AE13" s="294">
        <f t="shared" si="0"/>
        <v>0.24999999999999994</v>
      </c>
      <c r="AF13" s="275">
        <f t="shared" si="1"/>
        <v>0.54166666666666663</v>
      </c>
      <c r="AG13" s="275">
        <f t="shared" si="2"/>
        <v>0.91666666666666652</v>
      </c>
    </row>
    <row r="14" spans="1:34" customFormat="1" ht="16" customHeight="1" thickBot="1">
      <c r="A14" s="347" t="s">
        <v>42</v>
      </c>
      <c r="B14" s="348"/>
      <c r="C14" s="345"/>
      <c r="D14" s="499"/>
      <c r="E14" s="500"/>
      <c r="F14" s="500"/>
      <c r="G14" s="500"/>
      <c r="H14" s="501"/>
      <c r="I14" s="418"/>
      <c r="J14" s="504"/>
      <c r="K14" s="480"/>
      <c r="L14" s="435"/>
      <c r="M14" s="399"/>
      <c r="N14" s="418"/>
      <c r="O14" s="399"/>
      <c r="P14" s="480"/>
      <c r="Q14" s="399"/>
      <c r="R14" s="399"/>
      <c r="S14" s="435"/>
      <c r="T14" s="504"/>
      <c r="U14" s="480"/>
      <c r="V14" s="399"/>
      <c r="W14" s="402"/>
      <c r="X14" s="222"/>
      <c r="Y14" s="223"/>
      <c r="Z14" s="224"/>
      <c r="AA14" s="222"/>
      <c r="AB14" s="223"/>
      <c r="AC14" s="224"/>
      <c r="AD14" s="274">
        <f t="shared" si="3"/>
        <v>0.39583333333333326</v>
      </c>
      <c r="AE14" s="294">
        <f t="shared" si="0"/>
        <v>0.27083333333333326</v>
      </c>
      <c r="AF14" s="275">
        <f t="shared" si="1"/>
        <v>0.56249999999999989</v>
      </c>
      <c r="AG14" s="275">
        <f t="shared" si="2"/>
        <v>0.93749999999999989</v>
      </c>
    </row>
    <row r="15" spans="1:34" customFormat="1" ht="16" customHeight="1" thickBot="1">
      <c r="A15" s="349" t="s">
        <v>43</v>
      </c>
      <c r="B15" s="344"/>
      <c r="C15" s="345"/>
      <c r="D15" s="491" t="s">
        <v>44</v>
      </c>
      <c r="E15" s="491"/>
      <c r="F15" s="491"/>
      <c r="G15" s="491"/>
      <c r="H15" s="492"/>
      <c r="I15" s="490" t="s">
        <v>44</v>
      </c>
      <c r="J15" s="491"/>
      <c r="K15" s="491"/>
      <c r="L15" s="491"/>
      <c r="M15" s="492"/>
      <c r="N15" s="490" t="s">
        <v>44</v>
      </c>
      <c r="O15" s="491"/>
      <c r="P15" s="491"/>
      <c r="Q15" s="491"/>
      <c r="R15" s="492"/>
      <c r="S15" s="490" t="s">
        <v>44</v>
      </c>
      <c r="T15" s="491"/>
      <c r="U15" s="491"/>
      <c r="V15" s="491"/>
      <c r="W15" s="492"/>
      <c r="X15" s="222"/>
      <c r="Y15" s="223"/>
      <c r="Z15" s="224"/>
      <c r="AA15" s="222"/>
      <c r="AB15" s="223"/>
      <c r="AC15" s="224"/>
      <c r="AD15" s="274">
        <f t="shared" si="3"/>
        <v>0.41666666666666657</v>
      </c>
      <c r="AE15" s="275">
        <f t="shared" si="0"/>
        <v>0.29166666666666657</v>
      </c>
      <c r="AF15" s="275">
        <f t="shared" si="1"/>
        <v>0.58333333333333326</v>
      </c>
      <c r="AG15" s="275">
        <f t="shared" si="2"/>
        <v>0.95833333333333326</v>
      </c>
    </row>
    <row r="16" spans="1:34" customFormat="1" ht="16" customHeight="1">
      <c r="A16" s="350" t="s">
        <v>45</v>
      </c>
      <c r="B16" s="344"/>
      <c r="C16" s="345"/>
      <c r="D16" s="481" t="s">
        <v>339</v>
      </c>
      <c r="E16" s="482"/>
      <c r="F16" s="482"/>
      <c r="G16" s="482"/>
      <c r="H16" s="483"/>
      <c r="I16" s="416" t="s">
        <v>208</v>
      </c>
      <c r="J16" s="397"/>
      <c r="K16" s="478" t="s">
        <v>39</v>
      </c>
      <c r="L16" s="397"/>
      <c r="M16" s="400">
        <v>802.18</v>
      </c>
      <c r="N16" s="481" t="s">
        <v>340</v>
      </c>
      <c r="O16" s="482"/>
      <c r="P16" s="482"/>
      <c r="Q16" s="482"/>
      <c r="R16" s="483"/>
      <c r="S16" s="416" t="s">
        <v>208</v>
      </c>
      <c r="T16" s="505" t="s">
        <v>192</v>
      </c>
      <c r="U16" s="397"/>
      <c r="V16" s="433" t="s">
        <v>209</v>
      </c>
      <c r="W16" s="397"/>
      <c r="X16" s="222"/>
      <c r="Y16" s="223"/>
      <c r="Z16" s="224"/>
      <c r="AA16" s="222"/>
      <c r="AB16" s="223"/>
      <c r="AC16" s="224"/>
      <c r="AD16" s="274">
        <f t="shared" si="3"/>
        <v>0.43749999999999989</v>
      </c>
      <c r="AE16" s="275">
        <f t="shared" si="0"/>
        <v>0.31249999999999989</v>
      </c>
      <c r="AF16" s="275">
        <f t="shared" si="1"/>
        <v>0.60416666666666652</v>
      </c>
      <c r="AG16" s="275">
        <f t="shared" si="2"/>
        <v>0.97916666666666652</v>
      </c>
    </row>
    <row r="17" spans="1:33" customFormat="1" ht="16" customHeight="1" thickBot="1">
      <c r="A17" s="350" t="s">
        <v>47</v>
      </c>
      <c r="B17" s="344"/>
      <c r="C17" s="345"/>
      <c r="D17" s="484"/>
      <c r="E17" s="485"/>
      <c r="F17" s="485"/>
      <c r="G17" s="485"/>
      <c r="H17" s="486"/>
      <c r="I17" s="417"/>
      <c r="J17" s="398"/>
      <c r="K17" s="479"/>
      <c r="L17" s="398"/>
      <c r="M17" s="401"/>
      <c r="N17" s="487"/>
      <c r="O17" s="488"/>
      <c r="P17" s="488"/>
      <c r="Q17" s="488"/>
      <c r="R17" s="489"/>
      <c r="S17" s="417"/>
      <c r="T17" s="506"/>
      <c r="U17" s="398"/>
      <c r="V17" s="434"/>
      <c r="W17" s="398"/>
      <c r="X17" s="222"/>
      <c r="Y17" s="223"/>
      <c r="Z17" s="224"/>
      <c r="AA17" s="222"/>
      <c r="AB17" s="223"/>
      <c r="AC17" s="224"/>
      <c r="AD17" s="274">
        <f t="shared" si="3"/>
        <v>0.4583333333333332</v>
      </c>
      <c r="AE17" s="275">
        <f t="shared" si="0"/>
        <v>0.3333333333333332</v>
      </c>
      <c r="AF17" s="275">
        <f t="shared" si="1"/>
        <v>0.62499999999999989</v>
      </c>
      <c r="AG17" s="294">
        <f t="shared" si="2"/>
        <v>0.99999999999999978</v>
      </c>
    </row>
    <row r="18" spans="1:33" customFormat="1" ht="16" customHeight="1">
      <c r="A18" s="350" t="s">
        <v>48</v>
      </c>
      <c r="B18" s="344"/>
      <c r="C18" s="345"/>
      <c r="D18" s="484"/>
      <c r="E18" s="485"/>
      <c r="F18" s="485"/>
      <c r="G18" s="485"/>
      <c r="H18" s="486"/>
      <c r="I18" s="417"/>
      <c r="J18" s="398"/>
      <c r="K18" s="479"/>
      <c r="L18" s="398"/>
      <c r="M18" s="401"/>
      <c r="N18" s="481" t="s">
        <v>341</v>
      </c>
      <c r="O18" s="482"/>
      <c r="P18" s="482"/>
      <c r="Q18" s="482"/>
      <c r="R18" s="483"/>
      <c r="S18" s="417"/>
      <c r="T18" s="506"/>
      <c r="U18" s="398"/>
      <c r="V18" s="434"/>
      <c r="W18" s="398"/>
      <c r="X18" s="222"/>
      <c r="Y18" s="223"/>
      <c r="Z18" s="224"/>
      <c r="AA18" s="222"/>
      <c r="AB18" s="223"/>
      <c r="AC18" s="224"/>
      <c r="AD18" s="274">
        <f t="shared" si="3"/>
        <v>0.47916666666666652</v>
      </c>
      <c r="AE18" s="275">
        <f t="shared" si="0"/>
        <v>0.35416666666666652</v>
      </c>
      <c r="AF18" s="275">
        <f t="shared" si="1"/>
        <v>0.64583333333333315</v>
      </c>
      <c r="AG18" s="294">
        <f t="shared" si="2"/>
        <v>1.020833333333333</v>
      </c>
    </row>
    <row r="19" spans="1:33" customFormat="1" ht="16" customHeight="1" thickBot="1">
      <c r="A19" s="350" t="s">
        <v>49</v>
      </c>
      <c r="B19" s="344"/>
      <c r="C19" s="345"/>
      <c r="D19" s="487"/>
      <c r="E19" s="488"/>
      <c r="F19" s="488"/>
      <c r="G19" s="488"/>
      <c r="H19" s="489"/>
      <c r="I19" s="418"/>
      <c r="J19" s="399"/>
      <c r="K19" s="480"/>
      <c r="L19" s="399"/>
      <c r="M19" s="402"/>
      <c r="N19" s="487"/>
      <c r="O19" s="488"/>
      <c r="P19" s="488"/>
      <c r="Q19" s="488"/>
      <c r="R19" s="489"/>
      <c r="S19" s="418"/>
      <c r="T19" s="507"/>
      <c r="U19" s="399"/>
      <c r="V19" s="435"/>
      <c r="W19" s="399"/>
      <c r="X19" s="222"/>
      <c r="Y19" s="223"/>
      <c r="Z19" s="224"/>
      <c r="AA19" s="222"/>
      <c r="AB19" s="223"/>
      <c r="AC19" s="224"/>
      <c r="AD19" s="274">
        <f t="shared" si="3"/>
        <v>0.49999999999999983</v>
      </c>
      <c r="AE19" s="275">
        <f t="shared" si="0"/>
        <v>0.37499999999999983</v>
      </c>
      <c r="AF19" s="275">
        <f t="shared" si="1"/>
        <v>0.66666666666666652</v>
      </c>
      <c r="AG19" s="294">
        <f t="shared" si="2"/>
        <v>1.0416666666666665</v>
      </c>
    </row>
    <row r="20" spans="1:33" customFormat="1" ht="16" customHeight="1" thickBot="1">
      <c r="A20" s="346" t="s">
        <v>50</v>
      </c>
      <c r="B20" s="344"/>
      <c r="C20" s="345"/>
      <c r="D20" s="426" t="s">
        <v>51</v>
      </c>
      <c r="E20" s="426"/>
      <c r="F20" s="426"/>
      <c r="G20" s="426"/>
      <c r="H20" s="427"/>
      <c r="I20" s="419" t="s">
        <v>51</v>
      </c>
      <c r="J20" s="419"/>
      <c r="K20" s="419"/>
      <c r="L20" s="419"/>
      <c r="M20" s="420"/>
      <c r="N20" s="475" t="s">
        <v>51</v>
      </c>
      <c r="O20" s="426"/>
      <c r="P20" s="426"/>
      <c r="Q20" s="426"/>
      <c r="R20" s="427"/>
      <c r="S20" s="426" t="s">
        <v>51</v>
      </c>
      <c r="T20" s="426"/>
      <c r="U20" s="426"/>
      <c r="V20" s="426"/>
      <c r="W20" s="427"/>
      <c r="X20" s="222"/>
      <c r="Y20" s="223"/>
      <c r="Z20" s="224"/>
      <c r="AA20" s="222"/>
      <c r="AB20" s="223"/>
      <c r="AC20" s="224"/>
      <c r="AD20" s="274">
        <f t="shared" si="3"/>
        <v>0.52083333333333315</v>
      </c>
      <c r="AE20" s="275">
        <f t="shared" si="0"/>
        <v>0.39583333333333315</v>
      </c>
      <c r="AF20" s="275">
        <f t="shared" si="1"/>
        <v>0.68749999999999978</v>
      </c>
      <c r="AG20" s="294">
        <f t="shared" si="2"/>
        <v>1.0624999999999998</v>
      </c>
    </row>
    <row r="21" spans="1:33" customFormat="1" ht="16" customHeight="1" thickBot="1">
      <c r="A21" s="346" t="s">
        <v>52</v>
      </c>
      <c r="B21" s="344"/>
      <c r="C21" s="345"/>
      <c r="D21" s="428"/>
      <c r="E21" s="428"/>
      <c r="F21" s="428"/>
      <c r="G21" s="428"/>
      <c r="H21" s="429"/>
      <c r="I21" s="421"/>
      <c r="J21" s="421"/>
      <c r="K21" s="421"/>
      <c r="L21" s="421"/>
      <c r="M21" s="422"/>
      <c r="N21" s="476"/>
      <c r="O21" s="428"/>
      <c r="P21" s="428"/>
      <c r="Q21" s="428"/>
      <c r="R21" s="429"/>
      <c r="S21" s="428"/>
      <c r="T21" s="428"/>
      <c r="U21" s="428"/>
      <c r="V21" s="428"/>
      <c r="W21" s="429"/>
      <c r="X21" s="374" t="s">
        <v>279</v>
      </c>
      <c r="Y21" s="375"/>
      <c r="Z21" s="376"/>
      <c r="AA21" s="222"/>
      <c r="AB21" s="223"/>
      <c r="AC21" s="224"/>
      <c r="AD21" s="274">
        <f t="shared" si="3"/>
        <v>0.54166666666666652</v>
      </c>
      <c r="AE21" s="275">
        <f t="shared" si="0"/>
        <v>0.41666666666666652</v>
      </c>
      <c r="AF21" s="275">
        <f t="shared" si="1"/>
        <v>0.70833333333333315</v>
      </c>
      <c r="AG21" s="294">
        <f t="shared" si="2"/>
        <v>1.083333333333333</v>
      </c>
    </row>
    <row r="22" spans="1:33" customFormat="1" ht="16" customHeight="1" thickBot="1">
      <c r="A22" s="350" t="s">
        <v>53</v>
      </c>
      <c r="B22" s="344"/>
      <c r="C22" s="345"/>
      <c r="D22" s="416" t="s">
        <v>208</v>
      </c>
      <c r="E22" s="423" t="s">
        <v>188</v>
      </c>
      <c r="F22" s="397"/>
      <c r="G22" s="433" t="s">
        <v>209</v>
      </c>
      <c r="H22" s="397"/>
      <c r="I22" s="436" t="s">
        <v>181</v>
      </c>
      <c r="J22" s="505" t="s">
        <v>192</v>
      </c>
      <c r="K22" s="430" t="s">
        <v>210</v>
      </c>
      <c r="L22" s="433" t="s">
        <v>209</v>
      </c>
      <c r="M22" s="397"/>
      <c r="N22" s="416" t="s">
        <v>208</v>
      </c>
      <c r="O22" s="423" t="s">
        <v>188</v>
      </c>
      <c r="P22" s="518" t="s">
        <v>342</v>
      </c>
      <c r="Q22" s="433" t="s">
        <v>209</v>
      </c>
      <c r="R22" s="397"/>
      <c r="S22" s="416" t="s">
        <v>208</v>
      </c>
      <c r="T22" s="383" t="s">
        <v>189</v>
      </c>
      <c r="U22" s="518" t="s">
        <v>342</v>
      </c>
      <c r="V22" s="397"/>
      <c r="W22" s="397"/>
      <c r="X22" s="377"/>
      <c r="Y22" s="378"/>
      <c r="Z22" s="379"/>
      <c r="AA22" s="222"/>
      <c r="AB22" s="223"/>
      <c r="AC22" s="224"/>
      <c r="AD22" s="274">
        <f t="shared" si="3"/>
        <v>0.56249999999999989</v>
      </c>
      <c r="AE22" s="275">
        <f t="shared" si="0"/>
        <v>0.43749999999999989</v>
      </c>
      <c r="AF22" s="275">
        <f t="shared" si="1"/>
        <v>0.72916666666666652</v>
      </c>
      <c r="AG22" s="294">
        <f t="shared" si="2"/>
        <v>1.1041666666666665</v>
      </c>
    </row>
    <row r="23" spans="1:33" customFormat="1" ht="16" customHeight="1">
      <c r="A23" s="350" t="s">
        <v>54</v>
      </c>
      <c r="B23" s="412" t="s">
        <v>190</v>
      </c>
      <c r="C23" s="413"/>
      <c r="D23" s="417"/>
      <c r="E23" s="424"/>
      <c r="F23" s="398"/>
      <c r="G23" s="434"/>
      <c r="H23" s="398"/>
      <c r="I23" s="437"/>
      <c r="J23" s="506"/>
      <c r="K23" s="431"/>
      <c r="L23" s="434"/>
      <c r="M23" s="398"/>
      <c r="N23" s="417"/>
      <c r="O23" s="424"/>
      <c r="P23" s="519"/>
      <c r="Q23" s="434"/>
      <c r="R23" s="398"/>
      <c r="S23" s="417"/>
      <c r="T23" s="508"/>
      <c r="U23" s="519"/>
      <c r="V23" s="398"/>
      <c r="W23" s="398"/>
      <c r="X23" s="377"/>
      <c r="Y23" s="378"/>
      <c r="Z23" s="379"/>
      <c r="AA23" s="222"/>
      <c r="AB23" s="223"/>
      <c r="AC23" s="224"/>
      <c r="AD23" s="274">
        <f t="shared" si="3"/>
        <v>0.58333333333333326</v>
      </c>
      <c r="AE23" s="275">
        <f t="shared" si="0"/>
        <v>0.45833333333333326</v>
      </c>
      <c r="AF23" s="275">
        <f t="shared" si="1"/>
        <v>0.74999999999999989</v>
      </c>
      <c r="AG23" s="294">
        <f t="shared" si="2"/>
        <v>1.125</v>
      </c>
    </row>
    <row r="24" spans="1:33" customFormat="1" ht="16" customHeight="1" thickBot="1">
      <c r="A24" s="350" t="s">
        <v>55</v>
      </c>
      <c r="B24" s="414"/>
      <c r="C24" s="415"/>
      <c r="D24" s="417"/>
      <c r="E24" s="424"/>
      <c r="F24" s="398"/>
      <c r="G24" s="434"/>
      <c r="H24" s="398"/>
      <c r="I24" s="437"/>
      <c r="J24" s="506"/>
      <c r="K24" s="431"/>
      <c r="L24" s="434"/>
      <c r="M24" s="398"/>
      <c r="N24" s="417"/>
      <c r="O24" s="424"/>
      <c r="P24" s="519"/>
      <c r="Q24" s="434"/>
      <c r="R24" s="398"/>
      <c r="S24" s="417"/>
      <c r="T24" s="508"/>
      <c r="U24" s="519"/>
      <c r="V24" s="398"/>
      <c r="W24" s="398"/>
      <c r="X24" s="377"/>
      <c r="Y24" s="378"/>
      <c r="Z24" s="379"/>
      <c r="AA24" s="222"/>
      <c r="AB24" s="223"/>
      <c r="AC24" s="224"/>
      <c r="AD24" s="274">
        <f t="shared" si="3"/>
        <v>0.60416666666666663</v>
      </c>
      <c r="AE24" s="275">
        <f t="shared" si="0"/>
        <v>0.47916666666666663</v>
      </c>
      <c r="AF24" s="275">
        <f t="shared" si="1"/>
        <v>0.77083333333333326</v>
      </c>
      <c r="AG24" s="294">
        <f t="shared" si="2"/>
        <v>1.1458333333333333</v>
      </c>
    </row>
    <row r="25" spans="1:33" customFormat="1" ht="16" customHeight="1" thickBot="1">
      <c r="A25" s="350" t="s">
        <v>56</v>
      </c>
      <c r="B25" s="344"/>
      <c r="C25" s="345"/>
      <c r="D25" s="418"/>
      <c r="E25" s="425"/>
      <c r="F25" s="399"/>
      <c r="G25" s="435"/>
      <c r="H25" s="399"/>
      <c r="I25" s="438"/>
      <c r="J25" s="507"/>
      <c r="K25" s="432"/>
      <c r="L25" s="435"/>
      <c r="M25" s="399"/>
      <c r="N25" s="418"/>
      <c r="O25" s="425"/>
      <c r="P25" s="520"/>
      <c r="Q25" s="435"/>
      <c r="R25" s="399"/>
      <c r="S25" s="418"/>
      <c r="T25" s="384"/>
      <c r="U25" s="520"/>
      <c r="V25" s="399"/>
      <c r="W25" s="399"/>
      <c r="X25" s="377"/>
      <c r="Y25" s="378"/>
      <c r="Z25" s="379"/>
      <c r="AA25" s="222"/>
      <c r="AB25" s="223"/>
      <c r="AC25" s="224"/>
      <c r="AD25" s="274">
        <f t="shared" si="3"/>
        <v>0.625</v>
      </c>
      <c r="AE25" s="275">
        <f t="shared" si="0"/>
        <v>0.5</v>
      </c>
      <c r="AF25" s="275">
        <f t="shared" si="1"/>
        <v>0.79166666666666663</v>
      </c>
      <c r="AG25" s="294">
        <f t="shared" si="2"/>
        <v>1.1666666666666665</v>
      </c>
    </row>
    <row r="26" spans="1:33" customFormat="1" ht="16" customHeight="1" thickBot="1">
      <c r="A26" s="349" t="s">
        <v>57</v>
      </c>
      <c r="B26" s="344"/>
      <c r="C26" s="345"/>
      <c r="D26" s="490" t="s">
        <v>44</v>
      </c>
      <c r="E26" s="491"/>
      <c r="F26" s="491"/>
      <c r="G26" s="491"/>
      <c r="H26" s="492"/>
      <c r="I26" s="490" t="s">
        <v>44</v>
      </c>
      <c r="J26" s="491"/>
      <c r="K26" s="491"/>
      <c r="L26" s="491"/>
      <c r="M26" s="492"/>
      <c r="N26" s="490" t="s">
        <v>44</v>
      </c>
      <c r="O26" s="491"/>
      <c r="P26" s="491"/>
      <c r="Q26" s="491"/>
      <c r="R26" s="492"/>
      <c r="S26" s="490" t="s">
        <v>44</v>
      </c>
      <c r="T26" s="491"/>
      <c r="U26" s="491"/>
      <c r="V26" s="491"/>
      <c r="W26" s="492"/>
      <c r="X26" s="377"/>
      <c r="Y26" s="378"/>
      <c r="Z26" s="379"/>
      <c r="AA26" s="222"/>
      <c r="AB26" s="223"/>
      <c r="AC26" s="224"/>
      <c r="AD26" s="274">
        <f t="shared" si="3"/>
        <v>0.64583333333333337</v>
      </c>
      <c r="AE26" s="275">
        <f t="shared" si="0"/>
        <v>0.52083333333333337</v>
      </c>
      <c r="AF26" s="275">
        <f t="shared" si="1"/>
        <v>0.8125</v>
      </c>
      <c r="AG26" s="294">
        <f t="shared" si="2"/>
        <v>1.1875</v>
      </c>
    </row>
    <row r="27" spans="1:33" customFormat="1" ht="16" customHeight="1">
      <c r="A27" s="347" t="s">
        <v>58</v>
      </c>
      <c r="B27" s="406" t="s">
        <v>191</v>
      </c>
      <c r="C27" s="407"/>
      <c r="D27" s="416" t="s">
        <v>208</v>
      </c>
      <c r="E27" s="403" t="s">
        <v>46</v>
      </c>
      <c r="F27" s="397"/>
      <c r="G27" s="397"/>
      <c r="H27" s="397"/>
      <c r="I27" s="397"/>
      <c r="J27" s="351"/>
      <c r="K27" s="397"/>
      <c r="L27" s="397"/>
      <c r="M27" s="400" t="s">
        <v>177</v>
      </c>
      <c r="N27" s="416" t="s">
        <v>208</v>
      </c>
      <c r="O27" s="403" t="s">
        <v>46</v>
      </c>
      <c r="P27" s="397"/>
      <c r="Q27" s="397"/>
      <c r="R27" s="400">
        <v>802.24</v>
      </c>
      <c r="S27" s="509" t="s">
        <v>343</v>
      </c>
      <c r="T27" s="510"/>
      <c r="U27" s="510"/>
      <c r="V27" s="510"/>
      <c r="W27" s="511"/>
      <c r="X27" s="377"/>
      <c r="Y27" s="378"/>
      <c r="Z27" s="379"/>
      <c r="AA27" s="222"/>
      <c r="AB27" s="223"/>
      <c r="AC27" s="224"/>
      <c r="AD27" s="274">
        <f t="shared" si="3"/>
        <v>0.66666666666666674</v>
      </c>
      <c r="AE27" s="275">
        <f t="shared" si="0"/>
        <v>0.54166666666666674</v>
      </c>
      <c r="AF27" s="275">
        <f t="shared" si="1"/>
        <v>0.83333333333333337</v>
      </c>
      <c r="AG27" s="294">
        <f t="shared" si="2"/>
        <v>1.2083333333333335</v>
      </c>
    </row>
    <row r="28" spans="1:33" customFormat="1" ht="16" customHeight="1" thickBot="1">
      <c r="A28" s="350" t="s">
        <v>59</v>
      </c>
      <c r="B28" s="408"/>
      <c r="C28" s="409"/>
      <c r="D28" s="417"/>
      <c r="E28" s="404"/>
      <c r="F28" s="398"/>
      <c r="G28" s="398"/>
      <c r="H28" s="398"/>
      <c r="I28" s="398"/>
      <c r="J28" s="352"/>
      <c r="K28" s="398"/>
      <c r="L28" s="398"/>
      <c r="M28" s="401"/>
      <c r="N28" s="417"/>
      <c r="O28" s="404"/>
      <c r="P28" s="398"/>
      <c r="Q28" s="398"/>
      <c r="R28" s="401"/>
      <c r="S28" s="512"/>
      <c r="T28" s="513"/>
      <c r="U28" s="513"/>
      <c r="V28" s="513"/>
      <c r="W28" s="514"/>
      <c r="X28" s="377"/>
      <c r="Y28" s="378"/>
      <c r="Z28" s="379"/>
      <c r="AA28" s="222"/>
      <c r="AB28" s="223"/>
      <c r="AC28" s="224"/>
      <c r="AD28" s="274">
        <f t="shared" si="3"/>
        <v>0.68750000000000011</v>
      </c>
      <c r="AE28" s="275">
        <f t="shared" si="0"/>
        <v>0.56250000000000011</v>
      </c>
      <c r="AF28" s="275">
        <f t="shared" si="1"/>
        <v>0.85416666666666674</v>
      </c>
      <c r="AG28" s="294">
        <f t="shared" si="2"/>
        <v>1.2291666666666667</v>
      </c>
    </row>
    <row r="29" spans="1:33" customFormat="1" ht="16" customHeight="1" thickBot="1">
      <c r="A29" s="350" t="s">
        <v>60</v>
      </c>
      <c r="B29" s="410"/>
      <c r="C29" s="411"/>
      <c r="D29" s="417"/>
      <c r="E29" s="404"/>
      <c r="F29" s="398"/>
      <c r="G29" s="398"/>
      <c r="H29" s="398"/>
      <c r="I29" s="398"/>
      <c r="J29" s="383" t="s">
        <v>189</v>
      </c>
      <c r="K29" s="398"/>
      <c r="L29" s="398"/>
      <c r="M29" s="401"/>
      <c r="N29" s="417"/>
      <c r="O29" s="404"/>
      <c r="P29" s="398"/>
      <c r="Q29" s="398"/>
      <c r="R29" s="401"/>
      <c r="S29" s="512"/>
      <c r="T29" s="513"/>
      <c r="U29" s="513"/>
      <c r="V29" s="513"/>
      <c r="W29" s="514"/>
      <c r="X29" s="377"/>
      <c r="Y29" s="378"/>
      <c r="Z29" s="379"/>
      <c r="AA29" s="222"/>
      <c r="AB29" s="223"/>
      <c r="AC29" s="224"/>
      <c r="AD29" s="274">
        <f t="shared" si="3"/>
        <v>0.70833333333333348</v>
      </c>
      <c r="AE29" s="275">
        <f t="shared" si="0"/>
        <v>0.58333333333333348</v>
      </c>
      <c r="AF29" s="275">
        <f t="shared" si="1"/>
        <v>0.87500000000000011</v>
      </c>
      <c r="AG29" s="294">
        <f t="shared" si="2"/>
        <v>1.25</v>
      </c>
    </row>
    <row r="30" spans="1:33" customFormat="1" ht="16" customHeight="1" thickBot="1">
      <c r="A30" s="350" t="s">
        <v>61</v>
      </c>
      <c r="B30" s="412" t="s">
        <v>344</v>
      </c>
      <c r="C30" s="413"/>
      <c r="D30" s="418"/>
      <c r="E30" s="405"/>
      <c r="F30" s="399"/>
      <c r="G30" s="399"/>
      <c r="H30" s="399"/>
      <c r="I30" s="399"/>
      <c r="J30" s="384"/>
      <c r="K30" s="399"/>
      <c r="L30" s="399"/>
      <c r="M30" s="402"/>
      <c r="N30" s="418"/>
      <c r="O30" s="405"/>
      <c r="P30" s="399"/>
      <c r="Q30" s="399"/>
      <c r="R30" s="402"/>
      <c r="S30" s="515"/>
      <c r="T30" s="516"/>
      <c r="U30" s="516"/>
      <c r="V30" s="516"/>
      <c r="W30" s="517"/>
      <c r="X30" s="380"/>
      <c r="Y30" s="381"/>
      <c r="Z30" s="382"/>
      <c r="AA30" s="222"/>
      <c r="AB30" s="223"/>
      <c r="AC30" s="224"/>
      <c r="AD30" s="274">
        <f t="shared" si="3"/>
        <v>0.72916666666666685</v>
      </c>
      <c r="AE30" s="275">
        <f t="shared" si="0"/>
        <v>0.60416666666666685</v>
      </c>
      <c r="AF30" s="275">
        <f t="shared" si="1"/>
        <v>0.89583333333333348</v>
      </c>
      <c r="AG30" s="294">
        <f t="shared" si="2"/>
        <v>1.2708333333333335</v>
      </c>
    </row>
    <row r="31" spans="1:33" customFormat="1" ht="16" customHeight="1" thickBot="1">
      <c r="A31" s="346" t="s">
        <v>62</v>
      </c>
      <c r="B31" s="414"/>
      <c r="C31" s="415"/>
      <c r="D31" s="353"/>
      <c r="E31" s="385" t="s">
        <v>193</v>
      </c>
      <c r="F31" s="354"/>
      <c r="G31" s="354"/>
      <c r="H31" s="355"/>
      <c r="I31" s="356"/>
      <c r="J31" s="526"/>
      <c r="K31" s="526"/>
      <c r="L31" s="526"/>
      <c r="M31" s="387" t="s">
        <v>375</v>
      </c>
      <c r="N31" s="534" t="s">
        <v>131</v>
      </c>
      <c r="O31" s="535"/>
      <c r="P31" s="535"/>
      <c r="Q31" s="535"/>
      <c r="R31" s="536"/>
      <c r="S31" s="353"/>
      <c r="T31" s="354"/>
      <c r="U31" s="354"/>
      <c r="V31" s="354"/>
      <c r="W31" s="355"/>
      <c r="X31" s="223"/>
      <c r="Y31" s="223"/>
      <c r="Z31" s="224"/>
      <c r="AA31" s="222"/>
      <c r="AB31" s="223"/>
      <c r="AC31" s="224"/>
      <c r="AD31" s="274">
        <f t="shared" si="3"/>
        <v>0.75000000000000022</v>
      </c>
      <c r="AE31" s="275">
        <f t="shared" si="0"/>
        <v>0.62500000000000022</v>
      </c>
      <c r="AF31" s="275">
        <f t="shared" si="1"/>
        <v>0.91666666666666685</v>
      </c>
      <c r="AG31" s="275">
        <f t="shared" si="2"/>
        <v>1.291666666666667</v>
      </c>
    </row>
    <row r="32" spans="1:33" customFormat="1" ht="16" customHeight="1" thickBot="1">
      <c r="A32" s="346" t="s">
        <v>63</v>
      </c>
      <c r="B32" s="391" t="s">
        <v>178</v>
      </c>
      <c r="C32" s="392"/>
      <c r="D32" s="356"/>
      <c r="E32" s="386"/>
      <c r="F32" s="357"/>
      <c r="G32" s="357"/>
      <c r="H32" s="400">
        <v>802.19</v>
      </c>
      <c r="I32" s="356"/>
      <c r="J32" s="527"/>
      <c r="K32" s="527"/>
      <c r="L32" s="527"/>
      <c r="M32" s="388"/>
      <c r="N32" s="537"/>
      <c r="O32" s="538"/>
      <c r="P32" s="538"/>
      <c r="Q32" s="538"/>
      <c r="R32" s="539"/>
      <c r="S32" s="358"/>
      <c r="T32" s="357"/>
      <c r="U32" s="357"/>
      <c r="V32" s="357"/>
      <c r="W32" s="400">
        <v>802.19</v>
      </c>
      <c r="X32" s="223"/>
      <c r="Y32" s="223"/>
      <c r="Z32" s="224"/>
      <c r="AA32" s="222"/>
      <c r="AB32" s="223"/>
      <c r="AC32" s="224"/>
      <c r="AD32" s="274">
        <f t="shared" si="3"/>
        <v>0.77083333333333359</v>
      </c>
      <c r="AE32" s="275">
        <f t="shared" si="0"/>
        <v>0.64583333333333359</v>
      </c>
      <c r="AF32" s="275">
        <f t="shared" si="1"/>
        <v>0.93750000000000022</v>
      </c>
      <c r="AG32" s="275">
        <f t="shared" si="2"/>
        <v>1.3125000000000002</v>
      </c>
    </row>
    <row r="33" spans="1:33" customFormat="1" ht="16" customHeight="1">
      <c r="A33" s="346" t="s">
        <v>65</v>
      </c>
      <c r="B33" s="393"/>
      <c r="C33" s="394"/>
      <c r="D33" s="356"/>
      <c r="E33" s="357"/>
      <c r="F33" s="357"/>
      <c r="G33" s="357"/>
      <c r="H33" s="401"/>
      <c r="I33" s="356"/>
      <c r="J33" s="527"/>
      <c r="K33" s="527"/>
      <c r="L33" s="527"/>
      <c r="M33" s="359"/>
      <c r="N33" s="537"/>
      <c r="O33" s="538"/>
      <c r="P33" s="538"/>
      <c r="Q33" s="538"/>
      <c r="R33" s="539"/>
      <c r="S33" s="358"/>
      <c r="T33" s="357"/>
      <c r="U33" s="357"/>
      <c r="V33" s="357"/>
      <c r="W33" s="401"/>
      <c r="X33" s="223"/>
      <c r="Y33" s="225"/>
      <c r="Z33" s="224"/>
      <c r="AA33" s="222"/>
      <c r="AB33" s="223"/>
      <c r="AC33" s="224"/>
      <c r="AD33" s="274">
        <f t="shared" si="3"/>
        <v>0.79166666666666696</v>
      </c>
      <c r="AE33" s="275">
        <f t="shared" si="0"/>
        <v>0.66666666666666696</v>
      </c>
      <c r="AF33" s="275">
        <f t="shared" si="1"/>
        <v>0.95833333333333359</v>
      </c>
      <c r="AG33" s="275">
        <f t="shared" si="2"/>
        <v>1.3333333333333335</v>
      </c>
    </row>
    <row r="34" spans="1:33" customFormat="1" ht="16" customHeight="1">
      <c r="A34" s="346" t="s">
        <v>66</v>
      </c>
      <c r="B34" s="393"/>
      <c r="C34" s="394"/>
      <c r="D34" s="356"/>
      <c r="E34" s="357"/>
      <c r="F34" s="357"/>
      <c r="G34" s="357"/>
      <c r="H34" s="401"/>
      <c r="I34" s="356"/>
      <c r="J34" s="527"/>
      <c r="K34" s="527"/>
      <c r="L34" s="527"/>
      <c r="M34" s="373"/>
      <c r="N34" s="538"/>
      <c r="O34" s="538"/>
      <c r="P34" s="538"/>
      <c r="Q34" s="538"/>
      <c r="R34" s="539"/>
      <c r="S34" s="358"/>
      <c r="T34" s="357"/>
      <c r="U34" s="357"/>
      <c r="V34" s="357"/>
      <c r="W34" s="401"/>
      <c r="X34" s="223"/>
      <c r="Y34" s="223"/>
      <c r="Z34" s="224"/>
      <c r="AA34" s="222"/>
      <c r="AB34" s="223"/>
      <c r="AC34" s="224"/>
      <c r="AD34" s="274">
        <f t="shared" si="3"/>
        <v>0.81250000000000033</v>
      </c>
      <c r="AE34" s="275">
        <f t="shared" si="0"/>
        <v>0.68750000000000033</v>
      </c>
      <c r="AF34" s="275">
        <f t="shared" si="1"/>
        <v>0.97916666666666696</v>
      </c>
      <c r="AG34" s="275">
        <f t="shared" si="2"/>
        <v>1.354166666666667</v>
      </c>
    </row>
    <row r="35" spans="1:33" customFormat="1" ht="16" customHeight="1" thickBot="1">
      <c r="A35" s="346" t="s">
        <v>67</v>
      </c>
      <c r="B35" s="393"/>
      <c r="C35" s="394"/>
      <c r="D35" s="356"/>
      <c r="E35" s="522" t="s">
        <v>64</v>
      </c>
      <c r="F35" s="522"/>
      <c r="G35" s="522"/>
      <c r="H35" s="402"/>
      <c r="I35" s="356"/>
      <c r="J35" s="525" t="s">
        <v>64</v>
      </c>
      <c r="K35" s="525"/>
      <c r="L35" s="525"/>
      <c r="M35" s="373"/>
      <c r="N35" s="540"/>
      <c r="O35" s="540"/>
      <c r="P35" s="540"/>
      <c r="Q35" s="540"/>
      <c r="R35" s="541"/>
      <c r="S35" s="521"/>
      <c r="T35" s="522" t="s">
        <v>64</v>
      </c>
      <c r="U35" s="522"/>
      <c r="V35" s="522"/>
      <c r="W35" s="402"/>
      <c r="X35" s="223"/>
      <c r="Y35" s="223"/>
      <c r="Z35" s="224"/>
      <c r="AA35" s="222"/>
      <c r="AB35" s="223"/>
      <c r="AC35" s="224"/>
      <c r="AD35" s="274">
        <f t="shared" si="3"/>
        <v>0.8333333333333337</v>
      </c>
      <c r="AE35" s="275">
        <f t="shared" si="0"/>
        <v>0.7083333333333337</v>
      </c>
      <c r="AF35" s="294">
        <f t="shared" si="1"/>
        <v>1.0000000000000004</v>
      </c>
      <c r="AG35" s="275">
        <f t="shared" si="2"/>
        <v>1.3750000000000004</v>
      </c>
    </row>
    <row r="36" spans="1:33" customFormat="1" ht="16" customHeight="1">
      <c r="A36" s="346" t="s">
        <v>68</v>
      </c>
      <c r="B36" s="393"/>
      <c r="C36" s="394"/>
      <c r="D36" s="358"/>
      <c r="E36" s="522"/>
      <c r="F36" s="522"/>
      <c r="G36" s="522"/>
      <c r="H36" s="359"/>
      <c r="I36" s="356"/>
      <c r="J36" s="525"/>
      <c r="K36" s="525"/>
      <c r="L36" s="525"/>
      <c r="M36" s="373"/>
      <c r="N36" s="357"/>
      <c r="O36" s="357"/>
      <c r="P36" s="357"/>
      <c r="Q36" s="357"/>
      <c r="R36" s="357"/>
      <c r="S36" s="521"/>
      <c r="T36" s="522"/>
      <c r="U36" s="522"/>
      <c r="V36" s="522"/>
      <c r="W36" s="359"/>
      <c r="X36" s="223"/>
      <c r="Y36" s="223"/>
      <c r="Z36" s="224"/>
      <c r="AA36" s="222"/>
      <c r="AB36" s="223"/>
      <c r="AC36" s="224"/>
      <c r="AD36" s="274">
        <f t="shared" si="3"/>
        <v>0.85416666666666707</v>
      </c>
      <c r="AE36" s="275">
        <f t="shared" si="0"/>
        <v>0.72916666666666707</v>
      </c>
      <c r="AF36" s="294">
        <f t="shared" si="1"/>
        <v>1.0208333333333337</v>
      </c>
      <c r="AG36" s="275">
        <f t="shared" si="2"/>
        <v>1.3958333333333337</v>
      </c>
    </row>
    <row r="37" spans="1:33" customFormat="1" ht="16" customHeight="1">
      <c r="A37" s="346" t="s">
        <v>69</v>
      </c>
      <c r="B37" s="393"/>
      <c r="C37" s="394"/>
      <c r="D37" s="528"/>
      <c r="E37" s="529"/>
      <c r="F37" s="529"/>
      <c r="G37" s="529"/>
      <c r="H37" s="530"/>
      <c r="I37" s="356"/>
      <c r="J37" s="357"/>
      <c r="K37" s="360"/>
      <c r="L37" s="357"/>
      <c r="M37" s="373"/>
      <c r="N37" s="357"/>
      <c r="O37" s="357"/>
      <c r="P37" s="357"/>
      <c r="Q37" s="357"/>
      <c r="R37" s="357"/>
      <c r="S37" s="521"/>
      <c r="T37" s="522"/>
      <c r="U37" s="522"/>
      <c r="V37" s="522"/>
      <c r="W37" s="389"/>
      <c r="X37" s="223"/>
      <c r="Y37" s="223"/>
      <c r="Z37" s="224"/>
      <c r="AA37" s="222"/>
      <c r="AB37" s="223"/>
      <c r="AC37" s="224"/>
      <c r="AD37" s="274">
        <f t="shared" si="3"/>
        <v>0.87500000000000044</v>
      </c>
      <c r="AE37" s="275">
        <f t="shared" si="0"/>
        <v>0.75000000000000044</v>
      </c>
      <c r="AF37" s="294">
        <f t="shared" si="1"/>
        <v>1.0416666666666672</v>
      </c>
      <c r="AG37" s="275">
        <f t="shared" si="2"/>
        <v>1.416666666666667</v>
      </c>
    </row>
    <row r="38" spans="1:33" customFormat="1" ht="16" customHeight="1">
      <c r="A38" s="346" t="s">
        <v>70</v>
      </c>
      <c r="B38" s="393"/>
      <c r="C38" s="394"/>
      <c r="D38" s="528"/>
      <c r="E38" s="529"/>
      <c r="F38" s="529"/>
      <c r="G38" s="529"/>
      <c r="H38" s="530"/>
      <c r="I38" s="356"/>
      <c r="J38" s="357"/>
      <c r="K38" s="357"/>
      <c r="L38" s="357"/>
      <c r="M38" s="389"/>
      <c r="N38" s="357"/>
      <c r="O38" s="357"/>
      <c r="P38" s="357"/>
      <c r="Q38" s="357"/>
      <c r="R38" s="357"/>
      <c r="S38" s="521"/>
      <c r="T38" s="522"/>
      <c r="U38" s="522"/>
      <c r="V38" s="522"/>
      <c r="W38" s="389"/>
      <c r="X38" s="223"/>
      <c r="Y38" s="223"/>
      <c r="Z38" s="224"/>
      <c r="AA38" s="222"/>
      <c r="AB38" s="223"/>
      <c r="AC38" s="224"/>
      <c r="AD38" s="274">
        <f t="shared" si="3"/>
        <v>0.89583333333333381</v>
      </c>
      <c r="AE38" s="275">
        <f t="shared" si="0"/>
        <v>0.77083333333333381</v>
      </c>
      <c r="AF38" s="294">
        <f t="shared" si="1"/>
        <v>1.0625000000000004</v>
      </c>
      <c r="AG38" s="275">
        <f t="shared" si="2"/>
        <v>1.4375000000000004</v>
      </c>
    </row>
    <row r="39" spans="1:33" customFormat="1" ht="16" customHeight="1">
      <c r="A39" s="346" t="s">
        <v>71</v>
      </c>
      <c r="B39" s="393"/>
      <c r="C39" s="394"/>
      <c r="D39" s="528"/>
      <c r="E39" s="529"/>
      <c r="F39" s="529"/>
      <c r="G39" s="529"/>
      <c r="H39" s="530"/>
      <c r="I39" s="356"/>
      <c r="J39" s="357"/>
      <c r="K39" s="357"/>
      <c r="L39" s="357"/>
      <c r="M39" s="389"/>
      <c r="N39" s="358"/>
      <c r="O39" s="357"/>
      <c r="P39" s="357"/>
      <c r="Q39" s="357"/>
      <c r="R39" s="359"/>
      <c r="S39" s="521"/>
      <c r="T39" s="522"/>
      <c r="U39" s="522"/>
      <c r="V39" s="522"/>
      <c r="W39" s="389"/>
      <c r="X39" s="223"/>
      <c r="Y39" s="223"/>
      <c r="Z39" s="224"/>
      <c r="AA39" s="222"/>
      <c r="AB39" s="223"/>
      <c r="AC39" s="224"/>
      <c r="AD39" s="274">
        <f t="shared" si="3"/>
        <v>0.91666666666666718</v>
      </c>
      <c r="AE39" s="275">
        <f t="shared" si="0"/>
        <v>0.79166666666666718</v>
      </c>
      <c r="AF39" s="294">
        <f t="shared" si="1"/>
        <v>1.0833333333333339</v>
      </c>
      <c r="AG39" s="275">
        <f t="shared" si="2"/>
        <v>1.4583333333333339</v>
      </c>
    </row>
    <row r="40" spans="1:33" customFormat="1" ht="16" customHeight="1" thickBot="1">
      <c r="A40" s="346" t="s">
        <v>72</v>
      </c>
      <c r="B40" s="395"/>
      <c r="C40" s="396"/>
      <c r="D40" s="531"/>
      <c r="E40" s="532"/>
      <c r="F40" s="532"/>
      <c r="G40" s="532"/>
      <c r="H40" s="533"/>
      <c r="I40" s="361"/>
      <c r="J40" s="362"/>
      <c r="K40" s="362"/>
      <c r="L40" s="362"/>
      <c r="M40" s="390"/>
      <c r="N40" s="357"/>
      <c r="O40" s="357"/>
      <c r="P40" s="357"/>
      <c r="Q40" s="357"/>
      <c r="R40" s="357"/>
      <c r="S40" s="523"/>
      <c r="T40" s="524"/>
      <c r="U40" s="524"/>
      <c r="V40" s="524"/>
      <c r="W40" s="390"/>
      <c r="X40" s="226"/>
      <c r="Y40" s="226"/>
      <c r="Z40" s="227"/>
      <c r="AA40" s="228"/>
      <c r="AB40" s="226"/>
      <c r="AC40" s="227"/>
      <c r="AD40" s="276">
        <f t="shared" si="3"/>
        <v>0.93750000000000056</v>
      </c>
      <c r="AE40" s="277">
        <f t="shared" si="0"/>
        <v>0.81250000000000056</v>
      </c>
      <c r="AF40" s="295">
        <f t="shared" si="1"/>
        <v>1.1041666666666672</v>
      </c>
      <c r="AG40" s="277">
        <f t="shared" si="2"/>
        <v>1.4791666666666672</v>
      </c>
    </row>
    <row r="41" spans="1:33" customFormat="1" ht="16" thickBot="1">
      <c r="A41" s="229" t="s">
        <v>73</v>
      </c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1"/>
      <c r="AD41" s="76"/>
      <c r="AE41" s="76"/>
      <c r="AF41" s="76"/>
      <c r="AG41" s="76"/>
    </row>
    <row r="42" spans="1:33" customFormat="1" ht="13">
      <c r="A42" s="232" t="s">
        <v>74</v>
      </c>
      <c r="B42" s="457" t="s">
        <v>211</v>
      </c>
      <c r="C42" s="458"/>
      <c r="D42" s="458"/>
      <c r="E42" s="458"/>
      <c r="F42" s="458"/>
      <c r="G42" s="458"/>
      <c r="H42" s="458"/>
      <c r="I42" s="458"/>
      <c r="J42" s="459"/>
      <c r="K42" s="233">
        <v>9</v>
      </c>
      <c r="L42" s="233"/>
      <c r="M42" s="233"/>
      <c r="N42" s="234" t="s">
        <v>166</v>
      </c>
      <c r="O42" s="442" t="s">
        <v>182</v>
      </c>
      <c r="P42" s="443"/>
      <c r="Q42" s="443"/>
      <c r="R42" s="443"/>
      <c r="S42" s="443"/>
      <c r="T42" s="443"/>
      <c r="U42" s="443"/>
      <c r="V42" s="443"/>
      <c r="W42" s="443"/>
      <c r="X42" s="444"/>
      <c r="Y42" s="235"/>
      <c r="Z42" s="233"/>
      <c r="AA42" s="233"/>
      <c r="AB42" s="235"/>
      <c r="AC42" s="236"/>
      <c r="AD42" s="101"/>
      <c r="AE42" s="101"/>
      <c r="AF42" s="101"/>
      <c r="AG42" s="101"/>
    </row>
    <row r="43" spans="1:33" customFormat="1" ht="13">
      <c r="A43" s="232" t="s">
        <v>76</v>
      </c>
      <c r="B43" s="460" t="s">
        <v>77</v>
      </c>
      <c r="C43" s="461"/>
      <c r="D43" s="461"/>
      <c r="E43" s="461"/>
      <c r="F43" s="461"/>
      <c r="G43" s="461"/>
      <c r="H43" s="461"/>
      <c r="I43" s="461"/>
      <c r="J43" s="462"/>
      <c r="K43" s="233">
        <v>2</v>
      </c>
      <c r="L43" s="233"/>
      <c r="M43" s="233"/>
      <c r="N43" s="234" t="s">
        <v>75</v>
      </c>
      <c r="O43" s="448" t="s">
        <v>167</v>
      </c>
      <c r="P43" s="449"/>
      <c r="Q43" s="449"/>
      <c r="R43" s="449"/>
      <c r="S43" s="449"/>
      <c r="T43" s="449"/>
      <c r="U43" s="449"/>
      <c r="V43" s="449"/>
      <c r="W43" s="449"/>
      <c r="X43" s="450"/>
      <c r="Y43" s="235"/>
      <c r="Z43" s="233"/>
      <c r="AA43" s="233"/>
      <c r="AB43" s="235"/>
      <c r="AC43" s="236"/>
      <c r="AD43" s="101"/>
      <c r="AE43" s="101"/>
      <c r="AF43" s="101"/>
      <c r="AG43" s="101"/>
    </row>
    <row r="44" spans="1:33" customFormat="1" ht="13">
      <c r="A44" s="232" t="s">
        <v>146</v>
      </c>
      <c r="B44" s="463" t="s">
        <v>147</v>
      </c>
      <c r="C44" s="464"/>
      <c r="D44" s="464"/>
      <c r="E44" s="464"/>
      <c r="F44" s="464"/>
      <c r="G44" s="464"/>
      <c r="H44" s="464"/>
      <c r="I44" s="464"/>
      <c r="J44" s="465"/>
      <c r="K44" s="233">
        <v>6</v>
      </c>
      <c r="L44" s="233"/>
      <c r="M44" s="233"/>
      <c r="N44" s="234" t="s">
        <v>78</v>
      </c>
      <c r="O44" s="451" t="s">
        <v>79</v>
      </c>
      <c r="P44" s="452"/>
      <c r="Q44" s="452"/>
      <c r="R44" s="452"/>
      <c r="S44" s="452"/>
      <c r="T44" s="452"/>
      <c r="U44" s="452"/>
      <c r="V44" s="452"/>
      <c r="W44" s="452"/>
      <c r="X44" s="453"/>
      <c r="Y44" s="235">
        <v>3</v>
      </c>
      <c r="Z44" s="233"/>
      <c r="AA44" s="233"/>
      <c r="AB44" s="235"/>
      <c r="AC44" s="236"/>
      <c r="AD44" s="101"/>
      <c r="AE44" s="101"/>
      <c r="AF44" s="101"/>
      <c r="AG44" s="101"/>
    </row>
    <row r="45" spans="1:33" customFormat="1" ht="13">
      <c r="A45" s="232" t="s">
        <v>194</v>
      </c>
      <c r="B45" s="469" t="s">
        <v>195</v>
      </c>
      <c r="C45" s="470"/>
      <c r="D45" s="470"/>
      <c r="E45" s="470"/>
      <c r="F45" s="470"/>
      <c r="G45" s="470"/>
      <c r="H45" s="470"/>
      <c r="I45" s="470"/>
      <c r="J45" s="471"/>
      <c r="K45" s="233">
        <v>2</v>
      </c>
      <c r="L45" s="233"/>
      <c r="M45" s="233"/>
      <c r="N45" s="234" t="s">
        <v>80</v>
      </c>
      <c r="O45" s="454" t="s">
        <v>81</v>
      </c>
      <c r="P45" s="455"/>
      <c r="Q45" s="455"/>
      <c r="R45" s="455"/>
      <c r="S45" s="455"/>
      <c r="T45" s="455"/>
      <c r="U45" s="455"/>
      <c r="V45" s="455"/>
      <c r="W45" s="455"/>
      <c r="X45" s="456"/>
      <c r="Y45" s="235">
        <v>0</v>
      </c>
      <c r="Z45" s="233"/>
      <c r="AA45" s="233"/>
      <c r="AB45" s="235"/>
      <c r="AC45" s="236"/>
      <c r="AD45" s="101"/>
      <c r="AE45" s="101"/>
      <c r="AF45" s="101"/>
      <c r="AG45" s="101"/>
    </row>
    <row r="46" spans="1:33" customFormat="1" ht="13">
      <c r="A46" s="232" t="s">
        <v>253</v>
      </c>
      <c r="B46" s="472" t="s">
        <v>253</v>
      </c>
      <c r="C46" s="473"/>
      <c r="D46" s="473"/>
      <c r="E46" s="473"/>
      <c r="F46" s="473"/>
      <c r="G46" s="473"/>
      <c r="H46" s="473"/>
      <c r="I46" s="473"/>
      <c r="J46" s="474"/>
      <c r="K46" s="233"/>
      <c r="L46" s="233"/>
      <c r="M46" s="233"/>
      <c r="N46" s="234" t="s">
        <v>168</v>
      </c>
      <c r="O46" s="445" t="s">
        <v>169</v>
      </c>
      <c r="P46" s="446"/>
      <c r="Q46" s="446"/>
      <c r="R46" s="446"/>
      <c r="S46" s="446"/>
      <c r="T46" s="446"/>
      <c r="U46" s="446"/>
      <c r="V46" s="446"/>
      <c r="W46" s="446"/>
      <c r="X46" s="447"/>
      <c r="Y46" s="235">
        <v>1</v>
      </c>
      <c r="Z46" s="233"/>
      <c r="AA46" s="233"/>
      <c r="AB46" s="235"/>
      <c r="AC46" s="236"/>
      <c r="AD46" s="101"/>
      <c r="AE46" s="101"/>
      <c r="AF46" s="101"/>
      <c r="AG46" s="101"/>
    </row>
    <row r="47" spans="1:33" customFormat="1" ht="13">
      <c r="A47" s="232" t="s">
        <v>82</v>
      </c>
      <c r="B47" s="237" t="s">
        <v>83</v>
      </c>
      <c r="C47" s="238"/>
      <c r="D47" s="238"/>
      <c r="E47" s="238"/>
      <c r="F47" s="238"/>
      <c r="G47" s="238"/>
      <c r="H47" s="238"/>
      <c r="I47" s="238"/>
      <c r="J47" s="239"/>
      <c r="K47" s="233">
        <v>4</v>
      </c>
      <c r="L47" s="233"/>
      <c r="M47" s="233"/>
      <c r="N47" s="234">
        <v>802</v>
      </c>
      <c r="O47" s="466" t="s">
        <v>179</v>
      </c>
      <c r="P47" s="467"/>
      <c r="Q47" s="467"/>
      <c r="R47" s="467"/>
      <c r="S47" s="467"/>
      <c r="T47" s="467"/>
      <c r="U47" s="467"/>
      <c r="V47" s="467"/>
      <c r="W47" s="467"/>
      <c r="X47" s="468"/>
      <c r="Y47" s="235"/>
      <c r="Z47" s="233"/>
      <c r="AA47" s="233"/>
      <c r="AB47" s="235"/>
      <c r="AC47" s="236"/>
      <c r="AD47" s="101"/>
      <c r="AE47" s="101"/>
      <c r="AF47" s="101"/>
      <c r="AG47" s="101"/>
    </row>
    <row r="48" spans="1:33" customFormat="1" ht="13">
      <c r="A48" s="232" t="s">
        <v>84</v>
      </c>
      <c r="B48" s="240" t="s">
        <v>135</v>
      </c>
      <c r="C48" s="241"/>
      <c r="D48" s="241"/>
      <c r="E48" s="241"/>
      <c r="F48" s="241"/>
      <c r="G48" s="241"/>
      <c r="H48" s="241"/>
      <c r="I48" s="241"/>
      <c r="J48" s="242"/>
      <c r="K48" s="233">
        <v>1</v>
      </c>
      <c r="L48" s="233"/>
      <c r="M48" s="233"/>
      <c r="N48" s="234" t="s">
        <v>183</v>
      </c>
      <c r="O48" s="243" t="s">
        <v>184</v>
      </c>
      <c r="P48" s="244"/>
      <c r="Q48" s="244"/>
      <c r="R48" s="244"/>
      <c r="S48" s="245"/>
      <c r="T48" s="246"/>
      <c r="U48" s="246"/>
      <c r="V48" s="246"/>
      <c r="W48" s="246"/>
      <c r="X48" s="247"/>
      <c r="Y48" s="235"/>
      <c r="Z48" s="233"/>
      <c r="AA48" s="233"/>
      <c r="AB48" s="235"/>
      <c r="AC48" s="236"/>
      <c r="AD48" s="101"/>
      <c r="AE48" s="101"/>
      <c r="AF48" s="101"/>
      <c r="AG48" s="101"/>
    </row>
    <row r="49" spans="1:33" customFormat="1" ht="13">
      <c r="A49" s="232" t="s">
        <v>196</v>
      </c>
      <c r="B49" s="439" t="s">
        <v>197</v>
      </c>
      <c r="C49" s="440"/>
      <c r="D49" s="440"/>
      <c r="E49" s="440"/>
      <c r="F49" s="440"/>
      <c r="G49" s="440"/>
      <c r="H49" s="440"/>
      <c r="I49" s="440"/>
      <c r="J49" s="441"/>
      <c r="K49" s="233">
        <v>2</v>
      </c>
      <c r="L49" s="233"/>
      <c r="M49" s="233"/>
      <c r="N49" s="234"/>
      <c r="O49" s="243"/>
      <c r="P49" s="244"/>
      <c r="Q49" s="244"/>
      <c r="R49" s="244"/>
      <c r="S49" s="245"/>
      <c r="T49" s="246"/>
      <c r="U49" s="246"/>
      <c r="V49" s="246"/>
      <c r="W49" s="246"/>
      <c r="X49" s="247"/>
      <c r="Y49" s="235"/>
      <c r="Z49" s="233"/>
      <c r="AA49" s="233"/>
      <c r="AB49" s="235"/>
      <c r="AC49" s="236"/>
      <c r="AD49" s="101"/>
      <c r="AE49" s="101"/>
      <c r="AF49" s="101"/>
      <c r="AG49" s="101"/>
    </row>
    <row r="50" spans="1:33" customFormat="1" ht="13">
      <c r="A50" s="232" t="s">
        <v>85</v>
      </c>
      <c r="B50" s="243" t="s">
        <v>212</v>
      </c>
      <c r="C50" s="244"/>
      <c r="D50" s="244"/>
      <c r="E50" s="245"/>
      <c r="F50" s="246"/>
      <c r="G50" s="246"/>
      <c r="H50" s="246"/>
      <c r="I50" s="246"/>
      <c r="J50" s="247"/>
      <c r="K50" s="233">
        <v>0</v>
      </c>
      <c r="L50" s="233"/>
      <c r="M50" s="233"/>
      <c r="N50" s="234"/>
      <c r="O50" s="243"/>
      <c r="P50" s="248"/>
      <c r="Q50" s="248"/>
      <c r="R50" s="248"/>
      <c r="S50" s="246"/>
      <c r="T50" s="246"/>
      <c r="U50" s="246"/>
      <c r="V50" s="246"/>
      <c r="W50" s="246"/>
      <c r="X50" s="247"/>
      <c r="Y50" s="235"/>
      <c r="Z50" s="233"/>
      <c r="AA50" s="233"/>
      <c r="AB50" s="235"/>
      <c r="AC50" s="236"/>
      <c r="AD50" s="101"/>
      <c r="AE50" s="101"/>
      <c r="AF50" s="101"/>
      <c r="AG50" s="101"/>
    </row>
    <row r="51" spans="1:33" customFormat="1" ht="13">
      <c r="A51" s="232" t="s">
        <v>86</v>
      </c>
      <c r="B51" s="243" t="s">
        <v>213</v>
      </c>
      <c r="C51" s="249"/>
      <c r="D51" s="245"/>
      <c r="E51" s="250"/>
      <c r="F51" s="246"/>
      <c r="G51" s="245"/>
      <c r="H51" s="245"/>
      <c r="I51" s="250"/>
      <c r="J51" s="251"/>
      <c r="K51" s="233">
        <v>0</v>
      </c>
      <c r="L51" s="233"/>
      <c r="M51" s="233"/>
      <c r="N51" s="234"/>
      <c r="O51" s="243"/>
      <c r="P51" s="252"/>
      <c r="Q51" s="252"/>
      <c r="R51" s="252"/>
      <c r="S51" s="246"/>
      <c r="T51" s="246"/>
      <c r="U51" s="246"/>
      <c r="V51" s="246"/>
      <c r="W51" s="246"/>
      <c r="X51" s="247"/>
      <c r="Y51" s="235"/>
      <c r="Z51" s="233"/>
      <c r="AA51" s="233"/>
      <c r="AB51" s="235"/>
      <c r="AC51" s="236"/>
      <c r="AD51" s="101"/>
      <c r="AE51" s="101"/>
      <c r="AF51" s="101"/>
      <c r="AG51" s="101"/>
    </row>
    <row r="52" spans="1:33" customFormat="1" ht="13">
      <c r="A52" s="232" t="s">
        <v>87</v>
      </c>
      <c r="B52" s="253" t="s">
        <v>214</v>
      </c>
      <c r="C52" s="254"/>
      <c r="D52" s="254"/>
      <c r="E52" s="254"/>
      <c r="F52" s="254"/>
      <c r="G52" s="254"/>
      <c r="H52" s="254"/>
      <c r="I52" s="254"/>
      <c r="J52" s="255"/>
      <c r="K52" s="233">
        <v>1</v>
      </c>
      <c r="L52" s="233"/>
      <c r="M52" s="233"/>
      <c r="N52" s="234"/>
      <c r="O52" s="243"/>
      <c r="P52" s="256"/>
      <c r="Q52" s="256"/>
      <c r="R52" s="256"/>
      <c r="S52" s="246"/>
      <c r="T52" s="246"/>
      <c r="U52" s="246"/>
      <c r="V52" s="246"/>
      <c r="W52" s="246"/>
      <c r="X52" s="247"/>
      <c r="Y52" s="235"/>
      <c r="Z52" s="233"/>
      <c r="AA52" s="233"/>
      <c r="AB52" s="235"/>
      <c r="AC52" s="236"/>
      <c r="AD52" s="101"/>
      <c r="AE52" s="101"/>
      <c r="AF52" s="101"/>
      <c r="AG52" s="101"/>
    </row>
    <row r="53" spans="1:33" customFormat="1" ht="13">
      <c r="A53" s="232" t="s">
        <v>345</v>
      </c>
      <c r="B53" s="363" t="s">
        <v>346</v>
      </c>
      <c r="C53" s="364"/>
      <c r="D53" s="364"/>
      <c r="E53" s="364"/>
      <c r="F53" s="364"/>
      <c r="G53" s="364"/>
      <c r="H53" s="364"/>
      <c r="I53" s="364"/>
      <c r="J53" s="365"/>
      <c r="K53" s="233">
        <v>2</v>
      </c>
      <c r="L53" s="233"/>
      <c r="M53" s="233"/>
      <c r="N53" s="234"/>
      <c r="O53" s="243"/>
      <c r="P53" s="256"/>
      <c r="Q53" s="256"/>
      <c r="R53" s="256"/>
      <c r="S53" s="246"/>
      <c r="T53" s="246"/>
      <c r="U53" s="246"/>
      <c r="V53" s="246"/>
      <c r="W53" s="246"/>
      <c r="X53" s="247"/>
      <c r="Y53" s="235"/>
      <c r="Z53" s="233"/>
      <c r="AA53" s="233"/>
      <c r="AB53" s="235"/>
      <c r="AC53" s="236"/>
      <c r="AD53" s="101"/>
      <c r="AE53" s="101"/>
      <c r="AF53" s="101"/>
      <c r="AG53" s="101"/>
    </row>
    <row r="54" spans="1:33" customFormat="1" ht="13">
      <c r="A54" s="232" t="s">
        <v>215</v>
      </c>
      <c r="B54" s="257" t="s">
        <v>187</v>
      </c>
      <c r="C54" s="258"/>
      <c r="D54" s="258"/>
      <c r="E54" s="258"/>
      <c r="F54" s="258"/>
      <c r="G54" s="258"/>
      <c r="H54" s="258"/>
      <c r="I54" s="258"/>
      <c r="J54" s="259"/>
      <c r="K54" s="233">
        <v>2</v>
      </c>
      <c r="L54" s="233"/>
      <c r="M54" s="233"/>
      <c r="N54" s="260"/>
      <c r="O54" s="243"/>
      <c r="P54" s="252"/>
      <c r="Q54" s="252"/>
      <c r="R54" s="252"/>
      <c r="S54" s="246"/>
      <c r="T54" s="246"/>
      <c r="U54" s="246"/>
      <c r="V54" s="246"/>
      <c r="W54" s="246"/>
      <c r="X54" s="247"/>
      <c r="Y54" s="235"/>
      <c r="Z54" s="233"/>
      <c r="AA54" s="233"/>
      <c r="AB54" s="235"/>
      <c r="AC54" s="236"/>
      <c r="AD54" s="101"/>
      <c r="AE54" s="101"/>
      <c r="AF54" s="101"/>
      <c r="AG54" s="101"/>
    </row>
    <row r="55" spans="1:33" customFormat="1" ht="13.75" thickBot="1">
      <c r="A55" s="232" t="s">
        <v>185</v>
      </c>
      <c r="B55" s="265" t="s">
        <v>186</v>
      </c>
      <c r="C55" s="266"/>
      <c r="D55" s="266"/>
      <c r="E55" s="266"/>
      <c r="F55" s="266"/>
      <c r="G55" s="266"/>
      <c r="H55" s="266"/>
      <c r="I55" s="266"/>
      <c r="J55" s="267"/>
      <c r="K55" s="233">
        <v>1</v>
      </c>
      <c r="L55" s="233"/>
      <c r="M55" s="233"/>
      <c r="N55" s="260"/>
      <c r="O55" s="261"/>
      <c r="P55" s="262"/>
      <c r="Q55" s="262"/>
      <c r="R55" s="262"/>
      <c r="S55" s="263"/>
      <c r="T55" s="263"/>
      <c r="U55" s="263"/>
      <c r="V55" s="263"/>
      <c r="W55" s="263"/>
      <c r="X55" s="264"/>
      <c r="Y55" s="235"/>
      <c r="Z55" s="233"/>
      <c r="AA55" s="233"/>
      <c r="AB55" s="235"/>
      <c r="AC55" s="236"/>
      <c r="AD55" s="101"/>
      <c r="AE55" s="101"/>
      <c r="AF55" s="101"/>
      <c r="AG55" s="101"/>
    </row>
    <row r="56" spans="1:33" customFormat="1" ht="13">
      <c r="A56" s="233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60"/>
      <c r="O56" s="366"/>
      <c r="P56" s="366"/>
      <c r="Q56" s="366"/>
      <c r="R56" s="366"/>
      <c r="S56" s="366"/>
      <c r="T56" s="366"/>
      <c r="U56" s="366"/>
      <c r="V56" s="366"/>
      <c r="W56" s="366"/>
      <c r="X56" s="230"/>
      <c r="Y56" s="235"/>
      <c r="Z56" s="233"/>
      <c r="AA56" s="233"/>
      <c r="AB56" s="235"/>
      <c r="AC56" s="236"/>
      <c r="AD56" s="296"/>
      <c r="AE56" s="296"/>
      <c r="AF56" s="296"/>
      <c r="AG56" s="296"/>
    </row>
    <row r="57" spans="1:33" customFormat="1" ht="13.75" thickBot="1">
      <c r="A57" s="268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9"/>
      <c r="M57" s="269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1"/>
      <c r="Y57" s="271"/>
      <c r="Z57" s="270"/>
      <c r="AA57" s="271"/>
      <c r="AB57" s="271"/>
      <c r="AC57" s="272"/>
      <c r="AD57" s="297"/>
      <c r="AE57" s="297"/>
      <c r="AF57" s="297"/>
      <c r="AG57" s="297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297"/>
      <c r="AE58" s="297"/>
      <c r="AF58" s="297"/>
      <c r="AG58" s="297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297"/>
      <c r="AE59" s="297"/>
      <c r="AF59" s="297"/>
      <c r="AG59" s="297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297"/>
      <c r="AE60" s="297"/>
      <c r="AF60" s="297"/>
      <c r="AG60" s="297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297"/>
      <c r="AE61" s="297"/>
      <c r="AF61" s="297"/>
      <c r="AG61" s="297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297"/>
      <c r="AE62" s="297"/>
      <c r="AF62" s="297"/>
      <c r="AG62" s="297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297"/>
      <c r="AE63" s="297"/>
      <c r="AF63" s="297"/>
      <c r="AG63" s="297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297"/>
      <c r="AE64" s="297"/>
      <c r="AF64" s="297"/>
      <c r="AG64" s="297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297"/>
      <c r="AE65" s="297"/>
      <c r="AF65" s="297"/>
      <c r="AG65" s="297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297"/>
      <c r="AE66" s="297"/>
      <c r="AF66" s="297"/>
      <c r="AG66" s="297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297"/>
      <c r="AE67" s="297"/>
      <c r="AF67" s="297"/>
      <c r="AG67" s="297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297"/>
      <c r="AE68" s="297"/>
      <c r="AF68" s="297"/>
      <c r="AG68" s="297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16:J19"/>
    <mergeCell ref="L16:L19"/>
    <mergeCell ref="U16:U19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J22:J25"/>
  </mergeCells>
  <phoneticPr fontId="23"/>
  <hyperlinks>
    <hyperlink ref="E7" r:id="rId1" xr:uid="{529F19F4-D545-43C1-AE4D-814F4A80BC24}"/>
    <hyperlink ref="D7" r:id="rId2" xr:uid="{262FA06E-0FF3-40EA-B189-FE26282F2F4C}"/>
    <hyperlink ref="F7" r:id="rId3" xr:uid="{6F7B3FA3-DEB6-4F66-A9FE-8736A727EB6E}"/>
    <hyperlink ref="G7" r:id="rId4" xr:uid="{B962C686-E7BB-4783-B5FF-99F154F394C7}"/>
    <hyperlink ref="B27:C29" r:id="rId5" display="802 WCSC" xr:uid="{FBB6F8A4-573F-4F0C-8290-2EA82B93B77E}"/>
    <hyperlink ref="M31" r:id="rId6" display="802.15/802.1 Joint Mtg." xr:uid="{526CE468-05BE-4B41-910B-04FCF9C2444B}"/>
    <hyperlink ref="B7:C7" r:id="rId7" display="Webex 2" xr:uid="{C5DD7274-D440-4280-9D9A-F039952203F2}"/>
    <hyperlink ref="J7" r:id="rId8" xr:uid="{5BA9FB20-5B32-4FBE-BD61-CA596E1CE1F0}"/>
    <hyperlink ref="I7" r:id="rId9" xr:uid="{A1AC4819-B034-4F5B-AE5B-147FA05D551A}"/>
    <hyperlink ref="K7" r:id="rId10" xr:uid="{E3897D57-57CB-417A-A421-6F0B1D845FDC}"/>
    <hyperlink ref="L7" r:id="rId11" xr:uid="{4BD420E1-FEA9-42FD-8680-DBEB3A75F331}"/>
    <hyperlink ref="O7" r:id="rId12" xr:uid="{524DDCD3-529E-4404-9ED0-3F662700BAAC}"/>
    <hyperlink ref="N7" r:id="rId13" xr:uid="{836FE748-17FB-4CF4-ADAC-BFEBBC92FA4F}"/>
    <hyperlink ref="P7" r:id="rId14" xr:uid="{65E81346-89BE-4C70-9E37-3D3F943DE4F7}"/>
    <hyperlink ref="Q7" r:id="rId15" xr:uid="{405B0F8B-DE95-4F46-BC26-C68C604147B7}"/>
    <hyperlink ref="T7" r:id="rId16" xr:uid="{E5F3CB91-46C3-48D7-A43E-C06EE45BDF9F}"/>
    <hyperlink ref="S7" r:id="rId17" xr:uid="{5E3559B2-2CD8-458D-B12D-D76F9C57A370}"/>
    <hyperlink ref="U7" r:id="rId18" xr:uid="{B96544C6-7D37-47BD-A209-6E2A1E5C0B68}"/>
    <hyperlink ref="V7" r:id="rId19" xr:uid="{79E44259-376E-42F5-A921-951DF3178A2F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A124" sqref="A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2" customFormat="1" ht="64.900000000000006" customHeight="1">
      <c r="A1" s="578" t="s">
        <v>198</v>
      </c>
      <c r="B1" s="579"/>
      <c r="C1" s="579"/>
      <c r="D1" s="579"/>
      <c r="E1" s="579"/>
      <c r="F1" s="579"/>
      <c r="G1" s="580"/>
      <c r="I1" s="173"/>
    </row>
    <row r="2" spans="1:9" s="172" customFormat="1" ht="64.900000000000006" customHeight="1" thickBot="1">
      <c r="A2" s="581" t="s">
        <v>199</v>
      </c>
      <c r="B2" s="582"/>
      <c r="C2" s="582"/>
      <c r="D2" s="582"/>
      <c r="E2" s="582"/>
      <c r="F2" s="582"/>
      <c r="G2" s="583"/>
      <c r="I2" s="174"/>
    </row>
    <row r="3" spans="1:9" s="175" customFormat="1" ht="64.900000000000006" customHeight="1"/>
    <row r="4" spans="1:9" s="175" customFormat="1" ht="64.900000000000006" customHeight="1">
      <c r="A4" s="584" t="s">
        <v>329</v>
      </c>
      <c r="B4" s="585"/>
      <c r="C4" s="585"/>
      <c r="D4" s="585"/>
      <c r="E4" s="585"/>
      <c r="F4" s="585"/>
      <c r="G4" s="586"/>
    </row>
    <row r="5" spans="1:9" s="175" customFormat="1" ht="64.900000000000006" customHeight="1">
      <c r="A5" s="587"/>
      <c r="B5" s="588"/>
      <c r="C5" s="588"/>
      <c r="D5" s="588"/>
      <c r="E5" s="588"/>
      <c r="F5" s="588"/>
      <c r="G5" s="589"/>
    </row>
    <row r="6" spans="1:9" s="175" customFormat="1" ht="64.900000000000006" customHeight="1">
      <c r="A6" s="587"/>
      <c r="B6" s="588"/>
      <c r="C6" s="588"/>
      <c r="D6" s="588"/>
      <c r="E6" s="588"/>
      <c r="F6" s="588"/>
      <c r="G6" s="589"/>
    </row>
    <row r="7" spans="1:9" s="175" customFormat="1" ht="36" customHeight="1">
      <c r="A7" s="587"/>
      <c r="B7" s="588"/>
      <c r="C7" s="588"/>
      <c r="D7" s="588"/>
      <c r="E7" s="588"/>
      <c r="F7" s="588"/>
      <c r="G7" s="589"/>
    </row>
    <row r="8" spans="1:9" s="175" customFormat="1" ht="64.7" hidden="1" customHeight="1">
      <c r="A8" s="590"/>
      <c r="B8" s="591"/>
      <c r="C8" s="591"/>
      <c r="D8" s="591"/>
      <c r="E8" s="591"/>
      <c r="F8" s="591"/>
      <c r="G8" s="592"/>
    </row>
    <row r="9" spans="1:9" s="178" customFormat="1" ht="64.900000000000006" customHeight="1">
      <c r="A9" s="176" t="s">
        <v>200</v>
      </c>
      <c r="B9" s="177" t="s">
        <v>89</v>
      </c>
    </row>
    <row r="10" spans="1:9" s="340" customFormat="1" ht="50.45" customHeight="1">
      <c r="A10" s="340" t="s">
        <v>330</v>
      </c>
    </row>
    <row r="11" spans="1:9" s="99" customFormat="1" ht="32.75">
      <c r="A11" s="110" t="s">
        <v>88</v>
      </c>
      <c r="C11" s="200" t="s">
        <v>224</v>
      </c>
      <c r="G11" s="159"/>
    </row>
    <row r="13" spans="1:9" s="109" customFormat="1" ht="33.950000000000003" customHeight="1">
      <c r="A13" s="135"/>
    </row>
    <row r="14" spans="1:9" ht="50.45" customHeight="1"/>
    <row r="18" spans="1:6" s="178" customFormat="1" ht="36" customHeight="1">
      <c r="A18" s="289" t="s">
        <v>263</v>
      </c>
    </row>
    <row r="19" spans="1:6" s="288" customFormat="1" ht="14.45" customHeight="1"/>
    <row r="23" spans="1:6" ht="121">
      <c r="A23" s="323" t="s">
        <v>328</v>
      </c>
    </row>
    <row r="24" spans="1:6">
      <c r="A24" s="324"/>
    </row>
    <row r="26" spans="1:6" ht="22.5">
      <c r="A26" s="325"/>
    </row>
    <row r="27" spans="1:6" ht="15.5">
      <c r="A27" s="326"/>
    </row>
    <row r="28" spans="1:6" ht="15.75">
      <c r="A28" s="327"/>
    </row>
    <row r="29" spans="1:6" ht="16.25">
      <c r="A29" s="328"/>
      <c r="B29" s="577"/>
      <c r="C29" s="577"/>
      <c r="D29" s="328"/>
      <c r="E29" s="328"/>
    </row>
    <row r="30" spans="1:6" ht="16.25">
      <c r="A30" s="576"/>
      <c r="B30" s="576"/>
      <c r="C30" s="329"/>
      <c r="D30" s="329"/>
      <c r="E30" s="329"/>
      <c r="F30" s="328"/>
    </row>
    <row r="31" spans="1:6" ht="15.75" customHeight="1">
      <c r="A31" s="574"/>
      <c r="B31" s="574"/>
      <c r="C31" s="331"/>
      <c r="D31" s="574"/>
      <c r="E31" s="574"/>
      <c r="F31" s="577"/>
    </row>
    <row r="32" spans="1:6" ht="12.75" customHeight="1">
      <c r="A32" s="574"/>
      <c r="B32" s="574"/>
      <c r="C32" s="332"/>
      <c r="D32" s="574"/>
      <c r="E32" s="574"/>
      <c r="F32" s="577"/>
    </row>
    <row r="33" spans="1:6" ht="15.75" customHeight="1">
      <c r="A33" s="573"/>
      <c r="B33" s="573"/>
      <c r="C33" s="334"/>
      <c r="D33" s="573"/>
      <c r="E33" s="573"/>
      <c r="F33" s="577"/>
    </row>
    <row r="34" spans="1:6" ht="12.75" customHeight="1">
      <c r="A34" s="573"/>
      <c r="B34" s="573"/>
      <c r="C34" s="335"/>
      <c r="D34" s="573"/>
      <c r="E34" s="573"/>
      <c r="F34" s="577"/>
    </row>
    <row r="35" spans="1:6" ht="16.25">
      <c r="A35" s="574"/>
      <c r="B35" s="574"/>
      <c r="C35" s="330"/>
      <c r="D35" s="330"/>
      <c r="E35" s="330"/>
      <c r="F35" s="328"/>
    </row>
    <row r="36" spans="1:6" ht="16.25">
      <c r="A36" s="573"/>
      <c r="B36" s="573"/>
      <c r="C36" s="333"/>
      <c r="D36" s="333"/>
      <c r="E36" s="333"/>
      <c r="F36" s="328"/>
    </row>
    <row r="37" spans="1:6" ht="16.25">
      <c r="A37" s="574"/>
      <c r="B37" s="574"/>
      <c r="C37" s="330"/>
      <c r="D37" s="330"/>
      <c r="E37" s="330"/>
      <c r="F37" s="328"/>
    </row>
    <row r="38" spans="1:6" ht="15.75" customHeight="1">
      <c r="A38" s="576"/>
      <c r="B38" s="576"/>
      <c r="C38" s="336"/>
      <c r="D38" s="337"/>
      <c r="E38" s="337"/>
      <c r="F38" s="338"/>
    </row>
    <row r="39" spans="1:6" ht="16">
      <c r="A39" s="573"/>
      <c r="B39" s="573"/>
      <c r="C39" s="333"/>
      <c r="D39" s="333"/>
      <c r="E39" s="333"/>
      <c r="F39" s="338"/>
    </row>
    <row r="40" spans="1:6" ht="16">
      <c r="A40" s="574"/>
      <c r="B40" s="574"/>
      <c r="C40" s="330"/>
      <c r="D40" s="330"/>
      <c r="E40" s="330"/>
      <c r="F40" s="338"/>
    </row>
    <row r="41" spans="1:6" ht="16">
      <c r="A41" s="573"/>
      <c r="B41" s="573"/>
      <c r="C41" s="333"/>
      <c r="D41" s="333"/>
      <c r="E41" s="333"/>
      <c r="F41" s="338"/>
    </row>
    <row r="42" spans="1:6" ht="16">
      <c r="A42" s="574"/>
      <c r="B42" s="574"/>
      <c r="C42" s="330"/>
      <c r="D42" s="330"/>
      <c r="E42" s="330"/>
      <c r="F42" s="338"/>
    </row>
    <row r="43" spans="1:6" ht="16">
      <c r="A43" s="573"/>
      <c r="B43" s="573"/>
      <c r="C43" s="333"/>
      <c r="D43" s="333"/>
      <c r="E43" s="333"/>
      <c r="F43" s="338"/>
    </row>
    <row r="44" spans="1:6" ht="16">
      <c r="A44" s="574"/>
      <c r="B44" s="574"/>
      <c r="C44" s="330"/>
      <c r="D44" s="330"/>
      <c r="E44" s="330"/>
      <c r="F44" s="338"/>
    </row>
    <row r="45" spans="1:6" ht="15.75" customHeight="1">
      <c r="A45" s="575"/>
      <c r="B45" s="575"/>
      <c r="C45" s="339"/>
      <c r="D45" s="339"/>
      <c r="E45" s="339"/>
      <c r="F45" s="338"/>
    </row>
    <row r="46" spans="1:6" ht="16">
      <c r="A46" s="573"/>
      <c r="B46" s="573"/>
      <c r="C46" s="333"/>
      <c r="D46" s="333"/>
      <c r="E46" s="333"/>
      <c r="F46" s="338"/>
    </row>
    <row r="47" spans="1:6" ht="16">
      <c r="A47" s="574"/>
      <c r="B47" s="574"/>
      <c r="C47" s="330"/>
      <c r="D47" s="330"/>
      <c r="E47" s="330"/>
      <c r="F47" s="338"/>
    </row>
    <row r="48" spans="1:6" ht="16">
      <c r="A48" s="573"/>
      <c r="B48" s="573"/>
      <c r="C48" s="333"/>
      <c r="D48" s="333"/>
      <c r="E48" s="333"/>
      <c r="F48" s="338"/>
    </row>
    <row r="49" spans="1:6" ht="16">
      <c r="A49" s="574"/>
      <c r="B49" s="574"/>
      <c r="C49" s="330"/>
      <c r="D49" s="330"/>
      <c r="E49" s="330"/>
      <c r="F49" s="338"/>
    </row>
    <row r="50" spans="1:6" ht="16">
      <c r="A50" s="573"/>
      <c r="B50" s="573"/>
      <c r="C50" s="333"/>
      <c r="D50" s="333"/>
      <c r="E50" s="333"/>
      <c r="F50" s="338"/>
    </row>
    <row r="51" spans="1:6" ht="16">
      <c r="A51" s="574"/>
      <c r="B51" s="574"/>
      <c r="C51" s="330"/>
      <c r="D51" s="330"/>
      <c r="E51" s="330"/>
      <c r="F51" s="338"/>
    </row>
    <row r="52" spans="1:6" ht="15.75" customHeight="1">
      <c r="A52" s="575"/>
      <c r="B52" s="575"/>
      <c r="C52" s="339"/>
      <c r="D52" s="339"/>
      <c r="E52" s="339"/>
      <c r="F52" s="338"/>
    </row>
    <row r="53" spans="1:6" ht="16">
      <c r="A53" s="573"/>
      <c r="B53" s="573"/>
      <c r="C53" s="333"/>
      <c r="D53" s="333"/>
      <c r="E53" s="333"/>
      <c r="F53" s="338"/>
    </row>
    <row r="54" spans="1:6" ht="15.75" customHeight="1">
      <c r="A54" s="574"/>
      <c r="B54" s="574"/>
      <c r="C54" s="330"/>
      <c r="D54" s="330"/>
      <c r="E54" s="330"/>
      <c r="F54" s="338"/>
    </row>
    <row r="55" spans="1:6" ht="15.75" customHeight="1">
      <c r="A55" s="572"/>
      <c r="B55" s="572"/>
      <c r="C55" s="572"/>
      <c r="D55" s="572"/>
      <c r="E55" s="572"/>
    </row>
    <row r="56" spans="1:6">
      <c r="A56" s="570"/>
      <c r="B56" s="570"/>
      <c r="C56" s="570"/>
      <c r="D56" s="570"/>
      <c r="E56" s="570"/>
    </row>
    <row r="57" spans="1:6" ht="21.75" customHeight="1">
      <c r="A57" s="569"/>
      <c r="B57" s="569"/>
      <c r="C57" s="569"/>
      <c r="D57" s="569"/>
      <c r="E57" s="569"/>
    </row>
    <row r="58" spans="1:6" ht="21.75" customHeight="1">
      <c r="A58" s="569"/>
      <c r="B58" s="569"/>
      <c r="C58" s="569"/>
      <c r="D58" s="569"/>
      <c r="E58" s="569"/>
    </row>
    <row r="59" spans="1:6" ht="21.75" customHeight="1">
      <c r="A59" s="569"/>
      <c r="B59" s="569"/>
      <c r="C59" s="569"/>
      <c r="D59" s="569"/>
      <c r="E59" s="569"/>
    </row>
    <row r="60" spans="1:6" ht="69" customHeight="1">
      <c r="A60" s="569"/>
      <c r="B60" s="569"/>
      <c r="C60" s="569"/>
      <c r="D60" s="569"/>
      <c r="E60" s="569"/>
    </row>
    <row r="61" spans="1:6">
      <c r="A61" s="570"/>
      <c r="B61" s="570"/>
      <c r="C61" s="570"/>
      <c r="D61" s="570"/>
      <c r="E61" s="570"/>
    </row>
    <row r="62" spans="1:6" ht="12.75" customHeight="1">
      <c r="A62" s="571"/>
      <c r="B62" s="571"/>
      <c r="C62" s="571"/>
      <c r="D62" s="571"/>
      <c r="E62" s="571"/>
    </row>
    <row r="63" spans="1:6">
      <c r="A63" s="570"/>
      <c r="B63" s="570"/>
      <c r="C63" s="570"/>
      <c r="D63" s="570"/>
      <c r="E63" s="570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A55" sqref="A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G1" zoomScaleNormal="100" workbookViewId="0">
      <selection activeCell="N1" sqref="N1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79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5"/>
      <c r="I1" s="154"/>
      <c r="J1" s="155"/>
      <c r="K1" s="309"/>
    </row>
    <row r="2" spans="1:16">
      <c r="B2" s="15"/>
      <c r="C2" s="12"/>
      <c r="D2" s="18" t="s">
        <v>327</v>
      </c>
      <c r="F2" s="15"/>
      <c r="G2" s="16"/>
      <c r="H2" s="17"/>
      <c r="I2" s="16"/>
      <c r="K2" s="310"/>
    </row>
    <row r="3" spans="1:16" s="30" customFormat="1" ht="40">
      <c r="B3" s="43"/>
      <c r="C3" s="43"/>
      <c r="E3" s="59"/>
      <c r="F3" s="33"/>
      <c r="G3" s="89" t="s">
        <v>91</v>
      </c>
      <c r="H3" s="89" t="s">
        <v>282</v>
      </c>
      <c r="I3" s="89" t="s">
        <v>283</v>
      </c>
      <c r="J3" s="201" t="s">
        <v>284</v>
      </c>
      <c r="K3" s="311" t="s">
        <v>285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8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2"/>
      <c r="M6" s="87"/>
    </row>
    <row r="7" spans="1:16" s="30" customFormat="1" ht="19.25" thickBot="1">
      <c r="D7" s="180" t="s">
        <v>286</v>
      </c>
      <c r="E7" s="181"/>
      <c r="F7" s="180"/>
      <c r="G7" s="182"/>
      <c r="I7" s="55"/>
      <c r="J7" s="33"/>
      <c r="K7" s="313"/>
      <c r="M7" s="33"/>
    </row>
    <row r="8" spans="1:16" s="30" customFormat="1" ht="18.5">
      <c r="D8" s="180" t="s">
        <v>145</v>
      </c>
      <c r="E8" s="181"/>
      <c r="F8" s="180" t="s">
        <v>150</v>
      </c>
      <c r="G8" s="183"/>
      <c r="I8" s="55"/>
      <c r="J8" s="33"/>
      <c r="K8" s="313"/>
      <c r="M8" s="33"/>
    </row>
    <row r="9" spans="1:16" s="204" customFormat="1" ht="10.5">
      <c r="D9" s="205" t="s">
        <v>296</v>
      </c>
      <c r="E9" s="206"/>
      <c r="F9" s="205" t="s">
        <v>299</v>
      </c>
      <c r="G9" s="207"/>
      <c r="I9" s="208"/>
      <c r="J9" s="209"/>
      <c r="K9" s="314"/>
      <c r="M9" s="209"/>
    </row>
    <row r="10" spans="1:16" s="30" customFormat="1" ht="18.5">
      <c r="D10" s="286" t="s">
        <v>297</v>
      </c>
      <c r="E10" s="181"/>
      <c r="F10" s="180" t="s">
        <v>300</v>
      </c>
      <c r="G10" s="183"/>
      <c r="I10" s="55"/>
      <c r="J10" s="33"/>
      <c r="K10" s="313"/>
      <c r="M10" s="33"/>
    </row>
    <row r="11" spans="1:16" s="30" customFormat="1" ht="18.5">
      <c r="D11" s="180" t="s">
        <v>298</v>
      </c>
      <c r="E11" s="181"/>
      <c r="F11" s="180" t="s">
        <v>248</v>
      </c>
      <c r="G11" s="183"/>
      <c r="I11" s="55"/>
      <c r="J11" s="33"/>
      <c r="K11" s="313"/>
      <c r="M11" s="33"/>
    </row>
    <row r="12" spans="1:16" s="30" customFormat="1" ht="18.5">
      <c r="D12" s="180"/>
      <c r="E12" s="181"/>
      <c r="F12" s="196" t="s">
        <v>301</v>
      </c>
      <c r="G12" s="183"/>
      <c r="I12" s="55"/>
      <c r="J12" s="33"/>
      <c r="K12" s="313"/>
      <c r="M12" s="33"/>
    </row>
    <row r="13" spans="1:16" s="30" customFormat="1" ht="18">
      <c r="D13" s="38"/>
      <c r="E13" s="181"/>
      <c r="F13" s="196" t="s">
        <v>249</v>
      </c>
      <c r="G13" s="183"/>
      <c r="I13" s="55"/>
      <c r="J13" s="33"/>
      <c r="K13" s="313"/>
      <c r="M13" s="33"/>
    </row>
    <row r="14" spans="1:16" s="30" customFormat="1" ht="18.5">
      <c r="D14" s="38"/>
      <c r="E14" s="181"/>
      <c r="F14" s="180" t="s">
        <v>302</v>
      </c>
      <c r="G14" s="183"/>
      <c r="I14" s="55"/>
      <c r="J14" s="33"/>
      <c r="K14" s="313"/>
      <c r="M14" s="33"/>
    </row>
    <row r="15" spans="1:16" s="30" customFormat="1" ht="18.5">
      <c r="D15" s="38"/>
      <c r="E15" s="181"/>
      <c r="F15" s="180" t="s">
        <v>250</v>
      </c>
      <c r="G15" s="183"/>
      <c r="I15" s="55"/>
      <c r="J15" s="33"/>
      <c r="K15" s="313"/>
      <c r="M15" s="33"/>
    </row>
    <row r="16" spans="1:16" s="30" customFormat="1" ht="18">
      <c r="D16" s="38"/>
      <c r="E16" s="181"/>
      <c r="F16" s="196" t="s">
        <v>303</v>
      </c>
      <c r="G16" s="183"/>
      <c r="I16" s="55"/>
      <c r="J16" s="33"/>
      <c r="K16" s="313"/>
      <c r="M16" s="33"/>
    </row>
    <row r="17" spans="1:16" s="30" customFormat="1" ht="18">
      <c r="B17" s="54"/>
      <c r="C17" s="37"/>
      <c r="D17" s="185"/>
      <c r="E17" s="31"/>
      <c r="F17" s="196"/>
      <c r="G17" s="39"/>
      <c r="I17" s="55"/>
      <c r="J17" s="33"/>
      <c r="K17" s="313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3"/>
      <c r="M18" s="42"/>
      <c r="N18" s="41"/>
      <c r="O18" s="41"/>
      <c r="P18" s="41"/>
    </row>
    <row r="19" spans="1:16" ht="16.5" customHeight="1">
      <c r="B19" s="11"/>
      <c r="C19" s="12"/>
      <c r="D19" s="317"/>
      <c r="F19" s="15"/>
      <c r="G19" s="16"/>
      <c r="I19" s="16"/>
      <c r="K19" s="310"/>
    </row>
    <row r="20" spans="1:16">
      <c r="B20" s="15"/>
      <c r="C20" s="12"/>
      <c r="D20" s="318"/>
      <c r="F20" s="15"/>
      <c r="G20" s="16"/>
      <c r="I20" s="16"/>
      <c r="K20" s="31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0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0"/>
    </row>
    <row r="39" spans="1:16" s="111" customFormat="1">
      <c r="D39" s="90"/>
      <c r="E39" s="90"/>
      <c r="F39" s="90"/>
      <c r="G39" s="90"/>
      <c r="H39" s="90"/>
      <c r="I39" s="90"/>
      <c r="J39" s="90"/>
      <c r="K39" s="281"/>
    </row>
    <row r="40" spans="1:16" s="90" customFormat="1">
      <c r="K40" s="281"/>
    </row>
    <row r="41" spans="1:16" s="90" customFormat="1">
      <c r="E41" s="111"/>
      <c r="F41" s="111"/>
      <c r="G41" s="111"/>
      <c r="H41" s="111"/>
      <c r="I41" s="111"/>
      <c r="J41" s="111"/>
      <c r="K41" s="282"/>
    </row>
    <row r="42" spans="1:16" s="158" customFormat="1" ht="23">
      <c r="D42" s="111"/>
      <c r="E42" s="90"/>
      <c r="F42" s="90"/>
      <c r="G42" s="90"/>
      <c r="H42" s="90"/>
      <c r="I42" s="90"/>
      <c r="J42" s="90"/>
      <c r="K42" s="281"/>
    </row>
    <row r="43" spans="1:16" s="99" customFormat="1" ht="23.5">
      <c r="D43" s="157"/>
      <c r="E43" s="158"/>
      <c r="F43" s="158"/>
      <c r="G43" s="158"/>
      <c r="H43" s="158"/>
      <c r="I43" s="158"/>
      <c r="J43" s="158"/>
      <c r="K43" s="283"/>
    </row>
    <row r="44" spans="1:16" s="99" customFormat="1" ht="20.5">
      <c r="D44" s="180"/>
      <c r="K44" s="280"/>
    </row>
    <row r="45" spans="1:16" s="91" customFormat="1" ht="20.5">
      <c r="D45" s="180"/>
      <c r="E45" s="99"/>
      <c r="F45" s="99"/>
      <c r="G45" s="99"/>
      <c r="H45" s="99"/>
      <c r="I45" s="99"/>
      <c r="J45" s="99"/>
      <c r="K45" s="280"/>
      <c r="M45" s="93"/>
    </row>
    <row r="46" spans="1:16" s="30" customFormat="1" ht="18">
      <c r="D46" s="184"/>
      <c r="E46" s="98"/>
      <c r="F46" s="98"/>
      <c r="G46" s="98"/>
      <c r="H46" s="98"/>
      <c r="I46" s="98"/>
      <c r="J46" s="98"/>
      <c r="K46" s="287"/>
      <c r="M46" s="33"/>
    </row>
    <row r="47" spans="1:16" s="91" customFormat="1" ht="20.5">
      <c r="D47" s="184"/>
      <c r="E47" s="99"/>
      <c r="F47" s="99"/>
      <c r="G47" s="99"/>
      <c r="H47" s="99"/>
      <c r="I47" s="99"/>
      <c r="J47" s="99"/>
      <c r="K47" s="280"/>
      <c r="M47" s="93"/>
    </row>
    <row r="48" spans="1:16" s="91" customFormat="1" ht="20.5">
      <c r="D48" s="180"/>
      <c r="K48" s="315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6"/>
      <c r="M49" s="93"/>
    </row>
    <row r="50" spans="1:13" s="91" customFormat="1" ht="21">
      <c r="D50" s="162"/>
      <c r="K50" s="315"/>
      <c r="M50" s="93"/>
    </row>
    <row r="51" spans="1:13" s="91" customFormat="1" ht="20.5">
      <c r="D51" s="184"/>
      <c r="K51" s="315"/>
      <c r="M51" s="93"/>
    </row>
    <row r="52" spans="1:13" s="91" customFormat="1" ht="21">
      <c r="D52" s="162"/>
      <c r="K52" s="315"/>
      <c r="M52" s="93"/>
    </row>
    <row r="53" spans="1:13" s="91" customFormat="1" ht="21">
      <c r="D53" s="162"/>
      <c r="K53" s="315"/>
      <c r="M53" s="93"/>
    </row>
    <row r="54" spans="1:13" s="91" customFormat="1" ht="21">
      <c r="D54" s="162"/>
      <c r="K54" s="315"/>
      <c r="M54" s="93"/>
    </row>
    <row r="55" spans="1:13" s="91" customFormat="1" ht="21">
      <c r="D55" s="162"/>
      <c r="K55" s="315"/>
      <c r="M55" s="93"/>
    </row>
    <row r="56" spans="1:13" s="91" customFormat="1" ht="21">
      <c r="D56" s="162"/>
      <c r="K56" s="315"/>
      <c r="M56" s="93"/>
    </row>
    <row r="57" spans="1:13" s="91" customFormat="1" ht="21">
      <c r="D57" s="162"/>
      <c r="K57" s="315"/>
      <c r="M57" s="93"/>
    </row>
    <row r="58" spans="1:13" ht="21">
      <c r="A58" s="163"/>
      <c r="D58" s="196"/>
      <c r="E58" s="91"/>
      <c r="F58" s="91"/>
      <c r="G58" s="91"/>
      <c r="H58" s="91"/>
      <c r="I58" s="91"/>
      <c r="J58" s="91"/>
      <c r="K58" s="315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9"/>
  <sheetViews>
    <sheetView topLeftCell="A30" zoomScaleNormal="100" workbookViewId="0">
      <selection activeCell="D32" sqref="D32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0"/>
    </row>
    <row r="2" spans="1:16" s="2" customFormat="1" ht="15.5">
      <c r="B2" s="15"/>
      <c r="C2" s="12"/>
      <c r="D2" s="18" t="s">
        <v>281</v>
      </c>
      <c r="E2" s="14"/>
      <c r="F2" s="15"/>
      <c r="G2" s="16"/>
      <c r="I2" s="16"/>
      <c r="J2" s="17"/>
      <c r="K2" s="310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0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289</v>
      </c>
      <c r="I4" s="89" t="s">
        <v>290</v>
      </c>
      <c r="J4" s="319" t="s">
        <v>288</v>
      </c>
      <c r="K4" s="311" t="s">
        <v>287</v>
      </c>
      <c r="M4" s="33"/>
    </row>
    <row r="5" spans="1:16" s="2" customFormat="1" ht="72">
      <c r="A5" s="30"/>
      <c r="B5" s="32"/>
      <c r="C5" s="37"/>
      <c r="D5" s="367" t="s">
        <v>348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361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258</v>
      </c>
      <c r="E7" s="50" t="s">
        <v>362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361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216</v>
      </c>
      <c r="E10" s="69" t="s">
        <v>313</v>
      </c>
      <c r="F10" s="66" t="s">
        <v>136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157</v>
      </c>
      <c r="E12" s="50" t="s">
        <v>314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168" t="s">
        <v>367</v>
      </c>
      <c r="E13" s="50" t="s">
        <v>368</v>
      </c>
      <c r="F13" s="198" t="s">
        <v>369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8" t="s">
        <v>393</v>
      </c>
      <c r="E14" s="50" t="s">
        <v>366</v>
      </c>
      <c r="F14" s="197" t="s">
        <v>347</v>
      </c>
      <c r="G14" s="152">
        <v>60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3" t="s">
        <v>370</v>
      </c>
      <c r="E15" s="50" t="s">
        <v>371</v>
      </c>
      <c r="F15" s="88" t="s">
        <v>98</v>
      </c>
      <c r="G15" s="152">
        <v>5</v>
      </c>
      <c r="H15" s="78">
        <f>H14+TIME(0,G14,0)</f>
        <v>0.40972222222222221</v>
      </c>
      <c r="I15" s="78">
        <f>I14+TIME(0,G14,0)</f>
        <v>0.28472222222222221</v>
      </c>
      <c r="J15" s="78">
        <f>J14+TIME(0,G14,0)</f>
        <v>0.57638888888888873</v>
      </c>
      <c r="K15" s="131">
        <f>K14+TIME(0,G14,0)</f>
        <v>0.95138888888888873</v>
      </c>
    </row>
    <row r="16" spans="1:16" s="93" customFormat="1" ht="72.95" customHeight="1">
      <c r="B16" s="56">
        <f>B15+0.1</f>
        <v>1.9000000000000004</v>
      </c>
      <c r="D16" s="153" t="s">
        <v>261</v>
      </c>
      <c r="E16" s="50" t="s">
        <v>320</v>
      </c>
      <c r="F16" s="197" t="s">
        <v>246</v>
      </c>
      <c r="G16" s="152">
        <v>5</v>
      </c>
      <c r="H16" s="78">
        <f>H15+TIME(0,G15,0)</f>
        <v>0.41319444444444442</v>
      </c>
      <c r="I16" s="78">
        <f>I15+TIME(0,G15,0)</f>
        <v>0.28819444444444442</v>
      </c>
      <c r="J16" s="78">
        <f>J15+TIME(0,G15,0)</f>
        <v>0.57986111111111094</v>
      </c>
      <c r="K16" s="131">
        <f>K15+TIME(0,G15,0)</f>
        <v>0.95486111111111094</v>
      </c>
    </row>
    <row r="17" spans="1:15" s="93" customFormat="1" ht="72.95" customHeight="1">
      <c r="B17" s="56">
        <f>B16+0.1</f>
        <v>2.0000000000000004</v>
      </c>
      <c r="D17" s="121" t="s">
        <v>103</v>
      </c>
      <c r="E17" s="113"/>
      <c r="F17" s="117" t="s">
        <v>98</v>
      </c>
      <c r="G17" s="117">
        <v>1</v>
      </c>
      <c r="H17" s="78">
        <f>H16+TIME(0,G16,0)</f>
        <v>0.41666666666666663</v>
      </c>
      <c r="I17" s="78">
        <f>I16+TIME(0,G16,0)</f>
        <v>0.29166666666666663</v>
      </c>
      <c r="J17" s="78">
        <f>J16+TIME(0,G16,0)</f>
        <v>0.58333333333333315</v>
      </c>
      <c r="K17" s="131">
        <f>K16+TIME(0,G16,0)</f>
        <v>0.95833333333333315</v>
      </c>
    </row>
    <row r="18" spans="1:15" s="93" customFormat="1" ht="72.95" customHeight="1">
      <c r="B18" s="56"/>
      <c r="D18" s="121"/>
      <c r="E18" s="113"/>
      <c r="F18" s="117"/>
      <c r="G18" s="117"/>
      <c r="H18" s="78"/>
      <c r="I18" s="78"/>
      <c r="J18" s="78"/>
      <c r="K18" s="131"/>
    </row>
    <row r="19" spans="1:15" s="2" customFormat="1" ht="15.5">
      <c r="E19" s="14"/>
      <c r="J19" s="17"/>
      <c r="K19" s="279"/>
    </row>
    <row r="20" spans="1:15" s="2" customFormat="1" ht="40">
      <c r="A20" s="30"/>
      <c r="B20" s="32"/>
      <c r="C20" s="37"/>
      <c r="D20" s="52"/>
      <c r="E20" s="20" t="s">
        <v>95</v>
      </c>
      <c r="F20" s="63" t="s">
        <v>96</v>
      </c>
      <c r="G20" s="89" t="s">
        <v>91</v>
      </c>
      <c r="H20" s="89" t="s">
        <v>289</v>
      </c>
      <c r="I20" s="89" t="s">
        <v>290</v>
      </c>
      <c r="J20" s="319" t="s">
        <v>288</v>
      </c>
      <c r="K20" s="311" t="s">
        <v>287</v>
      </c>
      <c r="M20" s="30"/>
      <c r="N20" s="30"/>
      <c r="O20" s="30"/>
    </row>
    <row r="21" spans="1:15" s="2" customFormat="1" ht="72.75" customHeight="1">
      <c r="A21" s="30"/>
      <c r="B21" s="32"/>
      <c r="C21" s="37"/>
      <c r="D21" s="367" t="s">
        <v>349</v>
      </c>
      <c r="E21" s="20"/>
      <c r="F21" s="63"/>
      <c r="G21" s="50">
        <v>120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  <c r="M21" s="30"/>
      <c r="N21" s="30"/>
      <c r="O21" s="30"/>
    </row>
    <row r="22" spans="1:15" s="91" customFormat="1" ht="20.5">
      <c r="A22" s="94"/>
      <c r="B22" s="72">
        <v>2.1</v>
      </c>
      <c r="C22" s="95"/>
      <c r="D22" s="115" t="s">
        <v>105</v>
      </c>
      <c r="E22" s="69" t="s">
        <v>361</v>
      </c>
      <c r="F22" s="116" t="s">
        <v>106</v>
      </c>
      <c r="G22" s="119">
        <v>1</v>
      </c>
      <c r="H22" s="78">
        <f>J22-4/24</f>
        <v>0.4375</v>
      </c>
      <c r="I22" s="78">
        <f>J22-7/24</f>
        <v>0.31249999999999994</v>
      </c>
      <c r="J22" s="78">
        <v>0.60416666666666663</v>
      </c>
      <c r="K22" s="131">
        <f>J22+9/24</f>
        <v>0.97916666666666663</v>
      </c>
    </row>
    <row r="23" spans="1:15" s="91" customFormat="1" ht="31.5">
      <c r="A23" s="94"/>
      <c r="B23" s="72"/>
      <c r="C23" s="95"/>
      <c r="D23" s="115" t="s">
        <v>27</v>
      </c>
      <c r="E23" s="50" t="s">
        <v>361</v>
      </c>
      <c r="F23" s="102"/>
      <c r="G23" s="119">
        <v>1</v>
      </c>
      <c r="H23" s="58">
        <f>H22+TIME(0,G22,0)</f>
        <v>0.43819444444444444</v>
      </c>
      <c r="I23" s="58">
        <f>I22+TIME(0,G22,0)</f>
        <v>0.31319444444444439</v>
      </c>
      <c r="J23" s="58">
        <f>J22+TIME(0,G22,0)</f>
        <v>0.60486111111111107</v>
      </c>
      <c r="K23" s="133">
        <f>K22+TIME(0,G22,0)</f>
        <v>0.97986111111111107</v>
      </c>
    </row>
    <row r="24" spans="1:15" s="91" customFormat="1" ht="20.25">
      <c r="A24" s="94"/>
      <c r="B24" s="36">
        <f>B22+0.1</f>
        <v>2.2000000000000002</v>
      </c>
      <c r="C24" s="83"/>
      <c r="D24" s="115" t="s">
        <v>99</v>
      </c>
      <c r="E24" s="129"/>
      <c r="F24" s="116" t="s">
        <v>107</v>
      </c>
      <c r="G24" s="119">
        <v>1</v>
      </c>
      <c r="H24" s="68">
        <f>H23+TIME(0,G23,0)</f>
        <v>0.43888888888888888</v>
      </c>
      <c r="I24" s="68">
        <f>I23+TIME(0,G23,0)</f>
        <v>0.31388888888888883</v>
      </c>
      <c r="J24" s="68">
        <f>J23+TIME(0,G23,0)</f>
        <v>0.60555555555555551</v>
      </c>
      <c r="K24" s="134">
        <f>K23+TIME(0,G23,0)</f>
        <v>0.98055555555555551</v>
      </c>
    </row>
    <row r="25" spans="1:15" s="91" customFormat="1" ht="23.25" customHeight="1">
      <c r="A25" s="94"/>
      <c r="B25" s="36">
        <f>B24+0.1</f>
        <v>2.3000000000000003</v>
      </c>
      <c r="C25" s="83"/>
      <c r="D25" s="115" t="s">
        <v>108</v>
      </c>
      <c r="E25" s="112"/>
      <c r="F25" s="116" t="s">
        <v>98</v>
      </c>
      <c r="G25" s="119">
        <v>1</v>
      </c>
      <c r="H25" s="68">
        <f>H24+TIME(0,G24,0)</f>
        <v>0.43958333333333333</v>
      </c>
      <c r="I25" s="68">
        <f>I24+TIME(0,G24,0)</f>
        <v>0.31458333333333327</v>
      </c>
      <c r="J25" s="68">
        <f>J24+TIME(0,G24,0)</f>
        <v>0.60624999999999996</v>
      </c>
      <c r="K25" s="134">
        <f>K24+TIME(0,G24,0)</f>
        <v>0.98124999999999996</v>
      </c>
    </row>
    <row r="26" spans="1:15" s="93" customFormat="1" ht="54.95" customHeight="1">
      <c r="B26" s="56">
        <f>B25+0.1</f>
        <v>2.4000000000000004</v>
      </c>
      <c r="D26" s="150" t="s">
        <v>109</v>
      </c>
      <c r="E26" s="50" t="s">
        <v>362</v>
      </c>
      <c r="F26" s="88" t="s">
        <v>98</v>
      </c>
      <c r="G26" s="117">
        <v>5</v>
      </c>
      <c r="H26" s="58">
        <f>H25+TIME(0,G25,0)</f>
        <v>0.44027777777777777</v>
      </c>
      <c r="I26" s="58">
        <f>I25+TIME(0,G25,0)</f>
        <v>0.31527777777777771</v>
      </c>
      <c r="J26" s="58">
        <f>J25+TIME(0,G25,0)</f>
        <v>0.6069444444444444</v>
      </c>
      <c r="K26" s="133">
        <f>K25+TIME(0,G25,0)</f>
        <v>0.9819444444444444</v>
      </c>
    </row>
    <row r="27" spans="1:15" s="91" customFormat="1" ht="46.7" customHeight="1">
      <c r="B27" s="97"/>
      <c r="C27" s="92"/>
      <c r="D27" s="151" t="s">
        <v>203</v>
      </c>
      <c r="E27" s="113"/>
      <c r="F27" s="80"/>
      <c r="G27" s="69"/>
      <c r="I27" s="26"/>
      <c r="K27" s="284"/>
    </row>
    <row r="28" spans="1:15" s="2" customFormat="1" ht="82.5" customHeight="1">
      <c r="A28" s="30"/>
      <c r="B28" s="56">
        <f>B26+0.1</f>
        <v>2.5000000000000004</v>
      </c>
      <c r="C28" s="21"/>
      <c r="D28" s="169" t="s">
        <v>140</v>
      </c>
      <c r="E28" s="69" t="s">
        <v>316</v>
      </c>
      <c r="F28" s="79" t="s">
        <v>158</v>
      </c>
      <c r="G28" s="69">
        <v>20</v>
      </c>
      <c r="H28" s="78">
        <f>H26+TIME(0,G26,0)</f>
        <v>0.44374999999999998</v>
      </c>
      <c r="I28" s="78">
        <f>I26+TIME(0,G26,0)</f>
        <v>0.31874999999999992</v>
      </c>
      <c r="J28" s="78">
        <f>J26+TIME(0,G26,0)</f>
        <v>0.61041666666666661</v>
      </c>
      <c r="K28" s="131">
        <f>K26+TIME(0,G26,0)</f>
        <v>0.98541666666666661</v>
      </c>
      <c r="M28" s="30"/>
      <c r="N28" s="30"/>
      <c r="O28" s="30"/>
    </row>
    <row r="29" spans="1:15" s="170" customFormat="1" ht="55.5" customHeight="1">
      <c r="B29" s="56">
        <f t="shared" ref="B29" si="0">B28+0.1</f>
        <v>2.6000000000000005</v>
      </c>
      <c r="C29" s="118"/>
      <c r="D29" s="171" t="s">
        <v>139</v>
      </c>
      <c r="E29" s="50" t="s">
        <v>317</v>
      </c>
      <c r="F29" s="79" t="s">
        <v>137</v>
      </c>
      <c r="G29" s="69">
        <v>20</v>
      </c>
      <c r="H29" s="78">
        <f t="shared" ref="H29:H34" si="1">H28+TIME(0,G28,0)</f>
        <v>0.45763888888888887</v>
      </c>
      <c r="I29" s="78">
        <f t="shared" ref="I29" si="2">I28+TIME(0,G28,0)</f>
        <v>0.33263888888888882</v>
      </c>
      <c r="J29" s="78">
        <f t="shared" ref="J29:J34" si="3">J28+TIME(0,G28,0)</f>
        <v>0.62430555555555545</v>
      </c>
      <c r="K29" s="131">
        <f t="shared" ref="K29:K34" si="4">K28+TIME(0,G28,0)</f>
        <v>0.99930555555555545</v>
      </c>
    </row>
    <row r="30" spans="1:15" s="93" customFormat="1" ht="87.95" customHeight="1">
      <c r="B30" s="56">
        <f>B29+0.1</f>
        <v>2.7000000000000006</v>
      </c>
      <c r="D30" s="179" t="s">
        <v>161</v>
      </c>
      <c r="E30" s="50" t="s">
        <v>318</v>
      </c>
      <c r="F30" s="66" t="s">
        <v>162</v>
      </c>
      <c r="G30" s="67">
        <v>20</v>
      </c>
      <c r="H30" s="58">
        <f t="shared" si="1"/>
        <v>0.47152777777777777</v>
      </c>
      <c r="I30" s="58">
        <f>I29+TIME(0,G29,0)</f>
        <v>0.34652777777777771</v>
      </c>
      <c r="J30" s="58">
        <f t="shared" si="3"/>
        <v>0.63819444444444429</v>
      </c>
      <c r="K30" s="133">
        <f t="shared" si="4"/>
        <v>1.0131944444444443</v>
      </c>
    </row>
    <row r="31" spans="1:15" s="93" customFormat="1" ht="72.95" customHeight="1">
      <c r="B31" s="56">
        <f>B30+0.1</f>
        <v>2.8000000000000007</v>
      </c>
      <c r="D31" s="168" t="s">
        <v>392</v>
      </c>
      <c r="E31" s="50" t="s">
        <v>372</v>
      </c>
      <c r="F31" s="197" t="s">
        <v>347</v>
      </c>
      <c r="G31" s="152">
        <v>30</v>
      </c>
      <c r="H31" s="78">
        <f t="shared" si="1"/>
        <v>0.48541666666666666</v>
      </c>
      <c r="I31" s="78">
        <f>I30+TIME(0,G30,0)</f>
        <v>0.36041666666666661</v>
      </c>
      <c r="J31" s="78">
        <f t="shared" si="3"/>
        <v>0.65208333333333313</v>
      </c>
      <c r="K31" s="131">
        <f t="shared" si="4"/>
        <v>1.0270833333333331</v>
      </c>
    </row>
    <row r="32" spans="1:15" s="93" customFormat="1" ht="72.95" customHeight="1">
      <c r="B32" s="56">
        <f>B31+0.1</f>
        <v>2.9000000000000008</v>
      </c>
      <c r="D32" s="153" t="s">
        <v>363</v>
      </c>
      <c r="E32" s="50" t="s">
        <v>365</v>
      </c>
      <c r="F32" s="88" t="s">
        <v>364</v>
      </c>
      <c r="G32" s="152">
        <v>15</v>
      </c>
      <c r="H32" s="78">
        <f t="shared" si="1"/>
        <v>0.50624999999999998</v>
      </c>
      <c r="I32" s="78">
        <f>I31+TIME(0,G31,0)</f>
        <v>0.38124999999999992</v>
      </c>
      <c r="J32" s="78">
        <f t="shared" si="3"/>
        <v>0.6729166666666665</v>
      </c>
      <c r="K32" s="131">
        <f t="shared" si="4"/>
        <v>1.0479166666666664</v>
      </c>
    </row>
    <row r="33" spans="1:15" s="93" customFormat="1" ht="72" customHeight="1">
      <c r="B33" s="56">
        <f>B32+0.1</f>
        <v>3.0000000000000009</v>
      </c>
      <c r="D33" s="153" t="s">
        <v>319</v>
      </c>
      <c r="E33" s="50" t="s">
        <v>320</v>
      </c>
      <c r="F33" s="197" t="s">
        <v>264</v>
      </c>
      <c r="G33" s="152">
        <v>5</v>
      </c>
      <c r="H33" s="78">
        <f t="shared" si="1"/>
        <v>0.51666666666666661</v>
      </c>
      <c r="I33" s="78">
        <f>I32+TIME(0,G32,0)</f>
        <v>0.39166666666666661</v>
      </c>
      <c r="J33" s="78">
        <f t="shared" si="3"/>
        <v>0.68333333333333313</v>
      </c>
      <c r="K33" s="131">
        <f t="shared" si="4"/>
        <v>1.0583333333333331</v>
      </c>
    </row>
    <row r="34" spans="1:15" s="17" customFormat="1" ht="57" customHeight="1">
      <c r="B34" s="56">
        <f>B33+0.1</f>
        <v>3.100000000000001</v>
      </c>
      <c r="C34" s="93"/>
      <c r="D34" s="121" t="s">
        <v>103</v>
      </c>
      <c r="E34" s="199"/>
      <c r="F34" s="117" t="s">
        <v>98</v>
      </c>
      <c r="G34" s="67">
        <v>1</v>
      </c>
      <c r="H34" s="78">
        <f t="shared" si="1"/>
        <v>0.52013888888888882</v>
      </c>
      <c r="I34" s="78">
        <f>I33+TIME(0,G33,0)</f>
        <v>0.39513888888888882</v>
      </c>
      <c r="J34" s="78">
        <f t="shared" si="3"/>
        <v>0.68680555555555534</v>
      </c>
      <c r="K34" s="131">
        <f t="shared" si="4"/>
        <v>1.0618055555555554</v>
      </c>
    </row>
    <row r="37" spans="1:15" s="2" customFormat="1" ht="40">
      <c r="A37" s="30"/>
      <c r="B37" s="32"/>
      <c r="C37" s="37"/>
      <c r="D37" s="52"/>
      <c r="E37" s="20" t="s">
        <v>95</v>
      </c>
      <c r="F37" s="63" t="s">
        <v>96</v>
      </c>
      <c r="G37" s="89" t="s">
        <v>91</v>
      </c>
      <c r="H37" s="89" t="s">
        <v>289</v>
      </c>
      <c r="I37" s="89" t="s">
        <v>290</v>
      </c>
      <c r="J37" s="319" t="s">
        <v>288</v>
      </c>
      <c r="K37" s="311" t="s">
        <v>287</v>
      </c>
      <c r="M37" s="30"/>
      <c r="N37" s="30"/>
      <c r="O37" s="30"/>
    </row>
    <row r="38" spans="1:15" s="2" customFormat="1" ht="72.75" customHeight="1">
      <c r="A38" s="30"/>
      <c r="B38" s="32"/>
      <c r="C38" s="37"/>
      <c r="D38" s="367" t="s">
        <v>378</v>
      </c>
      <c r="E38" s="20"/>
      <c r="F38" s="63"/>
      <c r="G38" s="50">
        <v>90</v>
      </c>
      <c r="H38" s="78">
        <f>J38-4/24</f>
        <v>0.76041666666666674</v>
      </c>
      <c r="I38" s="78">
        <f>J38-7/24</f>
        <v>0.63541666666666674</v>
      </c>
      <c r="J38" s="78">
        <v>0.92708333333333337</v>
      </c>
      <c r="K38" s="131">
        <f>J38+9/24</f>
        <v>1.3020833333333335</v>
      </c>
      <c r="M38" s="30"/>
      <c r="N38" s="30"/>
      <c r="O38" s="30"/>
    </row>
    <row r="39" spans="1:15" s="91" customFormat="1" ht="20.5">
      <c r="A39" s="94"/>
      <c r="B39" s="72"/>
      <c r="C39" s="95"/>
      <c r="D39" s="115"/>
      <c r="E39" s="69"/>
      <c r="F39" s="116"/>
      <c r="G39" s="119"/>
      <c r="H39" s="78"/>
      <c r="I39" s="78"/>
      <c r="J39" s="78"/>
      <c r="K39" s="131"/>
    </row>
    <row r="40" spans="1:15" s="91" customFormat="1" ht="20.5">
      <c r="A40" s="94"/>
      <c r="B40" s="72"/>
      <c r="C40" s="95"/>
      <c r="D40" s="115"/>
      <c r="E40" s="69"/>
      <c r="F40" s="116"/>
      <c r="G40" s="119"/>
      <c r="H40" s="78"/>
      <c r="I40" s="78"/>
      <c r="J40" s="78"/>
      <c r="K40" s="131"/>
    </row>
    <row r="41" spans="1:15" s="99" customFormat="1" ht="23">
      <c r="D41" s="596" t="s">
        <v>379</v>
      </c>
      <c r="E41" s="158"/>
      <c r="F41" s="158"/>
      <c r="G41" s="158"/>
      <c r="H41" s="158"/>
      <c r="I41" s="158"/>
      <c r="J41" s="158"/>
      <c r="K41" s="283"/>
    </row>
    <row r="42" spans="1:15" s="99" customFormat="1" ht="20.5">
      <c r="D42" s="597" t="s">
        <v>380</v>
      </c>
      <c r="K42" s="280"/>
    </row>
    <row r="43" spans="1:15" s="91" customFormat="1" ht="20.5">
      <c r="D43" s="596" t="s">
        <v>381</v>
      </c>
      <c r="E43" s="99"/>
      <c r="F43" s="99"/>
      <c r="G43" s="99"/>
      <c r="H43" s="99"/>
      <c r="I43" s="99"/>
      <c r="J43" s="99"/>
      <c r="K43" s="280"/>
      <c r="M43" s="93"/>
    </row>
    <row r="44" spans="1:15" s="30" customFormat="1" ht="18">
      <c r="D44" s="40"/>
      <c r="E44" s="98"/>
      <c r="F44" s="98"/>
      <c r="G44" s="98"/>
      <c r="H44" s="98"/>
      <c r="I44" s="98"/>
      <c r="J44" s="98"/>
      <c r="K44" s="287"/>
      <c r="M44" s="33"/>
    </row>
    <row r="45" spans="1:15" s="91" customFormat="1" ht="20.5">
      <c r="D45" s="596" t="s">
        <v>382</v>
      </c>
      <c r="E45" s="99"/>
      <c r="F45" s="99"/>
      <c r="G45" s="99"/>
      <c r="H45" s="99"/>
      <c r="I45" s="99"/>
      <c r="J45" s="99"/>
      <c r="K45" s="280"/>
      <c r="M45" s="93"/>
    </row>
    <row r="46" spans="1:15" s="91" customFormat="1" ht="20.5">
      <c r="D46" s="40"/>
      <c r="K46" s="315"/>
      <c r="M46" s="93"/>
    </row>
    <row r="47" spans="1:15" s="91" customFormat="1" ht="28.5">
      <c r="D47" s="598" t="s">
        <v>383</v>
      </c>
      <c r="E47" s="2"/>
      <c r="F47" s="2"/>
      <c r="G47" s="2"/>
      <c r="H47" s="30"/>
      <c r="I47" s="2"/>
      <c r="J47" s="30"/>
      <c r="K47" s="316"/>
      <c r="M47" s="93"/>
    </row>
    <row r="48" spans="1:15" s="2" customFormat="1" ht="57">
      <c r="D48" s="598" t="s">
        <v>384</v>
      </c>
      <c r="E48" s="14"/>
      <c r="J48" s="17"/>
      <c r="K48" s="279"/>
    </row>
    <row r="49" spans="1:11" s="2" customFormat="1" ht="42.75">
      <c r="A49"/>
      <c r="D49" s="598" t="s">
        <v>385</v>
      </c>
      <c r="E49" s="14"/>
      <c r="J49" s="17"/>
      <c r="K49" s="279"/>
    </row>
    <row r="50" spans="1:11">
      <c r="D50" s="598"/>
    </row>
    <row r="51" spans="1:11">
      <c r="D51" s="598" t="s">
        <v>386</v>
      </c>
    </row>
    <row r="52" spans="1:11">
      <c r="D52" s="598" t="s">
        <v>387</v>
      </c>
    </row>
    <row r="53" spans="1:11">
      <c r="D53" s="598" t="s">
        <v>388</v>
      </c>
    </row>
    <row r="54" spans="1:11">
      <c r="D54" s="598"/>
    </row>
    <row r="55" spans="1:11">
      <c r="D55" s="598" t="s">
        <v>201</v>
      </c>
    </row>
    <row r="56" spans="1:11" ht="42.75">
      <c r="D56" s="599" t="s">
        <v>389</v>
      </c>
    </row>
    <row r="57" spans="1:11">
      <c r="D57" s="598"/>
    </row>
    <row r="58" spans="1:11" ht="28.5">
      <c r="D58" s="598" t="s">
        <v>390</v>
      </c>
    </row>
    <row r="59" spans="1:11">
      <c r="D59" s="598" t="s">
        <v>391</v>
      </c>
    </row>
  </sheetData>
  <phoneticPr fontId="23"/>
  <hyperlinks>
    <hyperlink ref="D42" r:id="rId1" display="https://www.google.com/url?q=https%3A%2F%2Fieeesa.webex.com%2Fieeesa%2Fj.php%3FMTID%3Dmbb6b6fde2255ddc3d49605a83a643509&amp;sa=D&amp;ust=1742208120000000&amp;usg=AOvVaw0u03l1nt6XV7__n9EmzRTt" xr:uid="{3DF7736E-A200-4929-958F-2C7F3F7A2F71}"/>
    <hyperlink ref="D56" r:id="rId2" display="https://www.google.com/url?q=https%3A%2F%2Fieeesa.webex.com%2Fieeesa%2Fglobalcallin.php%3FMTID%3Dm0c38bcea28c1dd6b89e6c26d7d25e8c5&amp;sa=D&amp;ust=1742208120000000&amp;usg=AOvVaw2VxjJ2EH_NYiAEToFf0bOF" xr:uid="{BD4C3EDB-AEB7-404E-9E90-50ADD81B7831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6"/>
  <sheetViews>
    <sheetView topLeftCell="A11" zoomScale="90" zoomScaleNormal="90" workbookViewId="0">
      <selection activeCell="F17" sqref="F17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  <col min="12" max="12" width="17.40625" style="17" customWidth="1"/>
    <col min="13" max="16384" width="9.40625" style="2"/>
  </cols>
  <sheetData>
    <row r="1" spans="1:13" ht="18">
      <c r="B1" s="11"/>
      <c r="C1" s="12"/>
      <c r="D1" s="13" t="s">
        <v>90</v>
      </c>
      <c r="F1" s="15"/>
      <c r="G1" s="16"/>
      <c r="H1" s="2"/>
      <c r="I1" s="16"/>
      <c r="J1" s="17"/>
      <c r="K1" s="310"/>
      <c r="M1" s="17"/>
    </row>
    <row r="2" spans="1:13">
      <c r="B2" s="15"/>
      <c r="C2" s="12"/>
      <c r="D2" s="18" t="s">
        <v>376</v>
      </c>
      <c r="F2" s="15"/>
      <c r="G2" s="16"/>
      <c r="H2" s="2"/>
      <c r="I2" s="16"/>
      <c r="J2" s="17"/>
      <c r="K2" s="310"/>
      <c r="M2" s="17"/>
    </row>
    <row r="3" spans="1:13" s="26" customFormat="1">
      <c r="B3" s="191"/>
      <c r="C3" s="21"/>
      <c r="D3" s="57"/>
      <c r="E3" s="14"/>
      <c r="F3" s="196"/>
      <c r="G3" s="69"/>
      <c r="H3" s="78"/>
      <c r="I3" s="78"/>
      <c r="J3" s="78"/>
      <c r="K3" s="131"/>
      <c r="L3" s="59"/>
      <c r="M3" s="59"/>
    </row>
    <row r="4" spans="1:13" s="26" customFormat="1">
      <c r="B4" s="191"/>
      <c r="C4" s="21"/>
      <c r="D4" s="57"/>
      <c r="E4" s="14"/>
      <c r="F4" s="196"/>
      <c r="G4" s="69"/>
      <c r="H4" s="78"/>
      <c r="I4" s="78"/>
      <c r="J4" s="78"/>
      <c r="K4" s="131"/>
      <c r="L4" s="59"/>
      <c r="M4" s="59"/>
    </row>
    <row r="5" spans="1:13" s="30" customFormat="1" ht="40">
      <c r="B5" s="43"/>
      <c r="C5" s="43"/>
      <c r="E5" s="20" t="s">
        <v>95</v>
      </c>
      <c r="F5" s="63" t="s">
        <v>96</v>
      </c>
      <c r="G5" s="48" t="s">
        <v>91</v>
      </c>
      <c r="H5" s="89" t="s">
        <v>304</v>
      </c>
      <c r="I5" s="89" t="s">
        <v>305</v>
      </c>
      <c r="J5" s="319" t="s">
        <v>306</v>
      </c>
      <c r="K5" s="311" t="s">
        <v>307</v>
      </c>
      <c r="L5" s="71"/>
    </row>
    <row r="6" spans="1:13" s="145" customFormat="1" ht="54.95" customHeight="1">
      <c r="B6" s="146"/>
      <c r="C6" s="84"/>
      <c r="D6" s="369" t="s">
        <v>245</v>
      </c>
      <c r="E6" s="69"/>
      <c r="F6" s="117"/>
      <c r="G6" s="66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70"/>
    </row>
    <row r="7" spans="1:13" s="91" customFormat="1" ht="20.5">
      <c r="A7" s="94"/>
      <c r="B7" s="72">
        <v>3.1</v>
      </c>
      <c r="C7" s="95"/>
      <c r="D7" s="115" t="s">
        <v>105</v>
      </c>
      <c r="E7" s="69" t="s">
        <v>374</v>
      </c>
      <c r="F7" s="116" t="s">
        <v>106</v>
      </c>
      <c r="G7" s="129">
        <v>1</v>
      </c>
      <c r="H7" s="78">
        <f>J7-4/24</f>
        <v>0.375</v>
      </c>
      <c r="I7" s="78">
        <f>J7-7/24</f>
        <v>0.24999999999999994</v>
      </c>
      <c r="J7" s="78">
        <v>0.54166666666666663</v>
      </c>
      <c r="K7" s="131">
        <f>J7+9/24</f>
        <v>0.91666666666666663</v>
      </c>
      <c r="L7" s="70"/>
    </row>
    <row r="8" spans="1:13" s="91" customFormat="1" ht="20.5">
      <c r="A8" s="94"/>
      <c r="B8" s="72"/>
      <c r="C8" s="95"/>
      <c r="D8" s="115" t="s">
        <v>27</v>
      </c>
      <c r="E8" s="50" t="s">
        <v>374</v>
      </c>
      <c r="F8" s="102"/>
      <c r="G8" s="129">
        <v>1</v>
      </c>
      <c r="H8" s="78">
        <f>H7+TIME(0,G7,0)</f>
        <v>0.37569444444444444</v>
      </c>
      <c r="I8" s="78">
        <f>I7+TIME(0,G7,0)</f>
        <v>0.25069444444444439</v>
      </c>
      <c r="J8" s="78">
        <f>J7+TIME(0,G7,0)</f>
        <v>0.54236111111111107</v>
      </c>
      <c r="K8" s="131">
        <f>K7+TIME(0,G7,0)</f>
        <v>0.91736111111111107</v>
      </c>
      <c r="L8" s="78"/>
    </row>
    <row r="9" spans="1:13" s="91" customFormat="1" ht="20.25">
      <c r="A9" s="94"/>
      <c r="B9" s="36">
        <f>B7+0.1</f>
        <v>3.2</v>
      </c>
      <c r="C9" s="83"/>
      <c r="D9" s="115" t="s">
        <v>99</v>
      </c>
      <c r="E9" s="129"/>
      <c r="F9" s="116" t="s">
        <v>107</v>
      </c>
      <c r="G9" s="129">
        <v>1</v>
      </c>
      <c r="H9" s="78">
        <f>H8+TIME(0,G8,0)</f>
        <v>0.37638888888888888</v>
      </c>
      <c r="I9" s="78">
        <f>I8+TIME(0,G8,0)</f>
        <v>0.25138888888888883</v>
      </c>
      <c r="J9" s="78">
        <f>J8+TIME(0,G8,0)</f>
        <v>0.54305555555555551</v>
      </c>
      <c r="K9" s="131">
        <f>K8+TIME(0,G8,0)</f>
        <v>0.91805555555555551</v>
      </c>
      <c r="L9" s="70"/>
    </row>
    <row r="10" spans="1:13" s="91" customFormat="1" ht="23.25" customHeight="1">
      <c r="A10" s="94"/>
      <c r="B10" s="36">
        <f>B9+0.1</f>
        <v>3.3000000000000003</v>
      </c>
      <c r="C10" s="83"/>
      <c r="D10" s="115" t="s">
        <v>108</v>
      </c>
      <c r="E10" s="112"/>
      <c r="F10" s="116" t="s">
        <v>98</v>
      </c>
      <c r="G10" s="129">
        <v>1</v>
      </c>
      <c r="H10" s="58">
        <f>H9+TIME(0,G9,0)</f>
        <v>0.37708333333333333</v>
      </c>
      <c r="I10" s="58">
        <f>I9+TIME(0,G9,0)</f>
        <v>0.25208333333333327</v>
      </c>
      <c r="J10" s="58">
        <f>J9+TIME(0,G9,0)</f>
        <v>0.54374999999999996</v>
      </c>
      <c r="K10" s="133">
        <f>K9+TIME(0,G9,0)</f>
        <v>0.91874999999999996</v>
      </c>
      <c r="L10" s="70"/>
    </row>
    <row r="11" spans="1:13" s="91" customFormat="1" ht="23.25" customHeight="1">
      <c r="A11" s="94"/>
      <c r="B11" s="36">
        <f>B10+0.1</f>
        <v>3.4000000000000004</v>
      </c>
      <c r="C11" s="83"/>
      <c r="D11" s="115" t="s">
        <v>109</v>
      </c>
      <c r="E11" s="112" t="s">
        <v>396</v>
      </c>
      <c r="F11" s="116" t="s">
        <v>98</v>
      </c>
      <c r="G11" s="129">
        <v>1</v>
      </c>
      <c r="H11" s="58">
        <f>H10+TIME(0,G10,0)</f>
        <v>0.37777777777777777</v>
      </c>
      <c r="I11" s="58">
        <f>I10+TIME(0,G10,0)</f>
        <v>0.25277777777777771</v>
      </c>
      <c r="J11" s="58">
        <f>J10+TIME(0,G10,0)</f>
        <v>0.5444444444444444</v>
      </c>
      <c r="K11" s="133">
        <f>K10+TIME(0,G10,0)</f>
        <v>0.9194444444444444</v>
      </c>
      <c r="L11" s="70"/>
    </row>
    <row r="12" spans="1:13" s="93" customFormat="1" ht="75.650000000000006" customHeight="1">
      <c r="B12" s="56">
        <f>B11+0.1</f>
        <v>3.5000000000000004</v>
      </c>
      <c r="D12" s="194" t="s">
        <v>262</v>
      </c>
      <c r="E12" s="50" t="s">
        <v>398</v>
      </c>
      <c r="F12" s="195" t="s">
        <v>217</v>
      </c>
      <c r="G12" s="67">
        <v>20</v>
      </c>
      <c r="H12" s="58">
        <f>H11+TIME(0,G11,0)</f>
        <v>0.37847222222222221</v>
      </c>
      <c r="I12" s="58">
        <f>I11+TIME(0,G11,0)</f>
        <v>0.25347222222222215</v>
      </c>
      <c r="J12" s="58">
        <f>J11+TIME(0,G11,0)</f>
        <v>0.54513888888888884</v>
      </c>
      <c r="K12" s="133">
        <f>K11+TIME(0,G11,0)</f>
        <v>0.92013888888888884</v>
      </c>
    </row>
    <row r="13" spans="1:13" s="93" customFormat="1" ht="72.95" customHeight="1">
      <c r="B13" s="56">
        <f>B12+0.1</f>
        <v>3.6000000000000005</v>
      </c>
      <c r="D13" s="595" t="s">
        <v>394</v>
      </c>
      <c r="E13" s="50" t="s">
        <v>395</v>
      </c>
      <c r="F13" s="88" t="s">
        <v>347</v>
      </c>
      <c r="G13" s="152">
        <v>25</v>
      </c>
      <c r="H13" s="58">
        <f>H12+TIME(0,G12,0)</f>
        <v>0.3923611111111111</v>
      </c>
      <c r="I13" s="58">
        <f>I12+TIME(0,G12,0)</f>
        <v>0.26736111111111105</v>
      </c>
      <c r="J13" s="58">
        <f>J12+TIME(0,G12,0)</f>
        <v>0.55902777777777768</v>
      </c>
      <c r="K13" s="133">
        <f>K12+TIME(0,G12,0)</f>
        <v>0.93402777777777768</v>
      </c>
    </row>
    <row r="14" spans="1:13" s="93" customFormat="1" ht="57" customHeight="1">
      <c r="B14" s="56">
        <f t="shared" ref="B14:B15" si="0">B13+0.1</f>
        <v>3.7000000000000006</v>
      </c>
      <c r="D14" s="593" t="s">
        <v>218</v>
      </c>
      <c r="E14" s="152" t="s">
        <v>266</v>
      </c>
      <c r="F14" s="50" t="s">
        <v>98</v>
      </c>
      <c r="G14" s="69">
        <v>5</v>
      </c>
      <c r="H14" s="78">
        <f t="shared" ref="H14:H15" si="1">H13+TIME(0,G13,0)</f>
        <v>0.40972222222222221</v>
      </c>
      <c r="I14" s="78">
        <f t="shared" ref="I14:I15" si="2">I13+TIME(0,G13,0)</f>
        <v>0.28472222222222215</v>
      </c>
      <c r="J14" s="78">
        <f t="shared" ref="J14:J15" si="3">J13+TIME(0,G13,0)</f>
        <v>0.57638888888888884</v>
      </c>
      <c r="K14" s="131">
        <f t="shared" ref="K14:K15" si="4">K13+TIME(0,G13,0)</f>
        <v>0.95138888888888884</v>
      </c>
      <c r="L14" s="290"/>
    </row>
    <row r="15" spans="1:13" s="33" customFormat="1" ht="78" customHeight="1">
      <c r="B15" s="56">
        <f t="shared" si="0"/>
        <v>3.8000000000000007</v>
      </c>
      <c r="C15" s="93"/>
      <c r="D15" s="593" t="s">
        <v>267</v>
      </c>
      <c r="E15" s="152" t="s">
        <v>265</v>
      </c>
      <c r="F15" s="50" t="s">
        <v>260</v>
      </c>
      <c r="G15" s="69">
        <v>5</v>
      </c>
      <c r="H15" s="78">
        <f t="shared" si="1"/>
        <v>0.41319444444444442</v>
      </c>
      <c r="I15" s="78">
        <f t="shared" si="2"/>
        <v>0.28819444444444436</v>
      </c>
      <c r="J15" s="78">
        <f t="shared" si="3"/>
        <v>0.57986111111111105</v>
      </c>
      <c r="K15" s="131">
        <f t="shared" si="4"/>
        <v>0.95486111111111105</v>
      </c>
      <c r="L15" s="55"/>
    </row>
    <row r="16" spans="1:13" s="93" customFormat="1" ht="68.45" customHeight="1">
      <c r="B16" s="56">
        <f>B15+0.1</f>
        <v>3.9000000000000008</v>
      </c>
      <c r="D16" s="121" t="s">
        <v>103</v>
      </c>
      <c r="E16" s="69"/>
      <c r="F16" s="117" t="s">
        <v>98</v>
      </c>
      <c r="G16" s="39">
        <v>1</v>
      </c>
      <c r="H16" s="78">
        <f t="shared" ref="H16" si="5">H15+TIME(0,G15,0)</f>
        <v>0.41666666666666663</v>
      </c>
      <c r="I16" s="78">
        <f t="shared" ref="I16" si="6">I15+TIME(0,G15,0)</f>
        <v>0.29166666666666657</v>
      </c>
      <c r="J16" s="78">
        <f t="shared" ref="J16" si="7">J15+TIME(0,G15,0)</f>
        <v>0.58333333333333326</v>
      </c>
      <c r="K16" s="131">
        <f t="shared" ref="K16" si="8">K15+TIME(0,G15,0)</f>
        <v>0.95833333333333326</v>
      </c>
      <c r="L16" s="78"/>
    </row>
    <row r="18" spans="4:13" s="22" customFormat="1" ht="15" customHeight="1">
      <c r="D18" s="144" t="s">
        <v>104</v>
      </c>
      <c r="E18" s="114"/>
      <c r="H18" s="90"/>
      <c r="I18" s="90"/>
      <c r="J18" s="90"/>
      <c r="K18" s="281"/>
      <c r="L18" s="23"/>
    </row>
    <row r="19" spans="4:13" s="99" customFormat="1" ht="23">
      <c r="D19" s="370" t="s">
        <v>358</v>
      </c>
      <c r="E19" s="280"/>
      <c r="F19" s="280"/>
      <c r="H19" s="158"/>
      <c r="I19" s="158"/>
      <c r="J19" s="158"/>
      <c r="K19" s="283"/>
    </row>
    <row r="20" spans="4:13" s="99" customFormat="1" ht="23.5">
      <c r="D20" s="368" t="s">
        <v>350</v>
      </c>
      <c r="E20" s="158"/>
      <c r="F20" s="158"/>
      <c r="G20" s="158"/>
      <c r="H20" s="158"/>
      <c r="I20" s="158"/>
      <c r="J20" s="158"/>
      <c r="K20" s="283"/>
    </row>
    <row r="21" spans="4:13" s="99" customFormat="1" ht="20.5">
      <c r="D21" s="180" t="s">
        <v>351</v>
      </c>
      <c r="K21" s="280"/>
    </row>
    <row r="22" spans="4:13" s="91" customFormat="1" ht="20.5">
      <c r="D22" s="180" t="s">
        <v>145</v>
      </c>
      <c r="E22" s="99"/>
      <c r="F22" s="99"/>
      <c r="G22" s="99"/>
      <c r="H22" s="99"/>
      <c r="I22" s="99"/>
      <c r="J22" s="99"/>
      <c r="K22" s="280"/>
      <c r="M22" s="93"/>
    </row>
    <row r="23" spans="4:13" s="30" customFormat="1" ht="18">
      <c r="D23" s="184" t="s">
        <v>352</v>
      </c>
      <c r="E23" s="98"/>
      <c r="F23" s="98"/>
      <c r="G23" s="98"/>
      <c r="H23" s="98"/>
      <c r="I23" s="98"/>
      <c r="J23" s="98"/>
      <c r="K23" s="287"/>
      <c r="M23" s="33"/>
    </row>
    <row r="24" spans="4:13" s="91" customFormat="1" ht="20.5">
      <c r="D24" s="184" t="s">
        <v>353</v>
      </c>
      <c r="E24" s="99"/>
      <c r="F24" s="99"/>
      <c r="G24" s="99"/>
      <c r="H24" s="99"/>
      <c r="I24" s="99"/>
      <c r="J24" s="99"/>
      <c r="K24" s="280"/>
      <c r="M24" s="93"/>
    </row>
    <row r="25" spans="4:13" s="91" customFormat="1" ht="20.5">
      <c r="D25" s="180" t="s">
        <v>354</v>
      </c>
      <c r="K25" s="315"/>
      <c r="M25" s="93"/>
    </row>
    <row r="26" spans="4:13" s="91" customFormat="1" ht="20.25">
      <c r="D26" s="2"/>
      <c r="E26" s="2"/>
      <c r="F26" s="2"/>
      <c r="G26" s="2"/>
      <c r="H26" s="30"/>
      <c r="I26" s="2"/>
      <c r="J26" s="30"/>
      <c r="K26" s="316"/>
      <c r="M26" s="93"/>
    </row>
    <row r="27" spans="4:13" s="91" customFormat="1" ht="21">
      <c r="D27" s="162" t="s">
        <v>150</v>
      </c>
      <c r="K27" s="315"/>
      <c r="M27" s="93"/>
    </row>
    <row r="28" spans="4:13" s="91" customFormat="1" ht="20.5">
      <c r="D28" s="184" t="s">
        <v>355</v>
      </c>
      <c r="K28" s="315"/>
      <c r="M28" s="93"/>
    </row>
    <row r="29" spans="4:13" s="91" customFormat="1" ht="21">
      <c r="D29" s="162" t="s">
        <v>247</v>
      </c>
      <c r="K29" s="315"/>
      <c r="M29" s="93"/>
    </row>
    <row r="30" spans="4:13" s="91" customFormat="1" ht="21">
      <c r="D30" s="162" t="s">
        <v>152</v>
      </c>
      <c r="K30" s="315"/>
      <c r="M30" s="93"/>
    </row>
    <row r="31" spans="4:13" s="91" customFormat="1" ht="20.5">
      <c r="D31" s="196" t="s">
        <v>301</v>
      </c>
      <c r="K31" s="315"/>
      <c r="M31" s="93"/>
    </row>
    <row r="32" spans="4:13" s="91" customFormat="1" ht="20.5">
      <c r="D32" s="196" t="s">
        <v>249</v>
      </c>
      <c r="K32" s="315"/>
      <c r="M32" s="93"/>
    </row>
    <row r="33" spans="1:16" s="91" customFormat="1" ht="21">
      <c r="D33" s="162" t="s">
        <v>356</v>
      </c>
      <c r="K33" s="315"/>
      <c r="M33" s="93"/>
    </row>
    <row r="34" spans="1:16" s="91" customFormat="1" ht="21">
      <c r="D34" s="162" t="s">
        <v>201</v>
      </c>
      <c r="K34" s="315"/>
      <c r="M34" s="93"/>
    </row>
    <row r="35" spans="1:16" ht="21">
      <c r="A35" s="163"/>
      <c r="D35" s="196" t="s">
        <v>357</v>
      </c>
      <c r="E35" s="91"/>
      <c r="F35" s="91"/>
      <c r="G35" s="91"/>
      <c r="H35" s="91"/>
      <c r="I35" s="91"/>
      <c r="J35" s="91"/>
      <c r="K35" s="315"/>
      <c r="L35" s="2"/>
      <c r="M35" s="17"/>
    </row>
    <row r="36" spans="1:16" ht="21">
      <c r="A36" s="163"/>
      <c r="D36" s="196"/>
      <c r="E36" s="91"/>
      <c r="F36" s="91"/>
      <c r="G36" s="91"/>
      <c r="M36" s="17"/>
    </row>
    <row r="37" spans="1:16">
      <c r="M37" s="17"/>
    </row>
    <row r="38" spans="1:16" s="30" customFormat="1" ht="40">
      <c r="B38" s="43"/>
      <c r="C38" s="43"/>
      <c r="E38" s="33"/>
      <c r="F38" s="33"/>
      <c r="G38" s="48" t="s">
        <v>91</v>
      </c>
      <c r="H38" s="89" t="s">
        <v>304</v>
      </c>
      <c r="I38" s="89" t="s">
        <v>305</v>
      </c>
      <c r="J38" s="319" t="s">
        <v>306</v>
      </c>
      <c r="K38" s="311" t="s">
        <v>307</v>
      </c>
      <c r="L38" s="71"/>
    </row>
    <row r="39" spans="1:16" s="17" customFormat="1" ht="44.15" customHeight="1">
      <c r="D39" s="108" t="s">
        <v>111</v>
      </c>
      <c r="E39" s="35"/>
      <c r="F39" s="35"/>
      <c r="G39" s="53">
        <v>60</v>
      </c>
      <c r="H39" s="78">
        <f>J39-4/24</f>
        <v>0.4375</v>
      </c>
      <c r="I39" s="78">
        <f>J39-7/24</f>
        <v>0.31249999999999994</v>
      </c>
      <c r="J39" s="78">
        <v>0.60416666666666663</v>
      </c>
      <c r="K39" s="131">
        <f>J39+9/24</f>
        <v>0.97916666666666663</v>
      </c>
      <c r="L39" s="78"/>
    </row>
    <row r="40" spans="1:16" ht="20.5" hidden="1">
      <c r="D40" s="594"/>
      <c r="E40" s="35"/>
      <c r="F40" s="35"/>
      <c r="G40" s="31"/>
      <c r="H40" s="78">
        <f>J40-4/24</f>
        <v>0.33333333333333337</v>
      </c>
      <c r="I40" s="78">
        <f>J40-7/24</f>
        <v>0.20833333333333331</v>
      </c>
      <c r="J40" s="78">
        <v>0.5</v>
      </c>
      <c r="K40" s="131">
        <f>J40+9/24</f>
        <v>0.875</v>
      </c>
      <c r="L40" s="78"/>
    </row>
    <row r="41" spans="1:16" ht="44.15" customHeight="1">
      <c r="B41" s="15"/>
      <c r="C41" s="12"/>
      <c r="D41" s="108" t="s">
        <v>112</v>
      </c>
      <c r="E41" s="19"/>
      <c r="F41" s="19"/>
      <c r="G41" s="53">
        <v>60</v>
      </c>
      <c r="H41" s="78">
        <f>J41-4/24</f>
        <v>0.375</v>
      </c>
      <c r="I41" s="78">
        <f>J41-7/24</f>
        <v>0.24999999999999994</v>
      </c>
      <c r="J41" s="78">
        <v>0.54166666666666663</v>
      </c>
      <c r="K41" s="131">
        <f>J41+9/24</f>
        <v>0.91666666666666663</v>
      </c>
      <c r="L41" s="55"/>
    </row>
    <row r="42" spans="1:16">
      <c r="H42" s="78"/>
      <c r="I42" s="78"/>
      <c r="J42" s="78"/>
      <c r="K42" s="131"/>
    </row>
    <row r="43" spans="1:16">
      <c r="H43" s="70"/>
      <c r="I43" s="70"/>
      <c r="J43" s="70"/>
      <c r="K43" s="132"/>
    </row>
    <row r="44" spans="1:16" s="65" customFormat="1" ht="16.5" customHeight="1" thickBot="1">
      <c r="B44" s="85"/>
      <c r="D44" s="86" t="s">
        <v>93</v>
      </c>
      <c r="E44" s="14"/>
      <c r="F44" s="63"/>
      <c r="G44" s="64"/>
      <c r="H44" s="70"/>
      <c r="I44" s="70"/>
      <c r="J44" s="70"/>
      <c r="K44" s="132"/>
      <c r="L44" s="87"/>
      <c r="M44" s="87"/>
    </row>
    <row r="45" spans="1:16" ht="18.75" thickBot="1">
      <c r="D45" s="161" t="s">
        <v>156</v>
      </c>
      <c r="E45" s="120"/>
      <c r="F45" s="160"/>
      <c r="G45" s="139"/>
      <c r="H45" s="70"/>
      <c r="I45" s="70"/>
      <c r="J45" s="70"/>
      <c r="K45" s="132"/>
      <c r="L45" s="33"/>
      <c r="M45" s="33"/>
      <c r="N45" s="30"/>
      <c r="O45" s="30"/>
      <c r="P45" s="30"/>
    </row>
    <row r="46" spans="1:16" s="26" customFormat="1" ht="16.75" thickBot="1">
      <c r="D46" s="186" t="s">
        <v>257</v>
      </c>
      <c r="E46" s="120"/>
      <c r="F46" s="186"/>
      <c r="G46" s="187"/>
      <c r="H46" s="78"/>
      <c r="I46" s="78"/>
      <c r="J46" s="78"/>
      <c r="K46" s="131"/>
      <c r="L46" s="59"/>
      <c r="M46" s="59"/>
    </row>
    <row r="47" spans="1:16" s="26" customFormat="1" ht="16">
      <c r="D47" s="186" t="s">
        <v>145</v>
      </c>
      <c r="E47" s="120"/>
      <c r="F47" s="186" t="s">
        <v>150</v>
      </c>
      <c r="G47" s="188"/>
      <c r="H47" s="78"/>
      <c r="I47" s="78"/>
      <c r="J47" s="78"/>
      <c r="K47" s="131"/>
      <c r="L47" s="59"/>
      <c r="M47" s="59"/>
    </row>
    <row r="48" spans="1:16" s="26" customFormat="1" ht="15.75">
      <c r="D48" s="189" t="s">
        <v>219</v>
      </c>
      <c r="E48" s="120"/>
      <c r="F48" s="189" t="s">
        <v>222</v>
      </c>
      <c r="G48" s="188"/>
      <c r="H48" s="78"/>
      <c r="I48" s="78"/>
      <c r="J48" s="78"/>
      <c r="K48" s="131"/>
      <c r="L48" s="59"/>
      <c r="M48" s="59"/>
    </row>
    <row r="49" spans="2:13" s="26" customFormat="1" ht="16">
      <c r="D49" s="186" t="s">
        <v>220</v>
      </c>
      <c r="E49" s="120"/>
      <c r="F49" s="186" t="s">
        <v>151</v>
      </c>
      <c r="G49" s="188"/>
      <c r="H49" s="78"/>
      <c r="I49" s="78"/>
      <c r="J49" s="78"/>
      <c r="K49" s="131"/>
      <c r="L49" s="59"/>
      <c r="M49" s="59"/>
    </row>
    <row r="50" spans="2:13" s="26" customFormat="1" ht="16">
      <c r="D50" s="186" t="s">
        <v>259</v>
      </c>
      <c r="E50" s="120"/>
      <c r="F50" s="186" t="s">
        <v>152</v>
      </c>
      <c r="G50" s="188"/>
      <c r="H50" s="78"/>
      <c r="I50" s="78"/>
      <c r="J50" s="78"/>
      <c r="K50" s="131"/>
      <c r="L50" s="59"/>
      <c r="M50" s="59"/>
    </row>
    <row r="51" spans="2:13" s="26" customFormat="1" ht="16">
      <c r="D51" s="186"/>
      <c r="E51" s="120"/>
      <c r="F51" s="186" t="s">
        <v>153</v>
      </c>
      <c r="G51" s="188"/>
      <c r="H51" s="78"/>
      <c r="I51" s="78"/>
      <c r="J51" s="78"/>
      <c r="K51" s="131"/>
      <c r="L51" s="59"/>
      <c r="M51" s="59"/>
    </row>
    <row r="52" spans="2:13" s="26" customFormat="1" ht="16">
      <c r="D52" s="190"/>
      <c r="E52" s="120"/>
      <c r="F52" s="186" t="s">
        <v>154</v>
      </c>
      <c r="G52" s="188"/>
      <c r="H52" s="78"/>
      <c r="I52" s="78"/>
      <c r="J52" s="78"/>
      <c r="K52" s="131"/>
      <c r="L52" s="59"/>
      <c r="M52" s="59"/>
    </row>
    <row r="53" spans="2:13" s="26" customFormat="1" ht="16">
      <c r="D53" s="190"/>
      <c r="E53" s="120"/>
      <c r="F53" s="186" t="s">
        <v>220</v>
      </c>
      <c r="G53" s="188"/>
      <c r="H53" s="2"/>
      <c r="I53" s="2"/>
      <c r="J53" s="17"/>
      <c r="K53" s="279"/>
      <c r="L53" s="59"/>
      <c r="M53" s="59"/>
    </row>
    <row r="54" spans="2:13" s="26" customFormat="1" ht="16">
      <c r="D54" s="190"/>
      <c r="E54" s="120"/>
      <c r="F54" s="186" t="s">
        <v>221</v>
      </c>
      <c r="G54" s="188"/>
      <c r="H54" s="89"/>
      <c r="I54" s="89"/>
      <c r="J54" s="319"/>
      <c r="K54" s="311"/>
      <c r="L54" s="59"/>
      <c r="M54" s="59"/>
    </row>
    <row r="55" spans="2:13" s="26" customFormat="1" ht="16">
      <c r="D55" s="190"/>
      <c r="E55" s="120"/>
      <c r="F55" s="186" t="s">
        <v>155</v>
      </c>
      <c r="G55" s="188"/>
      <c r="H55" s="78"/>
      <c r="I55" s="78"/>
      <c r="J55" s="78"/>
      <c r="K55" s="131"/>
      <c r="L55" s="59"/>
      <c r="M55" s="59"/>
    </row>
    <row r="56" spans="2:13" s="26" customFormat="1">
      <c r="B56" s="191"/>
      <c r="C56" s="21"/>
      <c r="D56" s="57"/>
      <c r="E56" s="14"/>
      <c r="F56" s="196" t="s">
        <v>223</v>
      </c>
      <c r="G56" s="69"/>
      <c r="H56" s="78"/>
      <c r="I56" s="78"/>
      <c r="J56" s="78"/>
      <c r="K56" s="131"/>
      <c r="L56" s="59"/>
      <c r="M56" s="59"/>
    </row>
  </sheetData>
  <phoneticPr fontId="23"/>
  <hyperlinks>
    <hyperlink ref="D48" r:id="rId1" display="https://ieeesa.webex.com/ieeesa/j.php?MTID=mda3ba4f3974508f2ffdebbf050a15da3" xr:uid="{C55A3C8C-6B9C-4719-82C2-DC9FB7371A8C}"/>
    <hyperlink ref="F48" r:id="rId2" display="mailto:23490809065@ieeesa.webex.com" xr:uid="{BC3334DB-A4C8-4779-988B-0175E8493B11}"/>
    <hyperlink ref="F56" r:id="rId3" xr:uid="{2FFC9A64-EB0C-40A2-8AE2-56342323A106}"/>
    <hyperlink ref="D28" r:id="rId4" display="mailto:23367660100@ieeesa.webex.com" xr:uid="{4DC80F7F-9A7B-44BD-A323-B2DB16D7AF0C}"/>
    <hyperlink ref="D35" r:id="rId5" xr:uid="{6FB3DD07-C8D5-493A-A207-0EE802CFEAE3}"/>
    <hyperlink ref="D23" r:id="rId6" display="https://ieeesa.webex.com/wbxmjs/joinservice/sites/ieeesa/meeting/download/3e0bdaecc2e845988112b28cb38bc738?siteurl=ieeesa&amp;MTID=m077b9725fcf2dbe44c37fbf440e67f30" xr:uid="{5038575F-8881-4E8F-8175-9185F253218F}"/>
    <hyperlink ref="D31" r:id="rId7" xr:uid="{79263C4E-DB55-4106-9AA9-E28FF2214D3E}"/>
    <hyperlink ref="D32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3"/>
  <sheetViews>
    <sheetView zoomScale="80" zoomScaleNormal="80" workbookViewId="0"/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6" customWidth="1"/>
    <col min="12" max="16384" width="9.40625" style="2"/>
  </cols>
  <sheetData>
    <row r="1" spans="1:12" ht="18">
      <c r="B1" s="11"/>
      <c r="C1" s="12"/>
      <c r="D1" s="13" t="s">
        <v>90</v>
      </c>
      <c r="F1" s="15"/>
      <c r="G1" s="16"/>
      <c r="H1" s="2"/>
      <c r="I1" s="16"/>
      <c r="J1" s="17"/>
      <c r="K1" s="310"/>
      <c r="L1" s="17"/>
    </row>
    <row r="2" spans="1:12">
      <c r="B2" s="15"/>
      <c r="C2" s="12"/>
      <c r="D2" s="18" t="s">
        <v>377</v>
      </c>
      <c r="F2" s="15"/>
      <c r="G2" s="16"/>
      <c r="H2" s="2"/>
      <c r="I2" s="16"/>
      <c r="J2" s="17"/>
      <c r="K2" s="310"/>
      <c r="L2" s="17"/>
    </row>
    <row r="3" spans="1:12" s="76" customFormat="1" ht="20.5">
      <c r="A3" s="107"/>
      <c r="E3" s="81"/>
      <c r="F3" s="40"/>
      <c r="G3" s="40"/>
      <c r="H3" s="2"/>
      <c r="I3" s="16"/>
      <c r="J3" s="17"/>
      <c r="K3" s="310"/>
      <c r="L3" s="40"/>
    </row>
    <row r="4" spans="1:12" s="26" customFormat="1" ht="61.5">
      <c r="B4" s="60"/>
      <c r="C4" s="61"/>
      <c r="D4" s="371" t="s">
        <v>359</v>
      </c>
      <c r="E4" s="35" t="s">
        <v>95</v>
      </c>
      <c r="F4" s="35" t="s">
        <v>96</v>
      </c>
      <c r="G4" s="48" t="s">
        <v>91</v>
      </c>
      <c r="H4" s="89" t="s">
        <v>309</v>
      </c>
      <c r="I4" s="89" t="s">
        <v>310</v>
      </c>
      <c r="J4" s="319" t="s">
        <v>311</v>
      </c>
      <c r="K4" s="311" t="s">
        <v>326</v>
      </c>
    </row>
    <row r="5" spans="1:12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2" s="30" customFormat="1" ht="20.5">
      <c r="A6" s="43"/>
      <c r="B6" s="136">
        <v>4.0999999999999996</v>
      </c>
      <c r="C6" s="95"/>
      <c r="D6" s="130" t="s">
        <v>105</v>
      </c>
      <c r="E6" s="47" t="s">
        <v>374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2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0" si="0">H6+TIME(0,G6,0)</f>
        <v>0.33402777777777781</v>
      </c>
      <c r="I7" s="78">
        <f t="shared" ref="I7:I10" si="1">I6+TIME(0,G6,0)</f>
        <v>0.20902777777777776</v>
      </c>
      <c r="J7" s="78">
        <f t="shared" ref="J7:J10" si="2">J6+TIME(0,G6,0)</f>
        <v>0.50069444444444444</v>
      </c>
      <c r="K7" s="131">
        <f t="shared" ref="K7:K10" si="3">K6+TIME(0,G6,0)</f>
        <v>0.87569444444444444</v>
      </c>
    </row>
    <row r="8" spans="1:12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2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2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402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2" s="59" customFormat="1" ht="72.95" customHeight="1">
      <c r="B11" s="96">
        <f>B10+0.1</f>
        <v>4.4999999999999982</v>
      </c>
      <c r="C11" s="93"/>
      <c r="D11" s="372" t="s">
        <v>315</v>
      </c>
      <c r="E11" s="53" t="s">
        <v>395</v>
      </c>
      <c r="F11" s="80" t="s">
        <v>347</v>
      </c>
      <c r="G11" s="164">
        <v>30</v>
      </c>
      <c r="H11" s="78">
        <f t="shared" ref="H11:H13" si="5">H10+TIME(0,G10,0)</f>
        <v>0.33958333333333335</v>
      </c>
      <c r="I11" s="78">
        <f t="shared" ref="I11:I13" si="6">I10+TIME(0,G10,0)</f>
        <v>0.21458333333333329</v>
      </c>
      <c r="J11" s="78">
        <f t="shared" ref="J11:J13" si="7">J10+TIME(0,G10,0)</f>
        <v>0.50624999999999998</v>
      </c>
      <c r="K11" s="131">
        <f t="shared" ref="K11:K13" si="8">K10+TIME(0,G10,0)</f>
        <v>0.88124999999999998</v>
      </c>
    </row>
    <row r="12" spans="1:12" s="93" customFormat="1" ht="57" customHeight="1">
      <c r="B12" s="96">
        <f t="shared" ref="B12:B13" si="9">B11+0.1</f>
        <v>4.5999999999999979</v>
      </c>
      <c r="D12" s="593" t="s">
        <v>218</v>
      </c>
      <c r="E12" s="152" t="s">
        <v>266</v>
      </c>
      <c r="F12" s="50" t="s">
        <v>98</v>
      </c>
      <c r="G12" s="39">
        <v>5</v>
      </c>
      <c r="H12" s="78">
        <f t="shared" si="5"/>
        <v>0.36041666666666666</v>
      </c>
      <c r="I12" s="78">
        <f t="shared" si="6"/>
        <v>0.23541666666666664</v>
      </c>
      <c r="J12" s="78">
        <f t="shared" si="7"/>
        <v>0.52708333333333335</v>
      </c>
      <c r="K12" s="131">
        <f t="shared" si="8"/>
        <v>0.90208333333333335</v>
      </c>
      <c r="L12" s="290"/>
    </row>
    <row r="13" spans="1:12" s="33" customFormat="1" ht="78" customHeight="1">
      <c r="B13" s="96">
        <f t="shared" si="9"/>
        <v>4.6999999999999975</v>
      </c>
      <c r="C13" s="93"/>
      <c r="D13" s="593" t="s">
        <v>267</v>
      </c>
      <c r="E13" s="152" t="s">
        <v>265</v>
      </c>
      <c r="F13" s="50" t="s">
        <v>260</v>
      </c>
      <c r="G13" s="39">
        <v>5</v>
      </c>
      <c r="H13" s="78">
        <f t="shared" si="5"/>
        <v>0.36388888888888887</v>
      </c>
      <c r="I13" s="78">
        <f t="shared" si="6"/>
        <v>0.23888888888888885</v>
      </c>
      <c r="J13" s="78">
        <f t="shared" si="7"/>
        <v>0.53055555555555556</v>
      </c>
      <c r="K13" s="131">
        <f t="shared" si="8"/>
        <v>0.90555555555555556</v>
      </c>
      <c r="L13" s="55"/>
    </row>
    <row r="14" spans="1:12" s="17" customFormat="1" ht="99.75" customHeight="1">
      <c r="B14" s="96">
        <f>B13+0.1</f>
        <v>4.7999999999999972</v>
      </c>
      <c r="C14" s="93"/>
      <c r="D14" s="121" t="s">
        <v>170</v>
      </c>
      <c r="E14" s="53" t="s">
        <v>321</v>
      </c>
      <c r="F14" s="79" t="s">
        <v>160</v>
      </c>
      <c r="G14" s="39">
        <v>15</v>
      </c>
      <c r="H14" s="78">
        <f t="shared" ref="H14" si="10">H13+TIME(0,G13,0)</f>
        <v>0.36736111111111108</v>
      </c>
      <c r="I14" s="78">
        <f t="shared" ref="I14" si="11">I13+TIME(0,G13,0)</f>
        <v>0.24236111111111105</v>
      </c>
      <c r="J14" s="78">
        <f t="shared" ref="J14" si="12">J13+TIME(0,G13,0)</f>
        <v>0.53402777777777777</v>
      </c>
      <c r="K14" s="131">
        <f t="shared" ref="K14" si="13">K13+TIME(0,G13,0)</f>
        <v>0.90902777777777777</v>
      </c>
    </row>
    <row r="15" spans="1:12" s="17" customFormat="1" ht="74.25" customHeight="1">
      <c r="B15" s="96">
        <f>B14+0.1</f>
        <v>4.8999999999999968</v>
      </c>
      <c r="C15" s="93"/>
      <c r="D15" s="121" t="s">
        <v>164</v>
      </c>
      <c r="E15" s="53" t="s">
        <v>322</v>
      </c>
      <c r="F15" s="79" t="s">
        <v>163</v>
      </c>
      <c r="G15" s="39">
        <v>15</v>
      </c>
      <c r="H15" s="78">
        <f>H14+TIME(0,G14,0)</f>
        <v>0.37777777777777777</v>
      </c>
      <c r="I15" s="78">
        <f>I14+TIME(0,G14,0)</f>
        <v>0.25277777777777771</v>
      </c>
      <c r="J15" s="78">
        <f>J14+TIME(0,G14,0)</f>
        <v>0.5444444444444444</v>
      </c>
      <c r="K15" s="131">
        <f>K14+TIME(0,G14,0)</f>
        <v>0.9194444444444444</v>
      </c>
    </row>
    <row r="16" spans="1:12" s="93" customFormat="1" ht="74.45" customHeight="1">
      <c r="A16" s="87"/>
      <c r="B16" s="96">
        <f>B15+0.1</f>
        <v>4.9999999999999964</v>
      </c>
      <c r="C16" s="33"/>
      <c r="D16" s="121" t="s">
        <v>399</v>
      </c>
      <c r="E16" s="53" t="s">
        <v>400</v>
      </c>
      <c r="F16" s="66" t="s">
        <v>132</v>
      </c>
      <c r="G16" s="39">
        <v>15</v>
      </c>
      <c r="H16" s="78">
        <f>H15+TIME(0,G15,0)</f>
        <v>0.38819444444444445</v>
      </c>
      <c r="I16" s="78">
        <f>I15+TIME(0,G15,0)</f>
        <v>0.2631944444444444</v>
      </c>
      <c r="J16" s="78">
        <f>J15+TIME(0,G15,0)</f>
        <v>0.55486111111111103</v>
      </c>
      <c r="K16" s="131">
        <f>K15+TIME(0,G15,0)</f>
        <v>0.92986111111111103</v>
      </c>
    </row>
    <row r="17" spans="1:14" ht="97.5" customHeight="1">
      <c r="A17" s="17"/>
      <c r="B17" s="193">
        <f>B16+0.1</f>
        <v>5.0999999999999961</v>
      </c>
      <c r="C17" s="93"/>
      <c r="D17" s="192" t="s">
        <v>268</v>
      </c>
      <c r="E17" s="164" t="s">
        <v>401</v>
      </c>
      <c r="F17" s="66" t="s">
        <v>269</v>
      </c>
      <c r="G17" s="39">
        <v>10</v>
      </c>
      <c r="H17" s="78">
        <f>H16+TIME(0,G16,0)</f>
        <v>0.39861111111111114</v>
      </c>
      <c r="I17" s="78">
        <f>I16+TIME(0,G16,0)</f>
        <v>0.27361111111111108</v>
      </c>
      <c r="J17" s="78">
        <f>J16+TIME(0,G16,0)</f>
        <v>0.56527777777777766</v>
      </c>
      <c r="K17" s="131">
        <f>K16+TIME(0,G16,0)</f>
        <v>0.94027777777777766</v>
      </c>
      <c r="L17" s="30"/>
      <c r="M17" s="30"/>
      <c r="N17" s="30"/>
    </row>
    <row r="18" spans="1:14" ht="82.5" customHeight="1">
      <c r="A18" s="17"/>
      <c r="B18" s="193">
        <f>B17+0.1</f>
        <v>5.1999999999999957</v>
      </c>
      <c r="C18" s="93"/>
      <c r="D18" s="192" t="s">
        <v>270</v>
      </c>
      <c r="E18" s="164" t="s">
        <v>323</v>
      </c>
      <c r="F18" s="50" t="s">
        <v>204</v>
      </c>
      <c r="G18" s="39">
        <v>5</v>
      </c>
      <c r="H18" s="78">
        <f>H17+TIME(0,G17,0)</f>
        <v>0.40555555555555556</v>
      </c>
      <c r="I18" s="78">
        <f>I17+TIME(0,G17,0)</f>
        <v>0.2805555555555555</v>
      </c>
      <c r="J18" s="78">
        <f>J17+TIME(0,G17,0)</f>
        <v>0.57222222222222208</v>
      </c>
      <c r="K18" s="131">
        <f>K17+TIME(0,G17,0)</f>
        <v>0.94722222222222208</v>
      </c>
      <c r="L18" s="30"/>
      <c r="M18" s="30"/>
      <c r="N18" s="30"/>
    </row>
    <row r="19" spans="1:14" ht="82.5" customHeight="1">
      <c r="A19" s="17"/>
      <c r="B19" s="193">
        <f t="shared" ref="B19:B21" si="14">B18+0.1</f>
        <v>5.2999999999999954</v>
      </c>
      <c r="C19" s="93"/>
      <c r="D19" s="192" t="s">
        <v>114</v>
      </c>
      <c r="E19" s="164" t="s">
        <v>324</v>
      </c>
      <c r="F19" s="50" t="s">
        <v>202</v>
      </c>
      <c r="G19" s="39">
        <v>5</v>
      </c>
      <c r="H19" s="78">
        <f>H18+TIME(0,G18,0)</f>
        <v>0.40902777777777777</v>
      </c>
      <c r="I19" s="78">
        <f>I18+TIME(0,G18,0)</f>
        <v>0.28402777777777771</v>
      </c>
      <c r="J19" s="78">
        <f>J18+TIME(0,G18,0)</f>
        <v>0.57569444444444429</v>
      </c>
      <c r="K19" s="131">
        <f>K18+TIME(0,G18,0)</f>
        <v>0.95069444444444429</v>
      </c>
      <c r="L19" s="30"/>
      <c r="M19" s="30"/>
      <c r="N19" s="30"/>
    </row>
    <row r="20" spans="1:14" ht="82.5" customHeight="1">
      <c r="A20" s="17"/>
      <c r="B20" s="193">
        <f t="shared" si="14"/>
        <v>5.399999999999995</v>
      </c>
      <c r="C20" s="93"/>
      <c r="D20" s="192" t="s">
        <v>138</v>
      </c>
      <c r="E20" s="164" t="s">
        <v>325</v>
      </c>
      <c r="F20" s="50" t="s">
        <v>125</v>
      </c>
      <c r="G20" s="39">
        <v>5</v>
      </c>
      <c r="H20" s="78">
        <f>H19+TIME(0,G19,0)</f>
        <v>0.41249999999999998</v>
      </c>
      <c r="I20" s="78">
        <f>I19+TIME(0,G19,0)</f>
        <v>0.28749999999999992</v>
      </c>
      <c r="J20" s="78">
        <f>J19+TIME(0,G19,0)</f>
        <v>0.5791666666666665</v>
      </c>
      <c r="K20" s="131">
        <f>K19+TIME(0,G19,0)</f>
        <v>0.9541666666666665</v>
      </c>
      <c r="L20" s="30"/>
      <c r="M20" s="30"/>
      <c r="N20" s="30"/>
    </row>
    <row r="21" spans="1:14" s="99" customFormat="1" ht="58.5" customHeight="1">
      <c r="A21" s="99" t="s">
        <v>126</v>
      </c>
      <c r="B21" s="96">
        <f t="shared" si="14"/>
        <v>5.4999999999999947</v>
      </c>
      <c r="C21" s="93"/>
      <c r="D21" s="192" t="s">
        <v>113</v>
      </c>
      <c r="E21" s="53"/>
      <c r="F21" s="50" t="s">
        <v>98</v>
      </c>
      <c r="G21" s="291">
        <v>1</v>
      </c>
      <c r="H21" s="78">
        <f>H20+TIME(0,G20,0)</f>
        <v>0.41597222222222219</v>
      </c>
      <c r="I21" s="78">
        <f>I20+TIME(0,G20,0)</f>
        <v>0.29097222222222213</v>
      </c>
      <c r="J21" s="78">
        <f>J20+TIME(0,G20,0)</f>
        <v>0.58263888888888871</v>
      </c>
      <c r="K21" s="131">
        <f>K20+TIME(0,G20,0)</f>
        <v>0.95763888888888871</v>
      </c>
    </row>
    <row r="23" spans="1:14" s="76" customFormat="1" ht="20.5">
      <c r="A23" s="107"/>
      <c r="E23" s="81"/>
      <c r="F23" s="40"/>
      <c r="G23" s="40"/>
      <c r="H23" s="78"/>
      <c r="I23" s="78"/>
      <c r="J23" s="78"/>
      <c r="K23" s="131"/>
      <c r="L23" s="40"/>
    </row>
    <row r="24" spans="1:14" s="22" customFormat="1" ht="15" customHeight="1">
      <c r="D24" s="144" t="s">
        <v>104</v>
      </c>
      <c r="E24" s="114"/>
      <c r="H24" s="90"/>
      <c r="I24" s="90"/>
      <c r="J24" s="90"/>
      <c r="K24" s="281"/>
      <c r="L24" s="23"/>
    </row>
    <row r="25" spans="1:14" s="99" customFormat="1" ht="23">
      <c r="D25" s="370" t="s">
        <v>360</v>
      </c>
      <c r="E25" s="280"/>
      <c r="F25" s="280"/>
      <c r="H25" s="158"/>
      <c r="I25" s="158"/>
      <c r="J25" s="158"/>
      <c r="K25" s="283"/>
    </row>
    <row r="26" spans="1:14" s="99" customFormat="1" ht="23.5">
      <c r="D26" s="368" t="s">
        <v>350</v>
      </c>
      <c r="E26" s="158"/>
      <c r="F26" s="158"/>
      <c r="G26" s="158"/>
      <c r="H26" s="158"/>
      <c r="I26" s="158"/>
      <c r="J26" s="158"/>
      <c r="K26" s="283"/>
    </row>
    <row r="27" spans="1:14" s="99" customFormat="1" ht="20.5">
      <c r="D27" s="180" t="s">
        <v>351</v>
      </c>
      <c r="K27" s="280"/>
    </row>
    <row r="28" spans="1:14" s="91" customFormat="1" ht="20.5">
      <c r="D28" s="180" t="s">
        <v>145</v>
      </c>
      <c r="E28" s="99"/>
      <c r="F28" s="99"/>
      <c r="G28" s="99"/>
      <c r="H28" s="99"/>
      <c r="I28" s="99"/>
      <c r="J28" s="99"/>
      <c r="K28" s="280"/>
      <c r="M28" s="93"/>
    </row>
    <row r="29" spans="1:14" s="30" customFormat="1" ht="18">
      <c r="D29" s="184" t="s">
        <v>352</v>
      </c>
      <c r="E29" s="98"/>
      <c r="F29" s="98"/>
      <c r="G29" s="98"/>
      <c r="H29" s="98"/>
      <c r="I29" s="98"/>
      <c r="J29" s="98"/>
      <c r="K29" s="287"/>
      <c r="M29" s="33"/>
    </row>
    <row r="30" spans="1:14" s="91" customFormat="1" ht="20.5">
      <c r="D30" s="184" t="s">
        <v>353</v>
      </c>
      <c r="E30" s="99"/>
      <c r="F30" s="99"/>
      <c r="G30" s="99"/>
      <c r="H30" s="99"/>
      <c r="I30" s="99"/>
      <c r="J30" s="99"/>
      <c r="K30" s="280"/>
      <c r="M30" s="93"/>
    </row>
    <row r="31" spans="1:14" s="91" customFormat="1" ht="20.5">
      <c r="D31" s="180" t="s">
        <v>354</v>
      </c>
      <c r="K31" s="315"/>
      <c r="M31" s="93"/>
    </row>
    <row r="32" spans="1:14" s="91" customFormat="1" ht="20.25">
      <c r="D32" s="2"/>
      <c r="E32" s="2"/>
      <c r="F32" s="2"/>
      <c r="G32" s="2"/>
      <c r="H32" s="30"/>
      <c r="I32" s="2"/>
      <c r="J32" s="30"/>
      <c r="K32" s="316"/>
      <c r="M32" s="93"/>
    </row>
    <row r="33" spans="1:13" s="91" customFormat="1" ht="21">
      <c r="D33" s="162" t="s">
        <v>150</v>
      </c>
      <c r="K33" s="315"/>
      <c r="M33" s="93"/>
    </row>
    <row r="34" spans="1:13" s="91" customFormat="1" ht="20.5">
      <c r="D34" s="184" t="s">
        <v>355</v>
      </c>
      <c r="K34" s="315"/>
      <c r="M34" s="93"/>
    </row>
    <row r="35" spans="1:13" s="91" customFormat="1" ht="21">
      <c r="D35" s="162" t="s">
        <v>247</v>
      </c>
      <c r="K35" s="315"/>
      <c r="M35" s="93"/>
    </row>
    <row r="36" spans="1:13" s="91" customFormat="1" ht="21">
      <c r="D36" s="162" t="s">
        <v>152</v>
      </c>
      <c r="K36" s="315"/>
      <c r="M36" s="93"/>
    </row>
    <row r="37" spans="1:13" s="91" customFormat="1" ht="20.5">
      <c r="D37" s="196" t="s">
        <v>301</v>
      </c>
      <c r="K37" s="315"/>
      <c r="M37" s="93"/>
    </row>
    <row r="38" spans="1:13" s="91" customFormat="1" ht="20.5">
      <c r="D38" s="196" t="s">
        <v>249</v>
      </c>
      <c r="K38" s="315"/>
      <c r="M38" s="93"/>
    </row>
    <row r="39" spans="1:13" s="91" customFormat="1" ht="21">
      <c r="D39" s="162" t="s">
        <v>356</v>
      </c>
      <c r="K39" s="315"/>
      <c r="M39" s="93"/>
    </row>
    <row r="40" spans="1:13" s="91" customFormat="1" ht="21">
      <c r="D40" s="162" t="s">
        <v>201</v>
      </c>
      <c r="K40" s="315"/>
      <c r="M40" s="93"/>
    </row>
    <row r="41" spans="1:13" ht="21">
      <c r="A41" s="163"/>
      <c r="D41" s="196" t="s">
        <v>357</v>
      </c>
      <c r="E41" s="91"/>
      <c r="F41" s="91"/>
      <c r="G41" s="91"/>
      <c r="H41" s="91"/>
      <c r="I41" s="91"/>
      <c r="J41" s="91"/>
      <c r="K41" s="315"/>
      <c r="M41" s="17"/>
    </row>
    <row r="42" spans="1:13" ht="21">
      <c r="A42" s="163"/>
      <c r="D42" s="196"/>
      <c r="E42" s="91"/>
      <c r="F42" s="91"/>
      <c r="G42" s="91"/>
      <c r="L42" s="17"/>
      <c r="M42" s="17"/>
    </row>
    <row r="43" spans="1:13" s="30" customFormat="1" ht="40">
      <c r="A43" s="76"/>
      <c r="B43" s="43"/>
      <c r="C43" s="43"/>
      <c r="E43" s="33"/>
      <c r="F43" s="33"/>
      <c r="G43" s="48" t="s">
        <v>91</v>
      </c>
      <c r="H43" s="89" t="s">
        <v>309</v>
      </c>
      <c r="I43" s="89" t="s">
        <v>310</v>
      </c>
      <c r="J43" s="319" t="s">
        <v>311</v>
      </c>
      <c r="K43" s="311" t="s">
        <v>312</v>
      </c>
      <c r="L43" s="321"/>
    </row>
    <row r="44" spans="1:13" s="17" customFormat="1" ht="47.25" customHeight="1">
      <c r="A44" s="30"/>
      <c r="D44" s="108" t="s">
        <v>308</v>
      </c>
      <c r="E44" s="35"/>
      <c r="F44" s="35"/>
      <c r="G44" s="53">
        <v>120</v>
      </c>
      <c r="H44" s="78">
        <f>J44-4/24</f>
        <v>0.66666666666666674</v>
      </c>
      <c r="I44" s="78">
        <f>J44-7/24</f>
        <v>0.54166666666666674</v>
      </c>
      <c r="J44" s="78">
        <v>0.83333333333333337</v>
      </c>
      <c r="K44" s="131">
        <f>J44+9/24</f>
        <v>1.2083333333333335</v>
      </c>
      <c r="L44" s="322"/>
    </row>
    <row r="45" spans="1:13" ht="21">
      <c r="A45" s="163"/>
      <c r="D45" s="196"/>
      <c r="E45" s="91"/>
      <c r="F45" s="91"/>
      <c r="G45" s="91"/>
      <c r="L45" s="17"/>
      <c r="M45" s="17"/>
    </row>
    <row r="46" spans="1:13" s="98" customFormat="1" ht="23">
      <c r="A46" s="43"/>
      <c r="H46" s="158"/>
      <c r="I46" s="158"/>
      <c r="J46" s="158"/>
      <c r="K46" s="283"/>
    </row>
    <row r="47" spans="1:13" s="65" customFormat="1" ht="16.5" customHeight="1" thickBot="1">
      <c r="B47" s="85"/>
      <c r="D47" s="52" t="s">
        <v>93</v>
      </c>
      <c r="E47" s="14"/>
      <c r="F47" s="63"/>
      <c r="G47" s="64"/>
      <c r="I47" s="68"/>
      <c r="J47" s="87"/>
      <c r="K47" s="312"/>
      <c r="M47" s="87"/>
    </row>
    <row r="48" spans="1:13" s="30" customFormat="1" ht="19.25" thickBot="1">
      <c r="D48" s="180" t="s">
        <v>286</v>
      </c>
      <c r="E48" s="181"/>
      <c r="F48" s="180"/>
      <c r="G48" s="182"/>
      <c r="I48" s="55"/>
      <c r="J48" s="33"/>
      <c r="K48" s="313"/>
      <c r="M48" s="33"/>
    </row>
    <row r="49" spans="1:14" s="30" customFormat="1" ht="18.5">
      <c r="D49" s="180" t="s">
        <v>145</v>
      </c>
      <c r="E49" s="181"/>
      <c r="F49" s="180" t="s">
        <v>150</v>
      </c>
      <c r="G49" s="183"/>
      <c r="I49" s="55"/>
      <c r="J49" s="33"/>
      <c r="K49" s="313"/>
      <c r="M49" s="33"/>
    </row>
    <row r="50" spans="1:14" s="204" customFormat="1" ht="10.5">
      <c r="D50" s="205" t="s">
        <v>296</v>
      </c>
      <c r="E50" s="206"/>
      <c r="F50" s="205" t="s">
        <v>299</v>
      </c>
      <c r="G50" s="207"/>
      <c r="I50" s="208"/>
      <c r="J50" s="209"/>
      <c r="K50" s="314"/>
      <c r="M50" s="209"/>
    </row>
    <row r="51" spans="1:14" s="30" customFormat="1" ht="18.5">
      <c r="D51" s="286" t="s">
        <v>297</v>
      </c>
      <c r="E51" s="181"/>
      <c r="F51" s="180" t="s">
        <v>300</v>
      </c>
      <c r="G51" s="183"/>
      <c r="I51" s="55"/>
      <c r="J51" s="33"/>
      <c r="K51" s="313"/>
      <c r="M51" s="33"/>
    </row>
    <row r="52" spans="1:14" s="30" customFormat="1" ht="18.5">
      <c r="D52" s="180" t="s">
        <v>298</v>
      </c>
      <c r="E52" s="181"/>
      <c r="F52" s="180" t="s">
        <v>248</v>
      </c>
      <c r="G52" s="183"/>
      <c r="I52" s="55"/>
      <c r="J52" s="33"/>
      <c r="K52" s="313"/>
      <c r="M52" s="33"/>
    </row>
    <row r="53" spans="1:14" s="30" customFormat="1" ht="18.5">
      <c r="D53" s="180"/>
      <c r="E53" s="181"/>
      <c r="F53" s="196" t="s">
        <v>301</v>
      </c>
      <c r="G53" s="183"/>
      <c r="I53" s="55"/>
      <c r="J53" s="33"/>
      <c r="K53" s="313"/>
      <c r="M53" s="33"/>
    </row>
    <row r="54" spans="1:14" s="30" customFormat="1" ht="18">
      <c r="D54" s="38"/>
      <c r="E54" s="181"/>
      <c r="F54" s="196" t="s">
        <v>249</v>
      </c>
      <c r="G54" s="183"/>
      <c r="I54" s="55"/>
      <c r="J54" s="33"/>
      <c r="K54" s="313"/>
      <c r="M54" s="33"/>
    </row>
    <row r="55" spans="1:14" s="30" customFormat="1" ht="18.5">
      <c r="D55" s="38"/>
      <c r="E55" s="181"/>
      <c r="F55" s="180" t="s">
        <v>302</v>
      </c>
      <c r="G55" s="183"/>
      <c r="I55" s="55"/>
      <c r="J55" s="33"/>
      <c r="K55" s="313"/>
      <c r="M55" s="33"/>
    </row>
    <row r="56" spans="1:14" s="30" customFormat="1" ht="18.5">
      <c r="D56" s="38"/>
      <c r="E56" s="181"/>
      <c r="F56" s="180" t="s">
        <v>250</v>
      </c>
      <c r="G56" s="183"/>
      <c r="I56" s="55"/>
      <c r="J56" s="33"/>
      <c r="K56" s="313"/>
      <c r="M56" s="33"/>
    </row>
    <row r="57" spans="1:14" s="30" customFormat="1" ht="18">
      <c r="D57" s="38"/>
      <c r="E57" s="181"/>
      <c r="F57" s="196" t="s">
        <v>303</v>
      </c>
      <c r="G57" s="183"/>
      <c r="I57" s="55"/>
      <c r="J57" s="33"/>
      <c r="K57" s="313"/>
      <c r="M57" s="33"/>
    </row>
    <row r="58" spans="1:14" s="26" customFormat="1" ht="20.5">
      <c r="B58" s="191"/>
      <c r="C58" s="21"/>
      <c r="D58" s="57"/>
      <c r="E58" s="14"/>
      <c r="F58" s="196"/>
      <c r="G58" s="69"/>
      <c r="H58" s="91"/>
      <c r="I58" s="91"/>
      <c r="J58" s="91"/>
      <c r="K58" s="315"/>
      <c r="L58" s="59"/>
    </row>
    <row r="59" spans="1:14" ht="20.5">
      <c r="H59" s="91"/>
      <c r="I59" s="91"/>
      <c r="J59" s="91"/>
      <c r="K59" s="315"/>
    </row>
    <row r="60" spans="1:14" ht="20.5">
      <c r="B60" s="30"/>
      <c r="C60" s="30"/>
      <c r="D60" s="30"/>
      <c r="E60" s="31"/>
      <c r="F60" s="30"/>
      <c r="H60" s="91"/>
      <c r="I60" s="91"/>
      <c r="J60" s="91"/>
      <c r="K60" s="315"/>
      <c r="L60" s="30"/>
      <c r="M60" s="30"/>
      <c r="N60" s="30"/>
    </row>
    <row r="61" spans="1:14" ht="20.5">
      <c r="A61" s="30"/>
      <c r="B61" s="30"/>
      <c r="C61" s="30"/>
      <c r="D61" s="30"/>
      <c r="E61" s="31"/>
      <c r="F61" s="30"/>
      <c r="G61" s="30"/>
      <c r="H61" s="91"/>
      <c r="I61" s="91"/>
      <c r="J61" s="91"/>
      <c r="K61" s="315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2"/>
      <c r="I62" s="2"/>
      <c r="J62" s="17"/>
      <c r="K62" s="279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2"/>
      <c r="I63" s="2"/>
      <c r="J63" s="17"/>
      <c r="K63" s="279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C92" s="30"/>
      <c r="D92" s="30"/>
      <c r="E92" s="31"/>
      <c r="F92" s="30"/>
      <c r="G92" s="30"/>
      <c r="L92" s="30"/>
      <c r="M92" s="30"/>
      <c r="N92" s="30"/>
    </row>
    <row r="93" spans="1:14" ht="18">
      <c r="A93" s="30"/>
      <c r="B93" s="30"/>
      <c r="C93" s="30"/>
      <c r="D93" s="30"/>
      <c r="E93" s="31"/>
      <c r="F93" s="30"/>
      <c r="G93" s="30"/>
      <c r="L93" s="30"/>
      <c r="M93" s="30"/>
      <c r="N93" s="30"/>
    </row>
    <row r="94" spans="1:14" ht="18">
      <c r="A94" s="30"/>
      <c r="B94" s="30"/>
      <c r="C94" s="30"/>
      <c r="D94" s="30"/>
      <c r="E94" s="31"/>
      <c r="F94" s="30"/>
      <c r="G94" s="30"/>
      <c r="L94" s="30"/>
      <c r="M94" s="30"/>
      <c r="N94" s="30"/>
    </row>
    <row r="95" spans="1:14" ht="18">
      <c r="A95" s="30"/>
      <c r="B95" s="30"/>
      <c r="G95" s="30"/>
      <c r="L95" s="30"/>
      <c r="M95" s="30"/>
      <c r="N95" s="30"/>
    </row>
    <row r="96" spans="1:14" ht="18">
      <c r="A96" s="30"/>
      <c r="B96" s="30"/>
      <c r="G96" s="30"/>
      <c r="L96" s="30"/>
      <c r="M96" s="30"/>
      <c r="N96" s="30"/>
    </row>
    <row r="97" spans="1:14" ht="18">
      <c r="A97" s="30"/>
      <c r="G97" s="30"/>
      <c r="L97" s="30"/>
      <c r="M97" s="30"/>
      <c r="N97" s="30"/>
    </row>
    <row r="98" spans="1:14" ht="18">
      <c r="A98" s="30"/>
      <c r="G98" s="30"/>
      <c r="L98" s="30"/>
      <c r="M98" s="30"/>
      <c r="N98" s="30"/>
    </row>
    <row r="99" spans="1:14" ht="18">
      <c r="A99" s="30"/>
      <c r="G99" s="30"/>
      <c r="L99" s="30"/>
      <c r="M99" s="30"/>
      <c r="N99" s="30"/>
    </row>
    <row r="100" spans="1:14" ht="18">
      <c r="A100" s="30"/>
      <c r="G100" s="30"/>
    </row>
    <row r="101" spans="1:14" ht="18">
      <c r="G101" s="30"/>
    </row>
    <row r="102" spans="1:14" ht="18">
      <c r="G102" s="30"/>
    </row>
    <row r="103" spans="1:14" ht="18">
      <c r="E103" s="2"/>
      <c r="G103" s="30"/>
    </row>
  </sheetData>
  <phoneticPr fontId="23"/>
  <hyperlinks>
    <hyperlink ref="F50" r:id="rId1" display="mailto:23490809065@ieeesa.webex.com" xr:uid="{30C16087-CF5F-4409-996D-96A20442B988}"/>
    <hyperlink ref="F53" r:id="rId2" xr:uid="{8889D0DD-7018-44E3-ACD1-4FB9EFB024EB}"/>
    <hyperlink ref="F54" r:id="rId3" xr:uid="{35E891C3-9473-465F-B48C-8A11974D571A}"/>
    <hyperlink ref="F57" r:id="rId4" xr:uid="{5E833DCA-4A26-451E-9BBB-F8F78E8E8BB1}"/>
    <hyperlink ref="D34" r:id="rId5" display="mailto:23367660100@ieeesa.webex.com" xr:uid="{7E68A34C-8F81-4249-8AB6-5FF959CC8C30}"/>
    <hyperlink ref="D41" r:id="rId6" xr:uid="{8B28A762-3861-4F5B-A0EA-7EF7A45DEC03}"/>
    <hyperlink ref="D29" r:id="rId7" display="https://ieeesa.webex.com/wbxmjs/joinservice/sites/ieeesa/meeting/download/3e0bdaecc2e845988112b28cb38bc738?siteurl=ieeesa&amp;MTID=m077b9725fcf2dbe44c37fbf440e67f30" xr:uid="{BDE4D8A7-29E4-4274-9562-B1139845CA62}"/>
    <hyperlink ref="D37" r:id="rId8" xr:uid="{D0FBB630-B528-4276-9D50-A53BE6E6BA2B}"/>
    <hyperlink ref="D38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2025-03-12T21:23:22Z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