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EEE_Cover" sheetId="1" state="visible" r:id="rId2"/>
    <sheet name="LBxxx_template" sheetId="2" state="visible" r:id="rId3"/>
    <sheet name="LB211" sheetId="3" state="visible" r:id="rId4"/>
    <sheet name="Statistics" sheetId="4" state="visible" r:id="rId5"/>
  </sheets>
  <definedNames>
    <definedName function="false" hidden="true" localSheetId="2" name="_xlnm._FilterDatabase" vbProcedure="false">LB211!$A$1:$O$132</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<sst xmlns="http://schemas.openxmlformats.org/spreadsheetml/2006/main" count="1273" uniqueCount="526">
  <si>
    <t xml:space="preserve">Feb 2025</t>
  </si>
  <si>
    <t xml:space="preserve">15-25-0107-01-04ac</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</si>
  <si>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</si>
  <si>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</si>
  <si>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</si>
  <si>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</si>
  <si>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</si>
  <si>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P802.15.4ac</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</si>
  <si>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</si>
  <si>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</si>
  <si>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</si>
  <si>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</si>
  <si>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</si>
  <si>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</si>
  <si>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</si>
  <si>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</si>
  <si>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P802.15.4ac</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</si>
  <si>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</si>
  <si>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</si>
  <si>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</si>
  <si>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</si>
  <si>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</si>
  <si>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</si>
  <si>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</si>
  <si>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</si>
  <si>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</si>
  <si>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</si>
  <si>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</si>
  <si>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</si>
  <si>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</si>
  <si>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</si>
  <si>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</si>
  <si>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</si>
  <si>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</si>
  <si>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</si>
  <si>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</si>
  <si>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</si>
  <si>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</si>
  <si>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</si>
  <si>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</si>
  <si>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Proposed disposition</t>
  </si>
  <si>
    <t xml:space="preserve">Proposed disposition detail</t>
  </si>
  <si>
    <t xml:space="preserve">Done</t>
  </si>
  <si>
    <t xml:space="preserve">Billy Verso</t>
  </si>
  <si>
    <t xml:space="preserve">Qorvo</t>
  </si>
  <si>
    <t xml:space="preserve">Intro</t>
  </si>
  <si>
    <t xml:space="preserve">Prefer to use "since" instead of "as"</t>
  </si>
  <si>
    <t xml:space="preserve">Change to "since static devices"</t>
  </si>
  <si>
    <t xml:space="preserve">Editorial</t>
  </si>
  <si>
    <t xml:space="preserve">No</t>
  </si>
  <si>
    <t xml:space="preserve">Accepted</t>
  </si>
  <si>
    <t xml:space="preserve">i-104</t>
  </si>
  <si>
    <t xml:space="preserve">Henk de Ruijter</t>
  </si>
  <si>
    <t xml:space="preserve">Self</t>
  </si>
  <si>
    <t xml:space="preserve">Add the base document version. This is needed to correctly map the claus and subclause numbering in this amendment to the base document.</t>
  </si>
  <si>
    <t xml:space="preserve">Add sentence: "This amendment is written for the IEEE 802.15.4-2020 base document."</t>
  </si>
  <si>
    <t xml:space="preserve">Rejected</t>
  </si>
  <si>
    <t xml:space="preserve">This document uses the latest approved IEEE 802.15.4 standard as a base, i.e., IEEE Std 802.15.4-2024. As this is the default to be used, there is no need to explictly mention it.</t>
  </si>
  <si>
    <t xml:space="preserve">i-2</t>
  </si>
  <si>
    <t xml:space="preserve">3,1</t>
  </si>
  <si>
    <t xml:space="preserve">In other amendments the whole of the editorial instruction is put in the bold italic format, unless this is a new style we should do the same here.</t>
  </si>
  <si>
    <r>
      <rPr>
        <sz val="10"/>
        <rFont val="Arial"/>
        <family val="2"/>
        <charset val="1"/>
      </rPr>
      <t xml:space="preserve">Change </t>
    </r>
    <r>
      <rPr>
        <u val="single"/>
        <sz val="10"/>
        <rFont val="Arial"/>
        <family val="2"/>
        <charset val="1"/>
      </rPr>
      <t xml:space="preserve">all</t>
    </r>
    <r>
      <rPr>
        <sz val="10"/>
        <rFont val="Arial"/>
        <family val="2"/>
        <charset val="1"/>
      </rPr>
      <t xml:space="preserve"> editorial instruction lines to use the bold italic format for the complete editorial instruction sentence/paragraph. </t>
    </r>
  </si>
  <si>
    <t xml:space="preserve">i-3</t>
  </si>
  <si>
    <t xml:space="preserve">Normally definitions are a little friendlier, see base standard, and use "a" or "an" or "the" as part of the definition.</t>
  </si>
  <si>
    <t xml:space="preserve">Change "Random..." to "A random..."</t>
  </si>
  <si>
    <t xml:space="preserve">i-4</t>
  </si>
  <si>
    <t xml:space="preserve">i-5</t>
  </si>
  <si>
    <t xml:space="preserve">i-6</t>
  </si>
  <si>
    <t xml:space="preserve">Change "Key..." to "The key..."</t>
  </si>
  <si>
    <t xml:space="preserve">i-105</t>
  </si>
  <si>
    <t xml:space="preserve">3.1</t>
  </si>
  <si>
    <t xml:space="preserve">Reference where AAI-64 can be found is missing.</t>
  </si>
  <si>
    <t xml:space="preserve">Change definition to: "Random 64-bit address in form AAI-64 as defined in 802c-2017"</t>
  </si>
  <si>
    <t xml:space="preserve">i-106</t>
  </si>
  <si>
    <t xml:space="preserve">10.9a.1</t>
  </si>
  <si>
    <t xml:space="preserve">"This" is not specific language.</t>
  </si>
  <si>
    <t xml:space="preserve">Change sentence to "The privacy enhancements are optional and may improve protection against tracking of devices." </t>
  </si>
  <si>
    <t xml:space="preserve">i-119</t>
  </si>
  <si>
    <t xml:space="preserve">Harry Bims</t>
  </si>
  <si>
    <t xml:space="preserve">Bims Laboratories, Inc.</t>
  </si>
  <si>
    <t xml:space="preserve">an optional feature either does something or doesn't do something.  There is no try. That, my comment, is.</t>
  </si>
  <si>
    <t xml:space="preserve">change "optional feature tries to provide" to "optional feature provides"</t>
  </si>
  <si>
    <t xml:space="preserve">Yes</t>
  </si>
  <si>
    <t xml:space="preserve">i-7</t>
  </si>
  <si>
    <t xml:space="preserve">Either "an individual device" or "individual devices"</t>
  </si>
  <si>
    <t xml:space="preserve">Change "individual device" to "an individual device"</t>
  </si>
  <si>
    <t xml:space="preserve">i-120</t>
  </si>
  <si>
    <t xml:space="preserve">the question of scalability is implementation dependent,and shouldn't be discussed in the standard.</t>
  </si>
  <si>
    <t xml:space="preserve">Remove "but this is not something that is scalable."</t>
  </si>
  <si>
    <t xml:space="preserve">i-74</t>
  </si>
  <si>
    <t xml:space="preserve">Shang-Te Yang</t>
  </si>
  <si>
    <t xml:space="preserve">Apple Inc</t>
  </si>
  <si>
    <t xml:space="preserve">Fixed devices only use random addresses when interaction with mobile devices seems enable tracking through meta data analysis, such as tracking network load over the coarse of days/weeks.</t>
  </si>
  <si>
    <t xml:space="preserve">General</t>
  </si>
  <si>
    <t xml:space="preserve">The commentor do not provide any actionable change. Fixed deviced may also use random addresses all the time, but they may also use them only when talking to devices which have privacy concerns. As fixed devices themselves do not have privacy concerns, doing traffic analysis ore metadata analysis over them does not leak privacy information. Traffic patterns may of course leak information that some device is talking to that fixed device, but solving that problem is outside the scope if this standard.</t>
  </si>
  <si>
    <t xml:space="preserve">i-8</t>
  </si>
  <si>
    <t xml:space="preserve">I think plural is needed for plural devices</t>
  </si>
  <si>
    <t xml:space="preserve">change "requirement" to "requirements"</t>
  </si>
  <si>
    <t xml:space="preserve">i-121</t>
  </si>
  <si>
    <t xml:space="preserve">grammar error "have privacy requirement"</t>
  </si>
  <si>
    <t xml:space="preserve">Replace with "have a privacy requirement"</t>
  </si>
  <si>
    <t xml:space="preserve">i-9</t>
  </si>
  <si>
    <t xml:space="preserve">Missing word "to"</t>
  </si>
  <si>
    <t xml:space="preserve">Change "devices connecting them" to "devices connecting to them".</t>
  </si>
  <si>
    <t xml:space="preserve">i-10</t>
  </si>
  <si>
    <t xml:space="preserve">Capital C for clause, see base standard</t>
  </si>
  <si>
    <t xml:space="preserve">Change "clause 9" to "Clause 9"</t>
  </si>
  <si>
    <t xml:space="preserve">i-11</t>
  </si>
  <si>
    <t xml:space="preserve">Final "which"</t>
  </si>
  <si>
    <t xml:space="preserve">Change "which" to "that"</t>
  </si>
  <si>
    <t xml:space="preserve">i-14</t>
  </si>
  <si>
    <t xml:space="preserve">10.9a.2.1</t>
  </si>
  <si>
    <t xml:space="preserve">"The" would be good to add.</t>
  </si>
  <si>
    <t xml:space="preserve">Change "M bit has" to "The M bit has"</t>
  </si>
  <si>
    <t xml:space="preserve">i-15</t>
  </si>
  <si>
    <t xml:space="preserve">"over the air" … do we even need to say this, where else is the MHR in this (radio) standard.  </t>
  </si>
  <si>
    <t xml:space="preserve">Delete "over the air".</t>
  </si>
  <si>
    <t xml:space="preserve">Revised</t>
  </si>
  <si>
    <t xml:space="preserve">Note, page number is wrong (it should be 16). Remove all ”over the air” texts, including page 16 line 6, and table 10-62a.</t>
  </si>
  <si>
    <t xml:space="preserve">i-16</t>
  </si>
  <si>
    <t xml:space="preserve">Base standard says "in the clear"</t>
  </si>
  <si>
    <t xml:space="preserve">Change "in clear" to "in the clear" in two places in the table,</t>
  </si>
  <si>
    <t xml:space="preserve">i-12</t>
  </si>
  <si>
    <t xml:space="preserve">Here is first mention of "the privacy enhancement feature" while the title is "privacy enhancements" is it one feature or a set of features, and are all mandatory.</t>
  </si>
  <si>
    <t xml:space="preserve">Rather than calling it a "feature", I suggest to introduce a "privacy enhanced device" or an "enhanced privacy device (EPD)" and use this as the tag to specify the expected behviour(s) mandatory and optional for such a device. </t>
  </si>
  <si>
    <t xml:space="preserve">This is optional feature (like everything in section 10), and if every single optional feature in section 10 needs to invent new name for device and use that it will make things confusing. The base standards section 10.1 starts ”All features in this clause are optional and each subclause describes one optional feature.”. using optional feature names is logical way to refer to them. </t>
  </si>
  <si>
    <t xml:space="preserve">i-13</t>
  </si>
  <si>
    <t xml:space="preserve">I found it hard to understand the sentence "This enhancement adds names for two of the bits (S and T) to the format defined in the IEEE 802c.", and had to read it a few times.  I wasn't sure is "S" a name?</t>
  </si>
  <si>
    <t xml:space="preserve">Delete this sentence, and instead start of the next paragraph with: "IEEE 802c designates certain bits in the extenedd addresses as M,X,Y and Z. This enhancement adds new designations S and T for two other bits of the address." and continue the paragraph with the existing "Figure 10-124a shows …" sentence on p16 line 1.</t>
  </si>
  <si>
    <t xml:space="preserve">i-84</t>
  </si>
  <si>
    <t xml:space="preserve">Alex Krebs</t>
  </si>
  <si>
    <t xml:space="preserve">Apple</t>
  </si>
  <si>
    <t xml:space="preserve">Generic</t>
  </si>
  <si>
    <t xml:space="preserve">"with multicast addresses defined by
IETF RFC 2464." contradicts the address format defined in the preceding Figure 10-124a by deviating in the number of octets 8 vs 16.</t>
  </si>
  <si>
    <t xml:space="preserve">Clarify use of multicast addresses in this standard.</t>
  </si>
  <si>
    <t xml:space="preserve">Technical</t>
  </si>
  <si>
    <t xml:space="preserve">The multicast addresses are part of the IEEE Std 802c standard. The IETF RFC 2464 defines different way of defining multicast addresses (which is not used here), and to allow those two ways to coexists the IEEE Std 802c notes that when using AAI-64 with multicast the lowest 4 bits are 3 which overlaps with the ”33-33” defined in the RFC, and we make sure any device using RFC2464 can’t accidently consider our addresses as their multicast address by making sure we never allow ”3” as bits 4-7 of the address by never using SANGP in MHR.</t>
  </si>
  <si>
    <t xml:space="preserve">i-122</t>
  </si>
  <si>
    <t xml:space="preserve">typo "over the air the"</t>
  </si>
  <si>
    <t xml:space="preserve">Replace with "over the air, the"</t>
  </si>
  <si>
    <t xml:space="preserve">Earlier comments removed the ”over the air” part, so the text will be changed to say ”For the extended address used in the MHR, the S and T …”</t>
  </si>
  <si>
    <t xml:space="preserve">i-107</t>
  </si>
  <si>
    <t xml:space="preserve">10.9a.2.2</t>
  </si>
  <si>
    <t xml:space="preserve">"Network ID" is hardly used in the base standard.</t>
  </si>
  <si>
    <t xml:space="preserve">If Network ID is something new introduced by 4ac then describe the relationship between Network ID and PAN ID. If Network ID is the same as PAN ID then change all "Network ID" occurances to "PAN ID".</t>
  </si>
  <si>
    <t xml:space="preserve">Network ID is new term defined in the privacy enhancements feature, and is explained in section 3.1, and 10.9a.2.2. Network ID identifies the network regardless what PAN ID is used. As explained later the PAN ID can be changed using MAC commands added by this amendment, but the Network ID stays same.</t>
  </si>
  <si>
    <t xml:space="preserve">i-17</t>
  </si>
  <si>
    <t xml:space="preserve">"A..."</t>
  </si>
  <si>
    <t xml:space="preserve">Change "Network ID is" to "A Network ID is"</t>
  </si>
  <si>
    <t xml:space="preserve">i-18</t>
  </si>
  <si>
    <t xml:space="preserve">"a..."</t>
  </si>
  <si>
    <t xml:space="preserve">Change "Network ID is" to "a Network ID is"</t>
  </si>
  <si>
    <t xml:space="preserve">i-19</t>
  </si>
  <si>
    <t xml:space="preserve">"The…value"</t>
  </si>
  <si>
    <t xml:space="preserve">Change "Network ID does" to "The Network ID value does"</t>
  </si>
  <si>
    <t xml:space="preserve">i-75</t>
  </si>
  <si>
    <t xml:space="preserve">No explicit network ID rotation could enable tracking through meta data analysis. For example, Home network may never  rest except due to power outage.</t>
  </si>
  <si>
    <t xml:space="preserve">The commentor do not provide any actionable change. There is no network ID rotation. Network ID stays same for the lifetime of the network, but it is only used locally inside the device, never sent in any frames, so I have no idea how that could be used basis for meta data analysis.</t>
  </si>
  <si>
    <t xml:space="preserve">i-123</t>
  </si>
  <si>
    <t xml:space="preserve">typo "identify network"</t>
  </si>
  <si>
    <t xml:space="preserve">Replace with "identity the network"</t>
  </si>
  <si>
    <t xml:space="preserve">Note, line number is missing, it is line 10.</t>
  </si>
  <si>
    <t xml:space="preserve">i-85</t>
  </si>
  <si>
    <t xml:space="preserve">Network ID</t>
  </si>
  <si>
    <t xml:space="preserve">A statement is made that "the next higher layer may" send the Network ID over the air, and a requirement to encrypt the Network ID is stated for the next higher. Note that this layer does not know what the higher does.</t>
  </si>
  <si>
    <t xml:space="preserve">Remove the out of scope normative requirements for the next higher layer. If this text is meant informative then simply remove the "shall" statement.</t>
  </si>
  <si>
    <t xml:space="preserve">Change text to ”If network ID is included in any frame, the frame needs to be encrypted.”</t>
  </si>
  <si>
    <t xml:space="preserve">i-108</t>
  </si>
  <si>
    <t xml:space="preserve">This sentence is superfluous as it is covered by the base standard.</t>
  </si>
  <si>
    <t xml:space="preserve">Remove sentence</t>
  </si>
  <si>
    <t xml:space="preserve">Network ID is new term defined in this amendment, thus it cannot be covered by the base standard as there is no Network ID in base standard. There is Network ID field in one of the IEs in the base standard, so this might cause confusion. Renaming the ”Network ID” to ”Privacy Network ID” in this amedment.</t>
  </si>
  <si>
    <t xml:space="preserve">i-20</t>
  </si>
  <si>
    <t xml:space="preserve">Change "generate random network ID" to "generate a random network ID"</t>
  </si>
  <si>
    <t xml:space="preserve">i-21</t>
  </si>
  <si>
    <t xml:space="preserve">"out of band" is hyphenated in the base standard</t>
  </si>
  <si>
    <t xml:space="preserve">change to "out-of-band"</t>
  </si>
  <si>
    <t xml:space="preserve">i-22</t>
  </si>
  <si>
    <t xml:space="preserve">The end of the sentence does not read well.</t>
  </si>
  <si>
    <t xml:space="preserve">Suggest to split into separate sentences like so: "…other devices joining the network will need to know this.  How the nertwork ID is shared among participating decices is beyond the scope of this standard. It may be done by the next higher layer protocol or via some out-of-band mechanism."</t>
  </si>
  <si>
    <t xml:space="preserve">i-23</t>
  </si>
  <si>
    <t xml:space="preserve">Is there a communication link before the devices join the network? Assuming not then the higher layer protocol will be unable to send the network ID.</t>
  </si>
  <si>
    <t xml:space="preserve">Delete mention of "higher layer protocol" from this sentence, [perhaps the whole final sentence suggested in my previous comment is unnecesary].</t>
  </si>
  <si>
    <t xml:space="preserve">Delete mention of ”next higher layer”.</t>
  </si>
  <si>
    <t xml:space="preserve">i-24</t>
  </si>
  <si>
    <t xml:space="preserve">"The..."</t>
  </si>
  <si>
    <t xml:space="preserve">Change "Network ID is" to "The Network ID"</t>
  </si>
  <si>
    <t xml:space="preserve">i-25</t>
  </si>
  <si>
    <t xml:space="preserve">10.9a.2.3</t>
  </si>
  <si>
    <t xml:space="preserve">Change "Network key is" to "The network key"</t>
  </si>
  <si>
    <t xml:space="preserve">i-26</t>
  </si>
  <si>
    <t xml:space="preserve">"to for"</t>
  </si>
  <si>
    <t xml:space="preserve">Change "to for" to "to"</t>
  </si>
  <si>
    <t xml:space="preserve">i-27</t>
  </si>
  <si>
    <t xml:space="preserve">"This" not clear which</t>
  </si>
  <si>
    <t xml:space="preserve">Change "This " to "The network key"</t>
  </si>
  <si>
    <t xml:space="preserve">i-28</t>
  </si>
  <si>
    <t xml:space="preserve">Generally it is not considered correct to begin a sentence with "Or" (at least in a formal spec).</t>
  </si>
  <si>
    <t xml:space="preserve">Change ". Or" to ", or"</t>
  </si>
  <si>
    <t xml:space="preserve">i-124</t>
  </si>
  <si>
    <t xml:space="preserve">typo "band. Or"</t>
  </si>
  <si>
    <t xml:space="preserve">Replace with "band, or"</t>
  </si>
  <si>
    <t xml:space="preserve">i-29</t>
  </si>
  <si>
    <t xml:space="preserve">"the" should be "a"</t>
  </si>
  <si>
    <t xml:space="preserve">Change: "When using the network key generated from..." to: "When using a network key generated from…"</t>
  </si>
  <si>
    <t xml:space="preserve">i-30</t>
  </si>
  <si>
    <t xml:space="preserve">"the security is reduced to 58-bits" could be made a little easier to understand. Also, there should be no hyphen in "58 bits".</t>
  </si>
  <si>
    <t xml:space="preserve">Change to "and the security level provided by the key is effectively reduced from 128 bits to 58 bits"</t>
  </si>
  <si>
    <t xml:space="preserve">i-31</t>
  </si>
  <si>
    <t xml:space="preserve">The note reads like the Network ID is doing the generation, and is hard to understand what's is the important point.  Is it the input ID that is in this format, or the output key, or both.  Or, perhaps the note is talking about the representations used in figure?</t>
  </si>
  <si>
    <t xml:space="preserve">See my comment on p 17 line 13</t>
  </si>
  <si>
    <t xml:space="preserve">Remove note.</t>
  </si>
  <si>
    <t xml:space="preserve">i-32</t>
  </si>
  <si>
    <t xml:space="preserve">"Format of generating" phrasing seems wrong</t>
  </si>
  <si>
    <t xml:space="preserve">Change Paragragh: "To from the network key from the network ID, padding is added as shown in Figure 10-124b, (which is using the format notations described in 9.3.1)." Then we can remove the NOTE- line above</t>
  </si>
  <si>
    <t xml:space="preserve">As said in comment expect fix typo ”To from” to ”To form”. Also remove note.</t>
  </si>
  <si>
    <t xml:space="preserve">i-33</t>
  </si>
  <si>
    <t xml:space="preserve">Billy Verso.</t>
  </si>
  <si>
    <t xml:space="preserve">It might improve Figure 10-124b for it to include the "network key"</t>
  </si>
  <si>
    <t xml:space="preserve">Show network key, e.g., as full with box with content "128-bit network key"</t>
  </si>
  <si>
    <t xml:space="preserve">i-34</t>
  </si>
  <si>
    <t xml:space="preserve">"This..."</t>
  </si>
  <si>
    <t xml:space="preserve">Change "This key" to "The network key"</t>
  </si>
  <si>
    <t xml:space="preserve">i-113</t>
  </si>
  <si>
    <t xml:space="preserve">Rojan</t>
  </si>
  <si>
    <t xml:space="preserve">Chitrakar</t>
  </si>
  <si>
    <t xml:space="preserve">Whats the purpose of this implicit generaton of Network Key, since it does not provide authentication? If network ID can be securely communicate out of band, a network Key can also be securely communicated out of band.</t>
  </si>
  <si>
    <t xml:space="preserve">consider communicating the network key securely out-of-band instead of this implicit generation method that is trivial to break if the network key is known.</t>
  </si>
  <si>
    <t xml:space="preserve">For certain use cases with lower security level requirements the lowered security of just using Network ID might be acceptable. The usual case is to exchange both Network ID and Network key out of band, but especially if the out of band communication is like typing in number shown on the tiny display to another device, reducing the number of characters is beneficial. The P17L8-9 already lists IEEE Std 802.15.9 or distributing out of band as an option, generating it from the Network ID is third option.</t>
  </si>
  <si>
    <t xml:space="preserve">i-109</t>
  </si>
  <si>
    <t xml:space="preserve">Avoid "...anybody..." </t>
  </si>
  <si>
    <t xml:space="preserve">Replace "…anybody who…" to "…any device that…"</t>
  </si>
  <si>
    <t xml:space="preserve">i-110</t>
  </si>
  <si>
    <t xml:space="preserve">Poor wording:  "…claim to be the owner of…"</t>
  </si>
  <si>
    <t xml:space="preserve">Replace with: "…join…"</t>
  </si>
  <si>
    <t xml:space="preserve">The attacker who knows the network key may create fake networks, thus it does not only allow attacker to join the network, it also allows others to join the attackers network instead. </t>
  </si>
  <si>
    <t xml:space="preserve">i-35</t>
  </si>
  <si>
    <t xml:space="preserve">10.9a.2.4</t>
  </si>
  <si>
    <t xml:space="preserve">Change "Device ID" to "The Device ID"</t>
  </si>
  <si>
    <t xml:space="preserve">i-36</t>
  </si>
  <si>
    <t xml:space="preserve">Change "This " to "The DI"</t>
  </si>
  <si>
    <t xml:space="preserve">i-37</t>
  </si>
  <si>
    <t xml:space="preserve">"It..."</t>
  </si>
  <si>
    <t xml:space="preserve">Change "It" to "The DI"</t>
  </si>
  <si>
    <t xml:space="preserve">i-38</t>
  </si>
  <si>
    <t xml:space="preserve">Suggest more succinct language for the sentence: "It is never used in source or destination address fields of the MAC header of the frame, and it is never used when generating security nonce for the frame."</t>
  </si>
  <si>
    <t xml:space="preserve">Change to: "The DI is never used the MHR nor in forming the security nonce for the frame".</t>
  </si>
  <si>
    <t xml:space="preserve">i-39</t>
  </si>
  <si>
    <t xml:space="preserve">Change "DI" to "The DI"</t>
  </si>
  <si>
    <t xml:space="preserve">i-40</t>
  </si>
  <si>
    <t xml:space="preserve">10.9a.2.5</t>
  </si>
  <si>
    <t xml:space="preserve">"of the device" not needed</t>
  </si>
  <si>
    <t xml:space="preserve">delete it</t>
  </si>
  <si>
    <t xml:space="preserve">i-111</t>
  </si>
  <si>
    <t xml:space="preserve">Privacy enhancements are optional so "…shall…" is not correct.</t>
  </si>
  <si>
    <t xml:space="preserve">Replace sentence by: "Instead of using a stable extended address, the privacy of a device may be improved by generating random extended Privacy addresses."</t>
  </si>
  <si>
    <t xml:space="preserve">The shall in optional sections mean that if you implemnent that optional feature, then you shall do what the shall says. If you do not implement that optional feature, then you ignore the shall.</t>
  </si>
  <si>
    <t xml:space="preserve">i-125</t>
  </si>
  <si>
    <t xml:space="preserve">grammar update"To provide privacy of the device the device"</t>
  </si>
  <si>
    <t xml:space="preserve">Replace with "In order to provide privacy, the device"</t>
  </si>
  <si>
    <t xml:space="preserve">i-41</t>
  </si>
  <si>
    <t xml:space="preserve">"uses cases"</t>
  </si>
  <si>
    <t xml:space="preserve">change to "use cases"</t>
  </si>
  <si>
    <t xml:space="preserve">i-42</t>
  </si>
  <si>
    <t xml:space="preserve">I prefer "since" to "as" but maybe begin the sentence with the reason.</t>
  </si>
  <si>
    <t xml:space="preserve">Begin sentence with "Since different use cases have different requirement, …"</t>
  </si>
  <si>
    <t xml:space="preserve">i-43</t>
  </si>
  <si>
    <t xml:space="preserve">"the light switch which is in static location"</t>
  </si>
  <si>
    <t xml:space="preserve">"a light switch in a static location"</t>
  </si>
  <si>
    <t xml:space="preserve">i-86</t>
  </si>
  <si>
    <t xml:space="preserve">Network Key</t>
  </si>
  <si>
    <t xml:space="preserve">The word "security" is neither canonically associated with a bit metric, nor does the base standard define this apparently intended special meaning.</t>
  </si>
  <si>
    <t xml:space="preserve">Rename "security" to something else and define or reference definition of its meaning for humans. In general, avoid redefine meaning of common English terms such as "security".</t>
  </si>
  <si>
    <t xml:space="preserve">i-87</t>
  </si>
  <si>
    <t xml:space="preserve">The first sentence duplicates line 8. The second sentence is an oxymoron.</t>
  </si>
  <si>
    <t xml:space="preserve">Remove 1st sentence. Rewrite the 2nd sentence to either say "This key provides source authentication, anybody who knows the key may claim to be the owner" or "This key does not provide source authentication, someone knowing the key cannot claim to be the owner", whatever is meant to be said (assumably the latter).</t>
  </si>
  <si>
    <t xml:space="preserve">Remove the ”This key is used to authenticate the network announcements.”. Change start of 2nd sentence from ”This does not” ”The network key does not”.
The 2nd sentence is correct. The key does NOT provide source authentication (as AEAD schemes used in IEEE Std 802.15.4 cannot provide source authentication). So because of that anybody who knows the key, can fake to be anybody else in the network, thus claim to be the network owner etc.</t>
  </si>
  <si>
    <t xml:space="preserve">i-44</t>
  </si>
  <si>
    <t xml:space="preserve">"The extended privacy addresses are generated by the device" is sort of unnecessary repetition of what it says in paragraph 1 of this clause. </t>
  </si>
  <si>
    <t xml:space="preserve">Change sentence to "A device may generate multiple extended privacy addresses for the same network"</t>
  </si>
  <si>
    <t xml:space="preserve">i-126</t>
  </si>
  <si>
    <t xml:space="preserve">grammar update "generated by the device and device"</t>
  </si>
  <si>
    <t xml:space="preserve">Replace with "generated by a device that"</t>
  </si>
  <si>
    <t xml:space="preserve">i-45</t>
  </si>
  <si>
    <t xml:space="preserve">"it"</t>
  </si>
  <si>
    <t xml:space="preserve">"a device"</t>
  </si>
  <si>
    <t xml:space="preserve">i-46</t>
  </si>
  <si>
    <t xml:space="preserve">Could use labels to make this clearer.</t>
  </si>
  <si>
    <t xml:space="preserve">"When a device (device A) stops advertising some extended privacy address to a peer (device B), the peer (device B) is allowed to remove that extended address from its security tables, thus the device removing the address (device B) is not allowed to use that address anymore with device A"</t>
  </si>
  <si>
    <t xml:space="preserve">i-47</t>
  </si>
  <si>
    <t xml:space="preserve">"allowed" usage… if the peer is "allowed" to remove the address it is also allowed not to remove it.  We this supposed to be giving guidance? If so maybe this first "is allowed" should be a "should" (recommendation).</t>
  </si>
  <si>
    <t xml:space="preserve">Clarify and/or consider to add a reason why this is being stated….</t>
  </si>
  <si>
    <t xml:space="preserve">"When a device (device A) stops advertising some extended privacy address to a peer (device B), the peer (device B) is may remove that extended address from its security tables, thus the device removing the address (device B) will no longer be able to use that address anymore with device A"</t>
  </si>
  <si>
    <t xml:space="preserve">i-48</t>
  </si>
  <si>
    <t xml:space="preserve">"is not allowed to use that address anymore with that peer".  I assume the address cannot be used with any peer, i.e. there wont be a duplicates for some other peer.</t>
  </si>
  <si>
    <t xml:space="preserve">"will no longer be able to use that address."</t>
  </si>
  <si>
    <t xml:space="preserve">i-49</t>
  </si>
  <si>
    <t xml:space="preserve">"if device would start using the same address again it would allow replay attacks."</t>
  </si>
  <si>
    <t xml:space="preserve">"if a device was to start using the same address again this would allow replay attacks."</t>
  </si>
  <si>
    <t xml:space="preserve">i-50</t>
  </si>
  <si>
    <t xml:space="preserve">Some articles missing, and perhaps good to simplify the sentence.</t>
  </si>
  <si>
    <t xml:space="preserve">"The probability of generating the same random extended privacy address twice is so small, that this may be ignored when generating addresses, and, there is no requirement to remember the extended privacy addresses that a device has used before.</t>
  </si>
  <si>
    <t xml:space="preserve">i-127</t>
  </si>
  <si>
    <t xml:space="preserve">grammar update "when devices not allowed to reuse same extended privacy addresses they have once stopped using it"</t>
  </si>
  <si>
    <t xml:space="preserve">Replace with "when devices are no longer allowed to use an extended privacy address,"</t>
  </si>
  <si>
    <t xml:space="preserve">i-51</t>
  </si>
  <si>
    <t xml:space="preserve">Change "Extended privacy address" to "The extended privacy address"</t>
  </si>
  <si>
    <t xml:space="preserve">i-52</t>
  </si>
  <si>
    <t xml:space="preserve">missing "the"</t>
  </si>
  <si>
    <t xml:space="preserve">"the same device"</t>
  </si>
  <si>
    <t xml:space="preserve">i-53</t>
  </si>
  <si>
    <t xml:space="preserve">"to be able to assign a set of addresses to devices and reassign a device, a new set of addresses"</t>
  </si>
  <si>
    <t xml:space="preserve">"to be able to assign a set of addresses to a device and later assign a new set of addresses to that device"</t>
  </si>
  <si>
    <t xml:space="preserve">i-54</t>
  </si>
  <si>
    <t xml:space="preserve">". Or"</t>
  </si>
  <si>
    <t xml:space="preserve">", or"</t>
  </si>
  <si>
    <t xml:space="preserve">i-55</t>
  </si>
  <si>
    <t xml:space="preserve">"pair of devices", could be "a pair" or "pairs" or "any pair"</t>
  </si>
  <si>
    <t xml:space="preserve">"any pair of devices"</t>
  </si>
  <si>
    <t xml:space="preserve">i-56</t>
  </si>
  <si>
    <t xml:space="preserve">and different set of</t>
  </si>
  <si>
    <t xml:space="preserve">and a different set of</t>
  </si>
  <si>
    <t xml:space="preserve">i-57</t>
  </si>
  <si>
    <t xml:space="preserve">"concatenated with short address to generate unique extended address"</t>
  </si>
  <si>
    <t xml:space="preserve">"concatenated with the short address to generate a unique extended address"</t>
  </si>
  <si>
    <t xml:space="preserve">i-58</t>
  </si>
  <si>
    <t xml:space="preserve">"meaning they are separate for"</t>
  </si>
  <si>
    <t xml:space="preserve">"which means that there is a separate counter for"</t>
  </si>
  <si>
    <t xml:space="preserve">i-128</t>
  </si>
  <si>
    <t xml:space="preserve">10.9a.2.6</t>
  </si>
  <si>
    <t xml:space="preserve">typo "Short address"</t>
  </si>
  <si>
    <t xml:space="preserve">change to "short addresses"</t>
  </si>
  <si>
    <t xml:space="preserve">i-76</t>
  </si>
  <si>
    <t xml:space="preserve">19.9a.2.6</t>
  </si>
  <si>
    <t xml:space="preserve">Since Privacy enhancement requires encryption and authentication already, it's unclear the value of using short addresses given the overhead was already high.</t>
  </si>
  <si>
    <t xml:space="preserve">The commentor do not provide any actionable change. The current short addresses scheme does not allow changing addresses. Once they are allocated to the device, the device have them until they disassociate from the network. Also if using short addresses the key identifiers are still trackable, and network association packets needs to use extended address as the device do not yet have short addresses, and that would allow attackers to easily track use of short addresses. This enhancement provides privacy also when using short addresses.</t>
  </si>
  <si>
    <t xml:space="preserve">i-88</t>
  </si>
  <si>
    <t xml:space="preserve">Extended privacy address</t>
  </si>
  <si>
    <t xml:space="preserve">Statement is speculative for the level of privacy requirements of the application layer. </t>
  </si>
  <si>
    <t xml:space="preserve">Say what the probability and consequence of address collision for the procedures defined in the standard and the privacy of the user of the device implementing this standard is.</t>
  </si>
  <si>
    <t xml:space="preserve">If the same device happens to generate same 58-bit random number as it has already used before, and the key it used before is still same, and it generates random 32-bit frame counter that overlaps with the frame counter range that was already used by the first use of the address then confidentiality of the messages is lost (provided someone stored all the traffic sent by the device). This is in order of 2^-80-2^-90, i.e., sufficantly small enough that implementations can ignore it. If they want they may keep track of all addresses they have ever generated.</t>
  </si>
  <si>
    <t xml:space="preserve">i-89</t>
  </si>
  <si>
    <t xml:space="preserve">Short addresses</t>
  </si>
  <si>
    <t xml:space="preserve">"stable" is undefined in this draft and the base standard. Maybe "static" or "immutable" is meant, but clarification would be needed nonetheless.</t>
  </si>
  <si>
    <t xml:space="preserve">Define what "stable" means or provide reference to definition thereof.</t>
  </si>
  <si>
    <t xml:space="preserve">Change ”stable” to ”static”.</t>
  </si>
  <si>
    <t xml:space="preserve">i-90</t>
  </si>
  <si>
    <t xml:space="preserve">"Each short address is associated with a PAN ID"</t>
  </si>
  <si>
    <t xml:space="preserve">Provide reference to where association is defined.</t>
  </si>
  <si>
    <t xml:space="preserve">There are no good references to include here. The section 5.4.1 describes short addresses, and PAN IDs, and says that PAN ID allows use of short addresses, but it is about network topology not in short addresses. Table 7-2 shows that every time you have short address you also have PAN ID.</t>
  </si>
  <si>
    <t xml:space="preserve">i-91</t>
  </si>
  <si>
    <t xml:space="preserve">It seems this section (and many other sections all over this standard) is making statement of facts that don't exist or don't result from normative behavior defined in this standard. This paragraph defines shall (normative) requirements for the next higher layer stated which is out of scope of this standard therefore untestable.</t>
  </si>
  <si>
    <t xml:space="preserve">Remove normative requirements for next higher layer. Instead restrict applicability of this (upcoming) standard to systems or standards that fulfill the "expectations", e.g. by introducing a section that says "this standard shall apply to systems that bring/provide/fulfill the following properties: a,b,c,d,...".</t>
  </si>
  <si>
    <t xml:space="preserve">We have lots of ”should” level restrictions for the next higher layer in the base standard. For example in page 356 in base standard there is several for short address allocations (for example it says ”If sufficient resources are available, the next higher layer should allocate a short address to the device that is
unique within the PAN…”, and then it says what should be done if the resources are not available, but it never says next higher layer may allocate short addresses that are not unique). We could change all ”shall” here to ”should” and assume that everybody understand that they are really ”shall”, and things do not work if next higher layer does not follow them, but I think keeping them as ”shall” is better.</t>
  </si>
  <si>
    <t xml:space="preserve">i-59</t>
  </si>
  <si>
    <t xml:space="preserve">10.9a.2.7</t>
  </si>
  <si>
    <t xml:space="preserve">48-bit</t>
  </si>
  <si>
    <t xml:space="preserve">"a 48-bit"</t>
  </si>
  <si>
    <t xml:space="preserve">i-77</t>
  </si>
  <si>
    <t xml:space="preserve">The short address requires unique extended address and separate frame counter per link would enable a partially compromised fixed device to observe and track all devices in the network. Given fixed IOT devices are usually the weakest link in the overall system security, such as as using a fixed root passcode across all devices, I would argue the privacy scheme should be designed with partially compromised fixed device in mind. 
In other words, encryption per link actually means all participating devices have full tracking capability of other devices. I would argue anonymity based design will be better.</t>
  </si>
  <si>
    <t xml:space="preserve">The commentor do not provide any actionable change. Yes if the network uses only one encryption key then any device that knows the key, may keep track of all other devices. This feature is not limited to only using one key per network. Network may use different keys between every pair of devices. The coordinator assigning short addresses may assign different SANGP to every single device and so on. These are all left to the upper layer to decide as it is only one who knows what kind of privacy requirements the network and devices have.</t>
  </si>
  <si>
    <t xml:space="preserve">i-60</t>
  </si>
  <si>
    <t xml:space="preserve">separate</t>
  </si>
  <si>
    <t xml:space="preserve">"a separate" x2</t>
  </si>
  <si>
    <t xml:space="preserve">i-61</t>
  </si>
  <si>
    <t xml:space="preserve">SANGP</t>
  </si>
  <si>
    <t xml:space="preserve">"the SNAGP" and on line 12</t>
  </si>
  <si>
    <t xml:space="preserve">Accepted, except what does the ”and on line 12” mean?</t>
  </si>
  <si>
    <t xml:space="preserve">i-62</t>
  </si>
  <si>
    <t xml:space="preserve">random</t>
  </si>
  <si>
    <t xml:space="preserve">"a random"</t>
  </si>
  <si>
    <t xml:space="preserve">i-63</t>
  </si>
  <si>
    <t xml:space="preserve">in a way no duplicates</t>
  </si>
  <si>
    <t xml:space="preserve">"in a way such that no duplicates"</t>
  </si>
  <si>
    <t xml:space="preserve">i-64</t>
  </si>
  <si>
    <t xml:space="preserve">10.9a.2.8</t>
  </si>
  <si>
    <t xml:space="preserve">"any frames sent that address"</t>
  </si>
  <si>
    <t xml:space="preserve">"any frames sent to that address"</t>
  </si>
  <si>
    <t xml:space="preserve">i-65</t>
  </si>
  <si>
    <t xml:space="preserve">10.9a.2.9</t>
  </si>
  <si>
    <t xml:space="preserve">"the device 1"</t>
  </si>
  <si>
    <t xml:space="preserve">where a device, "Device 1, ..."</t>
  </si>
  <si>
    <t xml:space="preserve">(note, that page number is wrong, this is page 20 not 19.)</t>
  </si>
  <si>
    <t xml:space="preserve">i-66</t>
  </si>
  <si>
    <t xml:space="preserve">"the attacker may take one using address 1" is a phrase I don't understand, so I don’t know what it should say</t>
  </si>
  <si>
    <t xml:space="preserve">Make it make clearer</t>
  </si>
  <si>
    <t xml:space="preserve">Change ”the attacker may take one using address 1 and make sure it never reaches the recipient device 2. to ”the attacker may take one Address List command using address 1 in MHR and make sure it never reaches the recipient device 2.”</t>
  </si>
  <si>
    <t xml:space="preserve">i-96</t>
  </si>
  <si>
    <t xml:space="preserve">Address list sequence number</t>
  </si>
  <si>
    <t xml:space="preserve">"Address List command"</t>
  </si>
  <si>
    <t xml:space="preserve">Provide definition or reference to the "Address List command"</t>
  </si>
  <si>
    <t xml:space="preserve">Chaneg ”Address List command” to ”Address List command as described in 10.9a.7.1”</t>
  </si>
  <si>
    <t xml:space="preserve">i-92</t>
  </si>
  <si>
    <t xml:space="preserve">"Each device assigning short addresses shall also distribute SANGP associated with the list of short addresses for nonce generation purposes"</t>
  </si>
  <si>
    <t xml:space="preserve">Define or reference a protocol for SANGP distribution that does not reduce privacy below the method described in scope of this standard</t>
  </si>
  <si>
    <t xml:space="preserve">The currently defined method of distributing SANGP (10.9.4 which uses Assign Address command 10.9a.7.4) already does that. This section is mostly descriptive and does not go in to the detail of protocols, which are defined in later sections, so providing forward references to those protocols is not needed.</t>
  </si>
  <si>
    <t xml:space="preserve">i-95</t>
  </si>
  <si>
    <t xml:space="preserve">Static xtended address</t>
  </si>
  <si>
    <t xml:space="preserve">"sent that address"</t>
  </si>
  <si>
    <t xml:space="preserve">Insert word "by" or "to"</t>
  </si>
  <si>
    <t xml:space="preserve">Changed to ”sent to that address”.</t>
  </si>
  <si>
    <t xml:space="preserve">i-79</t>
  </si>
  <si>
    <t xml:space="preserve">10.9a.2.10</t>
  </si>
  <si>
    <t xml:space="preserve">Multicast frame is used to re-sync a device, but there is also a frame counter used. It's unclear what is the procedure if the frame counter is out of sync.</t>
  </si>
  <si>
    <t xml:space="preserve">The commentor do not provide any actionable change. Frame number is always increasing, so there is no need to re-sync them. If the frame number in the frame is smaller than last seen frame number,  then this is replay, and frame is dropped. If the frame number is larger then ths is new frame, and frame is accepted.</t>
  </si>
  <si>
    <t xml:space="preserve">i-78</t>
  </si>
  <si>
    <t xml:space="preserve">some text are not rendered on Mac. "This means that the X and Y in structure…" X and Y are both long blank</t>
  </si>
  <si>
    <t xml:space="preserve">This issue is in the apple preview, use acrobat reader to review the draft. This document will be professionally edited prior publication and the final IEEE editors have been able to generate documents that also work on the broken Apple preview app.</t>
  </si>
  <si>
    <t xml:space="preserve">i-68</t>
  </si>
  <si>
    <t xml:space="preserve">"shall be replaced" seems an unusual way to say this.</t>
  </si>
  <si>
    <t xml:space="preserve">reword to say "separate counter shall be used for each source address used"</t>
  </si>
  <si>
    <t xml:space="preserve">It is unusual, but I did do not know better way to explain it that the structures describe in section 9 shall be modified and replaced with the structures described in 10.9a.2.11. If commentor can provide better way of saying that please provide it as proposed change.</t>
  </si>
  <si>
    <t xml:space="preserve">i-80</t>
  </si>
  <si>
    <t xml:space="preserve">10.9a.2.11.1</t>
  </si>
  <si>
    <t xml:space="preserve">Table 10 62b is not rendered correctly on Mac.The left most column is empty and clearly words missing.</t>
  </si>
  <si>
    <t xml:space="preserve">i-67</t>
  </si>
  <si>
    <t xml:space="preserve">maybe the "may" on this line should be a "might"?</t>
  </si>
  <si>
    <t xml:space="preserve">change "may" to "might"</t>
  </si>
  <si>
    <t xml:space="preserve">i-97</t>
  </si>
  <si>
    <t xml:space="preserve">"(using sequence number arithmetic as defined in RFC1982) then the Address List command is old,
and command shall be dropped" associates a non 802 standard with a normative shall statement in this standard.</t>
  </si>
  <si>
    <t xml:space="preserve">If allowed by 802 rules (?) then mandate use of sequence number arithmetic from RFC1982 as a prequisite to mandating dropping of 15.4ac commands.</t>
  </si>
  <si>
    <t xml:space="preserve">The current text already does that. I.e., it says you use sequence number arithmetic as defined in RFC1982.</t>
  </si>
  <si>
    <t xml:space="preserve">i-69</t>
  </si>
  <si>
    <t xml:space="preserve">10.9a.2.11.3</t>
  </si>
  <si>
    <t xml:space="preserve">"annotated" seems like the wrong word, as I think it just means "added notes", </t>
  </si>
  <si>
    <t xml:space="preserve">Maybe "expanded" or something like that would be better if new functionality is being added.</t>
  </si>
  <si>
    <t xml:space="preserve">Change ”elements is annotated by” to ”elements is extended by”</t>
  </si>
  <si>
    <t xml:space="preserve">i-70</t>
  </si>
  <si>
    <t xml:space="preserve">10.9a.2.11.6</t>
  </si>
  <si>
    <t xml:space="preserve">PAN id</t>
  </si>
  <si>
    <t xml:space="preserve">change to "PAN ID"</t>
  </si>
  <si>
    <t xml:space="preserve">i-71</t>
  </si>
  <si>
    <t xml:space="preserve">new update</t>
  </si>
  <si>
    <t xml:space="preserve">change to "a new update"</t>
  </si>
  <si>
    <t xml:space="preserve">i-72</t>
  </si>
  <si>
    <t xml:space="preserve">"In addition that,"</t>
  </si>
  <si>
    <t xml:space="preserve">"In addition to that,"</t>
  </si>
  <si>
    <t xml:space="preserve">i-73</t>
  </si>
  <si>
    <t xml:space="preserve">that were removed</t>
  </si>
  <si>
    <t xml:space="preserve">"that was removed"</t>
  </si>
  <si>
    <t xml:space="preserve">i-98</t>
  </si>
  <si>
    <t xml:space="preserve">Sending list of addresses</t>
  </si>
  <si>
    <t xml:space="preserve">This section defines methods that serve no clearly defined application. p.23 l.21 firstly indicates without definition that there is a "current" privacy address, suggesting there is maybe some sort of filtering and/or deprecation of addresses in the list intended.</t>
  </si>
  <si>
    <t xml:space="preserve">Write in the General section what the receiver of the address list is supposed to do with it, e.g. apply it to the Extended Privacy Address MHR field as a filter (cf. Section 6.2/6.3 in the base standard) one after another with defined deprecation criteria.</t>
  </si>
  <si>
    <t xml:space="preserve">Change ”using Address List command” to ”using Address List command as described in 10.9a.7.1.”. That section already contains description what receiver of the address list needs to do.</t>
  </si>
  <si>
    <t xml:space="preserve">i-81</t>
  </si>
  <si>
    <t xml:space="preserve">10.9a.3.1.2</t>
  </si>
  <si>
    <t xml:space="preserve">Figure 10 124d only shows empty boxes on Mac.</t>
  </si>
  <si>
    <t xml:space="preserve">i-82</t>
  </si>
  <si>
    <t xml:space="preserve">10.9a.4.1</t>
  </si>
  <si>
    <t xml:space="preserve">It's unclear how individual devices could trust the device allocating all short addresses. malicious device could in-personate this particular role and gain knowledge of the whole network.</t>
  </si>
  <si>
    <t xml:space="preserve">The commentor do not provide any actionable change. The individual device decided to join the network in the first place. How the device decided to do that is outside the scope of this standard. When the device decided to join the network created by coordinator, then the device also decided to trust the coordinator of that network (i.e. the owner of the network). If network is using single network wide key, then any device in the network may impersonate another devices including the coordinator. If coordinator thinks this kind of attack is possible, it should use per device keys and not use network wide keys, which also means it cannot use broadcast / multicast messages.</t>
  </si>
  <si>
    <t xml:space="preserve">i-100</t>
  </si>
  <si>
    <t xml:space="preserve">Assignment of addresses</t>
  </si>
  <si>
    <t xml:space="preserve">"addresses and it shall assign SANGPs in such way that they are unique over the lifetime of the network." is a device requirement, but only the PAN coordinator knows the lifetime of the network. This sounds like a contradiction with p.19 "SANGP" defined relaxation of uniqueness. </t>
  </si>
  <si>
    <t xml:space="preserve">Define how a participating device in a PAN can possibly know all SANGP used by other devices in the network and how it knows the lifetime of the network and reference the SANGP chapter p.19 for requirements instead. </t>
  </si>
  <si>
    <t xml:space="preserve">All SANGPs are allocated by the network owner/coordinator/entity as described in lines 14-16. Change ”A device in” to ”An entity in” on line 14 to make clear that first few lines describes an entity in the network, which can be either device (coordinator), or something else, and that entity does allocations so it provides short address following the requirements set in text.</t>
  </si>
  <si>
    <t xml:space="preserve">i-99</t>
  </si>
  <si>
    <t xml:space="preserve">Request to get list of addresses</t>
  </si>
  <si>
    <t xml:space="preserve">"If it does not know any addresses, it may send command to multicast
address" and the preceding section rely on an undefined behavior of multicast transmission. page 15 only defines a multicast bit, but the referenced RFC does not define compliant multicast addressing, neither does the base standard</t>
  </si>
  <si>
    <t xml:space="preserve">Define or reference definition of multicast transmission and reception.</t>
  </si>
  <si>
    <t xml:space="preserve">Multicast transmission is defined in the IEEE Std 802c, and it is property of the extended addresses (i.e., if M bit is on, then the address is multicast address). Currently IEEE Std 802.15.4 only uses one multicast address, i.e., broadcast address (FF:FF:FF:FF:FF:FF). This may change in the future, and in this text uses term multicast instead of broadcast to allow future amendments to define more efficient multicast than just using broadcast.</t>
  </si>
  <si>
    <t xml:space="preserve">i-118</t>
  </si>
  <si>
    <t xml:space="preserve">10.9a.6.1</t>
  </si>
  <si>
    <t xml:space="preserve">grammar error "ways of finding a known network, listening advertisements"</t>
  </si>
  <si>
    <t xml:space="preserve">change to "ways to find a known network, listening to advertisements"</t>
  </si>
  <si>
    <t xml:space="preserve">i-112</t>
  </si>
  <si>
    <t xml:space="preserve">"…this enhancement…" is not specific</t>
  </si>
  <si>
    <t xml:space="preserve">change to "…the privacy enhancements…"</t>
  </si>
  <si>
    <t xml:space="preserve">i-129</t>
  </si>
  <si>
    <t xml:space="preserve">P802.15.4ac is not an "enhancement"</t>
  </si>
  <si>
    <t xml:space="preserve">Replace with "standard"</t>
  </si>
  <si>
    <t xml:space="preserve">i-114</t>
  </si>
  <si>
    <t xml:space="preserve">Network Announcement IE is not defined. Is it the same as 10.9a.8.1 Net Announcement IE.?</t>
  </si>
  <si>
    <t xml:space="preserve">As in comment</t>
  </si>
  <si>
    <t xml:space="preserve">Yes. Replace all case of ”Network Announicement IE” with ”Net Announcement IE” (5 times)</t>
  </si>
  <si>
    <t xml:space="preserve">i-83</t>
  </si>
  <si>
    <t xml:space="preserve">10.9a.6.2</t>
  </si>
  <si>
    <t xml:space="preserve">Figure 10 124k only shows empty boxes on Mac.</t>
  </si>
  <si>
    <t xml:space="preserve">i-130</t>
  </si>
  <si>
    <t xml:space="preserve">10.9a.6.3</t>
  </si>
  <si>
    <t xml:space="preserve">typo "An other"</t>
  </si>
  <si>
    <t xml:space="preserve">Replace with "Another"</t>
  </si>
  <si>
    <t xml:space="preserve">i-101</t>
  </si>
  <si>
    <t xml:space="preserve">Network request</t>
  </si>
  <si>
    <t xml:space="preserve">" the home WiFi network" contains a trademark</t>
  </si>
  <si>
    <t xml:space="preserve">replace "WiFi" by "802.11 WLAN"</t>
  </si>
  <si>
    <t xml:space="preserve">i-102</t>
  </si>
  <si>
    <t xml:space="preserve">Address list command</t>
  </si>
  <si>
    <t xml:space="preserve">"If the next higher layer uses
the Address List Sequence Number fields it shall increment it by one every time address list changes"</t>
  </si>
  <si>
    <t xml:space="preserve">Remove normative requirements to higher layer.</t>
  </si>
  <si>
    <t xml:space="preserve">We have lots of ”should” level restrictions for the next higher layer in the base standard. We could change all ”shall” to next higher layer to ”should” and assume that everybody understand that they are really ”shall”, and things do not work if next higher layer does not follow them, but I think keeping them as ”shall” is better.</t>
  </si>
  <si>
    <t xml:space="preserve">i-131</t>
  </si>
  <si>
    <t xml:space="preserve">10.9a.7.1</t>
  </si>
  <si>
    <t xml:space="preserve">Can't say "can't"</t>
  </si>
  <si>
    <t xml:space="preserve">Replace with "shall not"</t>
  </si>
  <si>
    <t xml:space="preserve">i-115</t>
  </si>
  <si>
    <t xml:space="preserve">10.9a.8.1</t>
  </si>
  <si>
    <t xml:space="preserve">Baseline already has mechanism to encrypt the IEs in beacon frames. Why is a separate mechanism needed for this IE? Why re-invent the wheel; why not reuse the baseline security mechansim?</t>
  </si>
  <si>
    <t xml:space="preserve">Consider if baseline security mechanism is sufficient. If Yes, remove this.</t>
  </si>
  <si>
    <t xml:space="preserve">The recipient might not have the keys the network is using now to send out is beacons, thus it might not be able to decrypt and aithenticate the beacon frame if it is encrypted and authenticated. Also encrypting beacons means that new devices have very hard time to join the network, as they do not know the keys to decrypt beacons, so they can’t even initiate process to get the keys.
Using IE that has encrypted contents inside, allows sending that IE in beacon frame which is not encrypted, and allows devices which do not have current keys used to encrypt/authenticate frames still decrypt/verify that IE as it uses network key which does not change.</t>
  </si>
  <si>
    <t xml:space="preserve">i-116</t>
  </si>
  <si>
    <t xml:space="preserve">What mode of block cipher is used here? Per Annex B, if CCM* is used, the Nonce size should be 13 octets.</t>
  </si>
  <si>
    <t xml:space="preserve">Verify if 16 Octets Nonce size is correct, else reduce to 13 octets.</t>
  </si>
  <si>
    <t xml:space="preserve">Change the nonce to be 13-octets, and only include first 5 octets of the Announcemet Nonce in the final nonce.</t>
  </si>
  <si>
    <t xml:space="preserve">i-103</t>
  </si>
  <si>
    <t xml:space="preserve">The proposed standard is missing an efficient way of generating private addresses algorithmically and relies on inefficient methods for exchanging a small number of addresses in address lists. This standard would therefore not be useable for a great number of applications that broadcast a large number of packets without explicitly communicating bidirectionally with one or more peers. An example is beaconing/advertising.</t>
  </si>
  <si>
    <t xml:space="preserve">Harmonize 15.4 privacy addresses by Integrating 15.4ab Draft01 section 10.38.9.2.1 as an alternative option to address list exchanges into this draft.</t>
  </si>
  <si>
    <r>
      <rPr>
        <sz val="10"/>
        <rFont val="Arial"/>
        <family val="2"/>
      </rPr>
      <t xml:space="preserve">The commentor do not provide any actionable change. 
</t>
    </r>
    <r>
      <rPr>
        <sz val="10"/>
        <rFont val="Arial"/>
        <family val="2"/>
        <charset val="1"/>
      </rPr>
      <t xml:space="preserve">The section referenced 10.38.9.2.1 is not present in the 15.4ab draft. If meaning the 10.38 Compact frames, they do not provide confidentiality or authentication which are requirements for the privacy. The reason this enhancement uses list of addresses instead of single address is to allow sending multiple addresses to be used in the future in one packet, thus not requring bidirectional exchange after each address change. </t>
    </r>
  </si>
  <si>
    <t xml:space="preserve">i-93</t>
  </si>
  <si>
    <t xml:space="preserve">"Generating random 42-bit value and adding fixed bit prefix to it is an acceptable solution "</t>
  </si>
  <si>
    <t xml:space="preserve">Define what requirements/metric leads to an "acceptable" solution.</t>
  </si>
  <si>
    <t xml:space="preserve">The next words in the sentence already does that: ”for small networks (when there is no more than few thousands devices connected to that network over the lifetime of the key used in the network).”
Changed to say ”Generating random 42-bit value and adding fixed bit prefix to it is an solution”</t>
  </si>
  <si>
    <t xml:space="preserve">i-94</t>
  </si>
  <si>
    <t xml:space="preserve">"In larger networks the entity may simply use a 42-bit counter"</t>
  </si>
  <si>
    <t xml:space="preserve">Define "entity". </t>
  </si>
  <si>
    <t xml:space="preserve">Change ”entity” to ”coordinator”</t>
  </si>
  <si>
    <t xml:space="preserve">i-117</t>
  </si>
  <si>
    <t xml:space="preserve">Annex E (PICS) is missing. Is this (privacy) an optional mode?</t>
  </si>
  <si>
    <t xml:space="preserve">Add relevant items in Annex E.</t>
  </si>
  <si>
    <t xml:space="preserve">Create pics</t>
  </si>
  <si>
    <t xml:space="preserve">Disposition status</t>
  </si>
  <si>
    <t xml:space="preserve">Letter ballot</t>
  </si>
  <si>
    <t xml:space="preserve">Total</t>
  </si>
  <si>
    <t xml:space="preserve">Unknown</t>
  </si>
  <si>
    <t xml:space="preserve">Unresolved</t>
  </si>
  <si>
    <t xml:space="preserve">LB211</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</si>
</sst>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center"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8" fontId="15" fillId="0" borderId="4" xfId="0" applyFont="true" applyBorder="true" applyAlignment="true" applyProtection="true">
      <alignment horizontal="center" vertical="bottom" textRotation="0" wrapText="false" indent="0" shrinkToFit="false"/>
      <protection locked="true" hidden="false"/>
    </xf>
    <xf numFmtId="164" fontId="15" fillId="3" borderId="4" xfId="0" applyFont="true" applyBorder="true" applyAlignment="true" applyProtection="true">
      <alignment horizontal="general" vertical="bottom" textRotation="0" wrapText="false" indent="0" shrinkToFit="false"/>
      <protection locked="true" hidden="false"/>
    </xf>
    <xf numFmtId="164" fontId="15"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5">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216720</xdr:colOff>
      <xdr:row>22</xdr:row>
      <xdr:rowOff>129600</xdr:rowOff>
    </xdr:to>
    <xdr:sp>
      <xdr:nvSpPr>
        <xdr:cNvPr id="0" name="Text Frame 1"/>
        <xdr:cNvSpPr/>
      </xdr:nvSpPr>
      <xdr:spPr>
        <a:xfrm>
          <a:off x="372600" y="2873880"/>
          <a:ext cx="2058480" cy="13154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45711</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6" activeCellId="0" sqref="E6"/>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0"/>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F5" activeCellId="0" sqref="F5"/>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3" min="13" style="19" width="15.58"/>
    <col collapsed="false" customWidth="true" hidden="false" outlineLevel="0" max="14" min="14" style="19" width="34.21"/>
    <col collapsed="false" customWidth="true" hidden="false" outlineLevel="0" max="15" min="15" style="19" width="15.58"/>
    <col collapsed="false" customWidth="true" hidden="false" outlineLevel="0" max="16384" min="16384" style="18" width="11.53"/>
  </cols>
  <sheetData>
    <row r="1" customFormat="false" ht="23.8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40</v>
      </c>
      <c r="N1" s="25" t="s">
        <v>41</v>
      </c>
      <c r="O1" s="25" t="s">
        <v>42</v>
      </c>
    </row>
    <row r="2" customFormat="false" ht="12.8" hidden="false" customHeight="false" outlineLevel="0" collapsed="false">
      <c r="A2" s="27" t="s">
        <v>39</v>
      </c>
      <c r="B2" s="18" t="s">
        <v>43</v>
      </c>
      <c r="C2" s="18" t="s">
        <v>44</v>
      </c>
      <c r="D2" s="18" t="n">
        <v>10</v>
      </c>
      <c r="E2" s="31" t="s">
        <v>45</v>
      </c>
      <c r="F2" s="18" t="n">
        <v>4</v>
      </c>
      <c r="G2" s="19" t="s">
        <v>46</v>
      </c>
      <c r="H2" s="19" t="s">
        <v>47</v>
      </c>
      <c r="I2" s="27" t="s">
        <v>48</v>
      </c>
      <c r="J2" s="27" t="s">
        <v>49</v>
      </c>
      <c r="M2" s="19" t="s">
        <v>50</v>
      </c>
    </row>
    <row r="3" customFormat="false" ht="57.45" hidden="false" customHeight="false" outlineLevel="0" collapsed="false">
      <c r="A3" s="27" t="s">
        <v>51</v>
      </c>
      <c r="B3" s="18" t="s">
        <v>52</v>
      </c>
      <c r="C3" s="18" t="s">
        <v>53</v>
      </c>
      <c r="D3" s="18" t="n">
        <v>10</v>
      </c>
      <c r="G3" s="19" t="s">
        <v>54</v>
      </c>
      <c r="H3" s="19" t="s">
        <v>55</v>
      </c>
      <c r="I3" s="27" t="s">
        <v>48</v>
      </c>
      <c r="J3" s="27"/>
      <c r="M3" s="19" t="s">
        <v>56</v>
      </c>
      <c r="N3" s="19" t="s">
        <v>57</v>
      </c>
    </row>
    <row r="4" customFormat="false" ht="35.05" hidden="false" customHeight="false" outlineLevel="0" collapsed="false">
      <c r="A4" s="27" t="s">
        <v>58</v>
      </c>
      <c r="B4" s="18" t="s">
        <v>43</v>
      </c>
      <c r="C4" s="18" t="s">
        <v>44</v>
      </c>
      <c r="D4" s="18" t="n">
        <v>13</v>
      </c>
      <c r="E4" s="31" t="s">
        <v>59</v>
      </c>
      <c r="F4" s="18" t="n">
        <v>17</v>
      </c>
      <c r="G4" s="19" t="s">
        <v>60</v>
      </c>
      <c r="H4" s="19" t="s">
        <v>61</v>
      </c>
      <c r="I4" s="27" t="s">
        <v>48</v>
      </c>
      <c r="J4" s="27" t="s">
        <v>49</v>
      </c>
      <c r="M4" s="19" t="s">
        <v>50</v>
      </c>
    </row>
    <row r="5" customFormat="false" ht="35.05" hidden="false" customHeight="false" outlineLevel="0" collapsed="false">
      <c r="A5" s="27" t="s">
        <v>62</v>
      </c>
      <c r="B5" s="18" t="s">
        <v>43</v>
      </c>
      <c r="C5" s="18" t="s">
        <v>44</v>
      </c>
      <c r="D5" s="18" t="n">
        <v>13</v>
      </c>
      <c r="E5" s="31" t="s">
        <v>59</v>
      </c>
      <c r="F5" s="18" t="n">
        <v>18</v>
      </c>
      <c r="G5" s="19" t="s">
        <v>63</v>
      </c>
      <c r="H5" s="19" t="s">
        <v>64</v>
      </c>
      <c r="I5" s="27" t="s">
        <v>48</v>
      </c>
      <c r="J5" s="27" t="s">
        <v>49</v>
      </c>
      <c r="M5" s="19" t="s">
        <v>50</v>
      </c>
    </row>
    <row r="6" customFormat="false" ht="35.05" hidden="false" customHeight="false" outlineLevel="0" collapsed="false">
      <c r="A6" s="27" t="s">
        <v>65</v>
      </c>
      <c r="B6" s="18" t="s">
        <v>43</v>
      </c>
      <c r="C6" s="18" t="s">
        <v>44</v>
      </c>
      <c r="D6" s="18" t="n">
        <v>13</v>
      </c>
      <c r="E6" s="32" t="s">
        <v>59</v>
      </c>
      <c r="F6" s="18" t="n">
        <v>19</v>
      </c>
      <c r="G6" s="19" t="s">
        <v>63</v>
      </c>
      <c r="H6" s="19" t="s">
        <v>64</v>
      </c>
      <c r="I6" s="27" t="s">
        <v>48</v>
      </c>
      <c r="J6" s="27" t="s">
        <v>49</v>
      </c>
      <c r="M6" s="19" t="s">
        <v>50</v>
      </c>
    </row>
    <row r="7" customFormat="false" ht="35.05" hidden="false" customHeight="false" outlineLevel="0" collapsed="false">
      <c r="A7" s="27" t="s">
        <v>66</v>
      </c>
      <c r="B7" s="18" t="s">
        <v>43</v>
      </c>
      <c r="C7" s="18" t="s">
        <v>44</v>
      </c>
      <c r="D7" s="18" t="n">
        <v>13</v>
      </c>
      <c r="E7" s="31" t="s">
        <v>59</v>
      </c>
      <c r="F7" s="18" t="n">
        <v>20</v>
      </c>
      <c r="G7" s="19" t="s">
        <v>63</v>
      </c>
      <c r="H7" s="19" t="s">
        <v>64</v>
      </c>
      <c r="I7" s="27" t="s">
        <v>48</v>
      </c>
      <c r="J7" s="27" t="s">
        <v>49</v>
      </c>
      <c r="M7" s="19" t="s">
        <v>50</v>
      </c>
    </row>
    <row r="8" customFormat="false" ht="35.05" hidden="false" customHeight="false" outlineLevel="0" collapsed="false">
      <c r="A8" s="27" t="s">
        <v>67</v>
      </c>
      <c r="B8" s="18" t="s">
        <v>43</v>
      </c>
      <c r="C8" s="18" t="s">
        <v>44</v>
      </c>
      <c r="D8" s="18" t="n">
        <v>13</v>
      </c>
      <c r="E8" s="31" t="s">
        <v>59</v>
      </c>
      <c r="F8" s="18" t="n">
        <v>20</v>
      </c>
      <c r="G8" s="19" t="s">
        <v>63</v>
      </c>
      <c r="H8" s="19" t="s">
        <v>68</v>
      </c>
      <c r="I8" s="27" t="s">
        <v>48</v>
      </c>
      <c r="J8" s="27" t="s">
        <v>49</v>
      </c>
      <c r="M8" s="19" t="s">
        <v>50</v>
      </c>
    </row>
    <row r="9" customFormat="false" ht="23.85" hidden="false" customHeight="false" outlineLevel="0" collapsed="false">
      <c r="A9" s="27" t="s">
        <v>69</v>
      </c>
      <c r="B9" s="18" t="s">
        <v>52</v>
      </c>
      <c r="C9" s="18" t="s">
        <v>53</v>
      </c>
      <c r="D9" s="18" t="n">
        <v>13</v>
      </c>
      <c r="E9" s="18" t="s">
        <v>70</v>
      </c>
      <c r="F9" s="18" t="n">
        <v>19</v>
      </c>
      <c r="G9" s="19" t="s">
        <v>71</v>
      </c>
      <c r="H9" s="19" t="s">
        <v>72</v>
      </c>
      <c r="I9" s="27" t="s">
        <v>48</v>
      </c>
      <c r="J9" s="27"/>
      <c r="M9" s="19" t="s">
        <v>50</v>
      </c>
    </row>
    <row r="10" customFormat="false" ht="35.05" hidden="false" customHeight="false" outlineLevel="0" collapsed="false">
      <c r="A10" s="27" t="s">
        <v>73</v>
      </c>
      <c r="B10" s="18" t="s">
        <v>52</v>
      </c>
      <c r="C10" s="18" t="s">
        <v>53</v>
      </c>
      <c r="D10" s="18" t="n">
        <v>15</v>
      </c>
      <c r="E10" s="18" t="s">
        <v>74</v>
      </c>
      <c r="F10" s="18" t="n">
        <v>5</v>
      </c>
      <c r="G10" s="19" t="s">
        <v>75</v>
      </c>
      <c r="H10" s="19" t="s">
        <v>76</v>
      </c>
      <c r="I10" s="27" t="s">
        <v>48</v>
      </c>
      <c r="J10" s="27"/>
      <c r="M10" s="19" t="s">
        <v>50</v>
      </c>
    </row>
    <row r="11" customFormat="false" ht="35.05" hidden="false" customHeight="false" outlineLevel="0" collapsed="false">
      <c r="A11" s="27" t="s">
        <v>77</v>
      </c>
      <c r="B11" s="18" t="s">
        <v>78</v>
      </c>
      <c r="C11" s="18" t="s">
        <v>79</v>
      </c>
      <c r="D11" s="18" t="n">
        <v>15</v>
      </c>
      <c r="E11" s="18" t="s">
        <v>74</v>
      </c>
      <c r="F11" s="18" t="n">
        <v>5</v>
      </c>
      <c r="G11" s="19" t="s">
        <v>80</v>
      </c>
      <c r="H11" s="19" t="s">
        <v>81</v>
      </c>
      <c r="I11" s="27" t="s">
        <v>48</v>
      </c>
      <c r="J11" s="27" t="s">
        <v>82</v>
      </c>
      <c r="M11" s="19" t="s">
        <v>50</v>
      </c>
    </row>
    <row r="12" customFormat="false" ht="23.85" hidden="false" customHeight="false" outlineLevel="0" collapsed="false">
      <c r="A12" s="27" t="s">
        <v>83</v>
      </c>
      <c r="B12" s="18" t="s">
        <v>43</v>
      </c>
      <c r="C12" s="18" t="s">
        <v>44</v>
      </c>
      <c r="D12" s="18" t="n">
        <v>15</v>
      </c>
      <c r="E12" s="31" t="s">
        <v>74</v>
      </c>
      <c r="F12" s="18" t="n">
        <v>11</v>
      </c>
      <c r="G12" s="19" t="s">
        <v>84</v>
      </c>
      <c r="H12" s="19" t="s">
        <v>85</v>
      </c>
      <c r="I12" s="27" t="s">
        <v>48</v>
      </c>
      <c r="J12" s="27" t="s">
        <v>49</v>
      </c>
      <c r="M12" s="19" t="s">
        <v>50</v>
      </c>
    </row>
    <row r="13" customFormat="false" ht="35.05" hidden="false" customHeight="false" outlineLevel="0" collapsed="false">
      <c r="A13" s="27" t="s">
        <v>86</v>
      </c>
      <c r="B13" s="18" t="s">
        <v>78</v>
      </c>
      <c r="C13" s="18" t="s">
        <v>79</v>
      </c>
      <c r="D13" s="18" t="n">
        <v>15</v>
      </c>
      <c r="E13" s="18" t="s">
        <v>74</v>
      </c>
      <c r="F13" s="18" t="n">
        <v>13</v>
      </c>
      <c r="G13" s="19" t="s">
        <v>87</v>
      </c>
      <c r="H13" s="19" t="s">
        <v>88</v>
      </c>
      <c r="I13" s="27" t="s">
        <v>48</v>
      </c>
      <c r="J13" s="27" t="s">
        <v>49</v>
      </c>
      <c r="M13" s="19" t="s">
        <v>50</v>
      </c>
    </row>
    <row r="14" customFormat="false" ht="158.2" hidden="false" customHeight="false" outlineLevel="0" collapsed="false">
      <c r="A14" s="27" t="s">
        <v>89</v>
      </c>
      <c r="B14" s="18" t="s">
        <v>90</v>
      </c>
      <c r="C14" s="18" t="s">
        <v>91</v>
      </c>
      <c r="D14" s="18" t="n">
        <v>15</v>
      </c>
      <c r="E14" s="18" t="s">
        <v>74</v>
      </c>
      <c r="F14" s="18" t="n">
        <v>18</v>
      </c>
      <c r="G14" s="19" t="s">
        <v>92</v>
      </c>
      <c r="I14" s="27" t="s">
        <v>93</v>
      </c>
      <c r="J14" s="27" t="s">
        <v>82</v>
      </c>
      <c r="M14" s="19" t="s">
        <v>56</v>
      </c>
      <c r="N14" s="19" t="s">
        <v>94</v>
      </c>
    </row>
    <row r="15" customFormat="false" ht="12.8" hidden="false" customHeight="false" outlineLevel="0" collapsed="false">
      <c r="A15" s="27" t="s">
        <v>95</v>
      </c>
      <c r="B15" s="18" t="s">
        <v>43</v>
      </c>
      <c r="C15" s="18" t="s">
        <v>44</v>
      </c>
      <c r="D15" s="18" t="n">
        <v>15</v>
      </c>
      <c r="E15" s="31" t="s">
        <v>74</v>
      </c>
      <c r="F15" s="18" t="n">
        <v>19</v>
      </c>
      <c r="G15" s="19" t="s">
        <v>96</v>
      </c>
      <c r="H15" s="19" t="s">
        <v>97</v>
      </c>
      <c r="I15" s="27" t="s">
        <v>48</v>
      </c>
      <c r="J15" s="27" t="s">
        <v>49</v>
      </c>
      <c r="M15" s="19" t="s">
        <v>50</v>
      </c>
    </row>
    <row r="16" customFormat="false" ht="12.8" hidden="false" customHeight="false" outlineLevel="0" collapsed="false">
      <c r="A16" s="27" t="s">
        <v>98</v>
      </c>
      <c r="B16" s="18" t="s">
        <v>78</v>
      </c>
      <c r="C16" s="18" t="s">
        <v>79</v>
      </c>
      <c r="D16" s="18" t="n">
        <v>15</v>
      </c>
      <c r="E16" s="18" t="s">
        <v>74</v>
      </c>
      <c r="F16" s="18" t="n">
        <v>19</v>
      </c>
      <c r="G16" s="19" t="s">
        <v>99</v>
      </c>
      <c r="H16" s="19" t="s">
        <v>100</v>
      </c>
      <c r="I16" s="27" t="s">
        <v>48</v>
      </c>
      <c r="J16" s="27" t="s">
        <v>49</v>
      </c>
      <c r="M16" s="19" t="s">
        <v>50</v>
      </c>
    </row>
    <row r="17" customFormat="false" ht="23.85" hidden="false" customHeight="false" outlineLevel="0" collapsed="false">
      <c r="A17" s="27" t="s">
        <v>101</v>
      </c>
      <c r="B17" s="18" t="s">
        <v>43</v>
      </c>
      <c r="C17" s="18" t="s">
        <v>44</v>
      </c>
      <c r="D17" s="18" t="n">
        <v>15</v>
      </c>
      <c r="E17" s="31" t="s">
        <v>74</v>
      </c>
      <c r="F17" s="18" t="n">
        <v>21</v>
      </c>
      <c r="G17" s="19" t="s">
        <v>102</v>
      </c>
      <c r="H17" s="19" t="s">
        <v>103</v>
      </c>
      <c r="I17" s="27" t="s">
        <v>48</v>
      </c>
      <c r="J17" s="27" t="s">
        <v>49</v>
      </c>
      <c r="M17" s="19" t="s">
        <v>50</v>
      </c>
    </row>
    <row r="18" customFormat="false" ht="12.8" hidden="false" customHeight="false" outlineLevel="0" collapsed="false">
      <c r="A18" s="27" t="s">
        <v>104</v>
      </c>
      <c r="B18" s="18" t="s">
        <v>43</v>
      </c>
      <c r="C18" s="18" t="s">
        <v>44</v>
      </c>
      <c r="D18" s="18" t="n">
        <v>15</v>
      </c>
      <c r="E18" s="31" t="s">
        <v>74</v>
      </c>
      <c r="F18" s="18" t="n">
        <v>22</v>
      </c>
      <c r="G18" s="19" t="s">
        <v>105</v>
      </c>
      <c r="H18" s="19" t="s">
        <v>106</v>
      </c>
      <c r="I18" s="27" t="s">
        <v>48</v>
      </c>
      <c r="J18" s="27" t="s">
        <v>49</v>
      </c>
      <c r="M18" s="19" t="s">
        <v>50</v>
      </c>
    </row>
    <row r="19" customFormat="false" ht="12.8" hidden="false" customHeight="false" outlineLevel="0" collapsed="false">
      <c r="A19" s="27" t="s">
        <v>107</v>
      </c>
      <c r="B19" s="18" t="s">
        <v>43</v>
      </c>
      <c r="C19" s="18" t="s">
        <v>44</v>
      </c>
      <c r="D19" s="18" t="n">
        <v>15</v>
      </c>
      <c r="E19" s="31" t="s">
        <v>74</v>
      </c>
      <c r="F19" s="18" t="n">
        <v>25</v>
      </c>
      <c r="G19" s="19" t="s">
        <v>108</v>
      </c>
      <c r="H19" s="19" t="s">
        <v>109</v>
      </c>
      <c r="I19" s="27" t="s">
        <v>48</v>
      </c>
      <c r="J19" s="27" t="s">
        <v>49</v>
      </c>
      <c r="M19" s="19" t="s">
        <v>50</v>
      </c>
    </row>
    <row r="20" customFormat="false" ht="12.8" hidden="false" customHeight="false" outlineLevel="0" collapsed="false">
      <c r="A20" s="27" t="s">
        <v>110</v>
      </c>
      <c r="B20" s="18" t="s">
        <v>43</v>
      </c>
      <c r="C20" s="18" t="s">
        <v>44</v>
      </c>
      <c r="D20" s="18" t="n">
        <v>15</v>
      </c>
      <c r="E20" s="31" t="s">
        <v>111</v>
      </c>
      <c r="F20" s="18" t="n">
        <v>3</v>
      </c>
      <c r="G20" s="19" t="s">
        <v>112</v>
      </c>
      <c r="H20" s="19" t="s">
        <v>113</v>
      </c>
      <c r="I20" s="27" t="s">
        <v>48</v>
      </c>
      <c r="J20" s="27" t="s">
        <v>49</v>
      </c>
      <c r="M20" s="19" t="s">
        <v>50</v>
      </c>
    </row>
    <row r="21" customFormat="false" ht="46.25" hidden="false" customHeight="false" outlineLevel="0" collapsed="false">
      <c r="A21" s="27" t="s">
        <v>114</v>
      </c>
      <c r="B21" s="18" t="s">
        <v>43</v>
      </c>
      <c r="C21" s="18" t="s">
        <v>44</v>
      </c>
      <c r="D21" s="18" t="n">
        <v>15</v>
      </c>
      <c r="E21" s="31" t="s">
        <v>111</v>
      </c>
      <c r="F21" s="18" t="n">
        <v>6</v>
      </c>
      <c r="G21" s="19" t="s">
        <v>115</v>
      </c>
      <c r="H21" s="19" t="s">
        <v>116</v>
      </c>
      <c r="I21" s="27" t="s">
        <v>48</v>
      </c>
      <c r="J21" s="27" t="s">
        <v>49</v>
      </c>
      <c r="M21" s="19" t="s">
        <v>117</v>
      </c>
      <c r="N21" s="19" t="s">
        <v>118</v>
      </c>
    </row>
    <row r="22" customFormat="false" ht="23.85" hidden="false" customHeight="false" outlineLevel="0" collapsed="false">
      <c r="A22" s="27" t="s">
        <v>119</v>
      </c>
      <c r="B22" s="18" t="s">
        <v>43</v>
      </c>
      <c r="C22" s="18" t="s">
        <v>44</v>
      </c>
      <c r="D22" s="18" t="n">
        <v>15</v>
      </c>
      <c r="E22" s="31" t="s">
        <v>111</v>
      </c>
      <c r="F22" s="18" t="n">
        <v>8.5</v>
      </c>
      <c r="G22" s="19" t="s">
        <v>120</v>
      </c>
      <c r="H22" s="19" t="s">
        <v>121</v>
      </c>
      <c r="I22" s="27" t="s">
        <v>48</v>
      </c>
      <c r="J22" s="27" t="s">
        <v>49</v>
      </c>
      <c r="M22" s="19" t="s">
        <v>50</v>
      </c>
    </row>
    <row r="23" customFormat="false" ht="113.4" hidden="false" customHeight="false" outlineLevel="0" collapsed="false">
      <c r="A23" s="27" t="s">
        <v>122</v>
      </c>
      <c r="B23" s="18" t="s">
        <v>43</v>
      </c>
      <c r="C23" s="18" t="s">
        <v>44</v>
      </c>
      <c r="D23" s="18" t="n">
        <v>15</v>
      </c>
      <c r="E23" s="31" t="s">
        <v>111</v>
      </c>
      <c r="F23" s="18" t="n">
        <v>29</v>
      </c>
      <c r="G23" s="19" t="s">
        <v>123</v>
      </c>
      <c r="H23" s="19" t="s">
        <v>124</v>
      </c>
      <c r="I23" s="27" t="s">
        <v>93</v>
      </c>
      <c r="J23" s="27" t="s">
        <v>49</v>
      </c>
      <c r="M23" s="19" t="s">
        <v>56</v>
      </c>
      <c r="N23" s="19" t="s">
        <v>125</v>
      </c>
    </row>
    <row r="24" customFormat="false" ht="79.85" hidden="false" customHeight="false" outlineLevel="0" collapsed="false">
      <c r="A24" s="27" t="s">
        <v>126</v>
      </c>
      <c r="B24" s="18" t="s">
        <v>43</v>
      </c>
      <c r="C24" s="18" t="s">
        <v>44</v>
      </c>
      <c r="D24" s="18" t="n">
        <v>15</v>
      </c>
      <c r="E24" s="31" t="s">
        <v>111</v>
      </c>
      <c r="F24" s="18" t="n">
        <v>30</v>
      </c>
      <c r="G24" s="19" t="s">
        <v>127</v>
      </c>
      <c r="H24" s="19" t="s">
        <v>128</v>
      </c>
      <c r="I24" s="27" t="s">
        <v>48</v>
      </c>
      <c r="J24" s="27" t="s">
        <v>49</v>
      </c>
      <c r="M24" s="19" t="s">
        <v>50</v>
      </c>
    </row>
    <row r="25" customFormat="false" ht="158.2" hidden="false" customHeight="false" outlineLevel="0" collapsed="false">
      <c r="A25" s="27" t="s">
        <v>129</v>
      </c>
      <c r="B25" s="18" t="s">
        <v>130</v>
      </c>
      <c r="C25" s="18" t="s">
        <v>131</v>
      </c>
      <c r="D25" s="18" t="n">
        <v>15</v>
      </c>
      <c r="E25" s="18" t="s">
        <v>132</v>
      </c>
      <c r="F25" s="18" t="n">
        <v>8</v>
      </c>
      <c r="G25" s="19" t="s">
        <v>133</v>
      </c>
      <c r="H25" s="19" t="s">
        <v>134</v>
      </c>
      <c r="I25" s="27" t="s">
        <v>135</v>
      </c>
      <c r="J25" s="27" t="s">
        <v>49</v>
      </c>
      <c r="M25" s="19" t="s">
        <v>56</v>
      </c>
      <c r="N25" s="19" t="s">
        <v>136</v>
      </c>
    </row>
    <row r="26" customFormat="false" ht="46.25" hidden="false" customHeight="false" outlineLevel="0" collapsed="false">
      <c r="A26" s="27" t="s">
        <v>137</v>
      </c>
      <c r="B26" s="18" t="s">
        <v>78</v>
      </c>
      <c r="C26" s="18" t="s">
        <v>79</v>
      </c>
      <c r="D26" s="18" t="n">
        <v>16</v>
      </c>
      <c r="E26" s="18" t="s">
        <v>111</v>
      </c>
      <c r="F26" s="18" t="n">
        <v>6</v>
      </c>
      <c r="G26" s="19" t="s">
        <v>138</v>
      </c>
      <c r="H26" s="19" t="s">
        <v>139</v>
      </c>
      <c r="I26" s="27" t="s">
        <v>48</v>
      </c>
      <c r="J26" s="27" t="s">
        <v>82</v>
      </c>
      <c r="M26" s="19" t="s">
        <v>117</v>
      </c>
      <c r="N26" s="19" t="s">
        <v>140</v>
      </c>
    </row>
    <row r="27" customFormat="false" ht="102.2" hidden="false" customHeight="false" outlineLevel="0" collapsed="false">
      <c r="A27" s="27" t="s">
        <v>141</v>
      </c>
      <c r="B27" s="18" t="s">
        <v>52</v>
      </c>
      <c r="C27" s="18" t="s">
        <v>53</v>
      </c>
      <c r="D27" s="18" t="n">
        <v>16</v>
      </c>
      <c r="E27" s="18" t="s">
        <v>142</v>
      </c>
      <c r="F27" s="18" t="n">
        <v>9</v>
      </c>
      <c r="G27" s="19" t="s">
        <v>143</v>
      </c>
      <c r="H27" s="19" t="s">
        <v>144</v>
      </c>
      <c r="I27" s="27" t="s">
        <v>48</v>
      </c>
      <c r="J27" s="27"/>
      <c r="M27" s="19" t="s">
        <v>56</v>
      </c>
      <c r="N27" s="19" t="s">
        <v>145</v>
      </c>
    </row>
    <row r="28" customFormat="false" ht="12.8" hidden="false" customHeight="false" outlineLevel="0" collapsed="false">
      <c r="A28" s="27" t="s">
        <v>146</v>
      </c>
      <c r="B28" s="18" t="s">
        <v>43</v>
      </c>
      <c r="C28" s="18" t="s">
        <v>44</v>
      </c>
      <c r="D28" s="18" t="n">
        <v>16</v>
      </c>
      <c r="E28" s="31" t="s">
        <v>142</v>
      </c>
      <c r="F28" s="18" t="n">
        <v>10</v>
      </c>
      <c r="G28" s="19" t="s">
        <v>147</v>
      </c>
      <c r="H28" s="19" t="s">
        <v>148</v>
      </c>
      <c r="I28" s="27" t="s">
        <v>48</v>
      </c>
      <c r="J28" s="27" t="s">
        <v>49</v>
      </c>
      <c r="M28" s="19" t="s">
        <v>50</v>
      </c>
    </row>
    <row r="29" customFormat="false" ht="12.8" hidden="false" customHeight="false" outlineLevel="0" collapsed="false">
      <c r="A29" s="27" t="s">
        <v>149</v>
      </c>
      <c r="B29" s="18" t="s">
        <v>43</v>
      </c>
      <c r="C29" s="18" t="s">
        <v>44</v>
      </c>
      <c r="D29" s="18" t="n">
        <v>16</v>
      </c>
      <c r="E29" s="31" t="s">
        <v>142</v>
      </c>
      <c r="F29" s="30" t="n">
        <v>12</v>
      </c>
      <c r="G29" s="19" t="s">
        <v>150</v>
      </c>
      <c r="H29" s="19" t="s">
        <v>151</v>
      </c>
      <c r="I29" s="27" t="s">
        <v>48</v>
      </c>
      <c r="J29" s="27" t="s">
        <v>49</v>
      </c>
      <c r="M29" s="19" t="s">
        <v>50</v>
      </c>
    </row>
    <row r="30" customFormat="false" ht="23.85" hidden="false" customHeight="false" outlineLevel="0" collapsed="false">
      <c r="A30" s="27" t="s">
        <v>152</v>
      </c>
      <c r="B30" s="18" t="s">
        <v>43</v>
      </c>
      <c r="C30" s="18" t="s">
        <v>44</v>
      </c>
      <c r="D30" s="18" t="n">
        <v>16</v>
      </c>
      <c r="E30" s="31" t="s">
        <v>142</v>
      </c>
      <c r="F30" s="18" t="n">
        <v>13</v>
      </c>
      <c r="G30" s="19" t="s">
        <v>153</v>
      </c>
      <c r="H30" s="19" t="s">
        <v>154</v>
      </c>
      <c r="I30" s="27" t="s">
        <v>48</v>
      </c>
      <c r="J30" s="27" t="s">
        <v>49</v>
      </c>
      <c r="M30" s="19" t="s">
        <v>50</v>
      </c>
    </row>
    <row r="31" customFormat="false" ht="91" hidden="false" customHeight="false" outlineLevel="0" collapsed="false">
      <c r="A31" s="27" t="s">
        <v>155</v>
      </c>
      <c r="B31" s="18" t="s">
        <v>90</v>
      </c>
      <c r="C31" s="18" t="s">
        <v>91</v>
      </c>
      <c r="D31" s="18" t="n">
        <v>16</v>
      </c>
      <c r="E31" s="18" t="s">
        <v>142</v>
      </c>
      <c r="F31" s="18" t="n">
        <v>13</v>
      </c>
      <c r="G31" s="19" t="s">
        <v>156</v>
      </c>
      <c r="I31" s="27" t="s">
        <v>93</v>
      </c>
      <c r="J31" s="27" t="s">
        <v>82</v>
      </c>
      <c r="M31" s="19" t="s">
        <v>56</v>
      </c>
      <c r="N31" s="19" t="s">
        <v>157</v>
      </c>
    </row>
    <row r="32" customFormat="false" ht="12.8" hidden="false" customHeight="false" outlineLevel="0" collapsed="false">
      <c r="A32" s="27" t="s">
        <v>158</v>
      </c>
      <c r="B32" s="18" t="s">
        <v>78</v>
      </c>
      <c r="C32" s="18" t="s">
        <v>79</v>
      </c>
      <c r="D32" s="18" t="n">
        <v>16</v>
      </c>
      <c r="E32" s="18" t="s">
        <v>142</v>
      </c>
      <c r="G32" s="19" t="s">
        <v>159</v>
      </c>
      <c r="H32" s="19" t="s">
        <v>160</v>
      </c>
      <c r="I32" s="27" t="s">
        <v>48</v>
      </c>
      <c r="J32" s="27" t="s">
        <v>82</v>
      </c>
      <c r="M32" s="19" t="s">
        <v>50</v>
      </c>
      <c r="N32" s="19" t="s">
        <v>161</v>
      </c>
    </row>
    <row r="33" customFormat="false" ht="57.45" hidden="false" customHeight="false" outlineLevel="0" collapsed="false">
      <c r="A33" s="27" t="s">
        <v>162</v>
      </c>
      <c r="B33" s="18" t="s">
        <v>130</v>
      </c>
      <c r="C33" s="18" t="s">
        <v>131</v>
      </c>
      <c r="D33" s="18" t="n">
        <v>16</v>
      </c>
      <c r="E33" s="18" t="s">
        <v>163</v>
      </c>
      <c r="F33" s="18" t="n">
        <v>10</v>
      </c>
      <c r="G33" s="19" t="s">
        <v>164</v>
      </c>
      <c r="H33" s="19" t="s">
        <v>165</v>
      </c>
      <c r="I33" s="27" t="s">
        <v>93</v>
      </c>
      <c r="J33" s="27" t="s">
        <v>49</v>
      </c>
      <c r="M33" s="19" t="s">
        <v>117</v>
      </c>
      <c r="N33" s="19" t="s">
        <v>166</v>
      </c>
    </row>
    <row r="34" customFormat="false" ht="91" hidden="false" customHeight="false" outlineLevel="0" collapsed="false">
      <c r="A34" s="27" t="s">
        <v>167</v>
      </c>
      <c r="B34" s="18" t="s">
        <v>52</v>
      </c>
      <c r="C34" s="18" t="s">
        <v>53</v>
      </c>
      <c r="D34" s="18" t="n">
        <v>17</v>
      </c>
      <c r="E34" s="18" t="s">
        <v>142</v>
      </c>
      <c r="F34" s="18" t="n">
        <v>1</v>
      </c>
      <c r="G34" s="19" t="s">
        <v>168</v>
      </c>
      <c r="H34" s="19" t="s">
        <v>169</v>
      </c>
      <c r="I34" s="27" t="s">
        <v>48</v>
      </c>
      <c r="J34" s="27"/>
      <c r="M34" s="19" t="s">
        <v>117</v>
      </c>
      <c r="N34" s="19" t="s">
        <v>170</v>
      </c>
    </row>
    <row r="35" customFormat="false" ht="23.85" hidden="false" customHeight="false" outlineLevel="0" collapsed="false">
      <c r="A35" s="27" t="s">
        <v>171</v>
      </c>
      <c r="B35" s="18" t="s">
        <v>43</v>
      </c>
      <c r="C35" s="18" t="s">
        <v>44</v>
      </c>
      <c r="D35" s="18" t="n">
        <v>17</v>
      </c>
      <c r="E35" s="31" t="s">
        <v>142</v>
      </c>
      <c r="F35" s="18" t="n">
        <v>3</v>
      </c>
      <c r="G35" s="19" t="s">
        <v>150</v>
      </c>
      <c r="H35" s="19" t="s">
        <v>172</v>
      </c>
      <c r="I35" s="27" t="s">
        <v>48</v>
      </c>
      <c r="J35" s="27" t="s">
        <v>49</v>
      </c>
      <c r="M35" s="19" t="s">
        <v>50</v>
      </c>
    </row>
    <row r="36" customFormat="false" ht="12.8" hidden="false" customHeight="false" outlineLevel="0" collapsed="false">
      <c r="A36" s="27" t="s">
        <v>173</v>
      </c>
      <c r="B36" s="18" t="s">
        <v>43</v>
      </c>
      <c r="C36" s="18" t="s">
        <v>44</v>
      </c>
      <c r="D36" s="18" t="n">
        <v>17</v>
      </c>
      <c r="E36" s="31" t="s">
        <v>142</v>
      </c>
      <c r="F36" s="18" t="n">
        <v>4</v>
      </c>
      <c r="G36" s="19" t="s">
        <v>174</v>
      </c>
      <c r="H36" s="19" t="s">
        <v>175</v>
      </c>
      <c r="I36" s="27" t="s">
        <v>48</v>
      </c>
      <c r="J36" s="27" t="s">
        <v>49</v>
      </c>
      <c r="M36" s="19" t="s">
        <v>50</v>
      </c>
    </row>
    <row r="37" customFormat="false" ht="68.65" hidden="false" customHeight="false" outlineLevel="0" collapsed="false">
      <c r="A37" s="27" t="s">
        <v>176</v>
      </c>
      <c r="B37" s="18" t="s">
        <v>43</v>
      </c>
      <c r="C37" s="18" t="s">
        <v>44</v>
      </c>
      <c r="D37" s="18" t="n">
        <v>17</v>
      </c>
      <c r="E37" s="18" t="s">
        <v>142</v>
      </c>
      <c r="F37" s="18" t="n">
        <v>4</v>
      </c>
      <c r="G37" s="19" t="s">
        <v>177</v>
      </c>
      <c r="H37" s="19" t="s">
        <v>178</v>
      </c>
      <c r="I37" s="27" t="s">
        <v>48</v>
      </c>
      <c r="J37" s="27" t="s">
        <v>49</v>
      </c>
      <c r="M37" s="19" t="s">
        <v>50</v>
      </c>
    </row>
    <row r="38" customFormat="false" ht="46.25" hidden="false" customHeight="false" outlineLevel="0" collapsed="false">
      <c r="A38" s="27" t="s">
        <v>179</v>
      </c>
      <c r="B38" s="18" t="s">
        <v>43</v>
      </c>
      <c r="C38" s="18" t="s">
        <v>44</v>
      </c>
      <c r="D38" s="18" t="n">
        <v>17</v>
      </c>
      <c r="E38" s="18" t="s">
        <v>142</v>
      </c>
      <c r="F38" s="18" t="n">
        <v>4</v>
      </c>
      <c r="G38" s="19" t="s">
        <v>180</v>
      </c>
      <c r="H38" s="19" t="s">
        <v>181</v>
      </c>
      <c r="I38" s="27" t="s">
        <v>135</v>
      </c>
      <c r="J38" s="27" t="s">
        <v>49</v>
      </c>
      <c r="M38" s="19" t="s">
        <v>117</v>
      </c>
      <c r="N38" s="19" t="s">
        <v>182</v>
      </c>
    </row>
    <row r="39" customFormat="false" ht="12.8" hidden="false" customHeight="false" outlineLevel="0" collapsed="false">
      <c r="A39" s="27" t="s">
        <v>183</v>
      </c>
      <c r="B39" s="18" t="s">
        <v>43</v>
      </c>
      <c r="C39" s="18" t="s">
        <v>44</v>
      </c>
      <c r="D39" s="18" t="n">
        <v>17</v>
      </c>
      <c r="E39" s="18" t="s">
        <v>142</v>
      </c>
      <c r="F39" s="18" t="n">
        <v>6</v>
      </c>
      <c r="G39" s="19" t="s">
        <v>184</v>
      </c>
      <c r="H39" s="19" t="s">
        <v>185</v>
      </c>
      <c r="I39" s="27" t="s">
        <v>48</v>
      </c>
      <c r="J39" s="27" t="s">
        <v>49</v>
      </c>
      <c r="M39" s="19" t="s">
        <v>50</v>
      </c>
    </row>
    <row r="40" customFormat="false" ht="12.8" hidden="false" customHeight="false" outlineLevel="0" collapsed="false">
      <c r="A40" s="27" t="s">
        <v>186</v>
      </c>
      <c r="B40" s="18" t="s">
        <v>43</v>
      </c>
      <c r="C40" s="18" t="s">
        <v>44</v>
      </c>
      <c r="D40" s="18" t="n">
        <v>17</v>
      </c>
      <c r="E40" s="18" t="s">
        <v>187</v>
      </c>
      <c r="F40" s="18" t="n">
        <v>8</v>
      </c>
      <c r="G40" s="19" t="s">
        <v>184</v>
      </c>
      <c r="H40" s="19" t="s">
        <v>188</v>
      </c>
      <c r="I40" s="27" t="s">
        <v>48</v>
      </c>
      <c r="J40" s="27" t="s">
        <v>49</v>
      </c>
      <c r="M40" s="19" t="s">
        <v>50</v>
      </c>
    </row>
    <row r="41" customFormat="false" ht="12.8" hidden="false" customHeight="false" outlineLevel="0" collapsed="false">
      <c r="A41" s="27" t="s">
        <v>189</v>
      </c>
      <c r="B41" s="18" t="s">
        <v>43</v>
      </c>
      <c r="C41" s="18" t="s">
        <v>44</v>
      </c>
      <c r="D41" s="18" t="n">
        <v>17</v>
      </c>
      <c r="E41" s="18" t="s">
        <v>187</v>
      </c>
      <c r="F41" s="18" t="n">
        <v>8</v>
      </c>
      <c r="G41" s="19" t="s">
        <v>190</v>
      </c>
      <c r="H41" s="19" t="s">
        <v>191</v>
      </c>
      <c r="I41" s="27" t="s">
        <v>48</v>
      </c>
      <c r="J41" s="27" t="s">
        <v>49</v>
      </c>
      <c r="M41" s="19" t="s">
        <v>50</v>
      </c>
    </row>
    <row r="42" customFormat="false" ht="12.8" hidden="false" customHeight="false" outlineLevel="0" collapsed="false">
      <c r="A42" s="27" t="s">
        <v>192</v>
      </c>
      <c r="B42" s="18" t="s">
        <v>43</v>
      </c>
      <c r="C42" s="18" t="s">
        <v>44</v>
      </c>
      <c r="D42" s="18" t="n">
        <v>17</v>
      </c>
      <c r="E42" s="18" t="s">
        <v>187</v>
      </c>
      <c r="F42" s="18" t="n">
        <v>8</v>
      </c>
      <c r="G42" s="19" t="s">
        <v>193</v>
      </c>
      <c r="H42" s="19" t="s">
        <v>194</v>
      </c>
      <c r="I42" s="27" t="s">
        <v>48</v>
      </c>
      <c r="J42" s="27" t="s">
        <v>49</v>
      </c>
      <c r="M42" s="19" t="s">
        <v>50</v>
      </c>
    </row>
    <row r="43" customFormat="false" ht="23.85" hidden="false" customHeight="false" outlineLevel="0" collapsed="false">
      <c r="A43" s="27" t="s">
        <v>195</v>
      </c>
      <c r="B43" s="18" t="s">
        <v>43</v>
      </c>
      <c r="C43" s="18" t="s">
        <v>44</v>
      </c>
      <c r="D43" s="18" t="n">
        <v>17</v>
      </c>
      <c r="E43" s="18" t="s">
        <v>187</v>
      </c>
      <c r="F43" s="18" t="n">
        <v>9</v>
      </c>
      <c r="G43" s="19" t="s">
        <v>196</v>
      </c>
      <c r="H43" s="19" t="s">
        <v>197</v>
      </c>
      <c r="I43" s="27" t="s">
        <v>48</v>
      </c>
      <c r="J43" s="27" t="s">
        <v>49</v>
      </c>
      <c r="M43" s="19" t="s">
        <v>50</v>
      </c>
    </row>
    <row r="44" customFormat="false" ht="12.8" hidden="false" customHeight="false" outlineLevel="0" collapsed="false">
      <c r="A44" s="27" t="s">
        <v>198</v>
      </c>
      <c r="B44" s="18" t="s">
        <v>78</v>
      </c>
      <c r="C44" s="18" t="s">
        <v>79</v>
      </c>
      <c r="D44" s="18" t="n">
        <v>17</v>
      </c>
      <c r="E44" s="18" t="s">
        <v>187</v>
      </c>
      <c r="F44" s="18" t="n">
        <v>9</v>
      </c>
      <c r="G44" s="19" t="s">
        <v>199</v>
      </c>
      <c r="H44" s="19" t="s">
        <v>200</v>
      </c>
      <c r="I44" s="27" t="s">
        <v>48</v>
      </c>
      <c r="J44" s="27" t="s">
        <v>49</v>
      </c>
      <c r="M44" s="19" t="s">
        <v>50</v>
      </c>
    </row>
    <row r="45" customFormat="false" ht="35.05" hidden="false" customHeight="false" outlineLevel="0" collapsed="false">
      <c r="A45" s="27" t="s">
        <v>201</v>
      </c>
      <c r="B45" s="18" t="s">
        <v>43</v>
      </c>
      <c r="C45" s="18" t="s">
        <v>44</v>
      </c>
      <c r="D45" s="18" t="n">
        <v>17</v>
      </c>
      <c r="E45" s="18" t="s">
        <v>187</v>
      </c>
      <c r="F45" s="18" t="n">
        <v>10</v>
      </c>
      <c r="G45" s="19" t="s">
        <v>202</v>
      </c>
      <c r="H45" s="19" t="s">
        <v>203</v>
      </c>
      <c r="I45" s="27" t="s">
        <v>48</v>
      </c>
      <c r="J45" s="27" t="s">
        <v>49</v>
      </c>
      <c r="M45" s="19" t="s">
        <v>50</v>
      </c>
    </row>
    <row r="46" customFormat="false" ht="35.05" hidden="false" customHeight="false" outlineLevel="0" collapsed="false">
      <c r="A46" s="27" t="s">
        <v>204</v>
      </c>
      <c r="B46" s="18" t="s">
        <v>43</v>
      </c>
      <c r="C46" s="18" t="s">
        <v>44</v>
      </c>
      <c r="D46" s="18" t="n">
        <v>17</v>
      </c>
      <c r="E46" s="18" t="s">
        <v>187</v>
      </c>
      <c r="F46" s="18" t="n">
        <v>11</v>
      </c>
      <c r="G46" s="19" t="s">
        <v>205</v>
      </c>
      <c r="H46" s="19" t="s">
        <v>206</v>
      </c>
      <c r="I46" s="27" t="s">
        <v>135</v>
      </c>
      <c r="J46" s="27" t="s">
        <v>49</v>
      </c>
      <c r="M46" s="19" t="s">
        <v>50</v>
      </c>
    </row>
    <row r="47" customFormat="false" ht="68.65" hidden="false" customHeight="false" outlineLevel="0" collapsed="false">
      <c r="A47" s="27" t="s">
        <v>207</v>
      </c>
      <c r="B47" s="18" t="s">
        <v>43</v>
      </c>
      <c r="C47" s="18" t="s">
        <v>44</v>
      </c>
      <c r="D47" s="18" t="n">
        <v>17</v>
      </c>
      <c r="E47" s="18" t="s">
        <v>187</v>
      </c>
      <c r="F47" s="18" t="n">
        <v>12</v>
      </c>
      <c r="G47" s="19" t="s">
        <v>208</v>
      </c>
      <c r="H47" s="19" t="s">
        <v>209</v>
      </c>
      <c r="I47" s="27" t="s">
        <v>135</v>
      </c>
      <c r="J47" s="27" t="s">
        <v>49</v>
      </c>
      <c r="M47" s="19" t="s">
        <v>117</v>
      </c>
      <c r="N47" s="19" t="s">
        <v>210</v>
      </c>
    </row>
    <row r="48" customFormat="false" ht="57.45" hidden="false" customHeight="false" outlineLevel="0" collapsed="false">
      <c r="A48" s="27" t="s">
        <v>211</v>
      </c>
      <c r="B48" s="18" t="s">
        <v>43</v>
      </c>
      <c r="C48" s="18" t="s">
        <v>44</v>
      </c>
      <c r="D48" s="18" t="n">
        <v>17</v>
      </c>
      <c r="E48" s="18" t="s">
        <v>187</v>
      </c>
      <c r="F48" s="18" t="n">
        <v>13</v>
      </c>
      <c r="G48" s="19" t="s">
        <v>212</v>
      </c>
      <c r="H48" s="19" t="s">
        <v>213</v>
      </c>
      <c r="I48" s="27" t="s">
        <v>135</v>
      </c>
      <c r="J48" s="27" t="s">
        <v>49</v>
      </c>
      <c r="M48" s="19" t="s">
        <v>117</v>
      </c>
      <c r="N48" s="19" t="s">
        <v>214</v>
      </c>
    </row>
    <row r="49" customFormat="false" ht="23.85" hidden="false" customHeight="false" outlineLevel="0" collapsed="false">
      <c r="A49" s="27" t="s">
        <v>215</v>
      </c>
      <c r="B49" s="18" t="s">
        <v>216</v>
      </c>
      <c r="C49" s="18" t="s">
        <v>44</v>
      </c>
      <c r="D49" s="18" t="n">
        <v>17</v>
      </c>
      <c r="E49" s="18" t="s">
        <v>187</v>
      </c>
      <c r="F49" s="18" t="n">
        <v>13.5</v>
      </c>
      <c r="G49" s="19" t="s">
        <v>217</v>
      </c>
      <c r="H49" s="19" t="s">
        <v>218</v>
      </c>
      <c r="I49" s="27" t="s">
        <v>48</v>
      </c>
      <c r="J49" s="27" t="s">
        <v>49</v>
      </c>
      <c r="M49" s="19" t="s">
        <v>50</v>
      </c>
    </row>
    <row r="50" customFormat="false" ht="12.8" hidden="false" customHeight="false" outlineLevel="0" collapsed="false">
      <c r="A50" s="27" t="s">
        <v>219</v>
      </c>
      <c r="B50" s="18" t="s">
        <v>43</v>
      </c>
      <c r="C50" s="18" t="s">
        <v>44</v>
      </c>
      <c r="D50" s="18" t="n">
        <v>17</v>
      </c>
      <c r="E50" s="18" t="s">
        <v>187</v>
      </c>
      <c r="F50" s="18" t="n">
        <v>14</v>
      </c>
      <c r="G50" s="19" t="s">
        <v>220</v>
      </c>
      <c r="H50" s="19" t="s">
        <v>221</v>
      </c>
      <c r="I50" s="27" t="s">
        <v>48</v>
      </c>
      <c r="J50" s="27" t="s">
        <v>49</v>
      </c>
      <c r="M50" s="19" t="s">
        <v>50</v>
      </c>
    </row>
    <row r="51" customFormat="false" ht="158.2" hidden="false" customHeight="false" outlineLevel="0" collapsed="false">
      <c r="A51" s="27" t="s">
        <v>222</v>
      </c>
      <c r="B51" s="18" t="s">
        <v>223</v>
      </c>
      <c r="C51" s="18" t="s">
        <v>224</v>
      </c>
      <c r="D51" s="18" t="n">
        <v>17</v>
      </c>
      <c r="E51" s="18" t="s">
        <v>187</v>
      </c>
      <c r="F51" s="18" t="n">
        <v>14</v>
      </c>
      <c r="G51" s="19" t="s">
        <v>225</v>
      </c>
      <c r="H51" s="19" t="s">
        <v>226</v>
      </c>
      <c r="I51" s="27" t="s">
        <v>135</v>
      </c>
      <c r="J51" s="27" t="s">
        <v>82</v>
      </c>
      <c r="M51" s="19" t="s">
        <v>56</v>
      </c>
      <c r="N51" s="19" t="s">
        <v>227</v>
      </c>
    </row>
    <row r="52" customFormat="false" ht="23.85" hidden="false" customHeight="false" outlineLevel="0" collapsed="false">
      <c r="A52" s="27" t="s">
        <v>228</v>
      </c>
      <c r="B52" s="18" t="s">
        <v>52</v>
      </c>
      <c r="C52" s="18" t="s">
        <v>53</v>
      </c>
      <c r="D52" s="18" t="n">
        <v>17</v>
      </c>
      <c r="E52" s="18" t="s">
        <v>187</v>
      </c>
      <c r="F52" s="18" t="n">
        <v>15</v>
      </c>
      <c r="G52" s="19" t="s">
        <v>229</v>
      </c>
      <c r="H52" s="19" t="s">
        <v>230</v>
      </c>
      <c r="I52" s="27" t="s">
        <v>48</v>
      </c>
      <c r="J52" s="27"/>
      <c r="M52" s="19" t="s">
        <v>50</v>
      </c>
    </row>
    <row r="53" customFormat="false" ht="57.45" hidden="false" customHeight="false" outlineLevel="0" collapsed="false">
      <c r="A53" s="27" t="s">
        <v>231</v>
      </c>
      <c r="B53" s="18" t="s">
        <v>52</v>
      </c>
      <c r="C53" s="18" t="s">
        <v>53</v>
      </c>
      <c r="D53" s="18" t="n">
        <v>17</v>
      </c>
      <c r="E53" s="18" t="s">
        <v>187</v>
      </c>
      <c r="F53" s="18" t="n">
        <v>15</v>
      </c>
      <c r="G53" s="19" t="s">
        <v>232</v>
      </c>
      <c r="H53" s="19" t="s">
        <v>233</v>
      </c>
      <c r="I53" s="27" t="s">
        <v>48</v>
      </c>
      <c r="J53" s="27"/>
      <c r="M53" s="19" t="s">
        <v>56</v>
      </c>
      <c r="N53" s="19" t="s">
        <v>234</v>
      </c>
    </row>
    <row r="54" customFormat="false" ht="12.8" hidden="false" customHeight="false" outlineLevel="0" collapsed="false">
      <c r="A54" s="27" t="s">
        <v>235</v>
      </c>
      <c r="B54" s="18" t="s">
        <v>43</v>
      </c>
      <c r="C54" s="18" t="s">
        <v>44</v>
      </c>
      <c r="D54" s="18" t="n">
        <v>17</v>
      </c>
      <c r="E54" s="18" t="s">
        <v>236</v>
      </c>
      <c r="F54" s="18" t="n">
        <v>17</v>
      </c>
      <c r="G54" s="19" t="s">
        <v>184</v>
      </c>
      <c r="H54" s="19" t="s">
        <v>237</v>
      </c>
      <c r="I54" s="27" t="s">
        <v>48</v>
      </c>
      <c r="J54" s="27" t="s">
        <v>49</v>
      </c>
      <c r="M54" s="19" t="s">
        <v>50</v>
      </c>
    </row>
    <row r="55" customFormat="false" ht="12.8" hidden="false" customHeight="false" outlineLevel="0" collapsed="false">
      <c r="A55" s="27" t="s">
        <v>238</v>
      </c>
      <c r="B55" s="18" t="s">
        <v>43</v>
      </c>
      <c r="C55" s="18" t="s">
        <v>44</v>
      </c>
      <c r="D55" s="18" t="n">
        <v>17</v>
      </c>
      <c r="E55" s="18" t="s">
        <v>236</v>
      </c>
      <c r="F55" s="18" t="n">
        <v>18</v>
      </c>
      <c r="G55" s="19" t="s">
        <v>220</v>
      </c>
      <c r="H55" s="19" t="s">
        <v>239</v>
      </c>
      <c r="I55" s="27" t="s">
        <v>48</v>
      </c>
      <c r="J55" s="27" t="s">
        <v>49</v>
      </c>
      <c r="M55" s="19" t="s">
        <v>50</v>
      </c>
    </row>
    <row r="56" customFormat="false" ht="12.8" hidden="false" customHeight="false" outlineLevel="0" collapsed="false">
      <c r="A56" s="27" t="s">
        <v>240</v>
      </c>
      <c r="B56" s="18" t="s">
        <v>43</v>
      </c>
      <c r="C56" s="18" t="s">
        <v>44</v>
      </c>
      <c r="D56" s="18" t="n">
        <v>17</v>
      </c>
      <c r="E56" s="18" t="s">
        <v>236</v>
      </c>
      <c r="F56" s="18" t="n">
        <v>19</v>
      </c>
      <c r="G56" s="19" t="s">
        <v>241</v>
      </c>
      <c r="H56" s="19" t="s">
        <v>242</v>
      </c>
      <c r="I56" s="27" t="s">
        <v>48</v>
      </c>
      <c r="J56" s="27" t="s">
        <v>49</v>
      </c>
      <c r="M56" s="19" t="s">
        <v>50</v>
      </c>
    </row>
    <row r="57" customFormat="false" ht="57.45" hidden="false" customHeight="false" outlineLevel="0" collapsed="false">
      <c r="A57" s="27" t="s">
        <v>243</v>
      </c>
      <c r="B57" s="18" t="s">
        <v>43</v>
      </c>
      <c r="C57" s="18" t="s">
        <v>44</v>
      </c>
      <c r="D57" s="18" t="n">
        <v>17</v>
      </c>
      <c r="E57" s="18" t="s">
        <v>236</v>
      </c>
      <c r="F57" s="18" t="n">
        <v>19</v>
      </c>
      <c r="G57" s="19" t="s">
        <v>244</v>
      </c>
      <c r="H57" s="19" t="s">
        <v>245</v>
      </c>
      <c r="I57" s="27" t="s">
        <v>48</v>
      </c>
      <c r="J57" s="27" t="s">
        <v>49</v>
      </c>
      <c r="M57" s="19" t="s">
        <v>50</v>
      </c>
    </row>
    <row r="58" customFormat="false" ht="12.8" hidden="false" customHeight="false" outlineLevel="0" collapsed="false">
      <c r="A58" s="27" t="s">
        <v>246</v>
      </c>
      <c r="B58" s="18" t="s">
        <v>43</v>
      </c>
      <c r="C58" s="18" t="s">
        <v>44</v>
      </c>
      <c r="D58" s="18" t="n">
        <v>17</v>
      </c>
      <c r="E58" s="18" t="s">
        <v>236</v>
      </c>
      <c r="F58" s="18" t="n">
        <v>21</v>
      </c>
      <c r="G58" s="19" t="s">
        <v>184</v>
      </c>
      <c r="H58" s="19" t="s">
        <v>247</v>
      </c>
      <c r="I58" s="27" t="s">
        <v>48</v>
      </c>
      <c r="J58" s="27" t="s">
        <v>49</v>
      </c>
      <c r="M58" s="19" t="s">
        <v>50</v>
      </c>
    </row>
    <row r="59" customFormat="false" ht="12.8" hidden="false" customHeight="false" outlineLevel="0" collapsed="false">
      <c r="A59" s="27" t="s">
        <v>248</v>
      </c>
      <c r="B59" s="18" t="s">
        <v>43</v>
      </c>
      <c r="C59" s="18" t="s">
        <v>44</v>
      </c>
      <c r="D59" s="18" t="n">
        <v>17</v>
      </c>
      <c r="E59" s="18" t="s">
        <v>249</v>
      </c>
      <c r="F59" s="18" t="n">
        <v>23</v>
      </c>
      <c r="G59" s="19" t="s">
        <v>250</v>
      </c>
      <c r="H59" s="19" t="s">
        <v>251</v>
      </c>
      <c r="I59" s="27" t="s">
        <v>48</v>
      </c>
      <c r="J59" s="27" t="s">
        <v>49</v>
      </c>
      <c r="M59" s="19" t="s">
        <v>50</v>
      </c>
    </row>
    <row r="60" customFormat="false" ht="57.45" hidden="false" customHeight="false" outlineLevel="0" collapsed="false">
      <c r="A60" s="27" t="s">
        <v>252</v>
      </c>
      <c r="B60" s="18" t="s">
        <v>52</v>
      </c>
      <c r="C60" s="18" t="s">
        <v>53</v>
      </c>
      <c r="D60" s="18" t="n">
        <v>17</v>
      </c>
      <c r="E60" s="18" t="s">
        <v>249</v>
      </c>
      <c r="F60" s="18" t="n">
        <v>23</v>
      </c>
      <c r="G60" s="19" t="s">
        <v>253</v>
      </c>
      <c r="H60" s="19" t="s">
        <v>254</v>
      </c>
      <c r="I60" s="27" t="s">
        <v>48</v>
      </c>
      <c r="J60" s="27"/>
      <c r="M60" s="19" t="s">
        <v>56</v>
      </c>
      <c r="N60" s="19" t="s">
        <v>255</v>
      </c>
    </row>
    <row r="61" customFormat="false" ht="23.85" hidden="false" customHeight="false" outlineLevel="0" collapsed="false">
      <c r="A61" s="27" t="s">
        <v>256</v>
      </c>
      <c r="B61" s="18" t="s">
        <v>78</v>
      </c>
      <c r="C61" s="18" t="s">
        <v>79</v>
      </c>
      <c r="D61" s="18" t="n">
        <v>17</v>
      </c>
      <c r="E61" s="18" t="s">
        <v>249</v>
      </c>
      <c r="F61" s="18" t="n">
        <v>23</v>
      </c>
      <c r="G61" s="19" t="s">
        <v>257</v>
      </c>
      <c r="H61" s="19" t="s">
        <v>258</v>
      </c>
      <c r="I61" s="27" t="s">
        <v>48</v>
      </c>
      <c r="J61" s="27" t="s">
        <v>82</v>
      </c>
      <c r="M61" s="19" t="s">
        <v>50</v>
      </c>
    </row>
    <row r="62" customFormat="false" ht="12.8" hidden="false" customHeight="false" outlineLevel="0" collapsed="false">
      <c r="A62" s="27" t="s">
        <v>259</v>
      </c>
      <c r="B62" s="18" t="s">
        <v>43</v>
      </c>
      <c r="C62" s="18" t="s">
        <v>44</v>
      </c>
      <c r="D62" s="18" t="n">
        <v>17</v>
      </c>
      <c r="E62" s="18" t="s">
        <v>249</v>
      </c>
      <c r="F62" s="18" t="n">
        <v>25</v>
      </c>
      <c r="G62" s="19" t="s">
        <v>260</v>
      </c>
      <c r="H62" s="19" t="s">
        <v>261</v>
      </c>
      <c r="I62" s="27" t="s">
        <v>48</v>
      </c>
      <c r="J62" s="27" t="s">
        <v>49</v>
      </c>
      <c r="M62" s="19" t="s">
        <v>50</v>
      </c>
    </row>
    <row r="63" customFormat="false" ht="23.85" hidden="false" customHeight="false" outlineLevel="0" collapsed="false">
      <c r="A63" s="27" t="s">
        <v>262</v>
      </c>
      <c r="B63" s="18" t="s">
        <v>43</v>
      </c>
      <c r="C63" s="18" t="s">
        <v>44</v>
      </c>
      <c r="D63" s="18" t="n">
        <v>17</v>
      </c>
      <c r="E63" s="18" t="s">
        <v>249</v>
      </c>
      <c r="F63" s="18" t="n">
        <v>25</v>
      </c>
      <c r="G63" s="19" t="s">
        <v>263</v>
      </c>
      <c r="H63" s="19" t="s">
        <v>264</v>
      </c>
      <c r="I63" s="27" t="s">
        <v>48</v>
      </c>
      <c r="J63" s="27" t="s">
        <v>49</v>
      </c>
      <c r="M63" s="19" t="s">
        <v>50</v>
      </c>
    </row>
    <row r="64" customFormat="false" ht="12.8" hidden="false" customHeight="false" outlineLevel="0" collapsed="false">
      <c r="A64" s="27" t="s">
        <v>265</v>
      </c>
      <c r="B64" s="18" t="s">
        <v>43</v>
      </c>
      <c r="C64" s="18" t="s">
        <v>44</v>
      </c>
      <c r="D64" s="18" t="n">
        <v>17</v>
      </c>
      <c r="E64" s="18" t="s">
        <v>249</v>
      </c>
      <c r="F64" s="18" t="n">
        <v>27</v>
      </c>
      <c r="G64" s="19" t="s">
        <v>266</v>
      </c>
      <c r="H64" s="19" t="s">
        <v>267</v>
      </c>
      <c r="I64" s="27" t="s">
        <v>48</v>
      </c>
      <c r="J64" s="27" t="s">
        <v>49</v>
      </c>
      <c r="M64" s="19" t="s">
        <v>50</v>
      </c>
    </row>
    <row r="65" customFormat="false" ht="46.25" hidden="false" customHeight="false" outlineLevel="0" collapsed="false">
      <c r="A65" s="27" t="s">
        <v>268</v>
      </c>
      <c r="B65" s="18" t="s">
        <v>130</v>
      </c>
      <c r="C65" s="18" t="s">
        <v>131</v>
      </c>
      <c r="D65" s="18" t="n">
        <v>17</v>
      </c>
      <c r="E65" s="18" t="s">
        <v>269</v>
      </c>
      <c r="F65" s="18" t="n">
        <v>11</v>
      </c>
      <c r="G65" s="19" t="s">
        <v>270</v>
      </c>
      <c r="H65" s="19" t="s">
        <v>271</v>
      </c>
      <c r="I65" s="27" t="s">
        <v>135</v>
      </c>
      <c r="J65" s="27" t="s">
        <v>49</v>
      </c>
      <c r="M65" s="19" t="s">
        <v>117</v>
      </c>
      <c r="N65" s="19" t="s">
        <v>206</v>
      </c>
    </row>
    <row r="66" customFormat="false" ht="158.2" hidden="false" customHeight="false" outlineLevel="0" collapsed="false">
      <c r="A66" s="27" t="s">
        <v>272</v>
      </c>
      <c r="B66" s="18" t="s">
        <v>130</v>
      </c>
      <c r="C66" s="18" t="s">
        <v>131</v>
      </c>
      <c r="D66" s="18" t="n">
        <v>17</v>
      </c>
      <c r="E66" s="18" t="s">
        <v>269</v>
      </c>
      <c r="F66" s="18" t="n">
        <v>14</v>
      </c>
      <c r="G66" s="19" t="s">
        <v>273</v>
      </c>
      <c r="H66" s="19" t="s">
        <v>274</v>
      </c>
      <c r="I66" s="27" t="s">
        <v>135</v>
      </c>
      <c r="J66" s="27" t="s">
        <v>49</v>
      </c>
      <c r="M66" s="19" t="s">
        <v>117</v>
      </c>
      <c r="N66" s="19" t="s">
        <v>275</v>
      </c>
    </row>
    <row r="67" customFormat="false" ht="35.05" hidden="false" customHeight="false" outlineLevel="0" collapsed="false">
      <c r="A67" s="27" t="s">
        <v>276</v>
      </c>
      <c r="B67" s="18" t="s">
        <v>43</v>
      </c>
      <c r="C67" s="18" t="s">
        <v>44</v>
      </c>
      <c r="D67" s="18" t="n">
        <v>18</v>
      </c>
      <c r="E67" s="18" t="s">
        <v>249</v>
      </c>
      <c r="F67" s="18" t="n">
        <v>1</v>
      </c>
      <c r="G67" s="19" t="s">
        <v>277</v>
      </c>
      <c r="H67" s="19" t="s">
        <v>278</v>
      </c>
      <c r="I67" s="27" t="s">
        <v>48</v>
      </c>
      <c r="J67" s="27" t="s">
        <v>49</v>
      </c>
      <c r="M67" s="19" t="s">
        <v>50</v>
      </c>
    </row>
    <row r="68" customFormat="false" ht="23.85" hidden="false" customHeight="false" outlineLevel="0" collapsed="false">
      <c r="A68" s="27" t="s">
        <v>279</v>
      </c>
      <c r="B68" s="18" t="s">
        <v>78</v>
      </c>
      <c r="C68" s="18" t="s">
        <v>79</v>
      </c>
      <c r="D68" s="18" t="n">
        <v>18</v>
      </c>
      <c r="E68" s="18" t="s">
        <v>249</v>
      </c>
      <c r="F68" s="18" t="n">
        <v>1</v>
      </c>
      <c r="G68" s="19" t="s">
        <v>280</v>
      </c>
      <c r="H68" s="19" t="s">
        <v>281</v>
      </c>
      <c r="I68" s="27" t="s">
        <v>48</v>
      </c>
      <c r="J68" s="27" t="s">
        <v>82</v>
      </c>
      <c r="M68" s="19" t="s">
        <v>50</v>
      </c>
    </row>
    <row r="69" customFormat="false" ht="12.8" hidden="false" customHeight="false" outlineLevel="0" collapsed="false">
      <c r="A69" s="27" t="s">
        <v>282</v>
      </c>
      <c r="B69" s="18" t="s">
        <v>43</v>
      </c>
      <c r="C69" s="18" t="s">
        <v>44</v>
      </c>
      <c r="D69" s="18" t="n">
        <v>18</v>
      </c>
      <c r="E69" s="18" t="s">
        <v>249</v>
      </c>
      <c r="F69" s="18" t="n">
        <v>5</v>
      </c>
      <c r="G69" s="19" t="s">
        <v>283</v>
      </c>
      <c r="H69" s="19" t="s">
        <v>284</v>
      </c>
      <c r="I69" s="27" t="s">
        <v>48</v>
      </c>
      <c r="J69" s="27" t="s">
        <v>49</v>
      </c>
      <c r="M69" s="19" t="s">
        <v>50</v>
      </c>
    </row>
    <row r="70" customFormat="false" ht="68.65" hidden="false" customHeight="false" outlineLevel="0" collapsed="false">
      <c r="A70" s="27" t="s">
        <v>285</v>
      </c>
      <c r="B70" s="18" t="s">
        <v>43</v>
      </c>
      <c r="C70" s="18" t="s">
        <v>44</v>
      </c>
      <c r="D70" s="18" t="n">
        <v>18</v>
      </c>
      <c r="E70" s="18" t="s">
        <v>249</v>
      </c>
      <c r="F70" s="18" t="n">
        <v>5</v>
      </c>
      <c r="G70" s="19" t="s">
        <v>286</v>
      </c>
      <c r="H70" s="19" t="s">
        <v>287</v>
      </c>
      <c r="I70" s="27" t="s">
        <v>48</v>
      </c>
      <c r="J70" s="27" t="s">
        <v>49</v>
      </c>
      <c r="M70" s="19" t="s">
        <v>50</v>
      </c>
    </row>
    <row r="71" customFormat="false" ht="91" hidden="false" customHeight="false" outlineLevel="0" collapsed="false">
      <c r="A71" s="27" t="s">
        <v>288</v>
      </c>
      <c r="B71" s="18" t="s">
        <v>43</v>
      </c>
      <c r="C71" s="18" t="s">
        <v>44</v>
      </c>
      <c r="D71" s="18" t="n">
        <v>18</v>
      </c>
      <c r="E71" s="18" t="s">
        <v>249</v>
      </c>
      <c r="F71" s="18" t="n">
        <v>5</v>
      </c>
      <c r="G71" s="19" t="s">
        <v>289</v>
      </c>
      <c r="H71" s="19" t="s">
        <v>290</v>
      </c>
      <c r="I71" s="27" t="s">
        <v>48</v>
      </c>
      <c r="J71" s="27" t="s">
        <v>49</v>
      </c>
      <c r="M71" s="19" t="s">
        <v>117</v>
      </c>
      <c r="N71" s="19" t="s">
        <v>291</v>
      </c>
    </row>
    <row r="72" customFormat="false" ht="46.25" hidden="false" customHeight="false" outlineLevel="0" collapsed="false">
      <c r="A72" s="27" t="s">
        <v>292</v>
      </c>
      <c r="B72" s="18" t="s">
        <v>43</v>
      </c>
      <c r="C72" s="18" t="s">
        <v>44</v>
      </c>
      <c r="D72" s="18" t="n">
        <v>18</v>
      </c>
      <c r="E72" s="18" t="s">
        <v>249</v>
      </c>
      <c r="F72" s="18" t="n">
        <v>6</v>
      </c>
      <c r="G72" s="19" t="s">
        <v>293</v>
      </c>
      <c r="H72" s="19" t="s">
        <v>294</v>
      </c>
      <c r="I72" s="27" t="s">
        <v>48</v>
      </c>
      <c r="J72" s="27" t="s">
        <v>49</v>
      </c>
      <c r="M72" s="19" t="s">
        <v>50</v>
      </c>
    </row>
    <row r="73" customFormat="false" ht="23.85" hidden="false" customHeight="false" outlineLevel="0" collapsed="false">
      <c r="A73" s="27" t="s">
        <v>295</v>
      </c>
      <c r="B73" s="18" t="s">
        <v>43</v>
      </c>
      <c r="C73" s="18" t="s">
        <v>44</v>
      </c>
      <c r="D73" s="18" t="n">
        <v>18</v>
      </c>
      <c r="E73" s="18" t="s">
        <v>249</v>
      </c>
      <c r="F73" s="18" t="n">
        <v>9</v>
      </c>
      <c r="G73" s="19" t="s">
        <v>296</v>
      </c>
      <c r="H73" s="19" t="s">
        <v>297</v>
      </c>
      <c r="I73" s="27" t="s">
        <v>48</v>
      </c>
      <c r="J73" s="27" t="s">
        <v>49</v>
      </c>
      <c r="M73" s="19" t="s">
        <v>50</v>
      </c>
    </row>
    <row r="74" customFormat="false" ht="68.65" hidden="false" customHeight="false" outlineLevel="0" collapsed="false">
      <c r="A74" s="27" t="s">
        <v>298</v>
      </c>
      <c r="B74" s="18" t="s">
        <v>43</v>
      </c>
      <c r="C74" s="18" t="s">
        <v>44</v>
      </c>
      <c r="D74" s="18" t="n">
        <v>18</v>
      </c>
      <c r="E74" s="18" t="s">
        <v>249</v>
      </c>
      <c r="F74" s="18" t="n">
        <v>10</v>
      </c>
      <c r="G74" s="19" t="s">
        <v>299</v>
      </c>
      <c r="H74" s="19" t="s">
        <v>300</v>
      </c>
      <c r="I74" s="27" t="s">
        <v>48</v>
      </c>
      <c r="J74" s="27" t="s">
        <v>49</v>
      </c>
      <c r="M74" s="19" t="s">
        <v>50</v>
      </c>
    </row>
    <row r="75" customFormat="false" ht="35.05" hidden="false" customHeight="false" outlineLevel="0" collapsed="false">
      <c r="A75" s="27" t="s">
        <v>301</v>
      </c>
      <c r="B75" s="18" t="s">
        <v>78</v>
      </c>
      <c r="C75" s="18" t="s">
        <v>79</v>
      </c>
      <c r="D75" s="18" t="n">
        <v>18</v>
      </c>
      <c r="E75" s="18" t="s">
        <v>249</v>
      </c>
      <c r="F75" s="18" t="n">
        <v>11</v>
      </c>
      <c r="G75" s="19" t="s">
        <v>302</v>
      </c>
      <c r="H75" s="19" t="s">
        <v>303</v>
      </c>
      <c r="I75" s="27" t="s">
        <v>48</v>
      </c>
      <c r="J75" s="27" t="s">
        <v>82</v>
      </c>
      <c r="M75" s="19" t="s">
        <v>50</v>
      </c>
    </row>
    <row r="76" customFormat="false" ht="23.85" hidden="false" customHeight="false" outlineLevel="0" collapsed="false">
      <c r="A76" s="27" t="s">
        <v>304</v>
      </c>
      <c r="B76" s="18" t="s">
        <v>43</v>
      </c>
      <c r="C76" s="18" t="s">
        <v>44</v>
      </c>
      <c r="D76" s="18" t="n">
        <v>18</v>
      </c>
      <c r="E76" s="18" t="s">
        <v>249</v>
      </c>
      <c r="F76" s="18" t="n">
        <v>14</v>
      </c>
      <c r="G76" s="19" t="s">
        <v>184</v>
      </c>
      <c r="H76" s="19" t="s">
        <v>305</v>
      </c>
      <c r="I76" s="27" t="s">
        <v>48</v>
      </c>
      <c r="J76" s="27" t="s">
        <v>49</v>
      </c>
      <c r="M76" s="19" t="s">
        <v>50</v>
      </c>
    </row>
    <row r="77" customFormat="false" ht="12.8" hidden="false" customHeight="false" outlineLevel="0" collapsed="false">
      <c r="A77" s="27" t="s">
        <v>306</v>
      </c>
      <c r="B77" s="18" t="s">
        <v>43</v>
      </c>
      <c r="C77" s="18" t="s">
        <v>44</v>
      </c>
      <c r="D77" s="18" t="n">
        <v>18</v>
      </c>
      <c r="E77" s="18" t="s">
        <v>249</v>
      </c>
      <c r="F77" s="18" t="n">
        <v>20</v>
      </c>
      <c r="G77" s="19" t="s">
        <v>307</v>
      </c>
      <c r="H77" s="19" t="s">
        <v>308</v>
      </c>
      <c r="I77" s="27" t="s">
        <v>48</v>
      </c>
      <c r="J77" s="27" t="s">
        <v>49</v>
      </c>
      <c r="M77" s="19" t="s">
        <v>50</v>
      </c>
    </row>
    <row r="78" customFormat="false" ht="35.05" hidden="false" customHeight="false" outlineLevel="0" collapsed="false">
      <c r="A78" s="27" t="s">
        <v>309</v>
      </c>
      <c r="B78" s="18" t="s">
        <v>43</v>
      </c>
      <c r="C78" s="18" t="s">
        <v>44</v>
      </c>
      <c r="D78" s="18" t="n">
        <v>18</v>
      </c>
      <c r="E78" s="18" t="s">
        <v>249</v>
      </c>
      <c r="F78" s="18" t="n">
        <v>21</v>
      </c>
      <c r="G78" s="19" t="s">
        <v>310</v>
      </c>
      <c r="H78" s="19" t="s">
        <v>311</v>
      </c>
      <c r="I78" s="27" t="s">
        <v>48</v>
      </c>
      <c r="J78" s="27" t="s">
        <v>49</v>
      </c>
      <c r="M78" s="19" t="s">
        <v>50</v>
      </c>
    </row>
    <row r="79" customFormat="false" ht="12.8" hidden="false" customHeight="false" outlineLevel="0" collapsed="false">
      <c r="A79" s="27" t="s">
        <v>312</v>
      </c>
      <c r="B79" s="18" t="s">
        <v>43</v>
      </c>
      <c r="C79" s="18" t="s">
        <v>44</v>
      </c>
      <c r="D79" s="18" t="n">
        <v>18</v>
      </c>
      <c r="E79" s="18" t="s">
        <v>249</v>
      </c>
      <c r="F79" s="18" t="n">
        <v>27</v>
      </c>
      <c r="G79" s="19" t="s">
        <v>313</v>
      </c>
      <c r="H79" s="19" t="s">
        <v>314</v>
      </c>
      <c r="I79" s="27" t="s">
        <v>48</v>
      </c>
      <c r="J79" s="27" t="s">
        <v>49</v>
      </c>
      <c r="M79" s="19" t="s">
        <v>50</v>
      </c>
    </row>
    <row r="80" customFormat="false" ht="23.85" hidden="false" customHeight="false" outlineLevel="0" collapsed="false">
      <c r="A80" s="27" t="s">
        <v>315</v>
      </c>
      <c r="B80" s="18" t="s">
        <v>43</v>
      </c>
      <c r="C80" s="18" t="s">
        <v>44</v>
      </c>
      <c r="D80" s="18" t="n">
        <v>18</v>
      </c>
      <c r="E80" s="18" t="s">
        <v>249</v>
      </c>
      <c r="F80" s="18" t="n">
        <v>28</v>
      </c>
      <c r="G80" s="19" t="s">
        <v>316</v>
      </c>
      <c r="H80" s="19" t="s">
        <v>317</v>
      </c>
      <c r="I80" s="27" t="s">
        <v>48</v>
      </c>
      <c r="J80" s="27" t="s">
        <v>49</v>
      </c>
      <c r="M80" s="19" t="s">
        <v>50</v>
      </c>
    </row>
    <row r="81" customFormat="false" ht="12.8" hidden="false" customHeight="false" outlineLevel="0" collapsed="false">
      <c r="A81" s="27" t="s">
        <v>318</v>
      </c>
      <c r="B81" s="18" t="s">
        <v>43</v>
      </c>
      <c r="C81" s="18" t="s">
        <v>44</v>
      </c>
      <c r="D81" s="18" t="n">
        <v>18</v>
      </c>
      <c r="E81" s="18" t="s">
        <v>249</v>
      </c>
      <c r="F81" s="18" t="n">
        <v>31</v>
      </c>
      <c r="G81" s="19" t="s">
        <v>319</v>
      </c>
      <c r="H81" s="19" t="s">
        <v>320</v>
      </c>
      <c r="I81" s="27" t="s">
        <v>48</v>
      </c>
      <c r="J81" s="27" t="s">
        <v>49</v>
      </c>
      <c r="M81" s="19" t="s">
        <v>50</v>
      </c>
    </row>
    <row r="82" customFormat="false" ht="23.85" hidden="false" customHeight="false" outlineLevel="0" collapsed="false">
      <c r="A82" s="27" t="s">
        <v>321</v>
      </c>
      <c r="B82" s="18" t="s">
        <v>43</v>
      </c>
      <c r="C82" s="18" t="s">
        <v>44</v>
      </c>
      <c r="D82" s="18" t="n">
        <v>18</v>
      </c>
      <c r="E82" s="18" t="s">
        <v>249</v>
      </c>
      <c r="F82" s="18" t="n">
        <v>36</v>
      </c>
      <c r="G82" s="19" t="s">
        <v>322</v>
      </c>
      <c r="H82" s="19" t="s">
        <v>323</v>
      </c>
      <c r="I82" s="27" t="s">
        <v>48</v>
      </c>
      <c r="J82" s="27" t="s">
        <v>49</v>
      </c>
      <c r="M82" s="19" t="s">
        <v>50</v>
      </c>
    </row>
    <row r="83" customFormat="false" ht="12.8" hidden="false" customHeight="false" outlineLevel="0" collapsed="false">
      <c r="A83" s="27" t="s">
        <v>324</v>
      </c>
      <c r="B83" s="18" t="s">
        <v>43</v>
      </c>
      <c r="C83" s="18" t="s">
        <v>44</v>
      </c>
      <c r="D83" s="18" t="n">
        <v>18</v>
      </c>
      <c r="E83" s="18" t="s">
        <v>249</v>
      </c>
      <c r="F83" s="18" t="n">
        <v>38</v>
      </c>
      <c r="G83" s="19" t="s">
        <v>325</v>
      </c>
      <c r="H83" s="19" t="s">
        <v>326</v>
      </c>
      <c r="I83" s="27" t="s">
        <v>48</v>
      </c>
      <c r="J83" s="27" t="s">
        <v>49</v>
      </c>
      <c r="M83" s="19" t="s">
        <v>50</v>
      </c>
    </row>
    <row r="84" customFormat="false" ht="12.8" hidden="false" customHeight="false" outlineLevel="0" collapsed="false">
      <c r="A84" s="27" t="s">
        <v>327</v>
      </c>
      <c r="B84" s="18" t="s">
        <v>78</v>
      </c>
      <c r="C84" s="18" t="s">
        <v>79</v>
      </c>
      <c r="D84" s="18" t="n">
        <v>18</v>
      </c>
      <c r="E84" s="18" t="s">
        <v>328</v>
      </c>
      <c r="F84" s="18" t="n">
        <v>19</v>
      </c>
      <c r="G84" s="19" t="s">
        <v>329</v>
      </c>
      <c r="H84" s="19" t="s">
        <v>330</v>
      </c>
      <c r="I84" s="27" t="s">
        <v>48</v>
      </c>
      <c r="J84" s="27" t="s">
        <v>82</v>
      </c>
      <c r="M84" s="19" t="s">
        <v>50</v>
      </c>
    </row>
    <row r="85" customFormat="false" ht="169.4" hidden="false" customHeight="false" outlineLevel="0" collapsed="false">
      <c r="A85" s="27" t="s">
        <v>331</v>
      </c>
      <c r="B85" s="18" t="s">
        <v>90</v>
      </c>
      <c r="C85" s="18" t="s">
        <v>91</v>
      </c>
      <c r="D85" s="18" t="n">
        <v>18</v>
      </c>
      <c r="E85" s="18" t="s">
        <v>332</v>
      </c>
      <c r="F85" s="18" t="n">
        <v>19</v>
      </c>
      <c r="G85" s="19" t="s">
        <v>333</v>
      </c>
      <c r="I85" s="27" t="s">
        <v>93</v>
      </c>
      <c r="J85" s="27" t="s">
        <v>82</v>
      </c>
      <c r="M85" s="19" t="s">
        <v>56</v>
      </c>
      <c r="N85" s="19" t="s">
        <v>334</v>
      </c>
    </row>
    <row r="86" customFormat="false" ht="169.4" hidden="false" customHeight="false" outlineLevel="0" collapsed="false">
      <c r="A86" s="27" t="s">
        <v>335</v>
      </c>
      <c r="B86" s="18" t="s">
        <v>130</v>
      </c>
      <c r="C86" s="18" t="s">
        <v>131</v>
      </c>
      <c r="D86" s="18" t="n">
        <v>18</v>
      </c>
      <c r="E86" s="18" t="s">
        <v>336</v>
      </c>
      <c r="F86" s="18" t="n">
        <v>10</v>
      </c>
      <c r="G86" s="19" t="s">
        <v>337</v>
      </c>
      <c r="H86" s="19" t="s">
        <v>338</v>
      </c>
      <c r="I86" s="27" t="s">
        <v>135</v>
      </c>
      <c r="J86" s="27" t="s">
        <v>49</v>
      </c>
      <c r="M86" s="19" t="s">
        <v>56</v>
      </c>
      <c r="N86" s="19" t="s">
        <v>339</v>
      </c>
    </row>
    <row r="87" customFormat="false" ht="35.05" hidden="false" customHeight="false" outlineLevel="0" collapsed="false">
      <c r="A87" s="27" t="s">
        <v>340</v>
      </c>
      <c r="B87" s="18" t="s">
        <v>130</v>
      </c>
      <c r="C87" s="18" t="s">
        <v>131</v>
      </c>
      <c r="D87" s="18" t="n">
        <v>18</v>
      </c>
      <c r="E87" s="18" t="s">
        <v>341</v>
      </c>
      <c r="F87" s="18" t="n">
        <v>19</v>
      </c>
      <c r="G87" s="19" t="s">
        <v>342</v>
      </c>
      <c r="H87" s="19" t="s">
        <v>343</v>
      </c>
      <c r="I87" s="27" t="s">
        <v>135</v>
      </c>
      <c r="J87" s="27" t="s">
        <v>49</v>
      </c>
      <c r="M87" s="19" t="s">
        <v>117</v>
      </c>
      <c r="N87" s="19" t="s">
        <v>344</v>
      </c>
    </row>
    <row r="88" customFormat="false" ht="91" hidden="false" customHeight="false" outlineLevel="0" collapsed="false">
      <c r="A88" s="27" t="s">
        <v>345</v>
      </c>
      <c r="B88" s="18" t="s">
        <v>130</v>
      </c>
      <c r="C88" s="18" t="s">
        <v>131</v>
      </c>
      <c r="D88" s="18" t="n">
        <v>18</v>
      </c>
      <c r="E88" s="18" t="s">
        <v>341</v>
      </c>
      <c r="F88" s="18" t="n">
        <v>24</v>
      </c>
      <c r="G88" s="19" t="s">
        <v>346</v>
      </c>
      <c r="H88" s="19" t="s">
        <v>347</v>
      </c>
      <c r="I88" s="27" t="s">
        <v>135</v>
      </c>
      <c r="J88" s="27" t="s">
        <v>49</v>
      </c>
      <c r="M88" s="19" t="s">
        <v>56</v>
      </c>
      <c r="N88" s="19" t="s">
        <v>348</v>
      </c>
    </row>
    <row r="89" customFormat="false" ht="214.15" hidden="false" customHeight="false" outlineLevel="0" collapsed="false">
      <c r="A89" s="27" t="s">
        <v>349</v>
      </c>
      <c r="B89" s="18" t="s">
        <v>130</v>
      </c>
      <c r="C89" s="18" t="s">
        <v>131</v>
      </c>
      <c r="D89" s="18" t="n">
        <v>18</v>
      </c>
      <c r="E89" s="18" t="s">
        <v>341</v>
      </c>
      <c r="F89" s="18" t="n">
        <v>30</v>
      </c>
      <c r="G89" s="19" t="s">
        <v>350</v>
      </c>
      <c r="H89" s="19" t="s">
        <v>351</v>
      </c>
      <c r="I89" s="27" t="s">
        <v>93</v>
      </c>
      <c r="J89" s="27" t="s">
        <v>49</v>
      </c>
      <c r="M89" s="19" t="s">
        <v>56</v>
      </c>
      <c r="N89" s="19" t="s">
        <v>352</v>
      </c>
    </row>
    <row r="90" customFormat="false" ht="12.8" hidden="false" customHeight="false" outlineLevel="0" collapsed="false">
      <c r="A90" s="27" t="s">
        <v>353</v>
      </c>
      <c r="B90" s="18" t="s">
        <v>43</v>
      </c>
      <c r="C90" s="18" t="s">
        <v>44</v>
      </c>
      <c r="D90" s="18" t="n">
        <v>19</v>
      </c>
      <c r="E90" s="18" t="s">
        <v>354</v>
      </c>
      <c r="F90" s="18" t="n">
        <v>2</v>
      </c>
      <c r="G90" s="19" t="s">
        <v>355</v>
      </c>
      <c r="H90" s="19" t="s">
        <v>356</v>
      </c>
      <c r="I90" s="27" t="s">
        <v>48</v>
      </c>
      <c r="J90" s="27" t="s">
        <v>49</v>
      </c>
      <c r="M90" s="19" t="s">
        <v>50</v>
      </c>
    </row>
    <row r="91" customFormat="false" ht="169.4" hidden="false" customHeight="false" outlineLevel="0" collapsed="false">
      <c r="A91" s="27" t="s">
        <v>357</v>
      </c>
      <c r="B91" s="18" t="s">
        <v>90</v>
      </c>
      <c r="C91" s="18" t="s">
        <v>91</v>
      </c>
      <c r="D91" s="18" t="n">
        <v>19</v>
      </c>
      <c r="E91" s="18" t="s">
        <v>354</v>
      </c>
      <c r="F91" s="18" t="n">
        <v>5</v>
      </c>
      <c r="G91" s="19" t="s">
        <v>358</v>
      </c>
      <c r="I91" s="27" t="s">
        <v>93</v>
      </c>
      <c r="J91" s="27" t="s">
        <v>82</v>
      </c>
      <c r="M91" s="19" t="s">
        <v>56</v>
      </c>
      <c r="N91" s="19" t="s">
        <v>359</v>
      </c>
    </row>
    <row r="92" customFormat="false" ht="12.8" hidden="false" customHeight="false" outlineLevel="0" collapsed="false">
      <c r="A92" s="27" t="s">
        <v>360</v>
      </c>
      <c r="B92" s="18" t="s">
        <v>43</v>
      </c>
      <c r="C92" s="18" t="s">
        <v>44</v>
      </c>
      <c r="D92" s="18" t="n">
        <v>19</v>
      </c>
      <c r="E92" s="18" t="s">
        <v>354</v>
      </c>
      <c r="F92" s="18" t="n">
        <v>6</v>
      </c>
      <c r="G92" s="19" t="s">
        <v>361</v>
      </c>
      <c r="H92" s="19" t="s">
        <v>362</v>
      </c>
      <c r="I92" s="27" t="s">
        <v>48</v>
      </c>
      <c r="J92" s="27" t="s">
        <v>49</v>
      </c>
      <c r="M92" s="19" t="s">
        <v>50</v>
      </c>
    </row>
    <row r="93" customFormat="false" ht="23.85" hidden="false" customHeight="false" outlineLevel="0" collapsed="false">
      <c r="A93" s="27" t="s">
        <v>363</v>
      </c>
      <c r="B93" s="18" t="s">
        <v>43</v>
      </c>
      <c r="C93" s="18" t="s">
        <v>44</v>
      </c>
      <c r="D93" s="18" t="n">
        <v>19</v>
      </c>
      <c r="E93" s="18" t="s">
        <v>354</v>
      </c>
      <c r="F93" s="18" t="n">
        <v>11</v>
      </c>
      <c r="G93" s="19" t="s">
        <v>364</v>
      </c>
      <c r="H93" s="19" t="s">
        <v>365</v>
      </c>
      <c r="I93" s="27" t="s">
        <v>48</v>
      </c>
      <c r="J93" s="27" t="s">
        <v>49</v>
      </c>
      <c r="N93" s="19" t="s">
        <v>366</v>
      </c>
    </row>
    <row r="94" customFormat="false" ht="12.8" hidden="false" customHeight="false" outlineLevel="0" collapsed="false">
      <c r="A94" s="27" t="s">
        <v>367</v>
      </c>
      <c r="B94" s="18" t="s">
        <v>43</v>
      </c>
      <c r="C94" s="18" t="s">
        <v>44</v>
      </c>
      <c r="D94" s="18" t="n">
        <v>19</v>
      </c>
      <c r="E94" s="18" t="s">
        <v>354</v>
      </c>
      <c r="F94" s="18" t="n">
        <v>13</v>
      </c>
      <c r="G94" s="19" t="s">
        <v>368</v>
      </c>
      <c r="H94" s="19" t="s">
        <v>369</v>
      </c>
      <c r="I94" s="27" t="s">
        <v>48</v>
      </c>
      <c r="J94" s="27" t="s">
        <v>49</v>
      </c>
      <c r="M94" s="19" t="s">
        <v>50</v>
      </c>
    </row>
    <row r="95" customFormat="false" ht="12.8" hidden="false" customHeight="false" outlineLevel="0" collapsed="false">
      <c r="A95" s="27" t="s">
        <v>370</v>
      </c>
      <c r="B95" s="18" t="s">
        <v>43</v>
      </c>
      <c r="C95" s="18" t="s">
        <v>44</v>
      </c>
      <c r="D95" s="18" t="n">
        <v>19</v>
      </c>
      <c r="E95" s="18" t="s">
        <v>354</v>
      </c>
      <c r="F95" s="18" t="n">
        <v>16</v>
      </c>
      <c r="G95" s="19" t="s">
        <v>371</v>
      </c>
      <c r="H95" s="19" t="s">
        <v>372</v>
      </c>
      <c r="I95" s="27" t="s">
        <v>48</v>
      </c>
      <c r="J95" s="27" t="s">
        <v>49</v>
      </c>
      <c r="M95" s="19" t="s">
        <v>50</v>
      </c>
    </row>
    <row r="96" customFormat="false" ht="12.8" hidden="false" customHeight="false" outlineLevel="0" collapsed="false">
      <c r="A96" s="27" t="s">
        <v>373</v>
      </c>
      <c r="B96" s="18" t="s">
        <v>43</v>
      </c>
      <c r="C96" s="18" t="s">
        <v>44</v>
      </c>
      <c r="D96" s="18" t="n">
        <v>19</v>
      </c>
      <c r="E96" s="18" t="s">
        <v>374</v>
      </c>
      <c r="F96" s="18" t="n">
        <v>21</v>
      </c>
      <c r="G96" s="19" t="s">
        <v>375</v>
      </c>
      <c r="H96" s="19" t="s">
        <v>376</v>
      </c>
      <c r="I96" s="27" t="s">
        <v>48</v>
      </c>
      <c r="J96" s="27" t="s">
        <v>49</v>
      </c>
      <c r="M96" s="19" t="s">
        <v>50</v>
      </c>
    </row>
    <row r="97" customFormat="false" ht="23.85" hidden="false" customHeight="false" outlineLevel="0" collapsed="false">
      <c r="A97" s="27" t="s">
        <v>377</v>
      </c>
      <c r="B97" s="18" t="s">
        <v>43</v>
      </c>
      <c r="C97" s="18" t="s">
        <v>44</v>
      </c>
      <c r="D97" s="18" t="n">
        <v>19</v>
      </c>
      <c r="E97" s="18" t="s">
        <v>378</v>
      </c>
      <c r="F97" s="18" t="n">
        <v>1</v>
      </c>
      <c r="G97" s="19" t="s">
        <v>379</v>
      </c>
      <c r="H97" s="19" t="s">
        <v>380</v>
      </c>
      <c r="I97" s="27" t="s">
        <v>48</v>
      </c>
      <c r="J97" s="27" t="s">
        <v>49</v>
      </c>
      <c r="M97" s="19" t="s">
        <v>50</v>
      </c>
      <c r="N97" s="19" t="s">
        <v>381</v>
      </c>
    </row>
    <row r="98" customFormat="false" ht="79.85" hidden="false" customHeight="false" outlineLevel="0" collapsed="false">
      <c r="A98" s="27" t="s">
        <v>382</v>
      </c>
      <c r="B98" s="18" t="s">
        <v>43</v>
      </c>
      <c r="C98" s="18" t="s">
        <v>44</v>
      </c>
      <c r="D98" s="18" t="n">
        <v>19</v>
      </c>
      <c r="E98" s="18" t="s">
        <v>378</v>
      </c>
      <c r="F98" s="18" t="n">
        <v>2</v>
      </c>
      <c r="G98" s="19" t="s">
        <v>383</v>
      </c>
      <c r="H98" s="19" t="s">
        <v>384</v>
      </c>
      <c r="I98" s="27" t="s">
        <v>135</v>
      </c>
      <c r="J98" s="27" t="s">
        <v>49</v>
      </c>
      <c r="M98" s="19" t="s">
        <v>117</v>
      </c>
      <c r="N98" s="19" t="s">
        <v>385</v>
      </c>
    </row>
    <row r="99" customFormat="false" ht="35.05" hidden="false" customHeight="false" outlineLevel="0" collapsed="false">
      <c r="A99" s="27" t="s">
        <v>386</v>
      </c>
      <c r="B99" s="18" t="s">
        <v>130</v>
      </c>
      <c r="C99" s="18" t="s">
        <v>131</v>
      </c>
      <c r="D99" s="18" t="n">
        <v>19</v>
      </c>
      <c r="E99" s="18" t="s">
        <v>387</v>
      </c>
      <c r="F99" s="18" t="n">
        <v>31</v>
      </c>
      <c r="G99" s="19" t="s">
        <v>388</v>
      </c>
      <c r="H99" s="19" t="s">
        <v>389</v>
      </c>
      <c r="I99" s="27" t="s">
        <v>48</v>
      </c>
      <c r="J99" s="27" t="s">
        <v>49</v>
      </c>
      <c r="M99" s="19" t="s">
        <v>117</v>
      </c>
      <c r="N99" s="19" t="s">
        <v>390</v>
      </c>
    </row>
    <row r="100" customFormat="false" ht="102.2" hidden="false" customHeight="false" outlineLevel="0" collapsed="false">
      <c r="A100" s="27" t="s">
        <v>391</v>
      </c>
      <c r="B100" s="18" t="s">
        <v>130</v>
      </c>
      <c r="C100" s="18" t="s">
        <v>131</v>
      </c>
      <c r="D100" s="18" t="n">
        <v>19</v>
      </c>
      <c r="E100" s="18" t="s">
        <v>364</v>
      </c>
      <c r="F100" s="18" t="n">
        <v>11</v>
      </c>
      <c r="G100" s="19" t="s">
        <v>392</v>
      </c>
      <c r="H100" s="19" t="s">
        <v>393</v>
      </c>
      <c r="I100" s="27" t="s">
        <v>135</v>
      </c>
      <c r="J100" s="27" t="s">
        <v>49</v>
      </c>
      <c r="M100" s="19" t="s">
        <v>56</v>
      </c>
      <c r="N100" s="19" t="s">
        <v>394</v>
      </c>
    </row>
    <row r="101" customFormat="false" ht="12.8" hidden="false" customHeight="false" outlineLevel="0" collapsed="false">
      <c r="A101" s="27" t="s">
        <v>395</v>
      </c>
      <c r="B101" s="18" t="s">
        <v>130</v>
      </c>
      <c r="C101" s="18" t="s">
        <v>131</v>
      </c>
      <c r="D101" s="18" t="n">
        <v>19</v>
      </c>
      <c r="E101" s="18" t="s">
        <v>396</v>
      </c>
      <c r="F101" s="18" t="n">
        <v>21</v>
      </c>
      <c r="G101" s="19" t="s">
        <v>397</v>
      </c>
      <c r="H101" s="19" t="s">
        <v>398</v>
      </c>
      <c r="I101" s="27" t="s">
        <v>135</v>
      </c>
      <c r="J101" s="27" t="s">
        <v>49</v>
      </c>
      <c r="M101" s="19" t="s">
        <v>117</v>
      </c>
      <c r="N101" s="19" t="s">
        <v>399</v>
      </c>
    </row>
    <row r="102" customFormat="false" ht="102.2" hidden="false" customHeight="false" outlineLevel="0" collapsed="false">
      <c r="A102" s="27" t="s">
        <v>400</v>
      </c>
      <c r="B102" s="18" t="s">
        <v>90</v>
      </c>
      <c r="C102" s="18" t="s">
        <v>91</v>
      </c>
      <c r="D102" s="18" t="n">
        <v>20</v>
      </c>
      <c r="E102" s="18" t="s">
        <v>401</v>
      </c>
      <c r="F102" s="18" t="n">
        <v>12</v>
      </c>
      <c r="G102" s="19" t="s">
        <v>402</v>
      </c>
      <c r="I102" s="27" t="s">
        <v>135</v>
      </c>
      <c r="J102" s="27" t="s">
        <v>82</v>
      </c>
      <c r="M102" s="19" t="s">
        <v>56</v>
      </c>
      <c r="N102" s="19" t="s">
        <v>403</v>
      </c>
    </row>
    <row r="103" customFormat="false" ht="79.85" hidden="false" customHeight="false" outlineLevel="0" collapsed="false">
      <c r="A103" s="27" t="s">
        <v>404</v>
      </c>
      <c r="B103" s="18" t="s">
        <v>90</v>
      </c>
      <c r="C103" s="18" t="s">
        <v>91</v>
      </c>
      <c r="D103" s="18" t="n">
        <v>20</v>
      </c>
      <c r="E103" s="18" t="s">
        <v>401</v>
      </c>
      <c r="F103" s="18" t="n">
        <v>14</v>
      </c>
      <c r="G103" s="19" t="s">
        <v>405</v>
      </c>
      <c r="I103" s="27" t="s">
        <v>48</v>
      </c>
      <c r="J103" s="27" t="s">
        <v>82</v>
      </c>
      <c r="M103" s="19" t="s">
        <v>56</v>
      </c>
      <c r="N103" s="19" t="s">
        <v>406</v>
      </c>
    </row>
    <row r="104" customFormat="false" ht="79.85" hidden="false" customHeight="false" outlineLevel="0" collapsed="false">
      <c r="A104" s="27" t="s">
        <v>407</v>
      </c>
      <c r="B104" s="18" t="s">
        <v>43</v>
      </c>
      <c r="C104" s="18" t="s">
        <v>44</v>
      </c>
      <c r="D104" s="18" t="n">
        <v>20</v>
      </c>
      <c r="E104" s="18" t="s">
        <v>401</v>
      </c>
      <c r="F104" s="18" t="n">
        <v>15</v>
      </c>
      <c r="G104" s="19" t="s">
        <v>408</v>
      </c>
      <c r="H104" s="19" t="s">
        <v>409</v>
      </c>
      <c r="I104" s="27" t="s">
        <v>135</v>
      </c>
      <c r="J104" s="27" t="s">
        <v>49</v>
      </c>
      <c r="M104" s="19" t="s">
        <v>56</v>
      </c>
      <c r="N104" s="19" t="s">
        <v>410</v>
      </c>
    </row>
    <row r="105" customFormat="false" ht="79.85" hidden="false" customHeight="false" outlineLevel="0" collapsed="false">
      <c r="A105" s="27" t="s">
        <v>411</v>
      </c>
      <c r="B105" s="18" t="s">
        <v>90</v>
      </c>
      <c r="C105" s="18" t="s">
        <v>91</v>
      </c>
      <c r="D105" s="18" t="n">
        <v>20</v>
      </c>
      <c r="E105" s="18" t="s">
        <v>412</v>
      </c>
      <c r="F105" s="18" t="n">
        <v>22</v>
      </c>
      <c r="G105" s="19" t="s">
        <v>413</v>
      </c>
      <c r="I105" s="27" t="s">
        <v>48</v>
      </c>
      <c r="J105" s="27" t="s">
        <v>82</v>
      </c>
      <c r="M105" s="19" t="s">
        <v>56</v>
      </c>
      <c r="N105" s="19" t="s">
        <v>406</v>
      </c>
    </row>
    <row r="106" customFormat="false" ht="12.8" hidden="false" customHeight="false" outlineLevel="0" collapsed="false">
      <c r="A106" s="27" t="s">
        <v>414</v>
      </c>
      <c r="B106" s="18" t="s">
        <v>43</v>
      </c>
      <c r="C106" s="18" t="s">
        <v>44</v>
      </c>
      <c r="D106" s="18" t="n">
        <v>20</v>
      </c>
      <c r="E106" s="18" t="s">
        <v>378</v>
      </c>
      <c r="F106" s="18" t="n">
        <v>2</v>
      </c>
      <c r="G106" s="19" t="s">
        <v>415</v>
      </c>
      <c r="H106" s="19" t="s">
        <v>416</v>
      </c>
      <c r="I106" s="27" t="s">
        <v>48</v>
      </c>
      <c r="J106" s="27" t="s">
        <v>49</v>
      </c>
      <c r="M106" s="19" t="s">
        <v>50</v>
      </c>
    </row>
    <row r="107" customFormat="false" ht="57.45" hidden="false" customHeight="false" outlineLevel="0" collapsed="false">
      <c r="A107" s="27" t="s">
        <v>417</v>
      </c>
      <c r="B107" s="18" t="s">
        <v>130</v>
      </c>
      <c r="C107" s="18" t="s">
        <v>131</v>
      </c>
      <c r="D107" s="18" t="n">
        <v>20</v>
      </c>
      <c r="F107" s="18" t="n">
        <v>8</v>
      </c>
      <c r="G107" s="19" t="s">
        <v>418</v>
      </c>
      <c r="H107" s="19" t="s">
        <v>419</v>
      </c>
      <c r="I107" s="27" t="s">
        <v>135</v>
      </c>
      <c r="J107" s="27" t="s">
        <v>49</v>
      </c>
      <c r="M107" s="19" t="s">
        <v>56</v>
      </c>
      <c r="N107" s="19" t="s">
        <v>420</v>
      </c>
    </row>
    <row r="108" customFormat="false" ht="23.85" hidden="false" customHeight="false" outlineLevel="0" collapsed="false">
      <c r="A108" s="27" t="s">
        <v>421</v>
      </c>
      <c r="B108" s="18" t="s">
        <v>43</v>
      </c>
      <c r="C108" s="18" t="s">
        <v>44</v>
      </c>
      <c r="D108" s="18" t="n">
        <v>21</v>
      </c>
      <c r="E108" s="18" t="s">
        <v>422</v>
      </c>
      <c r="F108" s="18" t="n">
        <v>2</v>
      </c>
      <c r="G108" s="19" t="s">
        <v>423</v>
      </c>
      <c r="H108" s="19" t="s">
        <v>424</v>
      </c>
      <c r="I108" s="27" t="s">
        <v>135</v>
      </c>
      <c r="J108" s="27" t="s">
        <v>49</v>
      </c>
      <c r="M108" s="19" t="s">
        <v>117</v>
      </c>
      <c r="N108" s="19" t="s">
        <v>425</v>
      </c>
    </row>
    <row r="109" customFormat="false" ht="12.8" hidden="false" customHeight="false" outlineLevel="0" collapsed="false">
      <c r="A109" s="27" t="s">
        <v>426</v>
      </c>
      <c r="B109" s="18" t="s">
        <v>43</v>
      </c>
      <c r="C109" s="18" t="s">
        <v>44</v>
      </c>
      <c r="D109" s="18" t="n">
        <v>22</v>
      </c>
      <c r="E109" s="18" t="s">
        <v>427</v>
      </c>
      <c r="F109" s="18" t="n">
        <v>5</v>
      </c>
      <c r="G109" s="19" t="s">
        <v>428</v>
      </c>
      <c r="H109" s="19" t="s">
        <v>429</v>
      </c>
      <c r="I109" s="27" t="s">
        <v>48</v>
      </c>
      <c r="J109" s="27" t="s">
        <v>49</v>
      </c>
      <c r="M109" s="19" t="s">
        <v>50</v>
      </c>
    </row>
    <row r="110" customFormat="false" ht="12.8" hidden="false" customHeight="false" outlineLevel="0" collapsed="false">
      <c r="A110" s="27" t="s">
        <v>430</v>
      </c>
      <c r="B110" s="18" t="s">
        <v>43</v>
      </c>
      <c r="C110" s="18" t="s">
        <v>44</v>
      </c>
      <c r="D110" s="18" t="n">
        <v>22</v>
      </c>
      <c r="E110" s="18" t="s">
        <v>427</v>
      </c>
      <c r="F110" s="18" t="n">
        <v>8</v>
      </c>
      <c r="G110" s="19" t="s">
        <v>431</v>
      </c>
      <c r="H110" s="19" t="s">
        <v>432</v>
      </c>
      <c r="I110" s="27" t="s">
        <v>48</v>
      </c>
      <c r="J110" s="27" t="s">
        <v>49</v>
      </c>
      <c r="M110" s="19" t="s">
        <v>50</v>
      </c>
    </row>
    <row r="111" customFormat="false" ht="12.8" hidden="false" customHeight="false" outlineLevel="0" collapsed="false">
      <c r="A111" s="27" t="s">
        <v>433</v>
      </c>
      <c r="B111" s="18" t="s">
        <v>43</v>
      </c>
      <c r="C111" s="18" t="s">
        <v>44</v>
      </c>
      <c r="D111" s="18" t="n">
        <v>22</v>
      </c>
      <c r="E111" s="18" t="s">
        <v>427</v>
      </c>
      <c r="F111" s="18" t="n">
        <v>9</v>
      </c>
      <c r="G111" s="19" t="s">
        <v>434</v>
      </c>
      <c r="H111" s="19" t="s">
        <v>435</v>
      </c>
      <c r="I111" s="27" t="s">
        <v>48</v>
      </c>
      <c r="J111" s="27" t="s">
        <v>49</v>
      </c>
      <c r="M111" s="19" t="s">
        <v>50</v>
      </c>
    </row>
    <row r="112" customFormat="false" ht="12.8" hidden="false" customHeight="false" outlineLevel="0" collapsed="false">
      <c r="A112" s="27" t="s">
        <v>436</v>
      </c>
      <c r="B112" s="18" t="s">
        <v>43</v>
      </c>
      <c r="C112" s="18" t="s">
        <v>44</v>
      </c>
      <c r="D112" s="18" t="n">
        <v>22</v>
      </c>
      <c r="E112" s="18" t="s">
        <v>427</v>
      </c>
      <c r="F112" s="18" t="n">
        <v>11</v>
      </c>
      <c r="G112" s="19" t="s">
        <v>437</v>
      </c>
      <c r="H112" s="19" t="s">
        <v>438</v>
      </c>
      <c r="I112" s="27" t="s">
        <v>48</v>
      </c>
      <c r="J112" s="27" t="s">
        <v>49</v>
      </c>
      <c r="M112" s="19" t="s">
        <v>50</v>
      </c>
    </row>
    <row r="113" customFormat="false" ht="68.65" hidden="false" customHeight="false" outlineLevel="0" collapsed="false">
      <c r="A113" s="27" t="s">
        <v>439</v>
      </c>
      <c r="B113" s="18" t="s">
        <v>130</v>
      </c>
      <c r="C113" s="18" t="s">
        <v>131</v>
      </c>
      <c r="D113" s="18" t="n">
        <v>22</v>
      </c>
      <c r="E113" s="18" t="s">
        <v>440</v>
      </c>
      <c r="F113" s="18" t="n">
        <v>15</v>
      </c>
      <c r="G113" s="19" t="s">
        <v>441</v>
      </c>
      <c r="H113" s="19" t="s">
        <v>442</v>
      </c>
      <c r="I113" s="27" t="s">
        <v>135</v>
      </c>
      <c r="J113" s="27" t="s">
        <v>49</v>
      </c>
      <c r="M113" s="19" t="s">
        <v>117</v>
      </c>
      <c r="N113" s="19" t="s">
        <v>443</v>
      </c>
    </row>
    <row r="114" customFormat="false" ht="79.85" hidden="false" customHeight="false" outlineLevel="0" collapsed="false">
      <c r="A114" s="27" t="s">
        <v>444</v>
      </c>
      <c r="B114" s="18" t="s">
        <v>90</v>
      </c>
      <c r="C114" s="18" t="s">
        <v>91</v>
      </c>
      <c r="D114" s="18" t="n">
        <v>24</v>
      </c>
      <c r="E114" s="18" t="s">
        <v>445</v>
      </c>
      <c r="F114" s="18" t="n">
        <v>1</v>
      </c>
      <c r="G114" s="19" t="s">
        <v>446</v>
      </c>
      <c r="I114" s="27" t="s">
        <v>48</v>
      </c>
      <c r="J114" s="27" t="s">
        <v>82</v>
      </c>
      <c r="M114" s="19" t="s">
        <v>56</v>
      </c>
      <c r="N114" s="19" t="s">
        <v>406</v>
      </c>
    </row>
    <row r="115" customFormat="false" ht="202.95" hidden="false" customHeight="false" outlineLevel="0" collapsed="false">
      <c r="A115" s="27" t="s">
        <v>447</v>
      </c>
      <c r="B115" s="18" t="s">
        <v>90</v>
      </c>
      <c r="C115" s="18" t="s">
        <v>91</v>
      </c>
      <c r="D115" s="18" t="n">
        <v>26</v>
      </c>
      <c r="E115" s="18" t="s">
        <v>448</v>
      </c>
      <c r="F115" s="18" t="n">
        <v>14</v>
      </c>
      <c r="G115" s="19" t="s">
        <v>449</v>
      </c>
      <c r="I115" s="27" t="s">
        <v>135</v>
      </c>
      <c r="J115" s="27" t="s">
        <v>82</v>
      </c>
      <c r="M115" s="19" t="s">
        <v>56</v>
      </c>
      <c r="N115" s="19" t="s">
        <v>450</v>
      </c>
    </row>
    <row r="116" customFormat="false" ht="113.4" hidden="false" customHeight="false" outlineLevel="0" collapsed="false">
      <c r="A116" s="27" t="s">
        <v>451</v>
      </c>
      <c r="B116" s="18" t="s">
        <v>130</v>
      </c>
      <c r="C116" s="18" t="s">
        <v>131</v>
      </c>
      <c r="D116" s="18" t="n">
        <v>26</v>
      </c>
      <c r="E116" s="18" t="s">
        <v>452</v>
      </c>
      <c r="F116" s="18" t="n">
        <v>18</v>
      </c>
      <c r="G116" s="19" t="s">
        <v>453</v>
      </c>
      <c r="H116" s="19" t="s">
        <v>454</v>
      </c>
      <c r="I116" s="27" t="s">
        <v>135</v>
      </c>
      <c r="J116" s="27" t="s">
        <v>49</v>
      </c>
      <c r="M116" s="19" t="s">
        <v>117</v>
      </c>
      <c r="N116" s="19" t="s">
        <v>455</v>
      </c>
    </row>
    <row r="117" customFormat="false" ht="135.8" hidden="false" customHeight="false" outlineLevel="0" collapsed="false">
      <c r="A117" s="27" t="s">
        <v>456</v>
      </c>
      <c r="B117" s="18" t="s">
        <v>130</v>
      </c>
      <c r="C117" s="18" t="s">
        <v>131</v>
      </c>
      <c r="D117" s="18" t="n">
        <v>26</v>
      </c>
      <c r="E117" s="18" t="s">
        <v>457</v>
      </c>
      <c r="F117" s="18" t="n">
        <v>2</v>
      </c>
      <c r="G117" s="19" t="s">
        <v>458</v>
      </c>
      <c r="H117" s="19" t="s">
        <v>459</v>
      </c>
      <c r="I117" s="27" t="s">
        <v>135</v>
      </c>
      <c r="J117" s="27" t="s">
        <v>49</v>
      </c>
      <c r="M117" s="19" t="s">
        <v>56</v>
      </c>
      <c r="N117" s="19" t="s">
        <v>460</v>
      </c>
    </row>
    <row r="118" customFormat="false" ht="23.85" hidden="false" customHeight="false" outlineLevel="0" collapsed="false">
      <c r="A118" s="27" t="s">
        <v>461</v>
      </c>
      <c r="B118" s="18" t="s">
        <v>78</v>
      </c>
      <c r="C118" s="18" t="s">
        <v>79</v>
      </c>
      <c r="D118" s="18" t="n">
        <v>30</v>
      </c>
      <c r="E118" s="18" t="s">
        <v>462</v>
      </c>
      <c r="F118" s="18" t="n">
        <v>3</v>
      </c>
      <c r="G118" s="19" t="s">
        <v>463</v>
      </c>
      <c r="H118" s="19" t="s">
        <v>464</v>
      </c>
      <c r="I118" s="27" t="s">
        <v>48</v>
      </c>
      <c r="J118" s="27" t="s">
        <v>82</v>
      </c>
      <c r="M118" s="19" t="s">
        <v>50</v>
      </c>
    </row>
    <row r="119" customFormat="false" ht="12.8" hidden="false" customHeight="false" outlineLevel="0" collapsed="false">
      <c r="A119" s="27" t="s">
        <v>465</v>
      </c>
      <c r="B119" s="18" t="s">
        <v>52</v>
      </c>
      <c r="C119" s="18" t="s">
        <v>53</v>
      </c>
      <c r="D119" s="18" t="n">
        <v>30</v>
      </c>
      <c r="E119" s="18" t="s">
        <v>462</v>
      </c>
      <c r="F119" s="18" t="n">
        <v>5</v>
      </c>
      <c r="G119" s="19" t="s">
        <v>466</v>
      </c>
      <c r="H119" s="19" t="s">
        <v>467</v>
      </c>
      <c r="I119" s="27" t="s">
        <v>48</v>
      </c>
      <c r="J119" s="27"/>
      <c r="M119" s="19" t="s">
        <v>50</v>
      </c>
    </row>
    <row r="120" customFormat="false" ht="12.8" hidden="false" customHeight="false" outlineLevel="0" collapsed="false">
      <c r="A120" s="27" t="s">
        <v>468</v>
      </c>
      <c r="B120" s="18" t="s">
        <v>78</v>
      </c>
      <c r="C120" s="18" t="s">
        <v>79</v>
      </c>
      <c r="D120" s="18" t="n">
        <v>30</v>
      </c>
      <c r="E120" s="18" t="s">
        <v>462</v>
      </c>
      <c r="F120" s="18" t="n">
        <v>5</v>
      </c>
      <c r="G120" s="19" t="s">
        <v>469</v>
      </c>
      <c r="H120" s="19" t="s">
        <v>470</v>
      </c>
      <c r="I120" s="27" t="s">
        <v>48</v>
      </c>
      <c r="J120" s="27" t="s">
        <v>82</v>
      </c>
      <c r="M120" s="19" t="s">
        <v>50</v>
      </c>
    </row>
    <row r="121" customFormat="false" ht="35.05" hidden="false" customHeight="false" outlineLevel="0" collapsed="false">
      <c r="A121" s="27" t="s">
        <v>471</v>
      </c>
      <c r="B121" s="18" t="s">
        <v>223</v>
      </c>
      <c r="C121" s="18" t="s">
        <v>224</v>
      </c>
      <c r="D121" s="18" t="n">
        <v>30</v>
      </c>
      <c r="E121" s="18" t="s">
        <v>462</v>
      </c>
      <c r="F121" s="18" t="n">
        <v>10</v>
      </c>
      <c r="G121" s="19" t="s">
        <v>472</v>
      </c>
      <c r="H121" s="19" t="s">
        <v>473</v>
      </c>
      <c r="I121" s="27" t="s">
        <v>135</v>
      </c>
      <c r="J121" s="27" t="s">
        <v>82</v>
      </c>
      <c r="M121" s="19" t="s">
        <v>117</v>
      </c>
      <c r="N121" s="19" t="s">
        <v>474</v>
      </c>
    </row>
    <row r="122" customFormat="false" ht="79.85" hidden="false" customHeight="false" outlineLevel="0" collapsed="false">
      <c r="A122" s="27" t="s">
        <v>475</v>
      </c>
      <c r="B122" s="18" t="s">
        <v>90</v>
      </c>
      <c r="C122" s="18" t="s">
        <v>91</v>
      </c>
      <c r="D122" s="18" t="n">
        <v>31</v>
      </c>
      <c r="E122" s="18" t="s">
        <v>476</v>
      </c>
      <c r="F122" s="18" t="n">
        <v>2</v>
      </c>
      <c r="G122" s="19" t="s">
        <v>477</v>
      </c>
      <c r="I122" s="27" t="s">
        <v>48</v>
      </c>
      <c r="J122" s="27" t="s">
        <v>82</v>
      </c>
      <c r="M122" s="19" t="s">
        <v>56</v>
      </c>
      <c r="N122" s="19" t="s">
        <v>406</v>
      </c>
    </row>
    <row r="123" customFormat="false" ht="12.8" hidden="false" customHeight="false" outlineLevel="0" collapsed="false">
      <c r="A123" s="27" t="s">
        <v>478</v>
      </c>
      <c r="B123" s="18" t="s">
        <v>78</v>
      </c>
      <c r="C123" s="18" t="s">
        <v>79</v>
      </c>
      <c r="D123" s="18" t="n">
        <v>32</v>
      </c>
      <c r="E123" s="18" t="s">
        <v>479</v>
      </c>
      <c r="F123" s="18" t="n">
        <v>10</v>
      </c>
      <c r="G123" s="19" t="s">
        <v>480</v>
      </c>
      <c r="H123" s="19" t="s">
        <v>481</v>
      </c>
      <c r="I123" s="27" t="s">
        <v>48</v>
      </c>
      <c r="J123" s="27" t="s">
        <v>82</v>
      </c>
      <c r="M123" s="19" t="s">
        <v>50</v>
      </c>
    </row>
    <row r="124" customFormat="false" ht="12.8" hidden="false" customHeight="false" outlineLevel="0" collapsed="false">
      <c r="A124" s="27" t="s">
        <v>482</v>
      </c>
      <c r="B124" s="18" t="s">
        <v>130</v>
      </c>
      <c r="C124" s="18" t="s">
        <v>131</v>
      </c>
      <c r="D124" s="18" t="n">
        <v>32</v>
      </c>
      <c r="E124" s="18" t="s">
        <v>483</v>
      </c>
      <c r="F124" s="18" t="n">
        <v>12</v>
      </c>
      <c r="G124" s="19" t="s">
        <v>484</v>
      </c>
      <c r="H124" s="19" t="s">
        <v>485</v>
      </c>
      <c r="I124" s="27" t="s">
        <v>48</v>
      </c>
      <c r="J124" s="27" t="s">
        <v>49</v>
      </c>
      <c r="M124" s="19" t="s">
        <v>50</v>
      </c>
    </row>
    <row r="125" customFormat="false" ht="102.2" hidden="false" customHeight="false" outlineLevel="0" collapsed="false">
      <c r="A125" s="27" t="s">
        <v>486</v>
      </c>
      <c r="B125" s="18" t="s">
        <v>130</v>
      </c>
      <c r="C125" s="18" t="s">
        <v>131</v>
      </c>
      <c r="D125" s="18" t="n">
        <v>34</v>
      </c>
      <c r="E125" s="18" t="s">
        <v>487</v>
      </c>
      <c r="F125" s="18" t="n">
        <v>10</v>
      </c>
      <c r="G125" s="19" t="s">
        <v>488</v>
      </c>
      <c r="H125" s="19" t="s">
        <v>489</v>
      </c>
      <c r="I125" s="27" t="s">
        <v>93</v>
      </c>
      <c r="J125" s="27" t="s">
        <v>49</v>
      </c>
      <c r="M125" s="19" t="s">
        <v>56</v>
      </c>
      <c r="N125" s="33" t="s">
        <v>490</v>
      </c>
    </row>
    <row r="126" customFormat="false" ht="12.8" hidden="false" customHeight="false" outlineLevel="0" collapsed="false">
      <c r="A126" s="27" t="s">
        <v>491</v>
      </c>
      <c r="B126" s="18" t="s">
        <v>78</v>
      </c>
      <c r="C126" s="18" t="s">
        <v>79</v>
      </c>
      <c r="D126" s="18" t="n">
        <v>35</v>
      </c>
      <c r="E126" s="18" t="s">
        <v>492</v>
      </c>
      <c r="F126" s="18" t="n">
        <v>1</v>
      </c>
      <c r="G126" s="19" t="s">
        <v>493</v>
      </c>
      <c r="H126" s="19" t="s">
        <v>494</v>
      </c>
      <c r="I126" s="27" t="s">
        <v>48</v>
      </c>
      <c r="J126" s="27" t="s">
        <v>82</v>
      </c>
      <c r="M126" s="19" t="s">
        <v>50</v>
      </c>
    </row>
    <row r="127" customFormat="false" ht="202.95" hidden="false" customHeight="false" outlineLevel="0" collapsed="false">
      <c r="A127" s="27" t="s">
        <v>495</v>
      </c>
      <c r="B127" s="18" t="s">
        <v>223</v>
      </c>
      <c r="C127" s="18" t="s">
        <v>224</v>
      </c>
      <c r="D127" s="18" t="n">
        <v>41</v>
      </c>
      <c r="E127" s="18" t="s">
        <v>496</v>
      </c>
      <c r="F127" s="18" t="n">
        <v>14</v>
      </c>
      <c r="G127" s="19" t="s">
        <v>497</v>
      </c>
      <c r="H127" s="19" t="s">
        <v>498</v>
      </c>
      <c r="I127" s="27" t="s">
        <v>135</v>
      </c>
      <c r="J127" s="27" t="s">
        <v>82</v>
      </c>
      <c r="M127" s="19" t="s">
        <v>56</v>
      </c>
      <c r="N127" s="19" t="s">
        <v>499</v>
      </c>
    </row>
    <row r="128" customFormat="false" ht="35.05" hidden="false" customHeight="false" outlineLevel="0" collapsed="false">
      <c r="A128" s="27" t="s">
        <v>500</v>
      </c>
      <c r="B128" s="18" t="s">
        <v>223</v>
      </c>
      <c r="C128" s="18" t="s">
        <v>224</v>
      </c>
      <c r="D128" s="18" t="n">
        <v>42</v>
      </c>
      <c r="E128" s="18" t="s">
        <v>496</v>
      </c>
      <c r="F128" s="18" t="n">
        <v>2</v>
      </c>
      <c r="G128" s="19" t="s">
        <v>501</v>
      </c>
      <c r="H128" s="19" t="s">
        <v>502</v>
      </c>
      <c r="I128" s="27" t="s">
        <v>135</v>
      </c>
      <c r="J128" s="27" t="s">
        <v>82</v>
      </c>
      <c r="M128" s="19" t="s">
        <v>117</v>
      </c>
      <c r="N128" s="19" t="s">
        <v>503</v>
      </c>
    </row>
    <row r="129" customFormat="false" ht="158.2" hidden="false" customHeight="false" outlineLevel="0" collapsed="false">
      <c r="A129" s="27" t="s">
        <v>504</v>
      </c>
      <c r="B129" s="18" t="s">
        <v>130</v>
      </c>
      <c r="C129" s="18" t="s">
        <v>131</v>
      </c>
      <c r="D129" s="18" t="n">
        <v>72</v>
      </c>
      <c r="F129" s="18" t="n">
        <v>6</v>
      </c>
      <c r="G129" s="19" t="s">
        <v>505</v>
      </c>
      <c r="H129" s="19" t="s">
        <v>506</v>
      </c>
      <c r="I129" s="27" t="s">
        <v>135</v>
      </c>
      <c r="J129" s="27" t="s">
        <v>82</v>
      </c>
      <c r="M129" s="19" t="s">
        <v>56</v>
      </c>
      <c r="N129" s="33" t="s">
        <v>507</v>
      </c>
    </row>
    <row r="130" customFormat="false" ht="113.4" hidden="false" customHeight="false" outlineLevel="0" collapsed="false">
      <c r="A130" s="27" t="s">
        <v>508</v>
      </c>
      <c r="B130" s="18" t="s">
        <v>130</v>
      </c>
      <c r="C130" s="18" t="s">
        <v>131</v>
      </c>
      <c r="F130" s="18" t="n">
        <v>13</v>
      </c>
      <c r="G130" s="19" t="s">
        <v>509</v>
      </c>
      <c r="H130" s="19" t="s">
        <v>510</v>
      </c>
      <c r="I130" s="27" t="s">
        <v>135</v>
      </c>
      <c r="J130" s="27" t="s">
        <v>49</v>
      </c>
      <c r="M130" s="19" t="s">
        <v>117</v>
      </c>
      <c r="N130" s="19" t="s">
        <v>511</v>
      </c>
    </row>
    <row r="131" customFormat="false" ht="23.85" hidden="false" customHeight="false" outlineLevel="0" collapsed="false">
      <c r="A131" s="27" t="s">
        <v>512</v>
      </c>
      <c r="B131" s="18" t="s">
        <v>130</v>
      </c>
      <c r="C131" s="18" t="s">
        <v>131</v>
      </c>
      <c r="F131" s="18" t="n">
        <v>15</v>
      </c>
      <c r="G131" s="19" t="s">
        <v>513</v>
      </c>
      <c r="H131" s="19" t="s">
        <v>514</v>
      </c>
      <c r="I131" s="27" t="s">
        <v>135</v>
      </c>
      <c r="J131" s="27" t="s">
        <v>49</v>
      </c>
      <c r="M131" s="19" t="s">
        <v>117</v>
      </c>
      <c r="N131" s="19" t="s">
        <v>515</v>
      </c>
    </row>
    <row r="132" customFormat="false" ht="23.85" hidden="false" customHeight="false" outlineLevel="0" collapsed="false">
      <c r="A132" s="27" t="s">
        <v>516</v>
      </c>
      <c r="B132" s="18" t="s">
        <v>223</v>
      </c>
      <c r="C132" s="18" t="s">
        <v>224</v>
      </c>
      <c r="G132" s="19" t="s">
        <v>517</v>
      </c>
      <c r="H132" s="19" t="s">
        <v>518</v>
      </c>
      <c r="I132" s="27" t="s">
        <v>135</v>
      </c>
      <c r="J132" s="27" t="s">
        <v>82</v>
      </c>
      <c r="M132" s="19" t="s">
        <v>117</v>
      </c>
      <c r="N132" s="19" t="s">
        <v>519</v>
      </c>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32"/>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3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34"/>
      <c r="C2" s="34"/>
      <c r="D2" s="35" t="s">
        <v>32</v>
      </c>
      <c r="E2" s="35"/>
      <c r="F2" s="35"/>
      <c r="G2" s="35"/>
      <c r="H2" s="35" t="s">
        <v>520</v>
      </c>
      <c r="I2" s="35"/>
      <c r="J2" s="35"/>
      <c r="K2" s="35"/>
    </row>
    <row r="3" customFormat="false" ht="15" hidden="false" customHeight="false" outlineLevel="0" collapsed="false">
      <c r="B3" s="36" t="s">
        <v>521</v>
      </c>
      <c r="C3" s="37" t="s">
        <v>522</v>
      </c>
      <c r="D3" s="37" t="s">
        <v>48</v>
      </c>
      <c r="E3" s="37" t="s">
        <v>135</v>
      </c>
      <c r="F3" s="37" t="s">
        <v>93</v>
      </c>
      <c r="G3" s="37" t="s">
        <v>523</v>
      </c>
      <c r="H3" s="37" t="s">
        <v>50</v>
      </c>
      <c r="I3" s="37" t="s">
        <v>117</v>
      </c>
      <c r="J3" s="37" t="s">
        <v>56</v>
      </c>
      <c r="K3" s="37" t="s">
        <v>524</v>
      </c>
    </row>
    <row r="4" customFormat="false" ht="15" hidden="false" customHeight="false" outlineLevel="0" collapsed="false">
      <c r="B4" s="38" t="s">
        <v>525</v>
      </c>
      <c r="C4" s="39" t="n">
        <f aca="true">IF($B4="","",COUNTIF(INDIRECT(CONCATENATE($B4,"!",IF(INDIRECT(CONCATENATE($B4, "!I", IF(INDIRECT(CONCATENATE($B4, "!A1"))="Comment ID", 1,2)))="Category", "G","H"),IF(INDIRECT(CONCATENATE($B4, "!A1"))="Comment ID", 2,3),":",IF(INDIRECT(CONCATENATE($B4, "!I", IF(INDIRECT(CONCATENATE($B4, "!A1"))="Comment ID", 1,2)))="Category", "G","H"),"99999")), "&lt;&gt;"))</f>
        <v>131</v>
      </c>
      <c r="D4" s="39" t="n">
        <f aca="true">IF($B4="","",COUNTIF(INDIRECT(CONCATENATE($B4,"!",IF(INDIRECT(CONCATENATE($B4, "!I", IF(INDIRECT(CONCATENATE($B4, "!A1"))="Comment ID", 1,2)))="Category", "I","J"),IF(INDIRECT(CONCATENATE($B4, "!A1"))="Comment ID", 2,3),":",IF(INDIRECT(CONCATENATE($B4, "!I", IF(INDIRECT(CONCATENATE($B4, "!A1"))="Comment ID", 1,2)))="Category", "I","J"),"99999")), "Editorial"))</f>
        <v>94</v>
      </c>
      <c r="E4" s="39" t="n">
        <f aca="true">IF($B4="","",COUNTIF(INDIRECT(CONCATENATE($B4,"!",IF(INDIRECT(CONCATENATE($B4, "!I", IF(INDIRECT(CONCATENATE($B4, "!A1"))="Comment ID", 1,2)))="Category", "I","J"),IF(INDIRECT(CONCATENATE($B4, "!A1"))="Comment ID", 2,3),":",IF(INDIRECT(CONCATENATE($B4, "!I", IF(INDIRECT(CONCATENATE($B4, "!A1"))="Comment ID", 1,2)))="Category", "I","J"),"99999")), "Technical"))</f>
        <v>29</v>
      </c>
      <c r="F4" s="39" t="n">
        <f aca="true">IF($B4="","",COUNTIF(INDIRECT(CONCATENATE($B4,"!",IF(INDIRECT(CONCATENATE($B4, "!I", IF(INDIRECT(CONCATENATE($B4, "!A1"))="Comment ID", 1,2)))="Category", "I","J"),IF(INDIRECT(CONCATENATE($B4, "!A1"))="Comment ID", 2,3),":",IF(INDIRECT(CONCATENATE($B4, "!I", IF(INDIRECT(CONCATENATE($B4, "!A1"))="Comment ID", 1,2)))="Category", "I","J"),"99999")), "General"))</f>
        <v>8</v>
      </c>
      <c r="G4" s="39" t="n">
        <f aca="false">IF($B4="","",C4-SUM(D4:F4))</f>
        <v>0</v>
      </c>
      <c r="H4" s="39" t="n">
        <f aca="true">IF($B4="","",COUNTIF(INDIRECT(CONCATENATE($B4,"!",IF(INDIRECT(CONCATENATE($B4, "!I", IF(INDIRECT(CONCATENATE($B4, "!A1"))="Comment ID", 1,2)))="Category", "K","L"),IF(INDIRECT(CONCATENATE($B4, "!A1"))="Comment ID", 2,3),":",IF(INDIRECT(CONCATENATE($B4, "!I", IF(INDIRECT(CONCATENATE($B4, "!A1"))="Comment ID", 1,2)))="Category", "K","L"),"99999")), "Accepted"))</f>
        <v>0</v>
      </c>
      <c r="I4" s="39" t="n">
        <f aca="true">IF($B4="","",COUNTIF(INDIRECT(CONCATENATE($B4,"!",IF(INDIRECT(CONCATENATE($B4, "!I", IF(INDIRECT(CONCATENATE($B4, "!A1"))="Comment ID", 1,2)))="Category", "K","L"),IF(INDIRECT(CONCATENATE($B4, "!A1"))="Comment ID", 2,3),":",IF(INDIRECT(CONCATENATE($B4, "!I", IF(INDIRECT(CONCATENATE($B4, "!A1"))="Comment ID", 1,2)))="Category", "K","L"),"99999")), "Revised"))</f>
        <v>0</v>
      </c>
      <c r="J4" s="39" t="n">
        <f aca="true">IF($B4="","",COUNTIF(INDIRECT(CONCATENATE($B4,"!",IF(INDIRECT(CONCATENATE($B4, "!I", IF(INDIRECT(CONCATENATE($B4, "!A1"))="Comment ID", 1,2)))="Category", "K","L"),IF(INDIRECT(CONCATENATE($B4, "!A1"))="Comment ID", 2,3),":",IF(INDIRECT(CONCATENATE($B4, "!I", IF(INDIRECT(CONCATENATE($B4, "!A1"))="Comment ID", 1,2)))="Category", "K","L"),"99999")), "Rejected"))</f>
        <v>0</v>
      </c>
      <c r="K4" s="39" t="n">
        <f aca="false">IF($B4="","",C4-SUM(H4:J4))</f>
        <v>131</v>
      </c>
      <c r="O4" s="18"/>
    </row>
    <row r="5" customFormat="false" ht="15" hidden="false" customHeight="false" outlineLevel="0" collapsed="false">
      <c r="B5" s="40"/>
      <c r="C5" s="41" t="str">
        <f aca="true">IF($B5="","",COUNTIF(INDIRECT(CONCATENATE($B5,"!",IF(INDIRECT(CONCATENATE($B5, "!I", IF(INDIRECT(CONCATENATE($B5, "!A1"))="Comment ID", 1,2)))="Category", "G","H"),IF(INDIRECT(CONCATENATE($B5, "!A1"))="Comment ID", 2,3),":",IF(INDIRECT(CONCATENATE($B5, "!I", IF(INDIRECT(CONCATENATE($B5, "!A1"))="Comment ID", 1,2)))="Category", "G","H"),"99999")), "&lt;&gt;"))</f>
        <v/>
      </c>
      <c r="D5" s="41" t="str">
        <f aca="true">IF($B5="","",COUNTIF(INDIRECT(CONCATENATE($B5,"!",IF(INDIRECT(CONCATENATE($B5, "!I", IF(INDIRECT(CONCATENATE($B5, "!A1"))="Comment ID", 1,2)))="Category", "I","J"),IF(INDIRECT(CONCATENATE($B5, "!A1"))="Comment ID", 2,3),":",IF(INDIRECT(CONCATENATE($B5, "!I", IF(INDIRECT(CONCATENATE($B5, "!A1"))="Comment ID", 1,2)))="Category", "I","J"),"99999")), "Editorial"))</f>
        <v/>
      </c>
      <c r="E5" s="41" t="str">
        <f aca="true">IF($B5="","",COUNTIF(INDIRECT(CONCATENATE($B5,"!",IF(INDIRECT(CONCATENATE($B5, "!I", IF(INDIRECT(CONCATENATE($B5, "!A1"))="Comment ID", 1,2)))="Category", "I","J"),IF(INDIRECT(CONCATENATE($B5, "!A1"))="Comment ID", 2,3),":",IF(INDIRECT(CONCATENATE($B5, "!I", IF(INDIRECT(CONCATENATE($B5, "!A1"))="Comment ID", 1,2)))="Category", "I","J"),"99999")), "Technical"))</f>
        <v/>
      </c>
      <c r="F5" s="41" t="str">
        <f aca="true">IF($B5="","",COUNTIF(INDIRECT(CONCATENATE($B5,"!",IF(INDIRECT(CONCATENATE($B5, "!I", IF(INDIRECT(CONCATENATE($B5, "!A1"))="Comment ID", 1,2)))="Category", "I","J"),IF(INDIRECT(CONCATENATE($B5, "!A1"))="Comment ID", 2,3),":",IF(INDIRECT(CONCATENATE($B5, "!I", IF(INDIRECT(CONCATENATE($B5, "!A1"))="Comment ID", 1,2)))="Category", "I","J"),"99999")), "General"))</f>
        <v/>
      </c>
      <c r="G5" s="41" t="str">
        <f aca="false">IF($B5="","",C5-SUM(D5:F5))</f>
        <v/>
      </c>
      <c r="H5" s="41" t="str">
        <f aca="true">IF($B5="","",COUNTIF(INDIRECT(CONCATENATE($B5,"!",IF(INDIRECT(CONCATENATE($B5, "!I", IF(INDIRECT(CONCATENATE($B5, "!A1"))="Comment ID", 1,2)))="Category", "K","L"),IF(INDIRECT(CONCATENATE($B5, "!A1"))="Comment ID", 2,3),":",IF(INDIRECT(CONCATENATE($B5, "!I", IF(INDIRECT(CONCATENATE($B5, "!A1"))="Comment ID", 1,2)))="Category", "K","L"),"99999")), "Accepted"))</f>
        <v/>
      </c>
      <c r="I5" s="41" t="str">
        <f aca="true">IF($B5="","",COUNTIF(INDIRECT(CONCATENATE($B5,"!",IF(INDIRECT(CONCATENATE($B5, "!I", IF(INDIRECT(CONCATENATE($B5, "!A1"))="Comment ID", 1,2)))="Category", "K","L"),IF(INDIRECT(CONCATENATE($B5, "!A1"))="Comment ID", 2,3),":",IF(INDIRECT(CONCATENATE($B5, "!I", IF(INDIRECT(CONCATENATE($B5, "!A1"))="Comment ID", 1,2)))="Category", "K","L"),"99999")), "Revised"))</f>
        <v/>
      </c>
      <c r="J5" s="41" t="str">
        <f aca="true">IF($B5="","",COUNTIF(INDIRECT(CONCATENATE($B5,"!",IF(INDIRECT(CONCATENATE($B5, "!I", IF(INDIRECT(CONCATENATE($B5, "!A1"))="Comment ID", 1,2)))="Category", "K","L"),IF(INDIRECT(CONCATENATE($B5, "!A1"))="Comment ID", 2,3),":",IF(INDIRECT(CONCATENATE($B5, "!I", IF(INDIRECT(CONCATENATE($B5, "!A1"))="Comment ID", 1,2)))="Category", "K","L"),"99999")), "Rejected"))</f>
        <v/>
      </c>
      <c r="K5" s="41" t="str">
        <f aca="false">IF($B5="","",C5-SUM(H5:J5))</f>
        <v/>
      </c>
    </row>
    <row r="6" customFormat="false" ht="15" hidden="false" customHeight="false" outlineLevel="0" collapsed="false">
      <c r="B6" s="38"/>
      <c r="C6" s="39" t="str">
        <f aca="true">IF($B6="","",COUNTIF(INDIRECT(CONCATENATE($B6,"!",IF(INDIRECT(CONCATENATE($B6, "!I", IF(INDIRECT(CONCATENATE($B6, "!A1"))="Comment ID", 1,2)))="Category", "G","H"),IF(INDIRECT(CONCATENATE($B6, "!A1"))="Comment ID", 2,3),":",IF(INDIRECT(CONCATENATE($B6, "!I", IF(INDIRECT(CONCATENATE($B6, "!A1"))="Comment ID", 1,2)))="Category", "G","H"),"99999")), "&lt;&gt;"))</f>
        <v/>
      </c>
      <c r="D6" s="39" t="str">
        <f aca="true">IF($B6="","",COUNTIF(INDIRECT(CONCATENATE($B6,"!",IF(INDIRECT(CONCATENATE($B6, "!I", IF(INDIRECT(CONCATENATE($B6, "!A1"))="Comment ID", 1,2)))="Category", "I","J"),IF(INDIRECT(CONCATENATE($B6, "!A1"))="Comment ID", 2,3),":",IF(INDIRECT(CONCATENATE($B6, "!I", IF(INDIRECT(CONCATENATE($B6, "!A1"))="Comment ID", 1,2)))="Category", "I","J"),"99999")), "Editorial"))</f>
        <v/>
      </c>
      <c r="E6" s="39" t="str">
        <f aca="true">IF($B6="","",COUNTIF(INDIRECT(CONCATENATE($B6,"!",IF(INDIRECT(CONCATENATE($B6, "!I", IF(INDIRECT(CONCATENATE($B6, "!A1"))="Comment ID", 1,2)))="Category", "I","J"),IF(INDIRECT(CONCATENATE($B6, "!A1"))="Comment ID", 2,3),":",IF(INDIRECT(CONCATENATE($B6, "!I", IF(INDIRECT(CONCATENATE($B6, "!A1"))="Comment ID", 1,2)))="Category", "I","J"),"99999")), "Technical"))</f>
        <v/>
      </c>
      <c r="F6" s="39" t="str">
        <f aca="true">IF($B6="","",COUNTIF(INDIRECT(CONCATENATE($B6,"!",IF(INDIRECT(CONCATENATE($B6, "!I", IF(INDIRECT(CONCATENATE($B6, "!A1"))="Comment ID", 1,2)))="Category", "I","J"),IF(INDIRECT(CONCATENATE($B6, "!A1"))="Comment ID", 2,3),":",IF(INDIRECT(CONCATENATE($B6, "!I", IF(INDIRECT(CONCATENATE($B6, "!A1"))="Comment ID", 1,2)))="Category", "I","J"),"99999")), "General"))</f>
        <v/>
      </c>
      <c r="G6" s="39" t="str">
        <f aca="false">IF($B6="","",C6-SUM(D6:F6))</f>
        <v/>
      </c>
      <c r="H6" s="39" t="str">
        <f aca="true">IF($B6="","",COUNTIF(INDIRECT(CONCATENATE($B6,"!",IF(INDIRECT(CONCATENATE($B6, "!I", IF(INDIRECT(CONCATENATE($B6, "!A1"))="Comment ID", 1,2)))="Category", "K","L"),IF(INDIRECT(CONCATENATE($B6, "!A1"))="Comment ID", 2,3),":",IF(INDIRECT(CONCATENATE($B6, "!I", IF(INDIRECT(CONCATENATE($B6, "!A1"))="Comment ID", 1,2)))="Category", "K","L"),"99999")), "Accepted"))</f>
        <v/>
      </c>
      <c r="I6" s="39" t="str">
        <f aca="true">IF($B6="","",COUNTIF(INDIRECT(CONCATENATE($B6,"!",IF(INDIRECT(CONCATENATE($B6, "!I", IF(INDIRECT(CONCATENATE($B6, "!A1"))="Comment ID", 1,2)))="Category", "K","L"),IF(INDIRECT(CONCATENATE($B6, "!A1"))="Comment ID", 2,3),":",IF(INDIRECT(CONCATENATE($B6, "!I", IF(INDIRECT(CONCATENATE($B6, "!A1"))="Comment ID", 1,2)))="Category", "K","L"),"99999")), "Revised"))</f>
        <v/>
      </c>
      <c r="J6" s="39" t="str">
        <f aca="true">IF($B6="","",COUNTIF(INDIRECT(CONCATENATE($B6,"!",IF(INDIRECT(CONCATENATE($B6, "!I", IF(INDIRECT(CONCATENATE($B6, "!A1"))="Comment ID", 1,2)))="Category", "K","L"),IF(INDIRECT(CONCATENATE($B6, "!A1"))="Comment ID", 2,3),":",IF(INDIRECT(CONCATENATE($B6, "!I", IF(INDIRECT(CONCATENATE($B6, "!A1"))="Comment ID", 1,2)))="Category", "K","L"),"99999")), "Rejected"))</f>
        <v/>
      </c>
      <c r="K6" s="39" t="str">
        <f aca="false">IF($B6="","",C6-SUM(H6:J6))</f>
        <v/>
      </c>
    </row>
    <row r="7" customFormat="false" ht="15" hidden="false" customHeight="false" outlineLevel="0" collapsed="false">
      <c r="B7" s="40"/>
      <c r="C7" s="41" t="str">
        <f aca="true">IF($B7="","",COUNTIF(INDIRECT(CONCATENATE($B7,"!",IF(INDIRECT(CONCATENATE($B7, "!I", IF(INDIRECT(CONCATENATE($B7, "!A1"))="Comment ID", 1,2)))="Category", "G","H"),IF(INDIRECT(CONCATENATE($B7, "!A1"))="Comment ID", 2,3),":",IF(INDIRECT(CONCATENATE($B7, "!I", IF(INDIRECT(CONCATENATE($B7, "!A1"))="Comment ID", 1,2)))="Category", "G","H"),"99999")), "&lt;&gt;"))</f>
        <v/>
      </c>
      <c r="D7" s="41" t="str">
        <f aca="true">IF($B7="","",COUNTIF(INDIRECT(CONCATENATE($B7,"!",IF(INDIRECT(CONCATENATE($B7, "!I", IF(INDIRECT(CONCATENATE($B7, "!A1"))="Comment ID", 1,2)))="Category", "I","J"),IF(INDIRECT(CONCATENATE($B7, "!A1"))="Comment ID", 2,3),":",IF(INDIRECT(CONCATENATE($B7, "!I", IF(INDIRECT(CONCATENATE($B7, "!A1"))="Comment ID", 1,2)))="Category", "I","J"),"99999")), "Editorial"))</f>
        <v/>
      </c>
      <c r="E7" s="41" t="str">
        <f aca="true">IF($B7="","",COUNTIF(INDIRECT(CONCATENATE($B7,"!",IF(INDIRECT(CONCATENATE($B7, "!I", IF(INDIRECT(CONCATENATE($B7, "!A1"))="Comment ID", 1,2)))="Category", "I","J"),IF(INDIRECT(CONCATENATE($B7, "!A1"))="Comment ID", 2,3),":",IF(INDIRECT(CONCATENATE($B7, "!I", IF(INDIRECT(CONCATENATE($B7, "!A1"))="Comment ID", 1,2)))="Category", "I","J"),"99999")), "Technical"))</f>
        <v/>
      </c>
      <c r="F7" s="41" t="str">
        <f aca="true">IF($B7="","",COUNTIF(INDIRECT(CONCATENATE($B7,"!",IF(INDIRECT(CONCATENATE($B7, "!I", IF(INDIRECT(CONCATENATE($B7, "!A1"))="Comment ID", 1,2)))="Category", "I","J"),IF(INDIRECT(CONCATENATE($B7, "!A1"))="Comment ID", 2,3),":",IF(INDIRECT(CONCATENATE($B7, "!I", IF(INDIRECT(CONCATENATE($B7, "!A1"))="Comment ID", 1,2)))="Category", "I","J"),"99999")), "General"))</f>
        <v/>
      </c>
      <c r="G7" s="41" t="str">
        <f aca="false">IF($B7="","",C7-SUM(D7:F7))</f>
        <v/>
      </c>
      <c r="H7" s="41" t="str">
        <f aca="true">IF($B7="","",COUNTIF(INDIRECT(CONCATENATE($B7,"!",IF(INDIRECT(CONCATENATE($B7, "!I", IF(INDIRECT(CONCATENATE($B7, "!A1"))="Comment ID", 1,2)))="Category", "K","L"),IF(INDIRECT(CONCATENATE($B7, "!A1"))="Comment ID", 2,3),":",IF(INDIRECT(CONCATENATE($B7, "!I", IF(INDIRECT(CONCATENATE($B7, "!A1"))="Comment ID", 1,2)))="Category", "K","L"),"99999")), "Accepted"))</f>
        <v/>
      </c>
      <c r="I7" s="41" t="str">
        <f aca="true">IF($B7="","",COUNTIF(INDIRECT(CONCATENATE($B7,"!",IF(INDIRECT(CONCATENATE($B7, "!I", IF(INDIRECT(CONCATENATE($B7, "!A1"))="Comment ID", 1,2)))="Category", "K","L"),IF(INDIRECT(CONCATENATE($B7, "!A1"))="Comment ID", 2,3),":",IF(INDIRECT(CONCATENATE($B7, "!I", IF(INDIRECT(CONCATENATE($B7, "!A1"))="Comment ID", 1,2)))="Category", "K","L"),"99999")), "Revised"))</f>
        <v/>
      </c>
      <c r="J7" s="41" t="str">
        <f aca="true">IF($B7="","",COUNTIF(INDIRECT(CONCATENATE($B7,"!",IF(INDIRECT(CONCATENATE($B7, "!I", IF(INDIRECT(CONCATENATE($B7, "!A1"))="Comment ID", 1,2)))="Category", "K","L"),IF(INDIRECT(CONCATENATE($B7, "!A1"))="Comment ID", 2,3),":",IF(INDIRECT(CONCATENATE($B7, "!I", IF(INDIRECT(CONCATENATE($B7, "!A1"))="Comment ID", 1,2)))="Category", "K","L"),"99999")), "Rejected"))</f>
        <v/>
      </c>
      <c r="K7" s="41" t="str">
        <f aca="false">IF($B7="","",C7-SUM(H7:J7))</f>
        <v/>
      </c>
    </row>
    <row r="8" customFormat="false" ht="15" hidden="false" customHeight="false" outlineLevel="0" collapsed="false">
      <c r="B8" s="38"/>
      <c r="C8" s="39" t="str">
        <f aca="true">IF($B8="","",COUNTIF(INDIRECT(CONCATENATE($B8,"!",IF(INDIRECT(CONCATENATE($B8, "!I", IF(INDIRECT(CONCATENATE($B8, "!A1"))="Comment ID", 1,2)))="Category", "G","H"),IF(INDIRECT(CONCATENATE($B8, "!A1"))="Comment ID", 2,3),":",IF(INDIRECT(CONCATENATE($B8, "!I", IF(INDIRECT(CONCATENATE($B8, "!A1"))="Comment ID", 1,2)))="Category", "G","H"),"99999")), "&lt;&gt;"))</f>
        <v/>
      </c>
      <c r="D8" s="39" t="str">
        <f aca="true">IF($B8="","",COUNTIF(INDIRECT(CONCATENATE($B8,"!",IF(INDIRECT(CONCATENATE($B8, "!I", IF(INDIRECT(CONCATENATE($B8, "!A1"))="Comment ID", 1,2)))="Category", "I","J"),IF(INDIRECT(CONCATENATE($B8, "!A1"))="Comment ID", 2,3),":",IF(INDIRECT(CONCATENATE($B8, "!I", IF(INDIRECT(CONCATENATE($B8, "!A1"))="Comment ID", 1,2)))="Category", "I","J"),"99999")), "Editorial"))</f>
        <v/>
      </c>
      <c r="E8" s="39" t="str">
        <f aca="true">IF($B8="","",COUNTIF(INDIRECT(CONCATENATE($B8,"!",IF(INDIRECT(CONCATENATE($B8, "!I", IF(INDIRECT(CONCATENATE($B8, "!A1"))="Comment ID", 1,2)))="Category", "I","J"),IF(INDIRECT(CONCATENATE($B8, "!A1"))="Comment ID", 2,3),":",IF(INDIRECT(CONCATENATE($B8, "!I", IF(INDIRECT(CONCATENATE($B8, "!A1"))="Comment ID", 1,2)))="Category", "I","J"),"99999")), "Technical"))</f>
        <v/>
      </c>
      <c r="F8" s="39" t="str">
        <f aca="true">IF($B8="","",COUNTIF(INDIRECT(CONCATENATE($B8,"!",IF(INDIRECT(CONCATENATE($B8, "!I", IF(INDIRECT(CONCATENATE($B8, "!A1"))="Comment ID", 1,2)))="Category", "I","J"),IF(INDIRECT(CONCATENATE($B8, "!A1"))="Comment ID", 2,3),":",IF(INDIRECT(CONCATENATE($B8, "!I", IF(INDIRECT(CONCATENATE($B8, "!A1"))="Comment ID", 1,2)))="Category", "I","J"),"99999")), "General"))</f>
        <v/>
      </c>
      <c r="G8" s="39" t="str">
        <f aca="false">IF($B8="","",C8-SUM(D8:F8))</f>
        <v/>
      </c>
      <c r="H8" s="39" t="str">
        <f aca="true">IF($B8="","",COUNTIF(INDIRECT(CONCATENATE($B8,"!",IF(INDIRECT(CONCATENATE($B8, "!I", IF(INDIRECT(CONCATENATE($B8, "!A1"))="Comment ID", 1,2)))="Category", "K","L"),IF(INDIRECT(CONCATENATE($B8, "!A1"))="Comment ID", 2,3),":",IF(INDIRECT(CONCATENATE($B8, "!I", IF(INDIRECT(CONCATENATE($B8, "!A1"))="Comment ID", 1,2)))="Category", "K","L"),"99999")), "Accepted"))</f>
        <v/>
      </c>
      <c r="I8" s="39" t="str">
        <f aca="true">IF($B8="","",COUNTIF(INDIRECT(CONCATENATE($B8,"!",IF(INDIRECT(CONCATENATE($B8, "!I", IF(INDIRECT(CONCATENATE($B8, "!A1"))="Comment ID", 1,2)))="Category", "K","L"),IF(INDIRECT(CONCATENATE($B8, "!A1"))="Comment ID", 2,3),":",IF(INDIRECT(CONCATENATE($B8, "!I", IF(INDIRECT(CONCATENATE($B8, "!A1"))="Comment ID", 1,2)))="Category", "K","L"),"99999")), "Revised"))</f>
        <v/>
      </c>
      <c r="J8" s="39" t="str">
        <f aca="true">IF($B8="","",COUNTIF(INDIRECT(CONCATENATE($B8,"!",IF(INDIRECT(CONCATENATE($B8, "!I", IF(INDIRECT(CONCATENATE($B8, "!A1"))="Comment ID", 1,2)))="Category", "K","L"),IF(INDIRECT(CONCATENATE($B8, "!A1"))="Comment ID", 2,3),":",IF(INDIRECT(CONCATENATE($B8, "!I", IF(INDIRECT(CONCATENATE($B8, "!A1"))="Comment ID", 1,2)))="Category", "K","L"),"99999")), "Rejected"))</f>
        <v/>
      </c>
      <c r="K8" s="39" t="str">
        <f aca="false">IF($B8="","",C8-SUM(H8:J8))</f>
        <v/>
      </c>
    </row>
    <row r="9" customFormat="false" ht="15" hidden="false" customHeight="false" outlineLevel="0" collapsed="false">
      <c r="B9" s="40"/>
      <c r="C9" s="41" t="str">
        <f aca="true">IF($B9="","",COUNTIF(INDIRECT(CONCATENATE($B9,"!",IF(INDIRECT(CONCATENATE($B9, "!I", IF(INDIRECT(CONCATENATE($B9, "!A1"))="Comment ID", 1,2)))="Category", "G","H"),IF(INDIRECT(CONCATENATE($B9, "!A1"))="Comment ID", 2,3),":",IF(INDIRECT(CONCATENATE($B9, "!I", IF(INDIRECT(CONCATENATE($B9, "!A1"))="Comment ID", 1,2)))="Category", "G","H"),"99999")), "&lt;&gt;"))</f>
        <v/>
      </c>
      <c r="D9" s="41" t="str">
        <f aca="true">IF($B9="","",COUNTIF(INDIRECT(CONCATENATE($B9,"!",IF(INDIRECT(CONCATENATE($B9, "!I", IF(INDIRECT(CONCATENATE($B9, "!A1"))="Comment ID", 1,2)))="Category", "I","J"),IF(INDIRECT(CONCATENATE($B9, "!A1"))="Comment ID", 2,3),":",IF(INDIRECT(CONCATENATE($B9, "!I", IF(INDIRECT(CONCATENATE($B9, "!A1"))="Comment ID", 1,2)))="Category", "I","J"),"99999")), "Editorial"))</f>
        <v/>
      </c>
      <c r="E9" s="41" t="str">
        <f aca="true">IF($B9="","",COUNTIF(INDIRECT(CONCATENATE($B9,"!",IF(INDIRECT(CONCATENATE($B9, "!I", IF(INDIRECT(CONCATENATE($B9, "!A1"))="Comment ID", 1,2)))="Category", "I","J"),IF(INDIRECT(CONCATENATE($B9, "!A1"))="Comment ID", 2,3),":",IF(INDIRECT(CONCATENATE($B9, "!I", IF(INDIRECT(CONCATENATE($B9, "!A1"))="Comment ID", 1,2)))="Category", "I","J"),"99999")), "Technical"))</f>
        <v/>
      </c>
      <c r="F9" s="41" t="str">
        <f aca="true">IF($B9="","",COUNTIF(INDIRECT(CONCATENATE($B9,"!",IF(INDIRECT(CONCATENATE($B9, "!I", IF(INDIRECT(CONCATENATE($B9, "!A1"))="Comment ID", 1,2)))="Category", "I","J"),IF(INDIRECT(CONCATENATE($B9, "!A1"))="Comment ID", 2,3),":",IF(INDIRECT(CONCATENATE($B9, "!I", IF(INDIRECT(CONCATENATE($B9, "!A1"))="Comment ID", 1,2)))="Category", "I","J"),"99999")), "General"))</f>
        <v/>
      </c>
      <c r="G9" s="41" t="str">
        <f aca="false">IF($B9="","",C9-SUM(D9:F9))</f>
        <v/>
      </c>
      <c r="H9" s="41" t="str">
        <f aca="true">IF($B9="","",COUNTIF(INDIRECT(CONCATENATE($B9,"!",IF(INDIRECT(CONCATENATE($B9, "!I", IF(INDIRECT(CONCATENATE($B9, "!A1"))="Comment ID", 1,2)))="Category", "K","L"),IF(INDIRECT(CONCATENATE($B9, "!A1"))="Comment ID", 2,3),":",IF(INDIRECT(CONCATENATE($B9, "!I", IF(INDIRECT(CONCATENATE($B9, "!A1"))="Comment ID", 1,2)))="Category", "K","L"),"99999")), "Accepted"))</f>
        <v/>
      </c>
      <c r="I9" s="41" t="str">
        <f aca="true">IF($B9="","",COUNTIF(INDIRECT(CONCATENATE($B9,"!",IF(INDIRECT(CONCATENATE($B9, "!I", IF(INDIRECT(CONCATENATE($B9, "!A1"))="Comment ID", 1,2)))="Category", "K","L"),IF(INDIRECT(CONCATENATE($B9, "!A1"))="Comment ID", 2,3),":",IF(INDIRECT(CONCATENATE($B9, "!I", IF(INDIRECT(CONCATENATE($B9, "!A1"))="Comment ID", 1,2)))="Category", "K","L"),"99999")), "Revised"))</f>
        <v/>
      </c>
      <c r="J9" s="41" t="str">
        <f aca="true">IF($B9="","",COUNTIF(INDIRECT(CONCATENATE($B9,"!",IF(INDIRECT(CONCATENATE($B9, "!I", IF(INDIRECT(CONCATENATE($B9, "!A1"))="Comment ID", 1,2)))="Category", "K","L"),IF(INDIRECT(CONCATENATE($B9, "!A1"))="Comment ID", 2,3),":",IF(INDIRECT(CONCATENATE($B9, "!I", IF(INDIRECT(CONCATENATE($B9, "!A1"))="Comment ID", 1,2)))="Category", "K","L"),"99999")), "Rejected"))</f>
        <v/>
      </c>
      <c r="K9" s="41" t="str">
        <f aca="false">IF($B9="","",C9-SUM(H9:J9))</f>
        <v/>
      </c>
    </row>
    <row r="10" customFormat="false" ht="15" hidden="false" customHeight="false" outlineLevel="0" collapsed="false">
      <c r="B10" s="38"/>
      <c r="C10" s="39" t="str">
        <f aca="true">IF($B10="","",COUNTIF(INDIRECT(CONCATENATE($B10,"!",IF(INDIRECT(CONCATENATE($B10, "!I", IF(INDIRECT(CONCATENATE($B10, "!A1"))="Comment ID", 1,2)))="Category", "G","H"),IF(INDIRECT(CONCATENATE($B10, "!A1"))="Comment ID", 2,3),":",IF(INDIRECT(CONCATENATE($B10, "!I", IF(INDIRECT(CONCATENATE($B10, "!A1"))="Comment ID", 1,2)))="Category", "G","H"),"99999")), "&lt;&gt;"))</f>
        <v/>
      </c>
      <c r="D10" s="39" t="str">
        <f aca="true">IF($B10="","",COUNTIF(INDIRECT(CONCATENATE($B10,"!",IF(INDIRECT(CONCATENATE($B10, "!I", IF(INDIRECT(CONCATENATE($B10, "!A1"))="Comment ID", 1,2)))="Category", "I","J"),IF(INDIRECT(CONCATENATE($B10, "!A1"))="Comment ID", 2,3),":",IF(INDIRECT(CONCATENATE($B10, "!I", IF(INDIRECT(CONCATENATE($B10, "!A1"))="Comment ID", 1,2)))="Category", "I","J"),"99999")), "Editorial"))</f>
        <v/>
      </c>
      <c r="E10" s="39" t="str">
        <f aca="true">IF($B10="","",COUNTIF(INDIRECT(CONCATENATE($B10,"!",IF(INDIRECT(CONCATENATE($B10, "!I", IF(INDIRECT(CONCATENATE($B10, "!A1"))="Comment ID", 1,2)))="Category", "I","J"),IF(INDIRECT(CONCATENATE($B10, "!A1"))="Comment ID", 2,3),":",IF(INDIRECT(CONCATENATE($B10, "!I", IF(INDIRECT(CONCATENATE($B10, "!A1"))="Comment ID", 1,2)))="Category", "I","J"),"99999")), "Technical"))</f>
        <v/>
      </c>
      <c r="F10" s="39" t="str">
        <f aca="true">IF($B10="","",COUNTIF(INDIRECT(CONCATENATE($B10,"!",IF(INDIRECT(CONCATENATE($B10, "!I", IF(INDIRECT(CONCATENATE($B10, "!A1"))="Comment ID", 1,2)))="Category", "I","J"),IF(INDIRECT(CONCATENATE($B10, "!A1"))="Comment ID", 2,3),":",IF(INDIRECT(CONCATENATE($B10, "!I", IF(INDIRECT(CONCATENATE($B10, "!A1"))="Comment ID", 1,2)))="Category", "I","J"),"99999")), "General"))</f>
        <v/>
      </c>
      <c r="G10" s="39" t="str">
        <f aca="false">IF($B10="","",C10-SUM(D10:F10))</f>
        <v/>
      </c>
      <c r="H10" s="39" t="str">
        <f aca="true">IF($B10="","",COUNTIF(INDIRECT(CONCATENATE($B10,"!",IF(INDIRECT(CONCATENATE($B10, "!I", IF(INDIRECT(CONCATENATE($B10, "!A1"))="Comment ID", 1,2)))="Category", "K","L"),IF(INDIRECT(CONCATENATE($B10, "!A1"))="Comment ID", 2,3),":",IF(INDIRECT(CONCATENATE($B10, "!I", IF(INDIRECT(CONCATENATE($B10, "!A1"))="Comment ID", 1,2)))="Category", "K","L"),"99999")), "Accepted"))</f>
        <v/>
      </c>
      <c r="I10" s="39" t="str">
        <f aca="true">IF($B10="","",COUNTIF(INDIRECT(CONCATENATE($B10,"!",IF(INDIRECT(CONCATENATE($B10, "!I", IF(INDIRECT(CONCATENATE($B10, "!A1"))="Comment ID", 1,2)))="Category", "K","L"),IF(INDIRECT(CONCATENATE($B10, "!A1"))="Comment ID", 2,3),":",IF(INDIRECT(CONCATENATE($B10, "!I", IF(INDIRECT(CONCATENATE($B10, "!A1"))="Comment ID", 1,2)))="Category", "K","L"),"99999")), "Revised"))</f>
        <v/>
      </c>
      <c r="J10" s="39" t="str">
        <f aca="true">IF($B10="","",COUNTIF(INDIRECT(CONCATENATE($B10,"!",IF(INDIRECT(CONCATENATE($B10, "!I", IF(INDIRECT(CONCATENATE($B10, "!A1"))="Comment ID", 1,2)))="Category", "K","L"),IF(INDIRECT(CONCATENATE($B10, "!A1"))="Comment ID", 2,3),":",IF(INDIRECT(CONCATENATE($B10, "!I", IF(INDIRECT(CONCATENATE($B10, "!A1"))="Comment ID", 1,2)))="Category", "K","L"),"99999")), "Rejected"))</f>
        <v/>
      </c>
      <c r="K10" s="39" t="str">
        <f aca="false">IF($B10="","",C10-SUM(H10:J10))</f>
        <v/>
      </c>
    </row>
    <row r="11" customFormat="false" ht="15" hidden="false" customHeight="false" outlineLevel="0" collapsed="false">
      <c r="B11" s="40"/>
      <c r="C11" s="41" t="str">
        <f aca="true">IF($B11="","",COUNTIF(INDIRECT(CONCATENATE($B11,"!",IF(INDIRECT(CONCATENATE($B11, "!I", IF(INDIRECT(CONCATENATE($B11, "!A1"))="Comment ID", 1,2)))="Category", "G","H"),IF(INDIRECT(CONCATENATE($B11, "!A1"))="Comment ID", 2,3),":",IF(INDIRECT(CONCATENATE($B11, "!I", IF(INDIRECT(CONCATENATE($B11, "!A1"))="Comment ID", 1,2)))="Category", "G","H"),"99999")), "&lt;&gt;"))</f>
        <v/>
      </c>
      <c r="D11" s="41" t="str">
        <f aca="true">IF($B11="","",COUNTIF(INDIRECT(CONCATENATE($B11,"!",IF(INDIRECT(CONCATENATE($B11, "!I", IF(INDIRECT(CONCATENATE($B11, "!A1"))="Comment ID", 1,2)))="Category", "I","J"),IF(INDIRECT(CONCATENATE($B11, "!A1"))="Comment ID", 2,3),":",IF(INDIRECT(CONCATENATE($B11, "!I", IF(INDIRECT(CONCATENATE($B11, "!A1"))="Comment ID", 1,2)))="Category", "I","J"),"99999")), "Editorial"))</f>
        <v/>
      </c>
      <c r="E11" s="41" t="str">
        <f aca="true">IF($B11="","",COUNTIF(INDIRECT(CONCATENATE($B11,"!",IF(INDIRECT(CONCATENATE($B11, "!I", IF(INDIRECT(CONCATENATE($B11, "!A1"))="Comment ID", 1,2)))="Category", "I","J"),IF(INDIRECT(CONCATENATE($B11, "!A1"))="Comment ID", 2,3),":",IF(INDIRECT(CONCATENATE($B11, "!I", IF(INDIRECT(CONCATENATE($B11, "!A1"))="Comment ID", 1,2)))="Category", "I","J"),"99999")), "Technical"))</f>
        <v/>
      </c>
      <c r="F11" s="41" t="str">
        <f aca="true">IF($B11="","",COUNTIF(INDIRECT(CONCATENATE($B11,"!",IF(INDIRECT(CONCATENATE($B11, "!I", IF(INDIRECT(CONCATENATE($B11, "!A1"))="Comment ID", 1,2)))="Category", "I","J"),IF(INDIRECT(CONCATENATE($B11, "!A1"))="Comment ID", 2,3),":",IF(INDIRECT(CONCATENATE($B11, "!I", IF(INDIRECT(CONCATENATE($B11, "!A1"))="Comment ID", 1,2)))="Category", "I","J"),"99999")), "General"))</f>
        <v/>
      </c>
      <c r="G11" s="41" t="str">
        <f aca="false">IF($B11="","",C11-SUM(D11:F11))</f>
        <v/>
      </c>
      <c r="H11" s="41" t="str">
        <f aca="true">IF($B11="","",COUNTIF(INDIRECT(CONCATENATE($B11,"!",IF(INDIRECT(CONCATENATE($B11, "!I", IF(INDIRECT(CONCATENATE($B11, "!A1"))="Comment ID", 1,2)))="Category", "K","L"),IF(INDIRECT(CONCATENATE($B11, "!A1"))="Comment ID", 2,3),":",IF(INDIRECT(CONCATENATE($B11, "!I", IF(INDIRECT(CONCATENATE($B11, "!A1"))="Comment ID", 1,2)))="Category", "K","L"),"99999")), "Accepted"))</f>
        <v/>
      </c>
      <c r="I11" s="41" t="str">
        <f aca="true">IF($B11="","",COUNTIF(INDIRECT(CONCATENATE($B11,"!",IF(INDIRECT(CONCATENATE($B11, "!I", IF(INDIRECT(CONCATENATE($B11, "!A1"))="Comment ID", 1,2)))="Category", "K","L"),IF(INDIRECT(CONCATENATE($B11, "!A1"))="Comment ID", 2,3),":",IF(INDIRECT(CONCATENATE($B11, "!I", IF(INDIRECT(CONCATENATE($B11, "!A1"))="Comment ID", 1,2)))="Category", "K","L"),"99999")), "Revised"))</f>
        <v/>
      </c>
      <c r="J11" s="41" t="str">
        <f aca="true">IF($B11="","",COUNTIF(INDIRECT(CONCATENATE($B11,"!",IF(INDIRECT(CONCATENATE($B11, "!I", IF(INDIRECT(CONCATENATE($B11, "!A1"))="Comment ID", 1,2)))="Category", "K","L"),IF(INDIRECT(CONCATENATE($B11, "!A1"))="Comment ID", 2,3),":",IF(INDIRECT(CONCATENATE($B11, "!I", IF(INDIRECT(CONCATENATE($B11, "!A1"))="Comment ID", 1,2)))="Category", "K","L"),"99999")), "Rejected"))</f>
        <v/>
      </c>
      <c r="K11" s="41" t="str">
        <f aca="false">IF($B11="","",C11-SUM(H11:J11))</f>
        <v/>
      </c>
    </row>
    <row r="12" customFormat="false" ht="15" hidden="false" customHeight="false" outlineLevel="0" collapsed="false">
      <c r="B12" s="38"/>
      <c r="C12" s="39" t="str">
        <f aca="true">IF($B12="","",COUNTIF(INDIRECT(CONCATENATE($B12,"!",IF(INDIRECT(CONCATENATE($B12, "!I", IF(INDIRECT(CONCATENATE($B12, "!A1"))="Comment ID", 1,2)))="Category", "G","H"),IF(INDIRECT(CONCATENATE($B12, "!A1"))="Comment ID", 2,3),":",IF(INDIRECT(CONCATENATE($B12, "!I", IF(INDIRECT(CONCATENATE($B12, "!A1"))="Comment ID", 1,2)))="Category", "G","H"),"99999")), "&lt;&gt;"))</f>
        <v/>
      </c>
      <c r="D12" s="39" t="str">
        <f aca="true">IF($B12="","",COUNTIF(INDIRECT(CONCATENATE($B12,"!",IF(INDIRECT(CONCATENATE($B12, "!I", IF(INDIRECT(CONCATENATE($B12, "!A1"))="Comment ID", 1,2)))="Category", "I","J"),IF(INDIRECT(CONCATENATE($B12, "!A1"))="Comment ID", 2,3),":",IF(INDIRECT(CONCATENATE($B12, "!I", IF(INDIRECT(CONCATENATE($B12, "!A1"))="Comment ID", 1,2)))="Category", "I","J"),"99999")), "Editorial"))</f>
        <v/>
      </c>
      <c r="E12" s="39" t="str">
        <f aca="true">IF($B12="","",COUNTIF(INDIRECT(CONCATENATE($B12,"!",IF(INDIRECT(CONCATENATE($B12, "!I", IF(INDIRECT(CONCATENATE($B12, "!A1"))="Comment ID", 1,2)))="Category", "I","J"),IF(INDIRECT(CONCATENATE($B12, "!A1"))="Comment ID", 2,3),":",IF(INDIRECT(CONCATENATE($B12, "!I", IF(INDIRECT(CONCATENATE($B12, "!A1"))="Comment ID", 1,2)))="Category", "I","J"),"99999")), "Technical"))</f>
        <v/>
      </c>
      <c r="F12" s="39" t="str">
        <f aca="true">IF($B12="","",COUNTIF(INDIRECT(CONCATENATE($B12,"!",IF(INDIRECT(CONCATENATE($B12, "!I", IF(INDIRECT(CONCATENATE($B12, "!A1"))="Comment ID", 1,2)))="Category", "I","J"),IF(INDIRECT(CONCATENATE($B12, "!A1"))="Comment ID", 2,3),":",IF(INDIRECT(CONCATENATE($B12, "!I", IF(INDIRECT(CONCATENATE($B12, "!A1"))="Comment ID", 1,2)))="Category", "I","J"),"99999")), "General"))</f>
        <v/>
      </c>
      <c r="G12" s="39" t="str">
        <f aca="false">IF($B12="","",C12-SUM(D12:F12))</f>
        <v/>
      </c>
      <c r="H12" s="39" t="str">
        <f aca="true">IF($B12="","",COUNTIF(INDIRECT(CONCATENATE($B12,"!",IF(INDIRECT(CONCATENATE($B12, "!I", IF(INDIRECT(CONCATENATE($B12, "!A1"))="Comment ID", 1,2)))="Category", "K","L"),IF(INDIRECT(CONCATENATE($B12, "!A1"))="Comment ID", 2,3),":",IF(INDIRECT(CONCATENATE($B12, "!I", IF(INDIRECT(CONCATENATE($B12, "!A1"))="Comment ID", 1,2)))="Category", "K","L"),"99999")), "Accepted"))</f>
        <v/>
      </c>
      <c r="I12" s="39" t="str">
        <f aca="true">IF($B12="","",COUNTIF(INDIRECT(CONCATENATE($B12,"!",IF(INDIRECT(CONCATENATE($B12, "!I", IF(INDIRECT(CONCATENATE($B12, "!A1"))="Comment ID", 1,2)))="Category", "K","L"),IF(INDIRECT(CONCATENATE($B12, "!A1"))="Comment ID", 2,3),":",IF(INDIRECT(CONCATENATE($B12, "!I", IF(INDIRECT(CONCATENATE($B12, "!A1"))="Comment ID", 1,2)))="Category", "K","L"),"99999")), "Revised"))</f>
        <v/>
      </c>
      <c r="J12" s="39" t="str">
        <f aca="true">IF($B12="","",COUNTIF(INDIRECT(CONCATENATE($B12,"!",IF(INDIRECT(CONCATENATE($B12, "!I", IF(INDIRECT(CONCATENATE($B12, "!A1"))="Comment ID", 1,2)))="Category", "K","L"),IF(INDIRECT(CONCATENATE($B12, "!A1"))="Comment ID", 2,3),":",IF(INDIRECT(CONCATENATE($B12, "!I", IF(INDIRECT(CONCATENATE($B12, "!A1"))="Comment ID", 1,2)))="Category", "K","L"),"99999")), "Rejected"))</f>
        <v/>
      </c>
      <c r="K12" s="39" t="str">
        <f aca="false">IF($B12="","",C12-SUM(H12:J12))</f>
        <v/>
      </c>
    </row>
    <row r="13" customFormat="false" ht="15" hidden="false" customHeight="false" outlineLevel="0" collapsed="false">
      <c r="B13" s="40"/>
      <c r="C13" s="41" t="str">
        <f aca="true">IF($B13="","",COUNTIF(INDIRECT(CONCATENATE($B13,"!",IF(INDIRECT(CONCATENATE($B13, "!I", IF(INDIRECT(CONCATENATE($B13, "!A1"))="Comment ID", 1,2)))="Category", "G","H"),IF(INDIRECT(CONCATENATE($B13, "!A1"))="Comment ID", 2,3),":",IF(INDIRECT(CONCATENATE($B13, "!I", IF(INDIRECT(CONCATENATE($B13, "!A1"))="Comment ID", 1,2)))="Category", "G","H"),"99999")), "&lt;&gt;"))</f>
        <v/>
      </c>
      <c r="D13" s="41" t="str">
        <f aca="true">IF($B13="","",COUNTIF(INDIRECT(CONCATENATE($B13,"!",IF(INDIRECT(CONCATENATE($B13, "!I", IF(INDIRECT(CONCATENATE($B13, "!A1"))="Comment ID", 1,2)))="Category", "I","J"),IF(INDIRECT(CONCATENATE($B13, "!A1"))="Comment ID", 2,3),":",IF(INDIRECT(CONCATENATE($B13, "!I", IF(INDIRECT(CONCATENATE($B13, "!A1"))="Comment ID", 1,2)))="Category", "I","J"),"99999")), "Editorial"))</f>
        <v/>
      </c>
      <c r="E13" s="41" t="str">
        <f aca="true">IF($B13="","",COUNTIF(INDIRECT(CONCATENATE($B13,"!",IF(INDIRECT(CONCATENATE($B13, "!I", IF(INDIRECT(CONCATENATE($B13, "!A1"))="Comment ID", 1,2)))="Category", "I","J"),IF(INDIRECT(CONCATENATE($B13, "!A1"))="Comment ID", 2,3),":",IF(INDIRECT(CONCATENATE($B13, "!I", IF(INDIRECT(CONCATENATE($B13, "!A1"))="Comment ID", 1,2)))="Category", "I","J"),"99999")), "Technical"))</f>
        <v/>
      </c>
      <c r="F13" s="41" t="str">
        <f aca="true">IF($B13="","",COUNTIF(INDIRECT(CONCATENATE($B13,"!",IF(INDIRECT(CONCATENATE($B13, "!I", IF(INDIRECT(CONCATENATE($B13, "!A1"))="Comment ID", 1,2)))="Category", "I","J"),IF(INDIRECT(CONCATENATE($B13, "!A1"))="Comment ID", 2,3),":",IF(INDIRECT(CONCATENATE($B13, "!I", IF(INDIRECT(CONCATENATE($B13, "!A1"))="Comment ID", 1,2)))="Category", "I","J"),"99999")), "General"))</f>
        <v/>
      </c>
      <c r="G13" s="41" t="str">
        <f aca="false">IF($B13="","",C13-SUM(D13:F13))</f>
        <v/>
      </c>
      <c r="H13" s="41" t="str">
        <f aca="true">IF($B13="","",COUNTIF(INDIRECT(CONCATENATE($B13,"!",IF(INDIRECT(CONCATENATE($B13, "!I", IF(INDIRECT(CONCATENATE($B13, "!A1"))="Comment ID", 1,2)))="Category", "K","L"),IF(INDIRECT(CONCATENATE($B13, "!A1"))="Comment ID", 2,3),":",IF(INDIRECT(CONCATENATE($B13, "!I", IF(INDIRECT(CONCATENATE($B13, "!A1"))="Comment ID", 1,2)))="Category", "K","L"),"99999")), "Accepted"))</f>
        <v/>
      </c>
      <c r="I13" s="41" t="str">
        <f aca="true">IF($B13="","",COUNTIF(INDIRECT(CONCATENATE($B13,"!",IF(INDIRECT(CONCATENATE($B13, "!I", IF(INDIRECT(CONCATENATE($B13, "!A1"))="Comment ID", 1,2)))="Category", "K","L"),IF(INDIRECT(CONCATENATE($B13, "!A1"))="Comment ID", 2,3),":",IF(INDIRECT(CONCATENATE($B13, "!I", IF(INDIRECT(CONCATENATE($B13, "!A1"))="Comment ID", 1,2)))="Category", "K","L"),"99999")), "Revised"))</f>
        <v/>
      </c>
      <c r="J13" s="41" t="str">
        <f aca="true">IF($B13="","",COUNTIF(INDIRECT(CONCATENATE($B13,"!",IF(INDIRECT(CONCATENATE($B13, "!I", IF(INDIRECT(CONCATENATE($B13, "!A1"))="Comment ID", 1,2)))="Category", "K","L"),IF(INDIRECT(CONCATENATE($B13, "!A1"))="Comment ID", 2,3),":",IF(INDIRECT(CONCATENATE($B13, "!I", IF(INDIRECT(CONCATENATE($B13, "!A1"))="Comment ID", 1,2)))="Category", "K","L"),"99999")), "Rejected"))</f>
        <v/>
      </c>
      <c r="K13" s="41" t="str">
        <f aca="false">IF($B13="","",C13-SUM(H13:J13))</f>
        <v/>
      </c>
    </row>
    <row r="14" customFormat="false" ht="15" hidden="false" customHeight="false" outlineLevel="0" collapsed="false">
      <c r="B14" s="38"/>
      <c r="C14" s="39" t="str">
        <f aca="true">IF($B14="","",COUNTIF(INDIRECT(CONCATENATE($B14,"!",IF(INDIRECT(CONCATENATE($B14, "!I", IF(INDIRECT(CONCATENATE($B14, "!A1"))="Comment ID", 1,2)))="Category", "G","H"),IF(INDIRECT(CONCATENATE($B14, "!A1"))="Comment ID", 2,3),":",IF(INDIRECT(CONCATENATE($B14, "!I", IF(INDIRECT(CONCATENATE($B14, "!A1"))="Comment ID", 1,2)))="Category", "G","H"),"99999")), "&lt;&gt;"))</f>
        <v/>
      </c>
      <c r="D14" s="39" t="str">
        <f aca="true">IF($B14="","",COUNTIF(INDIRECT(CONCATENATE($B14,"!",IF(INDIRECT(CONCATENATE($B14, "!I", IF(INDIRECT(CONCATENATE($B14, "!A1"))="Comment ID", 1,2)))="Category", "I","J"),IF(INDIRECT(CONCATENATE($B14, "!A1"))="Comment ID", 2,3),":",IF(INDIRECT(CONCATENATE($B14, "!I", IF(INDIRECT(CONCATENATE($B14, "!A1"))="Comment ID", 1,2)))="Category", "I","J"),"99999")), "Editorial"))</f>
        <v/>
      </c>
      <c r="E14" s="39" t="str">
        <f aca="true">IF($B14="","",COUNTIF(INDIRECT(CONCATENATE($B14,"!",IF(INDIRECT(CONCATENATE($B14, "!I", IF(INDIRECT(CONCATENATE($B14, "!A1"))="Comment ID", 1,2)))="Category", "I","J"),IF(INDIRECT(CONCATENATE($B14, "!A1"))="Comment ID", 2,3),":",IF(INDIRECT(CONCATENATE($B14, "!I", IF(INDIRECT(CONCATENATE($B14, "!A1"))="Comment ID", 1,2)))="Category", "I","J"),"99999")), "Technical"))</f>
        <v/>
      </c>
      <c r="F14" s="39" t="str">
        <f aca="true">IF($B14="","",COUNTIF(INDIRECT(CONCATENATE($B14,"!",IF(INDIRECT(CONCATENATE($B14, "!I", IF(INDIRECT(CONCATENATE($B14, "!A1"))="Comment ID", 1,2)))="Category", "I","J"),IF(INDIRECT(CONCATENATE($B14, "!A1"))="Comment ID", 2,3),":",IF(INDIRECT(CONCATENATE($B14, "!I", IF(INDIRECT(CONCATENATE($B14, "!A1"))="Comment ID", 1,2)))="Category", "I","J"),"99999")), "General"))</f>
        <v/>
      </c>
      <c r="G14" s="39" t="str">
        <f aca="false">IF($B14="","",C14-SUM(D14:F14))</f>
        <v/>
      </c>
      <c r="H14" s="39" t="str">
        <f aca="true">IF($B14="","",COUNTIF(INDIRECT(CONCATENATE($B14,"!",IF(INDIRECT(CONCATENATE($B14, "!I", IF(INDIRECT(CONCATENATE($B14, "!A1"))="Comment ID", 1,2)))="Category", "K","L"),IF(INDIRECT(CONCATENATE($B14, "!A1"))="Comment ID", 2,3),":",IF(INDIRECT(CONCATENATE($B14, "!I", IF(INDIRECT(CONCATENATE($B14, "!A1"))="Comment ID", 1,2)))="Category", "K","L"),"99999")), "Accepted"))</f>
        <v/>
      </c>
      <c r="I14" s="39" t="str">
        <f aca="true">IF($B14="","",COUNTIF(INDIRECT(CONCATENATE($B14,"!",IF(INDIRECT(CONCATENATE($B14, "!I", IF(INDIRECT(CONCATENATE($B14, "!A1"))="Comment ID", 1,2)))="Category", "K","L"),IF(INDIRECT(CONCATENATE($B14, "!A1"))="Comment ID", 2,3),":",IF(INDIRECT(CONCATENATE($B14, "!I", IF(INDIRECT(CONCATENATE($B14, "!A1"))="Comment ID", 1,2)))="Category", "K","L"),"99999")), "Revised"))</f>
        <v/>
      </c>
      <c r="J14" s="39" t="str">
        <f aca="true">IF($B14="","",COUNTIF(INDIRECT(CONCATENATE($B14,"!",IF(INDIRECT(CONCATENATE($B14, "!I", IF(INDIRECT(CONCATENATE($B14, "!A1"))="Comment ID", 1,2)))="Category", "K","L"),IF(INDIRECT(CONCATENATE($B14, "!A1"))="Comment ID", 2,3),":",IF(INDIRECT(CONCATENATE($B14, "!I", IF(INDIRECT(CONCATENATE($B14, "!A1"))="Comment ID", 1,2)))="Category", "K","L"),"99999")), "Rejected"))</f>
        <v/>
      </c>
      <c r="K14" s="39"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23035</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2025-03-09T22:55:20Z</dcterms:modified>
  <cp:revision>35</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