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7E6E6B7-8962-44AA-98CC-54C179F38F99}" xr6:coauthVersionLast="47" xr6:coauthVersionMax="47" xr10:uidLastSave="{00000000-0000-0000-0000-000000000000}"/>
  <bookViews>
    <workbookView xWindow="-96" yWindow="-96" windowWidth="23232" windowHeight="12432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3" l="1"/>
  <c r="A19" i="20" l="1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0" i="13"/>
  <c r="B20" i="13"/>
  <c r="E20" i="13"/>
  <c r="A10" i="13" l="1"/>
  <c r="E15" i="19"/>
  <c r="B15" i="19"/>
  <c r="A15" i="19"/>
  <c r="A15" i="2"/>
  <c r="A14" i="2"/>
  <c r="A13" i="2"/>
  <c r="A12" i="2"/>
  <c r="A11" i="2"/>
  <c r="A10" i="2"/>
  <c r="E17" i="20" l="1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s="1"/>
  <c r="E2" i="20" l="1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<sst xmlns="http://schemas.openxmlformats.org/spreadsheetml/2006/main" count="358" uniqueCount="221">
  <si>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</si>
  <si>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</si>
  <si>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</si>
  <si>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</si>
  <si>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</si>
  <si>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</si>
  <si>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</si>
  <si>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</si>
  <si>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</si>
  <si>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</si>
  <si>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</si>
  <si>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</si>
  <si>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</si>
  <si>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</si>
  <si>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</si>
  <si>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</si>
  <si>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</si>
  <si>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</si>
  <si>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</si>
  <si>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</si>
  <si>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</si>
  <si>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</si>
  <si>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</si>
  <si>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</si>
  <si>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</si>
  <si>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</si>
  <si>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</si>
  <si>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</si>
  <si>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</si>
  <si>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</si>
  <si>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</si>
  <si>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</si>
  <si>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</si>
  <si>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</si>
  <si>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</si>
  <si>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</si>
  <si>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</si>
  <si>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</si>
  <si>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</si>
  <si>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</si>
  <si>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</si>
  <si>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</si>
  <si>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</si>
  <si>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</si>
  <si>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</si>
  <si>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</si>
  <si>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</si>
  <si>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</si>
  <si>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</si>
  <si>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</si>
  <si>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</si>
  <si>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</si>
  <si>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</si>
  <si>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</si>
  <si>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</si>
  <si>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</si>
  <si>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</si>
  <si>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</si>
  <si>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</si>
  <si>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</si>
  <si>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</si>
  <si>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</si>
  <si>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</si>
  <si>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</si>
  <si>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</si>
  <si>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</si>
  <si>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</si>
  <si>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</si>
  <si>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</si>
  <si>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</si>
  <si>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</si>
  <si>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</si>
  <si>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</si>
  <si>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</si>
  <si>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</si>
  <si>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</si>
  <si>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</si>
  <si>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</si>
  <si>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</si>
  <si>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</si>
  <si>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</si>
  <si>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</si>
  <si>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</si>
  <si>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</si>
  <si>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</si>
  <si>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</si>
  <si>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</si>
  <si>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</si>
  <si>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</si>
  <si>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</si>
  <si>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</si>
  <si>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</si>
  <si>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</si>
  <si>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</si>
  <si>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</si>
  <si>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</si>
  <si>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</si>
  <si>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</si>
  <si>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</si>
  <si>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</si>
  <si>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</si>
  <si>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</si>
  <si>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</si>
  <si>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</si>
  <si>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</si>
  <si>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</si>
  <si>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</si>
  <si>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</si>
  <si>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</si>
  <si>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</si>
  <si>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</si>
  <si>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</si>
  <si>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</si>
  <si>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</si>
  <si>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</si>
  <si>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</si>
  <si>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</si>
  <si>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</si>
  <si>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</si>
  <si>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</si>
  <si>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</si>
  <si>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</si>
  <si>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</si>
  <si>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</si>
  <si>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</si>
  <si>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</si>
  <si>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</si>
  <si>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</si>
  <si>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</si>
  <si>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</si>
  <si>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</si>
  <si>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</si>
  <si>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</si>
  <si>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</si>
  <si>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</si>
  <si>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</si>
  <si>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</si>
  <si>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</si>
  <si>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</si>
  <si>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</si>
  <si>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</si>
  <si>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</si>
  <si>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</si>
  <si>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</si>
  <si>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</si>
  <si>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</si>
  <si>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</si>
  <si>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</si>
  <si>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</si>
  <si>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</si>
  <si>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</si>
  <si>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</si>
  <si>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</si>
  <si>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</si>
  <si>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</si>
  <si>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</si>
  <si>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</si>
  <si>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</si>
  <si>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</si>
  <si>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</si>
  <si>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</si>
  <si>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</si>
  <si>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</si>
  <si>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</si>
  <si>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</si>
  <si>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</si>
  <si>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</si>
  <si>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</si>
  <si>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</si>
  <si>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</si>
  <si>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</si>
  <si>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</si>
  <si>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</si>
  <si>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</si>
  <si>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</si>
  <si>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</si>
  <si>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</si>
  <si>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</si>
  <si>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</si>
  <si>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</si>
  <si>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</si>
  <si>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</si>
  <si>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</si>
  <si>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</si>
  <si>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</si>
  <si>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</si>
  <si>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</si>
  <si>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</si>
  <si>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</si>
  <si>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</si>
  <si>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</si>
  <si>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</si>
  <si>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</si>
  <si>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</si>
  <si>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</si>
  <si>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</si>
  <si>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</si>
  <si>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</si>
  <si>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</si>
  <si>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</si>
  <si>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</si>
  <si>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</si>
  <si>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</si>
  <si>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</si>
  <si>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</si>
  <si>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</si>
  <si>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</si>
  <si>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</si>
  <si>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</si>
  <si>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</si>
  <si>
    <t>Tuesday 11-Mar  AM2: Comment Resolution CANCELLED</t>
  </si>
  <si>
    <t>15-25-0127-01</t>
  </si>
  <si>
    <t>15-25-0129-00</t>
  </si>
  <si>
    <t>https://mentor.ieee.org/802.15/dcn/25/15-25-0129-00-04ab-tg4ab-conf-call-mins-jan-to-mar-2025.docx</t>
  </si>
  <si>
    <t>TG4ab 2025 Jan Interim Mins</t>
  </si>
  <si>
    <t xml:space="preserve">TG4ab Conf Call Mins Jan to Mar 2025	</t>
  </si>
  <si>
    <t>Jianlin Guo</t>
  </si>
  <si>
    <t>Group association for 802.15.4</t>
  </si>
  <si>
    <t>https://mentor.ieee.org/802.15/dcn/25/15-25-0137-00-wng0-group-association-for-ieee-802-15-4.pptx</t>
  </si>
  <si>
    <t>15-25-0137</t>
  </si>
  <si>
    <t>Wednesday 12-Mar PM2: Comment Resolution, breakouts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</si>
</sst>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topLeftCell="A3" zoomScale="80" zoomScaleNormal="80" workbookViewId="0">
      <selection activeCell="J7" sqref="J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178</v>
      </c>
      <c r="B1" s="78" t="s">
        <v>179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159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180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181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182</v>
      </c>
      <c r="C7" s="323"/>
      <c r="D7" s="131" t="s">
        <v>183</v>
      </c>
      <c r="E7" s="132" t="s">
        <v>182</v>
      </c>
      <c r="F7" s="132" t="s">
        <v>184</v>
      </c>
      <c r="G7" s="132" t="s">
        <v>185</v>
      </c>
      <c r="H7" s="320" t="s">
        <v>142</v>
      </c>
      <c r="I7" s="131" t="s">
        <v>183</v>
      </c>
      <c r="J7" s="132" t="s">
        <v>182</v>
      </c>
      <c r="K7" s="132" t="s">
        <v>184</v>
      </c>
      <c r="L7" s="132" t="s">
        <v>185</v>
      </c>
      <c r="M7" s="320" t="s">
        <v>142</v>
      </c>
      <c r="N7" s="131" t="s">
        <v>183</v>
      </c>
      <c r="O7" s="132" t="s">
        <v>182</v>
      </c>
      <c r="P7" s="132" t="s">
        <v>184</v>
      </c>
      <c r="Q7" s="132" t="s">
        <v>185</v>
      </c>
      <c r="R7" s="320" t="s">
        <v>142</v>
      </c>
      <c r="S7" s="131" t="s">
        <v>183</v>
      </c>
      <c r="T7" s="132" t="s">
        <v>182</v>
      </c>
      <c r="U7" s="132" t="s">
        <v>184</v>
      </c>
      <c r="V7" s="132" t="s">
        <v>185</v>
      </c>
      <c r="W7" s="320" t="s">
        <v>142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186</v>
      </c>
      <c r="E8" s="106">
        <v>306</v>
      </c>
      <c r="F8" s="106">
        <v>307</v>
      </c>
      <c r="G8" s="106">
        <v>204</v>
      </c>
      <c r="H8" s="321"/>
      <c r="I8" s="43" t="s">
        <v>186</v>
      </c>
      <c r="J8" s="106">
        <v>306</v>
      </c>
      <c r="K8" s="106">
        <v>307</v>
      </c>
      <c r="L8" s="106">
        <v>204</v>
      </c>
      <c r="M8" s="321"/>
      <c r="N8" s="43" t="s">
        <v>186</v>
      </c>
      <c r="O8" s="106">
        <v>306</v>
      </c>
      <c r="P8" s="106">
        <v>307</v>
      </c>
      <c r="Q8" s="106">
        <v>204</v>
      </c>
      <c r="R8" s="321"/>
      <c r="S8" s="43" t="s">
        <v>186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160</v>
      </c>
      <c r="E11" s="305"/>
      <c r="F11" s="305"/>
      <c r="G11" s="305"/>
      <c r="H11" s="306"/>
      <c r="I11" s="231" t="s">
        <v>143</v>
      </c>
      <c r="J11" s="166" t="s">
        <v>161</v>
      </c>
      <c r="K11" s="169" t="s">
        <v>45</v>
      </c>
      <c r="L11" s="160" t="s">
        <v>144</v>
      </c>
      <c r="M11" s="163"/>
      <c r="N11" s="243" t="s">
        <v>187</v>
      </c>
      <c r="O11" s="244"/>
      <c r="P11" s="244"/>
      <c r="Q11" s="244"/>
      <c r="R11" s="245"/>
      <c r="S11" s="160" t="s">
        <v>144</v>
      </c>
      <c r="T11" s="166" t="s">
        <v>161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143</v>
      </c>
      <c r="O13" s="229" t="s">
        <v>162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188</v>
      </c>
      <c r="E16" s="235"/>
      <c r="F16" s="235"/>
      <c r="G16" s="235"/>
      <c r="H16" s="236"/>
      <c r="I16" s="231" t="s">
        <v>143</v>
      </c>
      <c r="J16" s="240" t="s">
        <v>68</v>
      </c>
      <c r="K16" s="169" t="s">
        <v>45</v>
      </c>
      <c r="L16" s="163"/>
      <c r="M16" s="172">
        <v>802.18</v>
      </c>
      <c r="N16" s="234" t="s">
        <v>189</v>
      </c>
      <c r="O16" s="235"/>
      <c r="P16" s="235"/>
      <c r="Q16" s="235"/>
      <c r="R16" s="236"/>
      <c r="S16" s="231" t="s">
        <v>143</v>
      </c>
      <c r="T16" s="261" t="s">
        <v>124</v>
      </c>
      <c r="U16" s="163"/>
      <c r="V16" s="160" t="s">
        <v>144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190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163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143</v>
      </c>
      <c r="E22" s="255" t="s">
        <v>120</v>
      </c>
      <c r="F22" s="163"/>
      <c r="G22" s="160" t="s">
        <v>144</v>
      </c>
      <c r="H22" s="163"/>
      <c r="I22" s="258" t="s">
        <v>164</v>
      </c>
      <c r="J22" s="261" t="s">
        <v>124</v>
      </c>
      <c r="K22" s="264" t="s">
        <v>145</v>
      </c>
      <c r="L22" s="160" t="s">
        <v>144</v>
      </c>
      <c r="M22" s="163"/>
      <c r="N22" s="231" t="s">
        <v>143</v>
      </c>
      <c r="O22" s="255" t="s">
        <v>120</v>
      </c>
      <c r="P22" s="315" t="s">
        <v>191</v>
      </c>
      <c r="Q22" s="160" t="s">
        <v>144</v>
      </c>
      <c r="R22" s="163"/>
      <c r="S22" s="231" t="s">
        <v>143</v>
      </c>
      <c r="T22" s="267" t="s">
        <v>121</v>
      </c>
      <c r="U22" s="315" t="s">
        <v>191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122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123</v>
      </c>
      <c r="C27" s="291"/>
      <c r="D27" s="231" t="s">
        <v>143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116</v>
      </c>
      <c r="N27" s="231" t="s">
        <v>143</v>
      </c>
      <c r="O27" s="240" t="s">
        <v>68</v>
      </c>
      <c r="P27" s="163"/>
      <c r="Q27" s="163"/>
      <c r="R27" s="172">
        <v>802.24</v>
      </c>
      <c r="S27" s="246" t="s">
        <v>192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121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193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125</v>
      </c>
      <c r="F31" s="121"/>
      <c r="G31" s="121"/>
      <c r="H31" s="122"/>
      <c r="I31" s="118"/>
      <c r="J31" s="224"/>
      <c r="K31" s="224"/>
      <c r="L31" s="224"/>
      <c r="M31" s="226" t="s">
        <v>165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117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166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146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126</v>
      </c>
      <c r="O42" s="178" t="s">
        <v>127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128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110</v>
      </c>
      <c r="B44" s="199" t="s">
        <v>111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129</v>
      </c>
      <c r="B45" s="205" t="s">
        <v>130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131</v>
      </c>
      <c r="O46" s="181" t="s">
        <v>132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133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134</v>
      </c>
      <c r="O48" s="52" t="s">
        <v>135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136</v>
      </c>
      <c r="B49" s="175" t="s">
        <v>137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147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148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149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194</v>
      </c>
      <c r="B53" s="128" t="s">
        <v>195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150</v>
      </c>
      <c r="B54" s="99" t="s">
        <v>138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139</v>
      </c>
      <c r="B55" s="103" t="s">
        <v>140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B14" sqref="B14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174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119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167</v>
      </c>
      <c r="C7" s="13">
        <v>0.5625</v>
      </c>
    </row>
    <row r="8" spans="1:3" x14ac:dyDescent="0.25">
      <c r="A8" s="1">
        <f>A7+1</f>
        <v>2</v>
      </c>
      <c r="B8" s="1" t="s">
        <v>206</v>
      </c>
      <c r="C8" s="13">
        <v>0.66666666666666663</v>
      </c>
    </row>
    <row r="9" spans="1:3" x14ac:dyDescent="0.25">
      <c r="A9" s="1">
        <f t="shared" si="0"/>
        <v>3</v>
      </c>
      <c r="B9" s="1" t="s">
        <v>168</v>
      </c>
      <c r="C9" s="13">
        <v>0.33333333333333331</v>
      </c>
    </row>
    <row r="10" spans="1:3" x14ac:dyDescent="0.25">
      <c r="A10" s="1">
        <f t="shared" si="0"/>
        <v>4</v>
      </c>
      <c r="B10" s="1" t="s">
        <v>210</v>
      </c>
      <c r="C10" s="13">
        <v>0.4375</v>
      </c>
    </row>
    <row r="11" spans="1:3" x14ac:dyDescent="0.25">
      <c r="A11" s="1">
        <f t="shared" si="0"/>
        <v>5</v>
      </c>
      <c r="B11" s="1" t="s">
        <v>173</v>
      </c>
      <c r="C11" s="13">
        <v>0.375</v>
      </c>
    </row>
    <row r="12" spans="1:3" x14ac:dyDescent="0.25">
      <c r="A12" s="1">
        <f t="shared" si="0"/>
        <v>6</v>
      </c>
      <c r="B12" s="1" t="s">
        <v>169</v>
      </c>
      <c r="C12" s="13">
        <v>0.5625</v>
      </c>
    </row>
    <row r="13" spans="1:3" x14ac:dyDescent="0.25">
      <c r="A13" s="1">
        <f t="shared" si="0"/>
        <v>7</v>
      </c>
      <c r="B13" s="1" t="s">
        <v>220</v>
      </c>
      <c r="C13" s="13">
        <v>0.66666666666666663</v>
      </c>
    </row>
    <row r="14" spans="1:3" x14ac:dyDescent="0.25">
      <c r="A14" s="1">
        <f t="shared" si="0"/>
        <v>8</v>
      </c>
      <c r="B14" s="1" t="s">
        <v>170</v>
      </c>
      <c r="C14" s="13">
        <v>0.4375</v>
      </c>
    </row>
    <row r="15" spans="1:3" x14ac:dyDescent="0.25">
      <c r="A15" s="1">
        <f t="shared" si="0"/>
        <v>9</v>
      </c>
      <c r="B15" s="1" t="s">
        <v>171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172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115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112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196</v>
      </c>
      <c r="C10" s="12" t="s">
        <v>175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204</v>
      </c>
      <c r="C11" s="12" t="s">
        <v>198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118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205</v>
      </c>
      <c r="C13" s="12" t="s">
        <v>94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141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207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108</v>
      </c>
    </row>
    <row r="23" spans="1:8" x14ac:dyDescent="0.25">
      <c r="B23" s="7" t="s">
        <v>208</v>
      </c>
      <c r="G23" t="s">
        <v>203</v>
      </c>
      <c r="H23" s="14" t="s">
        <v>209</v>
      </c>
    </row>
    <row r="24" spans="1:8" x14ac:dyDescent="0.25">
      <c r="B24" s="7" t="s">
        <v>176</v>
      </c>
      <c r="G24" s="7" t="s">
        <v>94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tabSelected="1" zoomScale="110" zoomScaleNormal="110" workbookViewId="0">
      <pane ySplit="2" topLeftCell="A4" activePane="bottomLeft" state="frozen"/>
      <selection pane="bottomLeft" activeCell="G17" sqref="G1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11" t="s">
        <v>97</v>
      </c>
      <c r="C7" s="12" t="s">
        <v>4</v>
      </c>
      <c r="D7" s="8">
        <v>10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201</v>
      </c>
      <c r="C8" s="12" t="s">
        <v>202</v>
      </c>
      <c r="D8" s="8">
        <v>15</v>
      </c>
      <c r="E8" s="10">
        <f t="shared" si="0"/>
        <v>0.34374999999999994</v>
      </c>
      <c r="G8" s="7" t="s">
        <v>200</v>
      </c>
      <c r="H8" s="38"/>
    </row>
    <row r="9" spans="1:8" x14ac:dyDescent="0.25">
      <c r="A9" s="26">
        <f>A8+0.1</f>
        <v>3.3000000000000003</v>
      </c>
      <c r="B9" s="25" t="s">
        <v>204</v>
      </c>
      <c r="C9" s="12" t="s">
        <v>198</v>
      </c>
      <c r="D9" s="8">
        <v>25</v>
      </c>
      <c r="E9" s="10">
        <f t="shared" si="0"/>
        <v>0.35416666666666663</v>
      </c>
      <c r="G9" s="7" t="s">
        <v>199</v>
      </c>
      <c r="H9" s="37"/>
    </row>
    <row r="10" spans="1:8" x14ac:dyDescent="0.25">
      <c r="A10" s="26">
        <f>A9+0.1</f>
        <v>3.4000000000000004</v>
      </c>
      <c r="B10" s="25" t="s">
        <v>197</v>
      </c>
      <c r="C10" s="12" t="s">
        <v>94</v>
      </c>
      <c r="D10" s="8">
        <v>25</v>
      </c>
      <c r="E10" s="10">
        <f t="shared" si="0"/>
        <v>0.37152777777777773</v>
      </c>
      <c r="H10" s="14"/>
    </row>
    <row r="11" spans="1:8" x14ac:dyDescent="0.25">
      <c r="A11" s="26">
        <f>A10+0.1</f>
        <v>3.5000000000000004</v>
      </c>
      <c r="B11" s="25" t="s">
        <v>197</v>
      </c>
      <c r="C11" s="12" t="s">
        <v>94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197</v>
      </c>
      <c r="C12" s="12" t="s">
        <v>94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11-Mar  AM2: Comment Resolution CANCELLED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25"/>
      <c r="C17" s="12"/>
      <c r="D17" s="8"/>
      <c r="E17" s="10"/>
      <c r="H17" s="14"/>
    </row>
    <row r="18" spans="1:10" x14ac:dyDescent="0.25">
      <c r="A18" s="26"/>
      <c r="B18" s="25"/>
      <c r="C18" s="12"/>
      <c r="D18" s="8"/>
      <c r="E18" s="10"/>
      <c r="H18" s="37"/>
    </row>
    <row r="19" spans="1:10" x14ac:dyDescent="0.25">
      <c r="A19" s="26"/>
      <c r="B19" s="25"/>
      <c r="C19" s="12"/>
      <c r="D19" s="8"/>
      <c r="E19" s="10"/>
      <c r="H19" s="37"/>
    </row>
    <row r="20" spans="1:10" x14ac:dyDescent="0.25">
      <c r="A20" s="26"/>
      <c r="B20" s="25"/>
      <c r="C20" s="12"/>
      <c r="D20" s="8"/>
      <c r="E20" s="10"/>
      <c r="H20" s="37"/>
    </row>
    <row r="21" spans="1:10" x14ac:dyDescent="0.25">
      <c r="A21" s="26"/>
      <c r="B21" s="25"/>
      <c r="C21" s="12"/>
      <c r="D21" s="8"/>
      <c r="E21" s="10"/>
      <c r="H21" s="37"/>
    </row>
    <row r="22" spans="1:10" x14ac:dyDescent="0.25">
      <c r="A22" s="26"/>
      <c r="B22" s="11"/>
      <c r="E22" s="10"/>
      <c r="G22"/>
      <c r="H22" s="37"/>
      <c r="I22" s="11"/>
      <c r="J22" s="11"/>
    </row>
    <row r="25" spans="1:10" x14ac:dyDescent="0.25">
      <c r="B25" s="7" t="s">
        <v>214</v>
      </c>
      <c r="G25" s="7" t="s">
        <v>211</v>
      </c>
      <c r="H25" s="7" t="s">
        <v>209</v>
      </c>
    </row>
    <row r="26" spans="1:10" x14ac:dyDescent="0.25">
      <c r="B26" s="7" t="s">
        <v>215</v>
      </c>
      <c r="G26" s="7" t="s">
        <v>212</v>
      </c>
      <c r="H26" s="7" t="s">
        <v>213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110" zoomScaleNormal="110" workbookViewId="0">
      <pane ySplit="2" topLeftCell="A7" activePane="bottomLeft" state="frozen"/>
      <selection pane="bottomLeft" activeCell="B23" sqref="B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177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99</v>
      </c>
      <c r="C7" s="12" t="s">
        <v>106</v>
      </c>
      <c r="D7" s="8">
        <v>15</v>
      </c>
      <c r="E7" s="10">
        <f>E6+TIME(0,D6,0)</f>
        <v>0.37847222222222221</v>
      </c>
      <c r="H7" s="37"/>
    </row>
    <row r="8" spans="1:8" x14ac:dyDescent="0.25">
      <c r="A8" s="26">
        <f>A7+0.1</f>
        <v>5.2999999999999989</v>
      </c>
      <c r="B8" s="25" t="s">
        <v>197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197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114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0.5625</v>
      </c>
    </row>
    <row r="13" spans="1:8" x14ac:dyDescent="0.25">
      <c r="A13" s="8">
        <f t="shared" ref="A13:A18" si="0">A12+0.1</f>
        <v>6.1</v>
      </c>
      <c r="B13" s="25" t="s">
        <v>177</v>
      </c>
      <c r="C13" s="12" t="s">
        <v>4</v>
      </c>
      <c r="D13" s="8">
        <v>0</v>
      </c>
      <c r="E13" s="10">
        <f t="shared" ref="E13:E18" si="1">E12+TIME(0,D12,0)</f>
        <v>0.5625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175</v>
      </c>
      <c r="D14" s="8">
        <v>5</v>
      </c>
      <c r="E14" s="10">
        <f t="shared" si="1"/>
        <v>0.5625</v>
      </c>
      <c r="H14" s="14"/>
    </row>
    <row r="15" spans="1:8" x14ac:dyDescent="0.25">
      <c r="A15" s="8">
        <f t="shared" si="0"/>
        <v>6.2999999999999989</v>
      </c>
      <c r="B15" s="25" t="s">
        <v>217</v>
      </c>
      <c r="C15" s="12" t="s">
        <v>216</v>
      </c>
      <c r="D15" s="8">
        <v>45</v>
      </c>
      <c r="E15" s="10">
        <f t="shared" si="1"/>
        <v>0.56597222222222221</v>
      </c>
      <c r="G15" s="7" t="s">
        <v>219</v>
      </c>
      <c r="H15" s="14" t="s">
        <v>218</v>
      </c>
    </row>
    <row r="16" spans="1:8" x14ac:dyDescent="0.25">
      <c r="A16" s="8">
        <f t="shared" si="0"/>
        <v>6.3999999999999986</v>
      </c>
      <c r="B16" s="25" t="s">
        <v>197</v>
      </c>
      <c r="C16" s="12" t="s">
        <v>94</v>
      </c>
      <c r="D16" s="8">
        <v>35</v>
      </c>
      <c r="E16" s="10">
        <f t="shared" si="1"/>
        <v>0.59722222222222221</v>
      </c>
      <c r="H16" s="14"/>
    </row>
    <row r="17" spans="1:8" x14ac:dyDescent="0.25">
      <c r="A17" s="8">
        <f t="shared" si="0"/>
        <v>6.4999999999999982</v>
      </c>
      <c r="B17" s="25" t="s">
        <v>197</v>
      </c>
      <c r="C17" s="12" t="s">
        <v>94</v>
      </c>
      <c r="D17" s="8">
        <v>35</v>
      </c>
      <c r="E17" s="10">
        <f t="shared" si="1"/>
        <v>0.62152777777777779</v>
      </c>
      <c r="H17" s="14"/>
    </row>
    <row r="18" spans="1:8" x14ac:dyDescent="0.25">
      <c r="A18" s="8">
        <f t="shared" si="0"/>
        <v>6.5999999999999979</v>
      </c>
      <c r="B18" s="11" t="s">
        <v>2</v>
      </c>
      <c r="C18" s="12" t="s">
        <v>4</v>
      </c>
      <c r="D18" s="8"/>
      <c r="E18" s="10">
        <f t="shared" si="1"/>
        <v>0.64583333333333337</v>
      </c>
      <c r="H18" s="14"/>
    </row>
    <row r="20" spans="1:8" x14ac:dyDescent="0.25">
      <c r="A20" s="23">
        <f>Summary!A$13</f>
        <v>7</v>
      </c>
      <c r="B20" s="1" t="str">
        <f>Summary!B$13</f>
        <v>Wednesday 12-Mar PM2: Comment Resolution, breakouts CANCELLED</v>
      </c>
      <c r="C20" s="12"/>
      <c r="D20" s="8"/>
      <c r="E20" s="13">
        <f>Summary!C$13</f>
        <v>0.66666666666666663</v>
      </c>
      <c r="G20"/>
    </row>
    <row r="21" spans="1:8" x14ac:dyDescent="0.25">
      <c r="A21" s="8"/>
      <c r="B21" s="25"/>
      <c r="C21" s="12"/>
      <c r="D21" s="8"/>
      <c r="E21" s="10"/>
      <c r="G21"/>
    </row>
    <row r="22" spans="1:8" x14ac:dyDescent="0.25">
      <c r="A22" s="8"/>
      <c r="B22" s="25"/>
      <c r="C22" s="12"/>
      <c r="D22" s="8"/>
      <c r="E22" s="10"/>
      <c r="G22"/>
      <c r="H22" s="14"/>
    </row>
    <row r="23" spans="1:8" ht="13.8" x14ac:dyDescent="0.3">
      <c r="A23" s="8"/>
      <c r="B23" s="25"/>
      <c r="C23" s="12"/>
      <c r="D23" s="8"/>
      <c r="E23" s="10"/>
      <c r="F23" s="42"/>
      <c r="G23"/>
      <c r="H23" s="14"/>
    </row>
    <row r="24" spans="1:8" ht="13.8" x14ac:dyDescent="0.3">
      <c r="A24" s="8"/>
      <c r="B24" s="25"/>
      <c r="C24" s="12"/>
      <c r="D24" s="26"/>
      <c r="E24" s="10"/>
      <c r="F24" s="42"/>
      <c r="G24"/>
      <c r="H24" s="14"/>
    </row>
    <row r="25" spans="1:8" x14ac:dyDescent="0.25">
      <c r="A25" s="8"/>
      <c r="B25" s="25"/>
      <c r="C25" s="12"/>
      <c r="D25" s="8"/>
      <c r="E25" s="10"/>
      <c r="H25" s="14"/>
    </row>
    <row r="26" spans="1:8" x14ac:dyDescent="0.25">
      <c r="A26" s="8"/>
      <c r="B26" s="25"/>
      <c r="C26" s="12"/>
      <c r="D26" s="8"/>
      <c r="E26" s="10"/>
    </row>
    <row r="27" spans="1:8" x14ac:dyDescent="0.25">
      <c r="A27" s="8"/>
      <c r="B27" s="25"/>
      <c r="C27" s="12"/>
      <c r="D27" s="8"/>
      <c r="E27" s="10"/>
      <c r="G27"/>
      <c r="H27" s="14"/>
    </row>
    <row r="28" spans="1:8" x14ac:dyDescent="0.25">
      <c r="A28" s="8"/>
      <c r="B28" s="25"/>
      <c r="C28" s="12"/>
      <c r="D28" s="8"/>
      <c r="E28" s="10"/>
      <c r="G28"/>
      <c r="H28" s="14"/>
    </row>
    <row r="29" spans="1:8" x14ac:dyDescent="0.25">
      <c r="A29" s="8"/>
      <c r="B29" s="11"/>
      <c r="C29" s="12"/>
      <c r="D29" s="8"/>
      <c r="E29" s="10"/>
      <c r="G29"/>
      <c r="H29" s="14"/>
    </row>
    <row r="30" spans="1:8" x14ac:dyDescent="0.25">
      <c r="G30"/>
      <c r="H30" s="14"/>
    </row>
    <row r="31" spans="1:8" ht="13.5" customHeight="1" x14ac:dyDescent="0.25"/>
    <row r="41" spans="2:8" x14ac:dyDescent="0.25">
      <c r="B41" s="7" t="s">
        <v>109</v>
      </c>
    </row>
    <row r="42" spans="2:8" x14ac:dyDescent="0.25">
      <c r="B42" s="11"/>
    </row>
    <row r="43" spans="2:8" x14ac:dyDescent="0.25">
      <c r="B43" s="11"/>
      <c r="H43" s="14"/>
    </row>
    <row r="44" spans="2:8" x14ac:dyDescent="0.25">
      <c r="B44" s="11"/>
      <c r="H44" s="14"/>
    </row>
    <row r="45" spans="2:8" x14ac:dyDescent="0.25">
      <c r="B45" s="14"/>
      <c r="C45" s="12"/>
      <c r="H45" s="14"/>
    </row>
    <row r="46" spans="2:8" x14ac:dyDescent="0.25">
      <c r="B46" s="14"/>
      <c r="C46" s="12"/>
      <c r="H46" s="14"/>
    </row>
    <row r="47" spans="2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115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177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197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197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197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197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197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197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177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197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197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197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197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197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153</v>
      </c>
      <c r="D2" t="s">
        <v>74</v>
      </c>
      <c r="E2" t="s">
        <v>75</v>
      </c>
    </row>
    <row r="4" spans="1:5" x14ac:dyDescent="0.25">
      <c r="C4" t="s">
        <v>152</v>
      </c>
      <c r="D4" t="s">
        <v>154</v>
      </c>
      <c r="E4" t="s">
        <v>155</v>
      </c>
    </row>
    <row r="5" spans="1:5" x14ac:dyDescent="0.25">
      <c r="C5" t="s">
        <v>158</v>
      </c>
      <c r="D5" t="s">
        <v>154</v>
      </c>
    </row>
    <row r="7" spans="1:5" ht="12.9" customHeight="1" x14ac:dyDescent="0.25"/>
    <row r="8" spans="1:5" ht="12.9" customHeight="1" x14ac:dyDescent="0.25">
      <c r="A8" t="s">
        <v>151</v>
      </c>
      <c r="B8" t="s">
        <v>72</v>
      </c>
      <c r="C8" t="s">
        <v>73</v>
      </c>
      <c r="D8" t="s">
        <v>156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107</v>
      </c>
      <c r="H1" t="s">
        <v>113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157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2025-03-12T18:06:29Z</dcterms:modified>
</cp:coreProperties>
</file>