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0A8ED93-37C2-4A2A-977E-2EBE81B062E3}" xr6:coauthVersionLast="47" xr6:coauthVersionMax="47" xr10:uidLastSave="{00000000-0000-0000-0000-000000000000}"/>
  <bookViews>
    <workbookView xWindow="36617" yWindow="86" windowWidth="24712" windowHeight="1779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B53" i="2"/>
  <c r="E22" i="2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00" i="2"/>
  <c r="E101" i="2" s="1"/>
  <c r="E90" i="2"/>
  <c r="E91" i="2" s="1"/>
  <c r="E92" i="2" s="1"/>
  <c r="E93" i="2" s="1"/>
  <c r="E94" i="2" s="1"/>
  <c r="E95" i="2" s="1"/>
  <c r="E96" i="2" s="1"/>
  <c r="E97" i="2" s="1"/>
  <c r="E83" i="2"/>
  <c r="E84" i="2" s="1"/>
  <c r="E85" i="2" s="1"/>
  <c r="E86" i="2" s="1"/>
  <c r="E87" i="2" s="1"/>
  <c r="E88" i="2" s="1"/>
  <c r="E73" i="2"/>
  <c r="E74" i="2" s="1"/>
  <c r="E75" i="2" s="1"/>
  <c r="E76" i="2" s="1"/>
  <c r="E77" i="2" s="1"/>
  <c r="E78" i="2" s="1"/>
  <c r="E79" i="2" s="1"/>
  <c r="E80" i="2" s="1"/>
  <c r="E66" i="2"/>
  <c r="E56" i="2"/>
  <c r="E49" i="2"/>
  <c r="E38" i="2"/>
  <c r="E29" i="2"/>
  <c r="E13" i="2"/>
  <c r="E6" i="2"/>
  <c r="E7" i="2" s="1"/>
  <c r="E81" i="2" l="1"/>
  <c r="F100" i="2"/>
  <c r="C1" i="2"/>
  <c r="E102" i="2" l="1"/>
  <c r="E103" i="2" s="1"/>
  <c r="E104" i="2" s="1"/>
  <c r="E50" i="2"/>
  <c r="E51" i="2" s="1"/>
  <c r="E52" i="2" s="1"/>
  <c r="E53" i="2" s="1"/>
  <c r="E54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73" i="2"/>
  <c r="F83" i="2"/>
  <c r="F90" i="2"/>
  <c r="E67" i="2"/>
  <c r="E68" i="2" s="1"/>
  <c r="F66" i="2"/>
  <c r="F4" i="2"/>
  <c r="F6" i="2"/>
  <c r="E14" i="2"/>
  <c r="F13" i="2"/>
  <c r="E30" i="2"/>
  <c r="E31" i="2" s="1"/>
  <c r="E32" i="2" s="1"/>
  <c r="E33" i="2" s="1"/>
  <c r="E34" i="2" s="1"/>
  <c r="E35" i="2" s="1"/>
  <c r="F29" i="2"/>
  <c r="E57" i="2"/>
  <c r="E58" i="2" s="1"/>
  <c r="E59" i="2" s="1"/>
  <c r="E60" i="2" s="1"/>
  <c r="E61" i="2" s="1"/>
  <c r="E62" i="2" s="1"/>
  <c r="E63" i="2" s="1"/>
  <c r="F56" i="2"/>
  <c r="E39" i="2"/>
  <c r="E40" i="2" s="1"/>
  <c r="E41" i="2" s="1"/>
  <c r="E42" i="2" s="1"/>
  <c r="E43" i="2" s="1"/>
  <c r="E44" i="2" s="1"/>
  <c r="E45" i="2" s="1"/>
  <c r="E46" i="2" s="1"/>
  <c r="F38" i="2"/>
  <c r="F49" i="2"/>
  <c r="E15" i="2" l="1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E69" i="2"/>
  <c r="E70" i="2" s="1"/>
  <c r="E71" i="2" s="1"/>
  <c r="A9" i="1" l="1"/>
  <c r="A56" i="2" s="1"/>
  <c r="C38" i="2"/>
  <c r="A38" i="2"/>
  <c r="C29" i="2"/>
  <c r="A8" i="1"/>
  <c r="A48" i="2" s="1"/>
  <c r="B15" i="2"/>
  <c r="B16" i="2" s="1"/>
  <c r="B17" i="2" l="1"/>
  <c r="B18" i="2" s="1"/>
  <c r="B19" i="2" s="1"/>
  <c r="C48" i="2"/>
  <c r="A10" i="1"/>
  <c r="A11" i="1"/>
  <c r="C56" i="2"/>
  <c r="B20" i="2" l="1"/>
  <c r="B22" i="2" s="1"/>
  <c r="B23" i="2" s="1"/>
  <c r="A13" i="1"/>
  <c r="C73" i="2"/>
  <c r="A73" i="2"/>
  <c r="A66" i="2"/>
  <c r="C66" i="2"/>
  <c r="A12" i="1"/>
  <c r="B24" i="2" l="1"/>
  <c r="B25" i="2" s="1"/>
  <c r="A14" i="1"/>
  <c r="C83" i="2"/>
  <c r="A83" i="2"/>
  <c r="C90" i="2"/>
  <c r="A90" i="2"/>
  <c r="B27" i="2" l="1"/>
  <c r="B30" i="2" s="1"/>
  <c r="B31" i="2" s="1"/>
  <c r="B32" i="2" s="1"/>
  <c r="B33" i="2" s="1"/>
  <c r="B26" i="2"/>
  <c r="C100" i="2"/>
  <c r="A100" i="2"/>
  <c r="B34" i="2" l="1"/>
  <c r="B35" i="2" l="1"/>
  <c r="B39" i="2" s="1"/>
  <c r="B40" i="2" s="1"/>
  <c r="B41" i="2" s="1"/>
  <c r="B42" i="2" l="1"/>
  <c r="B43" i="2" s="1"/>
  <c r="B44" i="2" s="1"/>
  <c r="B45" i="2" l="1"/>
  <c r="B46" i="2" s="1"/>
  <c r="B49" i="2" s="1"/>
  <c r="B50" i="2" s="1"/>
  <c r="B51" i="2" s="1"/>
  <c r="B52" i="2" s="1"/>
  <c r="B57" i="2" s="1"/>
  <c r="B58" i="2" s="1"/>
  <c r="B59" i="2" s="1"/>
  <c r="B60" i="2" s="1"/>
  <c r="B61" i="2" l="1"/>
  <c r="B62" i="2" s="1"/>
  <c r="B63" i="2" s="1"/>
  <c r="B67" i="2" s="1"/>
  <c r="B68" i="2" s="1"/>
  <c r="B69" i="2" s="1"/>
  <c r="B70" i="2" s="1"/>
  <c r="B71" i="2" s="1"/>
  <c r="B74" i="2" s="1"/>
  <c r="B75" i="2" s="1"/>
  <c r="B76" i="2" s="1"/>
  <c r="B77" i="2" s="1"/>
  <c r="B78" i="2" s="1"/>
  <c r="B79" i="2" l="1"/>
  <c r="B80" i="2" s="1"/>
  <c r="B81" i="2" s="1"/>
  <c r="B84" i="2" s="1"/>
  <c r="B85" i="2" s="1"/>
  <c r="B86" i="2" s="1"/>
  <c r="B87" i="2" s="1"/>
  <c r="B88" i="2" s="1"/>
  <c r="B91" i="2" s="1"/>
  <c r="B92" i="2" s="1"/>
  <c r="B93" i="2" s="1"/>
  <c r="B94" i="2" l="1"/>
  <c r="B95" i="2" s="1"/>
  <c r="B96" i="2" s="1"/>
  <c r="B97" i="2" s="1"/>
  <c r="B98" i="2" s="1"/>
  <c r="B101" i="2" s="1"/>
  <c r="B102" i="2" s="1"/>
  <c r="B103" i="2" s="1"/>
  <c r="B104" i="2" s="1"/>
</calcChain>
</file>

<file path=xl/sharedStrings.xml><?xml version="1.0" encoding="utf-8"?>
<sst xmlns="http://schemas.openxmlformats.org/spreadsheetml/2006/main" count="270" uniqueCount="137">
  <si>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</si>
  <si>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</si>
  <si>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</si>
  <si>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</si>
  <si>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</si>
  <si>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</si>
  <si>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</si>
  <si>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</si>
  <si>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</si>
  <si>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</si>
  <si>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</si>
  <si>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</si>
  <si>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</si>
  <si>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</si>
  <si>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</si>
  <si>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</si>
  <si>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</si>
  <si>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</si>
  <si>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</si>
  <si>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</si>
  <si>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</si>
  <si>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</si>
  <si>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</si>
  <si>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</si>
  <si>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</si>
  <si>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</si>
  <si>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</si>
  <si>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</si>
  <si>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</si>
  <si>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</si>
  <si>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</si>
  <si>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</si>
  <si>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</si>
  <si>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</si>
  <si>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</si>
  <si>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</si>
  <si>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</si>
  <si>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</si>
  <si>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</si>
  <si>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</si>
  <si>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</si>
  <si>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</si>
  <si>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</si>
  <si>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</si>
  <si>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</si>
  <si>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</si>
  <si>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</si>
  <si>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</si>
  <si>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</si>
  <si>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</si>
  <si>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</si>
  <si>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</si>
  <si>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</si>
  <si>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</si>
  <si>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</si>
  <si>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</si>
  <si>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</si>
  <si>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</si>
  <si>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</si>
  <si>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</si>
  <si>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</si>
  <si>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</si>
  <si>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</si>
  <si>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</si>
  <si>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</si>
  <si>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</si>
  <si>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</si>
  <si>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</si>
  <si>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</si>
  <si>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</si>
  <si>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</si>
  <si>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</si>
  <si>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</si>
  <si>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</si>
  <si>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</si>
  <si>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</si>
  <si>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</si>
  <si>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</si>
  <si>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</si>
  <si>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</si>
  <si>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</si>
  <si>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</si>
  <si>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</si>
  <si>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</si>
  <si>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</si>
  <si>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</si>
  <si>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</si>
  <si>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</si>
  <si>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</si>
  <si>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</si>
  <si>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</si>
  <si>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</si>
  <si>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</si>
  <si>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</si>
  <si>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</si>
  <si>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</si>
  <si>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</si>
  <si>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</si>
  <si>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</si>
  <si>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</si>
  <si>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</si>
  <si>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</si>
  <si>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</si>
  <si>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</si>
  <si>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</si>
  <si>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</si>
  <si>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</si>
  <si>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</si>
  <si>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</si>
  <si>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</si>
  <si>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</si>
  <si>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</si>
  <si>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</si>
  <si>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</si>
  <si>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</si>
  <si>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</si>
  <si>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</si>
  <si>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</si>
  <si>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</si>
  <si>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</si>
  <si>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</si>
  <si>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</si>
  <si>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</si>
  <si>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</si>
  <si>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</si>
  <si>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</si>
  <si>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Misc Comments</t>
  </si>
  <si>
    <t>Ben</t>
  </si>
  <si>
    <t>Comment resolution - update</t>
  </si>
  <si>
    <t>15-25-0659</t>
  </si>
  <si>
    <t>Miscellaneous Comments, Part 2 (CID 283)</t>
  </si>
  <si>
    <t>Editor's update</t>
  </si>
  <si>
    <t xml:space="preserve">CRG </t>
  </si>
  <si>
    <t>15-25-0081</t>
  </si>
  <si>
    <t>15-25-0085</t>
  </si>
  <si>
    <t>Rojan</t>
  </si>
  <si>
    <t>Short term operating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</si>
</sst>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5" Type="http://schemas.openxmlformats.org/officeDocument/2006/relationships/hyperlink" Target="https://mentor.ieee.org/802.15/dcn/25/15-25-0004-02-04ab-cid-1287-drbg-for-rifs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4" sqref="B4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110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/>
      <c r="F15" s="3"/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6"/>
  <sheetViews>
    <sheetView tabSelected="1" topLeftCell="A28" zoomScale="120" zoomScaleNormal="120" workbookViewId="0">
      <selection activeCell="C43" sqref="C4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93</v>
      </c>
      <c r="D9">
        <v>20</v>
      </c>
      <c r="E9" s="3">
        <f>E8+TIME(0,D8,0)</f>
        <v>0.59722222222222221</v>
      </c>
      <c r="G9" s="24" t="s">
        <v>92</v>
      </c>
      <c r="H9" t="s">
        <v>90</v>
      </c>
      <c r="I9" s="26" t="s">
        <v>91</v>
      </c>
    </row>
    <row r="10" spans="1:20" x14ac:dyDescent="0.25">
      <c r="B10" s="24">
        <f t="shared" si="0"/>
        <v>4</v>
      </c>
      <c r="C10" t="s">
        <v>109</v>
      </c>
      <c r="D10" s="66" t="s">
        <v>94</v>
      </c>
      <c r="E10" s="3">
        <f>E9+TIME(0,D9,0)</f>
        <v>0.61111111111111105</v>
      </c>
      <c r="G10" s="24" t="s">
        <v>92</v>
      </c>
      <c r="H10" t="s">
        <v>113</v>
      </c>
      <c r="I10" s="26" t="s">
        <v>114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95</v>
      </c>
      <c r="D15">
        <v>35</v>
      </c>
      <c r="E15" s="3">
        <f t="shared" ref="E15" si="2">E14+TIME(0,D14,0)</f>
        <v>0.25347222222222221</v>
      </c>
      <c r="G15" s="24" t="s">
        <v>96</v>
      </c>
      <c r="H15" t="s">
        <v>97</v>
      </c>
      <c r="I15" s="26" t="s">
        <v>115</v>
      </c>
    </row>
    <row r="16" spans="1:20" x14ac:dyDescent="0.25">
      <c r="B16" s="24">
        <f t="shared" si="1"/>
        <v>7</v>
      </c>
      <c r="C16" t="s">
        <v>107</v>
      </c>
      <c r="D16">
        <v>30</v>
      </c>
      <c r="E16" s="3">
        <f>E15+TIME(0,D15,0)</f>
        <v>0.27777777777777779</v>
      </c>
      <c r="G16" s="24" t="s">
        <v>104</v>
      </c>
      <c r="H16" t="s">
        <v>106</v>
      </c>
      <c r="I16" s="26" t="s">
        <v>105</v>
      </c>
    </row>
    <row r="17" spans="1:9" x14ac:dyDescent="0.25">
      <c r="B17" s="24">
        <f>B16+1</f>
        <v>8</v>
      </c>
      <c r="C17" t="s">
        <v>103</v>
      </c>
      <c r="D17">
        <v>30</v>
      </c>
      <c r="E17" s="3">
        <f>E16+TIME(0,D16,0)</f>
        <v>0.2986111111111111</v>
      </c>
      <c r="G17" s="24" t="s">
        <v>101</v>
      </c>
      <c r="H17" t="s">
        <v>102</v>
      </c>
      <c r="I17" s="26" t="s">
        <v>100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120</v>
      </c>
      <c r="D19">
        <v>15</v>
      </c>
      <c r="E19" s="3">
        <f>E18+TIME(0,D18,0)</f>
        <v>0.32291666666666663</v>
      </c>
      <c r="G19" s="24" t="s">
        <v>101</v>
      </c>
      <c r="H19" t="s">
        <v>118</v>
      </c>
      <c r="I19" s="26" t="s">
        <v>119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103</v>
      </c>
      <c r="D24">
        <v>20</v>
      </c>
      <c r="E24" s="3">
        <f t="shared" si="3"/>
        <v>0.25347222222222221</v>
      </c>
      <c r="G24" s="24" t="s">
        <v>101</v>
      </c>
      <c r="H24" t="s">
        <v>102</v>
      </c>
      <c r="I24" s="26"/>
    </row>
    <row r="25" spans="1:9" x14ac:dyDescent="0.25">
      <c r="B25" s="24">
        <f>B24+1</f>
        <v>15</v>
      </c>
      <c r="C25" t="s">
        <v>123</v>
      </c>
      <c r="D25">
        <v>20</v>
      </c>
      <c r="E25" s="3">
        <f t="shared" si="3"/>
        <v>0.2673611111111111</v>
      </c>
      <c r="G25" s="24" t="s">
        <v>121</v>
      </c>
      <c r="H25" t="s">
        <v>122</v>
      </c>
      <c r="I25" s="26" t="s">
        <v>124</v>
      </c>
    </row>
    <row r="26" spans="1:9" x14ac:dyDescent="0.25">
      <c r="B26" s="24">
        <f>B25+1</f>
        <v>16</v>
      </c>
      <c r="C26" t="s">
        <v>78</v>
      </c>
      <c r="D26">
        <v>15</v>
      </c>
      <c r="E26" s="3">
        <f t="shared" si="3"/>
        <v>0.28125</v>
      </c>
      <c r="G26" s="24" t="s">
        <v>54</v>
      </c>
      <c r="H26" t="s">
        <v>125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98</v>
      </c>
      <c r="D31">
        <v>15</v>
      </c>
      <c r="E31" s="3">
        <f t="shared" si="4"/>
        <v>0.58680555555555558</v>
      </c>
      <c r="G31" s="24" t="s">
        <v>99</v>
      </c>
      <c r="H31" t="s">
        <v>108</v>
      </c>
      <c r="I31" s="26"/>
    </row>
    <row r="32" spans="1:9" x14ac:dyDescent="0.25">
      <c r="B32" s="24">
        <f>B31+1</f>
        <v>19</v>
      </c>
      <c r="C32" t="s">
        <v>117</v>
      </c>
      <c r="D32">
        <v>5</v>
      </c>
      <c r="E32" s="3">
        <f t="shared" si="4"/>
        <v>0.59722222222222221</v>
      </c>
      <c r="G32" s="24" t="s">
        <v>104</v>
      </c>
      <c r="H32" t="s">
        <v>133</v>
      </c>
      <c r="I32" s="26" t="s">
        <v>105</v>
      </c>
    </row>
    <row r="33" spans="1:9" x14ac:dyDescent="0.25">
      <c r="B33" s="24">
        <f>B32+1</f>
        <v>20</v>
      </c>
      <c r="C33" t="s">
        <v>111</v>
      </c>
      <c r="D33">
        <v>35</v>
      </c>
      <c r="E33" s="3">
        <f t="shared" si="4"/>
        <v>0.60069444444444442</v>
      </c>
      <c r="G33" s="24" t="s">
        <v>112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6" si="5">E38+TIME(0,D38,0)</f>
        <v>0.25</v>
      </c>
      <c r="G39" s="24" t="s">
        <v>21</v>
      </c>
    </row>
    <row r="40" spans="1:9" x14ac:dyDescent="0.25">
      <c r="B40" s="24">
        <f t="shared" ref="B40:B46" si="6">B39+1</f>
        <v>24</v>
      </c>
      <c r="C40" t="s">
        <v>116</v>
      </c>
      <c r="D40">
        <v>20</v>
      </c>
      <c r="E40" s="3">
        <f t="shared" si="5"/>
        <v>0.25347222222222221</v>
      </c>
      <c r="G40" s="24" t="s">
        <v>96</v>
      </c>
      <c r="I40" s="26"/>
    </row>
    <row r="41" spans="1:9" x14ac:dyDescent="0.25">
      <c r="B41" s="24">
        <f t="shared" si="6"/>
        <v>25</v>
      </c>
      <c r="C41" t="s">
        <v>128</v>
      </c>
      <c r="D41">
        <v>15</v>
      </c>
      <c r="E41" s="3">
        <f t="shared" si="5"/>
        <v>0.2673611111111111</v>
      </c>
      <c r="G41" s="24" t="s">
        <v>121</v>
      </c>
      <c r="H41" t="s">
        <v>122</v>
      </c>
      <c r="I41" s="26"/>
    </row>
    <row r="42" spans="1:9" x14ac:dyDescent="0.25">
      <c r="B42" s="24">
        <f t="shared" si="6"/>
        <v>26</v>
      </c>
      <c r="C42" t="s">
        <v>136</v>
      </c>
      <c r="D42">
        <v>25</v>
      </c>
      <c r="E42" s="3">
        <f t="shared" si="5"/>
        <v>0.27777777777777779</v>
      </c>
      <c r="G42" s="24" t="s">
        <v>135</v>
      </c>
      <c r="H42" t="s">
        <v>134</v>
      </c>
      <c r="I42" s="26"/>
    </row>
    <row r="43" spans="1:9" x14ac:dyDescent="0.25">
      <c r="B43" s="24">
        <f t="shared" si="6"/>
        <v>27</v>
      </c>
      <c r="C43" t="s">
        <v>130</v>
      </c>
      <c r="D43">
        <v>10</v>
      </c>
      <c r="E43" s="3">
        <f t="shared" si="5"/>
        <v>0.2951388888888889</v>
      </c>
      <c r="G43" s="24" t="s">
        <v>127</v>
      </c>
      <c r="H43" t="s">
        <v>129</v>
      </c>
      <c r="I43" s="26"/>
    </row>
    <row r="44" spans="1:9" x14ac:dyDescent="0.25">
      <c r="B44" s="24">
        <f t="shared" si="6"/>
        <v>28</v>
      </c>
      <c r="C44" t="s">
        <v>22</v>
      </c>
      <c r="D44">
        <v>20</v>
      </c>
      <c r="E44" s="3">
        <f t="shared" si="5"/>
        <v>0.30208333333333331</v>
      </c>
      <c r="G44" s="24" t="s">
        <v>22</v>
      </c>
      <c r="I44" s="26"/>
    </row>
    <row r="45" spans="1:9" x14ac:dyDescent="0.25">
      <c r="B45" s="24">
        <f t="shared" si="6"/>
        <v>29</v>
      </c>
      <c r="C45" t="s">
        <v>22</v>
      </c>
      <c r="D45">
        <v>25</v>
      </c>
      <c r="E45" s="3">
        <f t="shared" si="5"/>
        <v>0.31597222222222221</v>
      </c>
      <c r="G45" s="24" t="s">
        <v>22</v>
      </c>
      <c r="I45" s="26"/>
    </row>
    <row r="46" spans="1:9" x14ac:dyDescent="0.25">
      <c r="B46" s="24">
        <f t="shared" si="6"/>
        <v>30</v>
      </c>
      <c r="C46" t="s">
        <v>8</v>
      </c>
      <c r="E46" s="3">
        <f t="shared" si="5"/>
        <v>0.33333333333333331</v>
      </c>
      <c r="G46" s="24" t="s">
        <v>21</v>
      </c>
    </row>
    <row r="48" spans="1:9" s="4" customFormat="1" x14ac:dyDescent="0.25">
      <c r="A48" s="48">
        <f>Summary!$A$8</f>
        <v>45701</v>
      </c>
      <c r="B48" s="49"/>
      <c r="C48" s="49" t="str">
        <f>CONCATENATE(TEXT(Summary!$A$8,"dd-mmm")," ",Summary!$B$8)</f>
        <v>13-Feb Comment Resolution</v>
      </c>
    </row>
    <row r="49" spans="1:9" x14ac:dyDescent="0.25">
      <c r="A49" s="2"/>
      <c r="B49" s="24">
        <f>B46+1</f>
        <v>31</v>
      </c>
      <c r="C49" t="s">
        <v>9</v>
      </c>
      <c r="D49">
        <v>5</v>
      </c>
      <c r="E49" s="5">
        <f>Summary!F8</f>
        <v>0.58333333333333337</v>
      </c>
      <c r="F49" s="5">
        <f>E49+TIME(-$E$1,0,0)</f>
        <v>0.875</v>
      </c>
      <c r="G49" s="24" t="s">
        <v>21</v>
      </c>
    </row>
    <row r="50" spans="1:9" x14ac:dyDescent="0.25">
      <c r="B50" s="24">
        <f>B49+1</f>
        <v>32</v>
      </c>
      <c r="C50" t="s">
        <v>87</v>
      </c>
      <c r="D50">
        <v>20</v>
      </c>
      <c r="E50" s="3">
        <f>E49+TIME(0,D49,0)</f>
        <v>0.58680555555555558</v>
      </c>
      <c r="F50" s="5"/>
      <c r="G50" s="24" t="s">
        <v>22</v>
      </c>
      <c r="I50" s="26"/>
    </row>
    <row r="51" spans="1:9" x14ac:dyDescent="0.25">
      <c r="B51" s="24">
        <f>B50+1</f>
        <v>33</v>
      </c>
      <c r="C51" t="s">
        <v>126</v>
      </c>
      <c r="D51">
        <v>15</v>
      </c>
      <c r="E51" s="3">
        <f>E50+TIME(0,D50,0)</f>
        <v>0.60069444444444442</v>
      </c>
      <c r="F51" s="5"/>
      <c r="G51" s="24" t="s">
        <v>127</v>
      </c>
      <c r="I51" s="26"/>
    </row>
    <row r="52" spans="1:9" x14ac:dyDescent="0.25">
      <c r="B52" s="24">
        <f>B51+1</f>
        <v>34</v>
      </c>
      <c r="C52" t="s">
        <v>77</v>
      </c>
      <c r="D52">
        <v>5</v>
      </c>
      <c r="E52" s="3">
        <f>E51+TIME(0,D51,0)</f>
        <v>0.61111111111111105</v>
      </c>
      <c r="G52" s="24" t="s">
        <v>22</v>
      </c>
    </row>
    <row r="53" spans="1:9" x14ac:dyDescent="0.25">
      <c r="B53" s="24">
        <f>B52+1</f>
        <v>35</v>
      </c>
      <c r="C53" t="s">
        <v>89</v>
      </c>
      <c r="D53">
        <v>15</v>
      </c>
      <c r="E53" s="3">
        <f>E52+TIME(0,D52,0)</f>
        <v>0.61458333333333326</v>
      </c>
      <c r="G53" s="24" t="s">
        <v>21</v>
      </c>
    </row>
    <row r="54" spans="1:9" x14ac:dyDescent="0.25">
      <c r="B54" s="24">
        <f>B53+1</f>
        <v>36</v>
      </c>
      <c r="C54" t="s">
        <v>8</v>
      </c>
      <c r="D54">
        <v>0</v>
      </c>
      <c r="E54" s="3">
        <f>E53+TIME(0,D53,0)</f>
        <v>0.62499999999999989</v>
      </c>
      <c r="G54" s="24" t="s">
        <v>21</v>
      </c>
    </row>
    <row r="56" spans="1:9" s="4" customFormat="1" x14ac:dyDescent="0.25">
      <c r="A56" s="25">
        <f>Summary!$A$9</f>
        <v>45706</v>
      </c>
      <c r="B56" s="23"/>
      <c r="C56" s="4" t="str">
        <f>CONCATENATE(TEXT(Summary!$A$9,"dd-mmm")," ",Summary!$B$9)</f>
        <v>18-Feb Comment Resolution</v>
      </c>
      <c r="E56" s="5">
        <f>Summary!F9</f>
        <v>0.25</v>
      </c>
      <c r="F56" s="5">
        <f>E56+TIME(-$E$1,0,0)</f>
        <v>0.54166666666666674</v>
      </c>
      <c r="G56" s="23"/>
    </row>
    <row r="57" spans="1:9" x14ac:dyDescent="0.25">
      <c r="A57" s="2"/>
      <c r="B57" s="24">
        <f>B54+1</f>
        <v>37</v>
      </c>
      <c r="C57" t="s">
        <v>9</v>
      </c>
      <c r="D57">
        <v>5</v>
      </c>
      <c r="E57" s="3">
        <f t="shared" ref="E57:E63" si="7">E56+TIME(0,D56,0)</f>
        <v>0.25</v>
      </c>
      <c r="F57" s="5"/>
      <c r="G57" s="24" t="s">
        <v>21</v>
      </c>
    </row>
    <row r="58" spans="1:9" x14ac:dyDescent="0.25">
      <c r="A58" s="2"/>
      <c r="B58" s="24">
        <f t="shared" ref="B58:B63" si="8">B57+1</f>
        <v>38</v>
      </c>
      <c r="C58" t="s">
        <v>87</v>
      </c>
      <c r="D58">
        <v>25</v>
      </c>
      <c r="E58" s="3">
        <f t="shared" si="7"/>
        <v>0.25347222222222221</v>
      </c>
      <c r="F58" s="5"/>
      <c r="G58" s="24" t="s">
        <v>22</v>
      </c>
      <c r="I58" s="26"/>
    </row>
    <row r="59" spans="1:9" x14ac:dyDescent="0.25">
      <c r="A59" s="2"/>
      <c r="B59" s="24">
        <f t="shared" si="8"/>
        <v>39</v>
      </c>
      <c r="C59" t="s">
        <v>87</v>
      </c>
      <c r="D59">
        <v>25</v>
      </c>
      <c r="E59" s="3">
        <f t="shared" si="7"/>
        <v>0.27083333333333331</v>
      </c>
      <c r="F59" s="5"/>
      <c r="G59" s="24" t="s">
        <v>22</v>
      </c>
      <c r="I59" s="26"/>
    </row>
    <row r="60" spans="1:9" x14ac:dyDescent="0.25">
      <c r="A60" s="2"/>
      <c r="B60" s="24">
        <f t="shared" si="8"/>
        <v>40</v>
      </c>
      <c r="C60" t="s">
        <v>87</v>
      </c>
      <c r="D60">
        <v>25</v>
      </c>
      <c r="E60" s="3">
        <f t="shared" si="7"/>
        <v>0.28819444444444442</v>
      </c>
      <c r="G60" s="24" t="s">
        <v>22</v>
      </c>
      <c r="I60" s="26"/>
    </row>
    <row r="61" spans="1:9" x14ac:dyDescent="0.25">
      <c r="A61" s="2"/>
      <c r="B61" s="24">
        <f t="shared" si="8"/>
        <v>41</v>
      </c>
      <c r="C61" t="s">
        <v>77</v>
      </c>
      <c r="D61">
        <v>20</v>
      </c>
      <c r="E61" s="3">
        <f t="shared" si="7"/>
        <v>0.30555555555555552</v>
      </c>
      <c r="G61" s="24" t="s">
        <v>54</v>
      </c>
      <c r="I61" s="26"/>
    </row>
    <row r="62" spans="1:9" x14ac:dyDescent="0.25">
      <c r="A62" s="2"/>
      <c r="B62" s="24">
        <f t="shared" si="8"/>
        <v>42</v>
      </c>
      <c r="C62" t="s">
        <v>89</v>
      </c>
      <c r="D62">
        <v>20</v>
      </c>
      <c r="E62" s="3">
        <f t="shared" si="7"/>
        <v>0.31944444444444442</v>
      </c>
      <c r="G62" s="24" t="s">
        <v>21</v>
      </c>
      <c r="I62" s="26"/>
    </row>
    <row r="63" spans="1:9" x14ac:dyDescent="0.25">
      <c r="B63" s="24">
        <f t="shared" si="8"/>
        <v>43</v>
      </c>
      <c r="C63" t="s">
        <v>8</v>
      </c>
      <c r="D63">
        <v>0</v>
      </c>
      <c r="E63" s="3">
        <f t="shared" si="7"/>
        <v>0.33333333333333331</v>
      </c>
      <c r="G63" s="24" t="s">
        <v>21</v>
      </c>
      <c r="I63" s="26"/>
    </row>
    <row r="64" spans="1:9" x14ac:dyDescent="0.25">
      <c r="E64" s="3"/>
      <c r="I64" s="26"/>
    </row>
    <row r="65" spans="1:9" x14ac:dyDescent="0.25">
      <c r="A65" s="2"/>
      <c r="E65" s="3"/>
    </row>
    <row r="66" spans="1:9" s="4" customFormat="1" x14ac:dyDescent="0.25">
      <c r="A66" s="25">
        <f>Summary!$A$10</f>
        <v>45708</v>
      </c>
      <c r="B66" s="23"/>
      <c r="C66" s="4" t="str">
        <f>CONCATENATE(TEXT(Summary!$A$10,"dd-mmm")," ",Summary!$B$10)</f>
        <v>20-Feb Comment Resolution</v>
      </c>
      <c r="E66" s="5">
        <f>Summary!F10</f>
        <v>0.58333333333333337</v>
      </c>
      <c r="F66" s="5">
        <f>E66+TIME(-$E$1,0,0)</f>
        <v>0.875</v>
      </c>
      <c r="G66" s="24"/>
    </row>
    <row r="67" spans="1:9" x14ac:dyDescent="0.25">
      <c r="A67" s="2"/>
      <c r="B67" s="24">
        <f>B63+1</f>
        <v>44</v>
      </c>
      <c r="C67" t="s">
        <v>9</v>
      </c>
      <c r="D67">
        <v>5</v>
      </c>
      <c r="E67" s="3">
        <f>E66+TIME(0,D66,0)</f>
        <v>0.58333333333333337</v>
      </c>
      <c r="F67" s="5"/>
      <c r="G67" s="24" t="s">
        <v>21</v>
      </c>
    </row>
    <row r="68" spans="1:9" x14ac:dyDescent="0.25">
      <c r="A68" s="2"/>
      <c r="B68" s="24">
        <f>B67+1</f>
        <v>45</v>
      </c>
      <c r="C68" t="s">
        <v>131</v>
      </c>
      <c r="D68">
        <v>25</v>
      </c>
      <c r="E68" s="3">
        <f>E67+TIME(0,D67,0)</f>
        <v>0.58680555555555558</v>
      </c>
      <c r="F68" s="5"/>
      <c r="G68" s="24" t="s">
        <v>22</v>
      </c>
      <c r="I68" s="26"/>
    </row>
    <row r="69" spans="1:9" x14ac:dyDescent="0.25">
      <c r="A69" s="2"/>
      <c r="B69" s="24">
        <f>B68+1</f>
        <v>46</v>
      </c>
      <c r="C69" t="s">
        <v>78</v>
      </c>
      <c r="D69">
        <v>15</v>
      </c>
      <c r="E69" s="3">
        <f>E68+TIME(0,D68,0)</f>
        <v>0.60416666666666674</v>
      </c>
      <c r="F69" s="5"/>
      <c r="G69" s="24" t="s">
        <v>54</v>
      </c>
      <c r="I69" s="26"/>
    </row>
    <row r="70" spans="1:9" x14ac:dyDescent="0.25">
      <c r="A70" s="2"/>
      <c r="B70" s="24">
        <f>B69+1</f>
        <v>47</v>
      </c>
      <c r="C70" t="s">
        <v>132</v>
      </c>
      <c r="D70">
        <v>15</v>
      </c>
      <c r="E70" s="3">
        <f>E69+TIME(0,D69,0)</f>
        <v>0.61458333333333337</v>
      </c>
      <c r="G70" s="24" t="s">
        <v>21</v>
      </c>
      <c r="I70" s="26"/>
    </row>
    <row r="71" spans="1:9" x14ac:dyDescent="0.25">
      <c r="B71" s="24">
        <f>B70+1</f>
        <v>48</v>
      </c>
      <c r="C71" t="s">
        <v>8</v>
      </c>
      <c r="E71" s="3">
        <f>E70+TIME(0,D70,0)</f>
        <v>0.625</v>
      </c>
      <c r="G71" s="24" t="s">
        <v>21</v>
      </c>
    </row>
    <row r="72" spans="1:9" x14ac:dyDescent="0.25">
      <c r="E72" s="3"/>
      <c r="F72" s="5"/>
    </row>
    <row r="73" spans="1:9" s="4" customFormat="1" x14ac:dyDescent="0.25">
      <c r="A73" s="25">
        <f>Summary!$A$11</f>
        <v>45713</v>
      </c>
      <c r="B73" s="23"/>
      <c r="C73" s="4" t="str">
        <f>CONCATENATE(TEXT(Summary!$A$11,"dd-mmm")," ",Summary!$B$11)</f>
        <v>25-Feb Comment Resolution</v>
      </c>
      <c r="E73" s="5">
        <f>Summary!F11</f>
        <v>0.25</v>
      </c>
      <c r="F73" s="5">
        <f>E73+TIME(-$E$1,0,0)</f>
        <v>0.54166666666666674</v>
      </c>
      <c r="G73" s="23"/>
    </row>
    <row r="74" spans="1:9" x14ac:dyDescent="0.25">
      <c r="A74" s="25"/>
      <c r="B74" s="24">
        <f>B71+1</f>
        <v>49</v>
      </c>
      <c r="C74" t="s">
        <v>9</v>
      </c>
      <c r="D74">
        <v>5</v>
      </c>
      <c r="E74" s="3">
        <f t="shared" ref="E74:E81" si="9">E73+TIME(0,D73,0)</f>
        <v>0.25</v>
      </c>
      <c r="G74" s="24" t="s">
        <v>21</v>
      </c>
      <c r="I74" s="26"/>
    </row>
    <row r="75" spans="1:9" x14ac:dyDescent="0.25">
      <c r="A75" s="25"/>
      <c r="B75" s="24">
        <f t="shared" ref="B75:B81" si="10">B74+1</f>
        <v>50</v>
      </c>
      <c r="C75" t="s">
        <v>87</v>
      </c>
      <c r="D75">
        <v>25</v>
      </c>
      <c r="E75" s="3">
        <f t="shared" si="9"/>
        <v>0.25347222222222221</v>
      </c>
      <c r="I75" s="26"/>
    </row>
    <row r="76" spans="1:9" x14ac:dyDescent="0.25">
      <c r="A76" s="25"/>
      <c r="B76" s="24">
        <f t="shared" si="10"/>
        <v>51</v>
      </c>
      <c r="C76" t="s">
        <v>87</v>
      </c>
      <c r="D76">
        <v>25</v>
      </c>
      <c r="E76" s="3">
        <f t="shared" si="9"/>
        <v>0.27083333333333331</v>
      </c>
      <c r="I76" s="26"/>
    </row>
    <row r="77" spans="1:9" x14ac:dyDescent="0.25">
      <c r="A77" s="25"/>
      <c r="B77" s="24">
        <f t="shared" si="10"/>
        <v>52</v>
      </c>
      <c r="C77" t="s">
        <v>87</v>
      </c>
      <c r="D77">
        <v>20</v>
      </c>
      <c r="E77" s="3">
        <f t="shared" si="9"/>
        <v>0.28819444444444442</v>
      </c>
      <c r="I77" s="26"/>
    </row>
    <row r="78" spans="1:9" x14ac:dyDescent="0.25">
      <c r="A78" s="25"/>
      <c r="B78" s="24">
        <f t="shared" si="10"/>
        <v>53</v>
      </c>
      <c r="C78" t="s">
        <v>87</v>
      </c>
      <c r="D78">
        <v>20</v>
      </c>
      <c r="E78" s="3">
        <f t="shared" si="9"/>
        <v>0.30208333333333331</v>
      </c>
      <c r="G78" s="24" t="s">
        <v>22</v>
      </c>
      <c r="I78" s="26"/>
    </row>
    <row r="79" spans="1:9" x14ac:dyDescent="0.25">
      <c r="A79" s="2"/>
      <c r="B79" s="24">
        <f t="shared" si="10"/>
        <v>54</v>
      </c>
      <c r="C79" t="s">
        <v>87</v>
      </c>
      <c r="D79">
        <v>20</v>
      </c>
      <c r="E79" s="3">
        <f t="shared" si="9"/>
        <v>0.31597222222222221</v>
      </c>
      <c r="G79" s="24" t="s">
        <v>22</v>
      </c>
      <c r="I79" s="26"/>
    </row>
    <row r="80" spans="1:9" x14ac:dyDescent="0.25">
      <c r="A80" s="2"/>
      <c r="B80" s="24">
        <f t="shared" si="10"/>
        <v>55</v>
      </c>
      <c r="C80" t="s">
        <v>77</v>
      </c>
      <c r="D80">
        <v>5</v>
      </c>
      <c r="E80" s="3">
        <f t="shared" si="9"/>
        <v>0.3298611111111111</v>
      </c>
      <c r="G80" s="24" t="s">
        <v>54</v>
      </c>
      <c r="I80" s="26"/>
    </row>
    <row r="81" spans="1:9" x14ac:dyDescent="0.25">
      <c r="B81" s="24">
        <f t="shared" si="10"/>
        <v>56</v>
      </c>
      <c r="C81" t="s">
        <v>8</v>
      </c>
      <c r="E81" s="3">
        <f t="shared" si="9"/>
        <v>0.33333333333333331</v>
      </c>
      <c r="G81" s="24" t="s">
        <v>21</v>
      </c>
    </row>
    <row r="82" spans="1:9" x14ac:dyDescent="0.25">
      <c r="A82" s="2"/>
      <c r="E82" s="3"/>
    </row>
    <row r="83" spans="1:9" s="4" customFormat="1" x14ac:dyDescent="0.25">
      <c r="A83" s="25">
        <f>Summary!$A$12</f>
        <v>45715</v>
      </c>
      <c r="B83" s="23"/>
      <c r="C83" s="4" t="str">
        <f>CONCATENATE(TEXT(Summary!$A$12,"dd-mmm")," ",Summary!$B$12)</f>
        <v>27-Feb Comment Resolution</v>
      </c>
      <c r="E83" s="5">
        <f>Summary!F12</f>
        <v>0.58333333333333337</v>
      </c>
      <c r="F83" s="5">
        <f>E83+TIME(-$E$1,0,0)</f>
        <v>0.875</v>
      </c>
      <c r="G83" s="23"/>
    </row>
    <row r="84" spans="1:9" x14ac:dyDescent="0.25">
      <c r="A84" s="25"/>
      <c r="B84" s="24">
        <f>B81+1</f>
        <v>57</v>
      </c>
      <c r="C84" t="s">
        <v>9</v>
      </c>
      <c r="D84">
        <v>5</v>
      </c>
      <c r="E84" s="3">
        <f>E83+TIME(0,D83,0)</f>
        <v>0.58333333333333337</v>
      </c>
      <c r="G84" s="24" t="s">
        <v>21</v>
      </c>
      <c r="I84" s="26"/>
    </row>
    <row r="85" spans="1:9" x14ac:dyDescent="0.25">
      <c r="A85" s="25"/>
      <c r="B85" s="24">
        <f>B84+1</f>
        <v>58</v>
      </c>
      <c r="C85" t="s">
        <v>87</v>
      </c>
      <c r="D85">
        <v>25</v>
      </c>
      <c r="E85" s="3">
        <f>E84+TIME(0,D84,0)</f>
        <v>0.58680555555555558</v>
      </c>
      <c r="G85" s="24" t="s">
        <v>22</v>
      </c>
      <c r="I85" s="26"/>
    </row>
    <row r="86" spans="1:9" x14ac:dyDescent="0.25">
      <c r="A86" s="2"/>
      <c r="B86" s="24">
        <f>B85+1</f>
        <v>59</v>
      </c>
      <c r="C86" t="s">
        <v>87</v>
      </c>
      <c r="D86">
        <v>25</v>
      </c>
      <c r="E86" s="3">
        <f>E85+TIME(0,D85,0)</f>
        <v>0.60416666666666674</v>
      </c>
      <c r="G86" s="24" t="s">
        <v>22</v>
      </c>
      <c r="I86" s="26"/>
    </row>
    <row r="87" spans="1:9" x14ac:dyDescent="0.25">
      <c r="A87" s="2"/>
      <c r="B87" s="24">
        <f>B86+1</f>
        <v>60</v>
      </c>
      <c r="C87" t="s">
        <v>77</v>
      </c>
      <c r="D87">
        <v>5</v>
      </c>
      <c r="E87" s="3">
        <f>E86+TIME(0,D86,0)</f>
        <v>0.6215277777777779</v>
      </c>
      <c r="G87" s="24" t="s">
        <v>54</v>
      </c>
      <c r="I87" s="26"/>
    </row>
    <row r="88" spans="1:9" x14ac:dyDescent="0.25">
      <c r="B88" s="24">
        <f>B87+1</f>
        <v>61</v>
      </c>
      <c r="C88" t="s">
        <v>8</v>
      </c>
      <c r="E88" s="3">
        <f>E87+TIME(0,D87,0)</f>
        <v>0.62500000000000011</v>
      </c>
      <c r="G88" s="24" t="s">
        <v>21</v>
      </c>
    </row>
    <row r="89" spans="1:9" x14ac:dyDescent="0.25">
      <c r="A89" s="2"/>
      <c r="E89" s="3"/>
    </row>
    <row r="90" spans="1:9" s="4" customFormat="1" x14ac:dyDescent="0.25">
      <c r="A90" s="25">
        <f>Summary!$A$13</f>
        <v>45720</v>
      </c>
      <c r="B90" s="23"/>
      <c r="C90" s="4" t="str">
        <f>CONCATENATE(TEXT(Summary!$A$13,"dd-mmm")," ",Summary!$B$13)</f>
        <v>04-Mar Comment Resolution</v>
      </c>
      <c r="E90" s="5">
        <f>Summary!F13</f>
        <v>0.25</v>
      </c>
      <c r="F90" s="5">
        <f>E90+TIME(-$E$1,0,0)</f>
        <v>0.54166666666666674</v>
      </c>
      <c r="G90" s="23"/>
    </row>
    <row r="91" spans="1:9" s="4" customFormat="1" x14ac:dyDescent="0.25">
      <c r="A91" s="25"/>
      <c r="B91" s="24">
        <f>B88+1</f>
        <v>62</v>
      </c>
      <c r="C91" t="s">
        <v>9</v>
      </c>
      <c r="D91">
        <v>5</v>
      </c>
      <c r="E91" s="3">
        <f t="shared" ref="E91:E97" si="11">E90+TIME(0,D91,0)</f>
        <v>0.25347222222222221</v>
      </c>
      <c r="F91"/>
      <c r="G91" s="24" t="s">
        <v>22</v>
      </c>
    </row>
    <row r="92" spans="1:9" s="4" customFormat="1" x14ac:dyDescent="0.25">
      <c r="A92" s="25"/>
      <c r="B92" s="24">
        <f t="shared" ref="B92:B98" si="12">B91+1</f>
        <v>63</v>
      </c>
      <c r="C92" t="s">
        <v>87</v>
      </c>
      <c r="D92">
        <v>25</v>
      </c>
      <c r="E92" s="3">
        <f t="shared" si="11"/>
        <v>0.27083333333333331</v>
      </c>
      <c r="F92"/>
      <c r="G92" s="24" t="s">
        <v>22</v>
      </c>
    </row>
    <row r="93" spans="1:9" s="4" customFormat="1" x14ac:dyDescent="0.25">
      <c r="A93" s="25"/>
      <c r="B93" s="24">
        <f t="shared" si="12"/>
        <v>64</v>
      </c>
      <c r="C93" t="s">
        <v>87</v>
      </c>
      <c r="D93">
        <v>25</v>
      </c>
      <c r="E93" s="3">
        <f t="shared" si="11"/>
        <v>0.28819444444444442</v>
      </c>
      <c r="F93"/>
      <c r="G93" s="24" t="s">
        <v>22</v>
      </c>
    </row>
    <row r="94" spans="1:9" s="4" customFormat="1" x14ac:dyDescent="0.25">
      <c r="A94" s="25"/>
      <c r="B94" s="24">
        <f t="shared" si="12"/>
        <v>65</v>
      </c>
      <c r="C94" t="s">
        <v>87</v>
      </c>
      <c r="D94">
        <v>20</v>
      </c>
      <c r="E94" s="3">
        <f t="shared" si="11"/>
        <v>0.30208333333333331</v>
      </c>
      <c r="F94"/>
      <c r="G94" s="24" t="s">
        <v>22</v>
      </c>
    </row>
    <row r="95" spans="1:9" s="4" customFormat="1" x14ac:dyDescent="0.25">
      <c r="A95" s="25"/>
      <c r="B95" s="24">
        <f t="shared" si="12"/>
        <v>66</v>
      </c>
      <c r="C95" t="s">
        <v>87</v>
      </c>
      <c r="D95">
        <v>20</v>
      </c>
      <c r="E95" s="3">
        <f t="shared" si="11"/>
        <v>0.31597222222222221</v>
      </c>
      <c r="F95"/>
      <c r="G95" s="24" t="s">
        <v>22</v>
      </c>
    </row>
    <row r="96" spans="1:9" s="4" customFormat="1" x14ac:dyDescent="0.25">
      <c r="A96" s="25"/>
      <c r="B96" s="24">
        <f t="shared" si="12"/>
        <v>67</v>
      </c>
      <c r="C96" t="s">
        <v>87</v>
      </c>
      <c r="D96">
        <v>20</v>
      </c>
      <c r="E96" s="3">
        <f t="shared" si="11"/>
        <v>0.3298611111111111</v>
      </c>
      <c r="F96"/>
      <c r="G96" s="24" t="s">
        <v>22</v>
      </c>
    </row>
    <row r="97" spans="1:9" s="4" customFormat="1" x14ac:dyDescent="0.25">
      <c r="A97" s="25"/>
      <c r="B97" s="24">
        <f t="shared" si="12"/>
        <v>68</v>
      </c>
      <c r="C97" t="s">
        <v>78</v>
      </c>
      <c r="D97">
        <v>5</v>
      </c>
      <c r="E97" s="3">
        <f t="shared" si="11"/>
        <v>0.33333333333333331</v>
      </c>
      <c r="F97"/>
      <c r="G97" s="24" t="s">
        <v>54</v>
      </c>
    </row>
    <row r="98" spans="1:9" s="4" customFormat="1" x14ac:dyDescent="0.25">
      <c r="A98" s="25"/>
      <c r="B98" s="24">
        <f t="shared" si="12"/>
        <v>69</v>
      </c>
      <c r="C98" t="s">
        <v>8</v>
      </c>
      <c r="E98" s="5"/>
      <c r="F98" s="5"/>
      <c r="G98" s="23"/>
    </row>
    <row r="99" spans="1:9" x14ac:dyDescent="0.25">
      <c r="A99" s="2"/>
      <c r="E99" s="3"/>
    </row>
    <row r="100" spans="1:9" x14ac:dyDescent="0.25">
      <c r="A100" s="25">
        <f>Summary!$A$14</f>
        <v>45722</v>
      </c>
      <c r="C100" s="4" t="str">
        <f>CONCATENATE(TEXT(Summary!$A$14,"dd-mmm")," ",Summary!$B$14)</f>
        <v>06-Mar Comment Resolution</v>
      </c>
      <c r="E100" s="3">
        <f>Summary!F14</f>
        <v>0.58333333333333337</v>
      </c>
      <c r="F100" s="5">
        <f>E100+TIME(-$E$1,0,0)</f>
        <v>0.875</v>
      </c>
    </row>
    <row r="101" spans="1:9" x14ac:dyDescent="0.25">
      <c r="A101" s="25"/>
      <c r="B101" s="24">
        <f>B98+1</f>
        <v>70</v>
      </c>
      <c r="C101" t="s">
        <v>88</v>
      </c>
      <c r="D101">
        <v>25</v>
      </c>
      <c r="E101" s="3">
        <f>E100+TIME(0,D100,0)</f>
        <v>0.58333333333333337</v>
      </c>
      <c r="G101" s="24" t="s">
        <v>22</v>
      </c>
      <c r="I101" s="26"/>
    </row>
    <row r="102" spans="1:9" x14ac:dyDescent="0.25">
      <c r="A102" s="25"/>
      <c r="B102" s="24">
        <f>B101+1</f>
        <v>71</v>
      </c>
      <c r="C102" t="s">
        <v>79</v>
      </c>
      <c r="D102">
        <v>20</v>
      </c>
      <c r="E102" s="3">
        <f t="shared" ref="E102:E104" si="13">E101+TIME(0,D101,0)</f>
        <v>0.60069444444444453</v>
      </c>
      <c r="G102" s="24" t="s">
        <v>75</v>
      </c>
      <c r="I102" s="26"/>
    </row>
    <row r="103" spans="1:9" x14ac:dyDescent="0.25">
      <c r="A103" s="25"/>
      <c r="B103" s="24">
        <f>B102+1</f>
        <v>72</v>
      </c>
      <c r="C103" t="s">
        <v>80</v>
      </c>
      <c r="D103">
        <v>15</v>
      </c>
      <c r="E103" s="3">
        <f t="shared" si="13"/>
        <v>0.61458333333333337</v>
      </c>
      <c r="G103" s="24" t="s">
        <v>21</v>
      </c>
    </row>
    <row r="104" spans="1:9" x14ac:dyDescent="0.25">
      <c r="A104" s="25"/>
      <c r="B104" s="24">
        <f>B103+1</f>
        <v>73</v>
      </c>
      <c r="C104" t="s">
        <v>8</v>
      </c>
      <c r="D104">
        <v>0</v>
      </c>
      <c r="E104" s="3">
        <f t="shared" si="13"/>
        <v>0.625</v>
      </c>
      <c r="G104" s="24" t="s">
        <v>21</v>
      </c>
      <c r="I104" s="26"/>
    </row>
    <row r="105" spans="1:9" x14ac:dyDescent="0.25">
      <c r="E105" s="3"/>
      <c r="I105" s="26"/>
    </row>
    <row r="106" spans="1:9" x14ac:dyDescent="0.25">
      <c r="E106" s="3"/>
    </row>
    <row r="107" spans="1:9" x14ac:dyDescent="0.25">
      <c r="C107" t="s">
        <v>63</v>
      </c>
      <c r="E107" s="3"/>
    </row>
    <row r="108" spans="1:9" x14ac:dyDescent="0.25">
      <c r="E108" s="3"/>
      <c r="I108" s="26"/>
    </row>
    <row r="109" spans="1:9" x14ac:dyDescent="0.25">
      <c r="E109" s="3"/>
      <c r="I109" s="26"/>
    </row>
    <row r="110" spans="1:9" x14ac:dyDescent="0.25">
      <c r="E110" s="3"/>
    </row>
    <row r="111" spans="1:9" x14ac:dyDescent="0.25">
      <c r="A111" s="25"/>
    </row>
    <row r="112" spans="1:9" x14ac:dyDescent="0.25">
      <c r="E112" s="5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8" spans="1:5" x14ac:dyDescent="0.25">
      <c r="A118" s="25"/>
    </row>
    <row r="119" spans="1:5" x14ac:dyDescent="0.25">
      <c r="A119" s="25"/>
      <c r="E119" s="5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A124" s="25"/>
      <c r="E124" s="5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A132" s="25"/>
      <c r="E132" s="5"/>
    </row>
    <row r="133" spans="1:5" x14ac:dyDescent="0.25">
      <c r="A133" s="25"/>
    </row>
    <row r="134" spans="1:5" x14ac:dyDescent="0.25">
      <c r="A134" s="25"/>
      <c r="E134" s="5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A139" s="25"/>
      <c r="E139" s="5"/>
    </row>
    <row r="140" spans="1:5" x14ac:dyDescent="0.25">
      <c r="A140" s="25"/>
    </row>
    <row r="141" spans="1:5" x14ac:dyDescent="0.25">
      <c r="A141" s="25"/>
      <c r="E141" s="5"/>
    </row>
    <row r="142" spans="1:5" x14ac:dyDescent="0.25">
      <c r="A142" s="25"/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A147" s="25"/>
      <c r="E147" s="5"/>
    </row>
    <row r="148" spans="1:5" x14ac:dyDescent="0.25">
      <c r="A148" s="25"/>
    </row>
    <row r="149" spans="1:5" x14ac:dyDescent="0.25">
      <c r="A149" s="25"/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A154" s="25"/>
      <c r="E154" s="5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</row>
    <row r="163" spans="1:5" x14ac:dyDescent="0.25">
      <c r="E163" s="5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9" spans="1:5" x14ac:dyDescent="0.25">
      <c r="A169" s="25"/>
    </row>
    <row r="170" spans="1:5" x14ac:dyDescent="0.25"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6" spans="1:5" x14ac:dyDescent="0.25">
      <c r="A176" s="25"/>
      <c r="C176" s="46"/>
    </row>
    <row r="177" spans="1:5" x14ac:dyDescent="0.25">
      <c r="E177" s="5"/>
    </row>
    <row r="178" spans="1:5" x14ac:dyDescent="0.25">
      <c r="A178" s="25"/>
      <c r="C178" s="46"/>
      <c r="E178" s="5"/>
    </row>
    <row r="179" spans="1:5" x14ac:dyDescent="0.25">
      <c r="A179" s="25"/>
      <c r="E179" s="5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4" spans="1:5" x14ac:dyDescent="0.25">
      <c r="A194" s="25"/>
      <c r="C194" s="2"/>
    </row>
    <row r="195" spans="1:5" x14ac:dyDescent="0.25">
      <c r="E195" s="5"/>
    </row>
    <row r="196" spans="1:5" x14ac:dyDescent="0.25">
      <c r="E196" s="3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1" spans="1:5" x14ac:dyDescent="0.25">
      <c r="A201" s="25"/>
      <c r="C201" s="2"/>
    </row>
    <row r="202" spans="1:5" x14ac:dyDescent="0.25">
      <c r="E202" s="5"/>
    </row>
    <row r="203" spans="1:5" x14ac:dyDescent="0.25">
      <c r="E203" s="3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</sheetData>
  <conditionalFormatting sqref="A4:A104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2025-02-11T13:16:43Z</dcterms:modified>
</cp:coreProperties>
</file>