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7754DCC-B8DD-416A-9D10-80FEFD1B9A13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9" l="1"/>
  <c r="E21" i="19" s="1"/>
  <c r="E22" i="19" s="1"/>
  <c r="E19" i="19"/>
  <c r="E18" i="19"/>
  <c r="E17" i="19"/>
  <c r="E32" i="16"/>
  <c r="E33" i="16" s="1"/>
  <c r="E31" i="16"/>
  <c r="E5" i="13"/>
  <c r="E9" i="19"/>
  <c r="E8" i="19"/>
  <c r="E7" i="19"/>
  <c r="E15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5" i="19"/>
  <c r="E5" i="19"/>
  <c r="E6" i="19" s="1"/>
  <c r="E10" i="19" s="1"/>
  <c r="E11" i="19" s="1"/>
  <c r="E12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A13" i="16" l="1"/>
  <c r="A12" i="16"/>
  <c r="A8" i="19"/>
  <c r="A9" i="19" s="1"/>
  <c r="A10" i="19" s="1"/>
  <c r="A11" i="19" s="1"/>
  <c r="A12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E39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6" i="19"/>
  <c r="A9" i="28" l="1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5" i="19"/>
  <c r="A16" i="19" s="1"/>
  <c r="A17" i="19" s="1"/>
  <c r="A18" i="19" l="1"/>
  <c r="A19" i="19" s="1"/>
  <c r="A20" i="19" s="1"/>
  <c r="A21" i="19" s="1"/>
  <c r="A22" i="19" s="1"/>
  <c r="A11" i="2"/>
  <c r="A12" i="2" l="1"/>
  <c r="A11" i="13"/>
  <c r="A12" i="13" s="1"/>
  <c r="A13" i="13" l="1"/>
  <c r="A14" i="13" s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<sst xmlns="http://schemas.openxmlformats.org/spreadsheetml/2006/main" count="521" uniqueCount="313">
  <si>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</si>
  <si>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</si>
  <si>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</si>
  <si>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</si>
  <si>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</si>
  <si>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</si>
  <si>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</si>
  <si>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</si>
  <si>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</si>
  <si>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</si>
  <si>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</si>
  <si>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</si>
  <si>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</si>
  <si>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</si>
  <si>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</si>
  <si>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</si>
  <si>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</si>
  <si>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</si>
  <si>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</si>
  <si>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</si>
  <si>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</si>
  <si>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</si>
  <si>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</si>
  <si>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</si>
  <si>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</si>
  <si>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</si>
  <si>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</si>
  <si>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</si>
  <si>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</si>
  <si>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</si>
  <si>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</si>
  <si>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</si>
  <si>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</si>
  <si>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</si>
  <si>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</si>
  <si>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</si>
  <si>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</si>
  <si>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</si>
  <si>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</si>
  <si>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</si>
  <si>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</si>
  <si>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</si>
  <si>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</si>
  <si>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</si>
  <si>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</si>
  <si>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</si>
  <si>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</si>
  <si>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</si>
  <si>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</si>
  <si>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</si>
  <si>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</si>
  <si>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</si>
  <si>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</si>
  <si>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</si>
  <si>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</si>
  <si>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</si>
  <si>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</si>
  <si>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</si>
  <si>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</si>
  <si>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</si>
  <si>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</si>
  <si>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</si>
  <si>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</si>
  <si>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</si>
  <si>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</si>
  <si>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</si>
  <si>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</si>
  <si>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</si>
  <si>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</si>
  <si>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</si>
  <si>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</si>
  <si>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</si>
  <si>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</si>
  <si>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</si>
  <si>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</si>
  <si>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</si>
  <si>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</si>
  <si>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</si>
  <si>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</si>
  <si>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</si>
  <si>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</si>
  <si>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</si>
  <si>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</si>
  <si>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</si>
  <si>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</si>
  <si>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</si>
  <si>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</si>
  <si>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</si>
  <si>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</si>
  <si>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</si>
  <si>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</si>
  <si>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</si>
  <si>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</si>
  <si>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</si>
  <si>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</si>
  <si>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</si>
  <si>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</si>
  <si>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</si>
  <si>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</si>
  <si>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</si>
  <si>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</si>
  <si>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</si>
  <si>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</si>
  <si>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</si>
  <si>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</si>
  <si>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</si>
  <si>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</si>
  <si>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</si>
  <si>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</si>
  <si>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</si>
  <si>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</si>
  <si>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</si>
  <si>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</si>
  <si>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</si>
  <si>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</si>
  <si>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</si>
  <si>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</si>
  <si>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</si>
  <si>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</si>
  <si>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</si>
  <si>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</si>
  <si>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</si>
  <si>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</si>
  <si>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</si>
  <si>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</si>
  <si>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</si>
  <si>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</si>
  <si>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</si>
  <si>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</si>
  <si>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</si>
  <si>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</si>
  <si>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</si>
  <si>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</si>
  <si>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</si>
  <si>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</si>
  <si>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</si>
  <si>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</si>
  <si>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</si>
  <si>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</si>
  <si>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</si>
  <si>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</si>
  <si>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</si>
  <si>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</si>
  <si>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</si>
  <si>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</si>
  <si>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</si>
  <si>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</si>
  <si>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</si>
  <si>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</si>
  <si>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</si>
  <si>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</si>
  <si>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</si>
  <si>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</si>
  <si>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</si>
  <si>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</si>
  <si>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</si>
  <si>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</si>
  <si>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</si>
  <si>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</si>
  <si>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</si>
  <si>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</si>
  <si>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</si>
  <si>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</si>
  <si>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</si>
  <si>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</si>
  <si>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</si>
  <si>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</si>
  <si>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</si>
  <si>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</si>
  <si>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</si>
  <si>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</si>
  <si>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</si>
  <si>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</si>
  <si>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</si>
  <si>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</si>
  <si>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</si>
  <si>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</si>
  <si>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</si>
  <si>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</si>
  <si>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</si>
  <si>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</si>
  <si>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</si>
  <si>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</si>
  <si>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</si>
  <si>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</si>
  <si>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</si>
  <si>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</si>
  <si>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</si>
  <si>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</si>
  <si>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</si>
  <si>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</si>
  <si>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</si>
  <si>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</si>
  <si>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</si>
  <si>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</si>
  <si>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</si>
  <si>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</si>
  <si>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</si>
  <si>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</si>
  <si>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</si>
  <si>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</si>
  <si>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</si>
  <si>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</si>
  <si>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</si>
  <si>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</si>
  <si>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</si>
  <si>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</si>
  <si>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</si>
  <si>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</si>
  <si>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</si>
  <si>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</si>
  <si>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</si>
  <si>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</si>
  <si>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</si>
  <si>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</si>
  <si>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</si>
  <si>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</si>
  <si>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</si>
  <si>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</si>
  <si>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</si>
  <si>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</si>
  <si>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</si>
  <si>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</si>
  <si>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</si>
  <si>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</si>
  <si>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</si>
  <si>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</si>
  <si>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</si>
  <si>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</si>
  <si>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</si>
  <si>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</si>
  <si>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</si>
  <si>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</si>
  <si>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</si>
  <si>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</si>
  <si>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</si>
  <si>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</si>
  <si>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</si>
  <si>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</si>
  <si>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</si>
  <si>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</si>
  <si>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</si>
  <si>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</si>
  <si>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</si>
  <si>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</si>
  <si>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</si>
  <si>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</si>
  <si>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</si>
  <si>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</si>
  <si>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</si>
  <si>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</si>
  <si>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</si>
  <si>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</si>
  <si>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</si>
  <si>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</si>
  <si>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</si>
  <si>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</si>
  <si>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</si>
  <si>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</si>
  <si>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</si>
  <si>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</si>
  <si>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</si>
  <si>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</si>
  <si>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</si>
  <si>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</si>
  <si>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</si>
  <si>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</si>
  <si>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</si>
  <si>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</si>
  <si>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</si>
  <si>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</si>
  <si>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</si>
  <si>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D01 comment resolutions misc</t>
  </si>
  <si>
    <t>Carl, Riku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</si>
  <si>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</si>
  <si>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</si>
  <si>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</si>
  <si>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</si>
  <si>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</si>
  <si>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</si>
  <si>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</si>
  <si>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</si>
  <si>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</si>
  <si>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</si>
  <si>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</si>
  <si>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</si>
  <si>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</si>
  <si>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</si>
  <si>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</si>
  <si>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</si>
  <si>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</si>
  <si>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</si>
  <si>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</si>
  <si>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</si>
  <si>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</si>
  <si>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</si>
  <si>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</si>
  <si>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</si>
  <si>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</si>
  <si>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</si>
  <si>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</si>
  <si>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</si>
  <si>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</si>
  <si>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</si>
  <si>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</si>
  <si>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15-24-607</t>
  </si>
  <si>
    <t>proposed resolution for the remaining one-to-many ranging related CID</t>
  </si>
  <si>
    <t xml:space="preserve">Jinjing </t>
  </si>
  <si>
    <t>15-24-0606</t>
  </si>
  <si>
    <t>15-24-0607</t>
  </si>
  <si>
    <t>Jinjing</t>
  </si>
  <si>
    <t>Sensing</t>
  </si>
  <si>
    <t>Accuracy of timing offset between UWB and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</si>
</sst>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585-00-04ab-tg4ab-conf-call-mins-sep-to-nov-2024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87-00-04ab-proposed-enhancements-to-secure-compact-frames.pptx" TargetMode="External"/><Relationship Id="rId2" Type="http://schemas.openxmlformats.org/officeDocument/2006/relationships/hyperlink" Target="https://mentor.ieee.org/802.15/dcn/24/15-24-0588-00-04ab-proposed-resolution-for-cap-initialization.docx" TargetMode="External"/><Relationship Id="rId1" Type="http://schemas.openxmlformats.org/officeDocument/2006/relationships/hyperlink" Target="https://mentor.ieee.org/802.15/dcn/24/15-24-0381-00-04ab-proposed-resolution-for-security-pt-data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591-00-04ab-proposed-resolution-for-cid-241-242-258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177</v>
      </c>
      <c r="B1" s="44" t="s">
        <v>178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179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153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135</v>
      </c>
      <c r="C7" s="254"/>
      <c r="D7" s="42" t="s">
        <v>136</v>
      </c>
      <c r="E7" s="41" t="s">
        <v>137</v>
      </c>
      <c r="F7" s="41" t="s">
        <v>138</v>
      </c>
      <c r="G7" s="41" t="s">
        <v>139</v>
      </c>
      <c r="H7" s="58" t="s">
        <v>180</v>
      </c>
      <c r="I7" s="42" t="s">
        <v>136</v>
      </c>
      <c r="J7" s="41" t="s">
        <v>137</v>
      </c>
      <c r="K7" s="41" t="s">
        <v>138</v>
      </c>
      <c r="L7" s="41" t="s">
        <v>139</v>
      </c>
      <c r="M7" s="58" t="s">
        <v>180</v>
      </c>
      <c r="N7" s="42" t="s">
        <v>136</v>
      </c>
      <c r="O7" s="41" t="s">
        <v>137</v>
      </c>
      <c r="P7" s="41" t="s">
        <v>138</v>
      </c>
      <c r="Q7" s="41" t="s">
        <v>139</v>
      </c>
      <c r="R7" s="58" t="s">
        <v>180</v>
      </c>
      <c r="S7" s="42" t="s">
        <v>136</v>
      </c>
      <c r="T7" s="41" t="s">
        <v>137</v>
      </c>
      <c r="U7" s="41" t="s">
        <v>138</v>
      </c>
      <c r="V7" s="41" t="s">
        <v>139</v>
      </c>
      <c r="W7" s="58" t="s">
        <v>180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181</v>
      </c>
      <c r="E10" s="128"/>
      <c r="F10" s="128"/>
      <c r="G10" s="128"/>
      <c r="H10" s="129"/>
      <c r="I10" s="227" t="s">
        <v>182</v>
      </c>
      <c r="J10" s="123"/>
      <c r="K10" s="214" t="s">
        <v>155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182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196</v>
      </c>
      <c r="O12" s="123"/>
      <c r="P12" s="123"/>
      <c r="Q12" s="125" t="s">
        <v>183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184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140</v>
      </c>
      <c r="J15" s="123"/>
      <c r="K15" s="220" t="s">
        <v>154</v>
      </c>
      <c r="L15" s="155" t="s">
        <v>185</v>
      </c>
      <c r="M15" s="138">
        <v>802.18</v>
      </c>
      <c r="N15" s="189" t="s">
        <v>186</v>
      </c>
      <c r="O15" s="190"/>
      <c r="P15" s="190"/>
      <c r="Q15" s="190"/>
      <c r="R15" s="191"/>
      <c r="S15" s="227" t="s">
        <v>182</v>
      </c>
      <c r="T15" s="145" t="s">
        <v>187</v>
      </c>
      <c r="U15" s="220" t="s">
        <v>154</v>
      </c>
      <c r="V15" s="155" t="s">
        <v>185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141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188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182</v>
      </c>
      <c r="E21" s="211" t="s">
        <v>189</v>
      </c>
      <c r="F21" s="204" t="s">
        <v>75</v>
      </c>
      <c r="G21" s="123"/>
      <c r="H21" s="123"/>
      <c r="I21" s="227" t="s">
        <v>182</v>
      </c>
      <c r="J21" s="211" t="s">
        <v>189</v>
      </c>
      <c r="K21" s="204" t="s">
        <v>75</v>
      </c>
      <c r="L21" s="217" t="s">
        <v>78</v>
      </c>
      <c r="M21" s="123"/>
      <c r="N21" s="227" t="s">
        <v>182</v>
      </c>
      <c r="O21" s="211" t="s">
        <v>189</v>
      </c>
      <c r="P21" s="204" t="s">
        <v>75</v>
      </c>
      <c r="Q21" s="217" t="s">
        <v>74</v>
      </c>
      <c r="R21" s="123"/>
      <c r="S21" s="227" t="s">
        <v>182</v>
      </c>
      <c r="T21" s="211" t="s">
        <v>189</v>
      </c>
      <c r="U21" s="186" t="s">
        <v>47</v>
      </c>
      <c r="V21" s="214" t="s">
        <v>155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156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157</v>
      </c>
      <c r="C26" s="165"/>
      <c r="D26" s="123"/>
      <c r="E26" s="198" t="s">
        <v>158</v>
      </c>
      <c r="F26" s="186" t="s">
        <v>47</v>
      </c>
      <c r="G26" s="155" t="s">
        <v>185</v>
      </c>
      <c r="H26" s="138">
        <v>802.18</v>
      </c>
      <c r="I26" s="123"/>
      <c r="J26" s="145" t="s">
        <v>187</v>
      </c>
      <c r="K26" s="186" t="s">
        <v>47</v>
      </c>
      <c r="L26" s="201" t="s">
        <v>183</v>
      </c>
      <c r="M26" s="138" t="s">
        <v>142</v>
      </c>
      <c r="N26" s="123"/>
      <c r="O26" s="198" t="s">
        <v>158</v>
      </c>
      <c r="P26" s="186" t="s">
        <v>47</v>
      </c>
      <c r="Q26" s="155" t="s">
        <v>185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159</v>
      </c>
      <c r="J30" s="225"/>
      <c r="K30" s="225"/>
      <c r="L30" s="225"/>
      <c r="M30" s="136" t="s">
        <v>190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143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144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191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160</v>
      </c>
      <c r="O41" s="265" t="s">
        <v>161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162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163</v>
      </c>
      <c r="B44" s="292" t="s">
        <v>164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165</v>
      </c>
      <c r="O45" s="268" t="s">
        <v>166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167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168</v>
      </c>
      <c r="O47" s="91" t="s">
        <v>169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170</v>
      </c>
      <c r="B48" s="262" t="s">
        <v>171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192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193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194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195</v>
      </c>
      <c r="B52" s="105" t="s">
        <v>172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173</v>
      </c>
      <c r="B53" s="113" t="s">
        <v>174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197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152</v>
      </c>
      <c r="C6" s="15" t="s">
        <v>6</v>
      </c>
    </row>
    <row r="7" spans="1:3" x14ac:dyDescent="0.2">
      <c r="A7" s="1">
        <f t="shared" ref="A7:A14" si="0">A6+1</f>
        <v>1</v>
      </c>
      <c r="B7" s="1" t="s">
        <v>198</v>
      </c>
      <c r="C7" s="13">
        <v>0.5625</v>
      </c>
    </row>
    <row r="8" spans="1:3" x14ac:dyDescent="0.2">
      <c r="A8" s="1">
        <f>A7+1</f>
        <v>2</v>
      </c>
      <c r="B8" s="1" t="s">
        <v>204</v>
      </c>
      <c r="C8" s="13">
        <v>0.33333333333333331</v>
      </c>
    </row>
    <row r="9" spans="1:3" x14ac:dyDescent="0.2">
      <c r="A9" s="1">
        <f t="shared" si="0"/>
        <v>3</v>
      </c>
      <c r="B9" s="1" t="s">
        <v>199</v>
      </c>
      <c r="C9" s="13">
        <v>0.5625</v>
      </c>
    </row>
    <row r="10" spans="1:3" x14ac:dyDescent="0.2">
      <c r="A10" s="1">
        <f t="shared" si="0"/>
        <v>4</v>
      </c>
      <c r="B10" s="1" t="s">
        <v>205</v>
      </c>
      <c r="C10" s="13">
        <v>0.375</v>
      </c>
    </row>
    <row r="11" spans="1:3" x14ac:dyDescent="0.2">
      <c r="A11" s="1">
        <f t="shared" si="0"/>
        <v>5</v>
      </c>
      <c r="B11" s="1" t="s">
        <v>200</v>
      </c>
      <c r="C11" s="13">
        <v>6.25E-2</v>
      </c>
    </row>
    <row r="12" spans="1:3" x14ac:dyDescent="0.2">
      <c r="A12" s="1">
        <f t="shared" si="0"/>
        <v>6</v>
      </c>
      <c r="B12" s="1" t="s">
        <v>206</v>
      </c>
      <c r="C12" s="13">
        <v>0.33333333333333331</v>
      </c>
    </row>
    <row r="13" spans="1:3" x14ac:dyDescent="0.2">
      <c r="A13" s="1">
        <f t="shared" si="0"/>
        <v>7</v>
      </c>
      <c r="B13" s="1" t="s">
        <v>201</v>
      </c>
      <c r="C13" s="13">
        <v>0.4375</v>
      </c>
    </row>
    <row r="14" spans="1:3" x14ac:dyDescent="0.2">
      <c r="A14" s="1">
        <f t="shared" si="0"/>
        <v>8</v>
      </c>
      <c r="B14" s="1" t="s">
        <v>202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203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4" sqref="B1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292</v>
      </c>
      <c r="H9" t="s">
        <v>293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176</v>
      </c>
      <c r="C11" s="12" t="s">
        <v>145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146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226</v>
      </c>
      <c r="C13" s="12" t="s">
        <v>224</v>
      </c>
      <c r="D13" s="8">
        <v>30</v>
      </c>
      <c r="E13" s="10">
        <f t="shared" si="1"/>
        <v>0.61111111111111094</v>
      </c>
      <c r="G13"/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269</v>
      </c>
      <c r="C14" s="12" t="s">
        <v>215</v>
      </c>
      <c r="D14" s="8">
        <v>20</v>
      </c>
      <c r="E14" s="10">
        <f t="shared" si="1"/>
        <v>0.63194444444444431</v>
      </c>
      <c r="G14"/>
      <c r="H14" s="14"/>
      <c r="I14" s="11"/>
      <c r="J14" s="11"/>
    </row>
    <row r="15" spans="1:10" x14ac:dyDescent="0.2">
      <c r="A15" s="43" t="s">
        <v>175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3"/>
      <c r="E16" s="10"/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28" spans="1:10" x14ac:dyDescent="0.2">
      <c r="B28" s="7" t="s">
        <v>287</v>
      </c>
      <c r="G28" t="s">
        <v>289</v>
      </c>
      <c r="H28" s="14" t="s">
        <v>288</v>
      </c>
    </row>
    <row r="29" spans="1:10" x14ac:dyDescent="0.2">
      <c r="B29" s="7" t="s">
        <v>128</v>
      </c>
      <c r="G29" s="7" t="s">
        <v>291</v>
      </c>
      <c r="H29" s="14" t="s">
        <v>290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9" r:id="rId1" xr:uid="{89232115-2D38-42CD-8C5E-F8FDC128280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tabSelected="1" zoomScale="110" zoomScaleNormal="110" workbookViewId="0">
      <pane ySplit="2" topLeftCell="A20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2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262</v>
      </c>
      <c r="C7" s="12" t="s">
        <v>213</v>
      </c>
      <c r="D7" s="8">
        <v>30</v>
      </c>
      <c r="E7" s="10">
        <f t="shared" si="0"/>
        <v>0.33333333333333331</v>
      </c>
    </row>
    <row r="8" spans="1:10" x14ac:dyDescent="0.2">
      <c r="A8" s="27">
        <f>A6+0.1</f>
        <v>2.2000000000000002</v>
      </c>
      <c r="B8" s="26" t="s">
        <v>247</v>
      </c>
      <c r="C8" s="12" t="s">
        <v>230</v>
      </c>
      <c r="D8" s="8">
        <v>30</v>
      </c>
      <c r="E8" s="10">
        <f t="shared" si="0"/>
        <v>0.35416666666666663</v>
      </c>
      <c r="G8" t="s">
        <v>242</v>
      </c>
      <c r="H8" s="37" t="s">
        <v>244</v>
      </c>
    </row>
    <row r="9" spans="1:10" x14ac:dyDescent="0.2">
      <c r="A9" s="27">
        <f>A8+0.1</f>
        <v>2.3000000000000003</v>
      </c>
      <c r="B9" s="26" t="s">
        <v>246</v>
      </c>
      <c r="C9" s="12" t="s">
        <v>230</v>
      </c>
      <c r="D9" s="8">
        <v>20</v>
      </c>
      <c r="E9" s="10">
        <f t="shared" si="0"/>
        <v>0.37499999999999994</v>
      </c>
      <c r="G9" t="s">
        <v>245</v>
      </c>
      <c r="H9" s="37" t="s">
        <v>243</v>
      </c>
    </row>
    <row r="10" spans="1:10" x14ac:dyDescent="0.2">
      <c r="A10" s="27">
        <f>A9+0.1</f>
        <v>2.4000000000000004</v>
      </c>
      <c r="B10" s="26" t="s">
        <v>248</v>
      </c>
      <c r="C10" s="12" t="s">
        <v>230</v>
      </c>
      <c r="D10" s="8">
        <v>20</v>
      </c>
      <c r="E10" s="10">
        <f t="shared" si="0"/>
        <v>0.38888888888888884</v>
      </c>
      <c r="G10" t="s">
        <v>239</v>
      </c>
      <c r="H10" s="37" t="s">
        <v>241</v>
      </c>
    </row>
    <row r="11" spans="1:10" x14ac:dyDescent="0.2">
      <c r="A11" s="27">
        <f>A10+0.1</f>
        <v>2.5000000000000004</v>
      </c>
      <c r="B11" s="26" t="s">
        <v>223</v>
      </c>
      <c r="C11" s="12" t="s">
        <v>214</v>
      </c>
      <c r="D11" s="8">
        <v>20</v>
      </c>
      <c r="E11" s="10">
        <f t="shared" si="0"/>
        <v>0.40277777777777773</v>
      </c>
      <c r="G11" t="s">
        <v>222</v>
      </c>
      <c r="H11" s="37" t="s">
        <v>235</v>
      </c>
    </row>
    <row r="12" spans="1:10" x14ac:dyDescent="0.2">
      <c r="A12" s="27">
        <f>A11+0.1</f>
        <v>2.6000000000000005</v>
      </c>
      <c r="B12" s="11" t="s">
        <v>2</v>
      </c>
      <c r="C12" s="12" t="s">
        <v>4</v>
      </c>
      <c r="D12" s="8">
        <v>0</v>
      </c>
      <c r="E12" s="10">
        <f t="shared" si="0"/>
        <v>0.41666666666666663</v>
      </c>
      <c r="G12"/>
      <c r="H12" s="37"/>
    </row>
    <row r="13" spans="1:10" x14ac:dyDescent="0.2">
      <c r="A13" s="24"/>
      <c r="C13" s="12"/>
      <c r="D13" s="8"/>
      <c r="E13" s="10"/>
      <c r="H13" s="37"/>
    </row>
    <row r="14" spans="1:10" x14ac:dyDescent="0.2">
      <c r="A14" s="8"/>
      <c r="E14" s="10"/>
      <c r="G14"/>
      <c r="H14" s="37"/>
      <c r="I14" s="11"/>
      <c r="J14" s="11"/>
    </row>
    <row r="15" spans="1:10" x14ac:dyDescent="0.2">
      <c r="A15" s="1">
        <f>Summary!A$9</f>
        <v>3</v>
      </c>
      <c r="B15" s="1" t="str">
        <f>Summary!B$9</f>
        <v>Tuesday 12-Nov PM1: Comment Resolution (group)</v>
      </c>
      <c r="E15" s="13">
        <f>Summary!$C$9</f>
        <v>0.5625</v>
      </c>
      <c r="G15" s="12"/>
      <c r="H15" s="37"/>
    </row>
    <row r="16" spans="1:10" x14ac:dyDescent="0.2">
      <c r="A16" s="27">
        <f t="shared" ref="A16:A22" si="1">A15+0.1</f>
        <v>3.1</v>
      </c>
      <c r="B16" s="26" t="s">
        <v>53</v>
      </c>
      <c r="C16" s="12" t="s">
        <v>4</v>
      </c>
      <c r="D16" s="8">
        <v>10</v>
      </c>
      <c r="E16" s="10">
        <f t="shared" ref="E16:E22" si="2">E15+TIME(0,D15,0)</f>
        <v>0.5625</v>
      </c>
      <c r="G16" s="12"/>
      <c r="H16" s="37"/>
    </row>
    <row r="17" spans="1:8" x14ac:dyDescent="0.2">
      <c r="A17" s="27">
        <f t="shared" si="1"/>
        <v>3.2</v>
      </c>
      <c r="B17" s="11" t="s">
        <v>111</v>
      </c>
      <c r="C17" s="12" t="s">
        <v>118</v>
      </c>
      <c r="D17" s="8">
        <v>20</v>
      </c>
      <c r="E17" s="10">
        <f t="shared" si="2"/>
        <v>0.56944444444444442</v>
      </c>
      <c r="H17" s="37"/>
    </row>
    <row r="18" spans="1:8" x14ac:dyDescent="0.2">
      <c r="A18" s="27">
        <f t="shared" si="1"/>
        <v>3.3000000000000003</v>
      </c>
      <c r="B18" s="26" t="s">
        <v>312</v>
      </c>
      <c r="C18" s="12" t="s">
        <v>216</v>
      </c>
      <c r="D18" s="8">
        <v>25</v>
      </c>
      <c r="E18" s="10">
        <f t="shared" si="2"/>
        <v>0.58333333333333326</v>
      </c>
      <c r="H18" s="37"/>
    </row>
    <row r="19" spans="1:8" x14ac:dyDescent="0.2">
      <c r="A19" s="27">
        <f t="shared" si="1"/>
        <v>3.4000000000000004</v>
      </c>
      <c r="B19" s="26" t="s">
        <v>304</v>
      </c>
      <c r="C19" s="12" t="s">
        <v>212</v>
      </c>
      <c r="D19" s="8">
        <v>20</v>
      </c>
      <c r="E19" s="10">
        <f t="shared" si="2"/>
        <v>0.60069444444444442</v>
      </c>
      <c r="G19" s="7" t="s">
        <v>305</v>
      </c>
      <c r="H19" s="37"/>
    </row>
    <row r="20" spans="1:8" x14ac:dyDescent="0.2">
      <c r="A20" s="27">
        <f t="shared" si="1"/>
        <v>3.5000000000000004</v>
      </c>
      <c r="B20" s="26" t="s">
        <v>232</v>
      </c>
      <c r="C20" s="12" t="s">
        <v>231</v>
      </c>
      <c r="D20" s="8">
        <v>20</v>
      </c>
      <c r="E20" s="10">
        <f t="shared" si="2"/>
        <v>0.61458333333333326</v>
      </c>
      <c r="G20" s="7" t="s">
        <v>104</v>
      </c>
      <c r="H20" s="37"/>
    </row>
    <row r="21" spans="1:8" x14ac:dyDescent="0.2">
      <c r="A21" s="27">
        <f t="shared" si="1"/>
        <v>3.6000000000000005</v>
      </c>
      <c r="B21" s="26" t="s">
        <v>283</v>
      </c>
      <c r="C21" s="12" t="s">
        <v>253</v>
      </c>
      <c r="D21" s="8">
        <v>25</v>
      </c>
      <c r="E21" s="10">
        <f t="shared" si="2"/>
        <v>0.6284722222222221</v>
      </c>
      <c r="G21" s="7" t="s">
        <v>104</v>
      </c>
      <c r="H21" s="37"/>
    </row>
    <row r="22" spans="1:8" x14ac:dyDescent="0.2">
      <c r="A22" s="27">
        <f t="shared" si="1"/>
        <v>3.7000000000000006</v>
      </c>
      <c r="B22" s="11" t="s">
        <v>2</v>
      </c>
      <c r="C22" s="12" t="s">
        <v>4</v>
      </c>
      <c r="D22" s="8">
        <v>0</v>
      </c>
      <c r="E22" s="10">
        <f t="shared" si="2"/>
        <v>0.64583333333333326</v>
      </c>
      <c r="G22"/>
      <c r="H22" s="37"/>
    </row>
    <row r="23" spans="1:8" x14ac:dyDescent="0.2">
      <c r="A23" s="1"/>
      <c r="D23" s="8"/>
      <c r="E23" s="10"/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68CEFC0C-A803-4A35-96BF-E94D97B1D762}"/>
    <hyperlink ref="H10" r:id="rId2" xr:uid="{DC225EA2-7818-4984-98D0-08E4EDDCEF90}"/>
    <hyperlink ref="H9" r:id="rId3" xr:uid="{5C4783AD-9615-483E-AA8A-41585AA60FE8}"/>
    <hyperlink ref="H11" r:id="rId4" xr:uid="{627EBDC2-E5B7-4527-BD78-87C5483E77F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277</v>
      </c>
      <c r="C6" s="12" t="s">
        <v>104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263</v>
      </c>
      <c r="C7" s="12" t="s">
        <v>213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306</v>
      </c>
      <c r="C8" s="12" t="s">
        <v>310</v>
      </c>
      <c r="D8" s="8">
        <v>20</v>
      </c>
      <c r="E8" s="10">
        <f t="shared" si="1"/>
        <v>0.40277777777777773</v>
      </c>
      <c r="G8" s="7" t="s">
        <v>308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8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8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26" t="s">
        <v>147</v>
      </c>
      <c r="C14" s="12" t="s">
        <v>104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26" t="s">
        <v>147</v>
      </c>
      <c r="C15" s="12" t="s">
        <v>104</v>
      </c>
      <c r="D15" s="8">
        <v>20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270</v>
      </c>
      <c r="C16" s="12" t="s">
        <v>250</v>
      </c>
      <c r="D16" s="8">
        <v>30</v>
      </c>
      <c r="E16" s="10">
        <f t="shared" si="3"/>
        <v>9.7222222222222238E-2</v>
      </c>
      <c r="H16" s="14"/>
    </row>
    <row r="17" spans="1:8" x14ac:dyDescent="0.2">
      <c r="A17" s="8">
        <f t="shared" si="2"/>
        <v>5.5999999999999979</v>
      </c>
      <c r="B17" s="26" t="s">
        <v>147</v>
      </c>
      <c r="C17" s="12" t="s">
        <v>104</v>
      </c>
      <c r="D17" s="8">
        <v>10</v>
      </c>
      <c r="E17" s="10">
        <f t="shared" si="3"/>
        <v>0.11805555555555557</v>
      </c>
      <c r="H17" s="14"/>
    </row>
    <row r="18" spans="1:8" x14ac:dyDescent="0.2">
      <c r="A18" s="8">
        <f t="shared" si="2"/>
        <v>5.6999999999999975</v>
      </c>
      <c r="B18" s="11" t="s">
        <v>2</v>
      </c>
      <c r="C18" s="12"/>
      <c r="D18" s="8"/>
      <c r="E18" s="10">
        <f t="shared" si="3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0" activePane="bottomLeft" state="frozen"/>
      <selection pane="bottomLeft" activeCell="C22" sqref="C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132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149</v>
      </c>
      <c r="C8" s="12" t="s">
        <v>148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255</v>
      </c>
      <c r="C9" s="12" t="s">
        <v>209</v>
      </c>
      <c r="D9" s="27">
        <v>30</v>
      </c>
      <c r="E9" s="10">
        <f t="shared" si="1"/>
        <v>0.34722222222222215</v>
      </c>
      <c r="G9" t="s">
        <v>257</v>
      </c>
      <c r="H9" s="14" t="s">
        <v>256</v>
      </c>
    </row>
    <row r="10" spans="1:8" x14ac:dyDescent="0.2">
      <c r="A10" s="8">
        <f t="shared" si="0"/>
        <v>6.4999999999999982</v>
      </c>
      <c r="B10" s="26" t="s">
        <v>258</v>
      </c>
      <c r="C10" s="12" t="s">
        <v>273</v>
      </c>
      <c r="D10" s="8">
        <v>20</v>
      </c>
      <c r="E10" s="10">
        <f t="shared" si="1"/>
        <v>0.36805555555555547</v>
      </c>
      <c r="G10" t="s">
        <v>260</v>
      </c>
      <c r="H10" s="14" t="s">
        <v>259</v>
      </c>
    </row>
    <row r="11" spans="1:8" x14ac:dyDescent="0.2">
      <c r="A11" s="8">
        <f t="shared" si="0"/>
        <v>6.5999999999999979</v>
      </c>
      <c r="B11" s="26" t="s">
        <v>261</v>
      </c>
      <c r="C11" s="12" t="s">
        <v>213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274</v>
      </c>
      <c r="C12" s="12" t="s">
        <v>276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275</v>
      </c>
      <c r="C19" s="12" t="s">
        <v>276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11" t="s">
        <v>272</v>
      </c>
      <c r="C20" s="12" t="s">
        <v>236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11" t="s">
        <v>311</v>
      </c>
      <c r="C21" s="12" t="s">
        <v>216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11" t="s">
        <v>267</v>
      </c>
      <c r="C22" s="12" t="s">
        <v>216</v>
      </c>
      <c r="D22" s="8">
        <v>20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151</v>
      </c>
      <c r="C23" s="12" t="s">
        <v>104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284</v>
      </c>
      <c r="C24" s="12" t="s">
        <v>207</v>
      </c>
      <c r="D24" s="20">
        <v>15</v>
      </c>
      <c r="E24" s="10">
        <f t="shared" si="3"/>
        <v>0.51041666666666663</v>
      </c>
      <c r="G24" t="s">
        <v>286</v>
      </c>
      <c r="H24" s="14" t="s">
        <v>285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147</v>
      </c>
      <c r="C30" s="12" t="s">
        <v>104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282</v>
      </c>
      <c r="C31" s="12" t="s">
        <v>207</v>
      </c>
      <c r="D31" s="20">
        <v>20</v>
      </c>
      <c r="E31" s="10">
        <f t="shared" si="4"/>
        <v>0.58333333333333326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147</v>
      </c>
      <c r="C32" s="12" t="s">
        <v>104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8.5999999999999979</v>
      </c>
      <c r="B33" s="26" t="s">
        <v>147</v>
      </c>
      <c r="C33" s="12" t="s">
        <v>104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8.6999999999999975</v>
      </c>
      <c r="B34" s="26" t="s">
        <v>281</v>
      </c>
      <c r="C34" s="12" t="s">
        <v>207</v>
      </c>
      <c r="D34" s="20">
        <v>20</v>
      </c>
      <c r="E34" s="10">
        <f t="shared" si="4"/>
        <v>0.62499999999999978</v>
      </c>
      <c r="H34" s="14"/>
    </row>
    <row r="35" spans="1:8" x14ac:dyDescent="0.2">
      <c r="A35" s="8">
        <f t="shared" si="2"/>
        <v>8.7999999999999972</v>
      </c>
      <c r="B35" s="11" t="s">
        <v>105</v>
      </c>
      <c r="C35" s="12" t="s">
        <v>109</v>
      </c>
      <c r="D35" s="20">
        <v>10</v>
      </c>
      <c r="E35" s="10">
        <f t="shared" si="4"/>
        <v>0.63888888888888862</v>
      </c>
      <c r="H35" s="14"/>
    </row>
    <row r="36" spans="1:8" x14ac:dyDescent="0.2">
      <c r="A36" s="8">
        <f t="shared" si="2"/>
        <v>8.8999999999999968</v>
      </c>
      <c r="B36" s="11" t="s">
        <v>150</v>
      </c>
      <c r="C36" s="12" t="s">
        <v>4</v>
      </c>
      <c r="D36" s="20">
        <v>10</v>
      </c>
      <c r="E36" s="10">
        <f t="shared" si="4"/>
        <v>0.64583333333333304</v>
      </c>
    </row>
    <row r="37" spans="1:8" x14ac:dyDescent="0.2">
      <c r="A37" s="35" t="s">
        <v>123</v>
      </c>
      <c r="B37" s="11" t="s">
        <v>119</v>
      </c>
      <c r="C37" s="12" t="s">
        <v>102</v>
      </c>
      <c r="D37" s="20">
        <v>10</v>
      </c>
      <c r="E37" s="10">
        <f t="shared" si="4"/>
        <v>0.65277777777777746</v>
      </c>
    </row>
    <row r="38" spans="1:8" x14ac:dyDescent="0.2">
      <c r="A38" s="35" t="s">
        <v>124</v>
      </c>
      <c r="B38" s="11" t="s">
        <v>8</v>
      </c>
      <c r="C38" s="19" t="s">
        <v>4</v>
      </c>
      <c r="D38" s="20">
        <v>10</v>
      </c>
      <c r="E38" s="10">
        <f t="shared" si="4"/>
        <v>0.65972222222222188</v>
      </c>
    </row>
    <row r="39" spans="1:8" x14ac:dyDescent="0.2">
      <c r="A39" s="35" t="s">
        <v>134</v>
      </c>
      <c r="B39" s="11" t="s">
        <v>19</v>
      </c>
      <c r="C39" s="19" t="s">
        <v>4</v>
      </c>
      <c r="D39" s="20">
        <v>0</v>
      </c>
      <c r="E39" s="10">
        <f t="shared" si="4"/>
        <v>0.6666666666666663</v>
      </c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221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209</v>
      </c>
      <c r="C2" t="s">
        <v>220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247</v>
      </c>
      <c r="B2" t="s">
        <v>230</v>
      </c>
      <c r="C2" t="s">
        <v>242</v>
      </c>
      <c r="F2" t="s">
        <v>294</v>
      </c>
      <c r="I2" s="298" t="s">
        <v>244</v>
      </c>
    </row>
    <row r="3" spans="1:9" ht="15" x14ac:dyDescent="0.25">
      <c r="A3" s="33" t="s">
        <v>226</v>
      </c>
      <c r="B3" t="s">
        <v>224</v>
      </c>
      <c r="C3" t="s">
        <v>225</v>
      </c>
      <c r="D3">
        <v>20</v>
      </c>
      <c r="F3" t="s">
        <v>295</v>
      </c>
      <c r="H3" s="36"/>
      <c r="I3" s="40" t="s">
        <v>234</v>
      </c>
    </row>
    <row r="4" spans="1:9" ht="15" x14ac:dyDescent="0.2">
      <c r="A4" t="s">
        <v>255</v>
      </c>
      <c r="B4" t="s">
        <v>264</v>
      </c>
      <c r="C4" t="s">
        <v>257</v>
      </c>
      <c r="E4" t="s">
        <v>271</v>
      </c>
      <c r="F4" t="s">
        <v>278</v>
      </c>
      <c r="H4" s="36"/>
      <c r="I4" s="39" t="s">
        <v>256</v>
      </c>
    </row>
    <row r="5" spans="1:9" ht="15" x14ac:dyDescent="0.25">
      <c r="A5" t="s">
        <v>258</v>
      </c>
      <c r="B5" t="s">
        <v>210</v>
      </c>
      <c r="C5" t="s">
        <v>260</v>
      </c>
      <c r="E5" t="s">
        <v>271</v>
      </c>
      <c r="F5" t="s">
        <v>278</v>
      </c>
      <c r="H5" s="36"/>
      <c r="I5" s="298" t="s">
        <v>259</v>
      </c>
    </row>
    <row r="6" spans="1:9" ht="15" x14ac:dyDescent="0.25">
      <c r="A6" t="s">
        <v>262</v>
      </c>
      <c r="B6" t="s">
        <v>213</v>
      </c>
      <c r="C6" t="s">
        <v>219</v>
      </c>
      <c r="D6">
        <v>30</v>
      </c>
      <c r="E6" t="s">
        <v>296</v>
      </c>
      <c r="F6" t="s">
        <v>294</v>
      </c>
      <c r="H6" s="36"/>
      <c r="I6" s="40"/>
    </row>
    <row r="7" spans="1:9" ht="15" x14ac:dyDescent="0.25">
      <c r="A7" t="s">
        <v>246</v>
      </c>
      <c r="B7" t="s">
        <v>230</v>
      </c>
      <c r="C7" t="s">
        <v>245</v>
      </c>
      <c r="F7" t="s">
        <v>294</v>
      </c>
      <c r="I7" s="298" t="s">
        <v>243</v>
      </c>
    </row>
    <row r="8" spans="1:9" ht="15" x14ac:dyDescent="0.25">
      <c r="A8" t="s">
        <v>248</v>
      </c>
      <c r="B8" t="s">
        <v>230</v>
      </c>
      <c r="C8" t="s">
        <v>239</v>
      </c>
      <c r="F8" t="s">
        <v>294</v>
      </c>
      <c r="I8" s="298" t="s">
        <v>241</v>
      </c>
    </row>
    <row r="9" spans="1:9" ht="15" x14ac:dyDescent="0.25">
      <c r="A9" t="s">
        <v>251</v>
      </c>
      <c r="B9" t="s">
        <v>230</v>
      </c>
      <c r="C9" t="s">
        <v>240</v>
      </c>
      <c r="F9" t="s">
        <v>294</v>
      </c>
      <c r="I9" s="298" t="s">
        <v>249</v>
      </c>
    </row>
    <row r="10" spans="1:9" x14ac:dyDescent="0.2">
      <c r="A10" t="s">
        <v>237</v>
      </c>
      <c r="B10" t="s">
        <v>236</v>
      </c>
      <c r="C10" t="s">
        <v>238</v>
      </c>
      <c r="D10">
        <v>20</v>
      </c>
      <c r="F10" t="s">
        <v>297</v>
      </c>
    </row>
    <row r="11" spans="1:9" ht="15" x14ac:dyDescent="0.2">
      <c r="A11" t="s">
        <v>223</v>
      </c>
      <c r="B11" t="s">
        <v>214</v>
      </c>
      <c r="C11" t="s">
        <v>222</v>
      </c>
      <c r="D11">
        <v>15</v>
      </c>
      <c r="E11" t="s">
        <v>233</v>
      </c>
      <c r="F11" t="s">
        <v>294</v>
      </c>
      <c r="H11" s="36"/>
      <c r="I11" s="39" t="s">
        <v>235</v>
      </c>
    </row>
    <row r="12" spans="1:9" ht="15" x14ac:dyDescent="0.25">
      <c r="A12" t="s">
        <v>298</v>
      </c>
      <c r="B12" t="s">
        <v>211</v>
      </c>
      <c r="C12" t="s">
        <v>104</v>
      </c>
      <c r="F12" t="s">
        <v>299</v>
      </c>
      <c r="I12" s="298" t="s">
        <v>300</v>
      </c>
    </row>
    <row r="13" spans="1:9" x14ac:dyDescent="0.2">
      <c r="A13" t="s">
        <v>268</v>
      </c>
      <c r="B13" t="s">
        <v>212</v>
      </c>
      <c r="C13" t="s">
        <v>309</v>
      </c>
      <c r="F13" t="s">
        <v>299</v>
      </c>
    </row>
    <row r="14" spans="1:9" ht="15" x14ac:dyDescent="0.2">
      <c r="A14" t="s">
        <v>269</v>
      </c>
      <c r="B14" t="s">
        <v>215</v>
      </c>
      <c r="C14" t="s">
        <v>104</v>
      </c>
      <c r="F14" t="s">
        <v>295</v>
      </c>
      <c r="H14" s="36"/>
      <c r="I14" s="39"/>
    </row>
    <row r="15" spans="1:9" ht="15" x14ac:dyDescent="0.2">
      <c r="A15" t="s">
        <v>217</v>
      </c>
      <c r="B15" t="s">
        <v>207</v>
      </c>
      <c r="C15" t="s">
        <v>104</v>
      </c>
      <c r="F15" t="s">
        <v>301</v>
      </c>
      <c r="H15" s="36"/>
      <c r="I15" s="39"/>
    </row>
    <row r="16" spans="1:9" ht="15" x14ac:dyDescent="0.2">
      <c r="A16" t="s">
        <v>218</v>
      </c>
      <c r="B16" t="s">
        <v>207</v>
      </c>
      <c r="C16" t="s">
        <v>104</v>
      </c>
      <c r="F16" t="s">
        <v>301</v>
      </c>
      <c r="H16" s="36"/>
      <c r="I16" s="39"/>
    </row>
    <row r="17" spans="1:9" x14ac:dyDescent="0.2">
      <c r="A17" t="s">
        <v>263</v>
      </c>
      <c r="B17" t="s">
        <v>213</v>
      </c>
      <c r="C17" t="s">
        <v>104</v>
      </c>
      <c r="D17">
        <v>30</v>
      </c>
      <c r="E17" t="s">
        <v>229</v>
      </c>
      <c r="F17" t="s">
        <v>280</v>
      </c>
      <c r="H17" s="36"/>
    </row>
    <row r="18" spans="1:9" x14ac:dyDescent="0.2">
      <c r="A18" t="s">
        <v>261</v>
      </c>
      <c r="B18" t="s">
        <v>213</v>
      </c>
      <c r="C18" t="s">
        <v>104</v>
      </c>
      <c r="D18">
        <v>30</v>
      </c>
      <c r="E18" t="s">
        <v>227</v>
      </c>
      <c r="F18" t="s">
        <v>279</v>
      </c>
      <c r="H18" s="36"/>
    </row>
    <row r="19" spans="1:9" x14ac:dyDescent="0.2">
      <c r="A19" s="32" t="s">
        <v>232</v>
      </c>
      <c r="B19" t="s">
        <v>231</v>
      </c>
      <c r="C19" t="s">
        <v>104</v>
      </c>
      <c r="E19" t="s">
        <v>228</v>
      </c>
      <c r="F19" t="s">
        <v>299</v>
      </c>
    </row>
    <row r="20" spans="1:9" x14ac:dyDescent="0.2">
      <c r="A20" t="s">
        <v>254</v>
      </c>
      <c r="B20" t="s">
        <v>253</v>
      </c>
      <c r="C20" t="s">
        <v>104</v>
      </c>
      <c r="F20" t="s">
        <v>299</v>
      </c>
    </row>
    <row r="21" spans="1:9" x14ac:dyDescent="0.2">
      <c r="A21" t="s">
        <v>266</v>
      </c>
      <c r="B21" t="s">
        <v>216</v>
      </c>
      <c r="C21" t="s">
        <v>104</v>
      </c>
    </row>
    <row r="22" spans="1:9" x14ac:dyDescent="0.2">
      <c r="A22" t="s">
        <v>267</v>
      </c>
      <c r="B22" t="s">
        <v>216</v>
      </c>
      <c r="C22" t="s">
        <v>104</v>
      </c>
    </row>
    <row r="23" spans="1:9" ht="15" x14ac:dyDescent="0.2">
      <c r="A23" t="s">
        <v>208</v>
      </c>
      <c r="B23" t="s">
        <v>207</v>
      </c>
      <c r="D23">
        <v>15</v>
      </c>
      <c r="E23" t="s">
        <v>302</v>
      </c>
      <c r="F23" t="s">
        <v>297</v>
      </c>
      <c r="I23" s="39"/>
    </row>
    <row r="24" spans="1:9" ht="15" x14ac:dyDescent="0.2">
      <c r="A24" t="s">
        <v>270</v>
      </c>
      <c r="B24" t="s">
        <v>250</v>
      </c>
      <c r="C24" s="33"/>
      <c r="D24">
        <v>30</v>
      </c>
      <c r="F24" t="s">
        <v>303</v>
      </c>
    </row>
    <row r="25" spans="1:9" x14ac:dyDescent="0.2">
      <c r="A25" t="s">
        <v>265</v>
      </c>
      <c r="B25" t="s">
        <v>216</v>
      </c>
      <c r="C25" t="s">
        <v>104</v>
      </c>
      <c r="F25" t="s">
        <v>303</v>
      </c>
    </row>
    <row r="26" spans="1:9" ht="15" x14ac:dyDescent="0.2">
      <c r="A26" t="s">
        <v>252</v>
      </c>
      <c r="B26" t="s">
        <v>216</v>
      </c>
      <c r="C26" t="s">
        <v>104</v>
      </c>
      <c r="F26" t="s">
        <v>303</v>
      </c>
      <c r="H26" s="36"/>
      <c r="I26" s="39"/>
    </row>
    <row r="27" spans="1:9" x14ac:dyDescent="0.2">
      <c r="A27" t="s">
        <v>306</v>
      </c>
      <c r="B27" t="s">
        <v>307</v>
      </c>
      <c r="C27" t="s">
        <v>308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2024-11-11T21:51:50Z</dcterms:modified>
</cp:coreProperties>
</file>