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13_ncr:1_{20F84EA8-46C6-440A-81E7-F9A05DDA2A42}" xr6:coauthVersionLast="47" xr6:coauthVersionMax="47" xr10:uidLastSave="{00000000-0000-0000-0000-000000000000}"/>
  <bookViews>
    <workbookView xWindow="1850" yWindow="610" windowWidth="25450" windowHeight="9380" tabRatio="961" activeTab="8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Nov. 11 Mon" sheetId="25" r:id="rId6"/>
    <sheet name="Nov. 12 Tue" sheetId="36" r:id="rId7"/>
    <sheet name="Nov. 13 Wed" sheetId="11" r:id="rId8"/>
    <sheet name="Nov. 14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1" i="32" l="1"/>
  <c r="AD12" i="32" s="1"/>
  <c r="AG10" i="32"/>
  <c r="AF10" i="32"/>
  <c r="AD10" i="32"/>
  <c r="AE10" i="32" s="1"/>
  <c r="AG9" i="32"/>
  <c r="AF9" i="32"/>
  <c r="AE9" i="32"/>
  <c r="AF12" i="32" l="1"/>
  <c r="AE12" i="32"/>
  <c r="AD13" i="32"/>
  <c r="AG12" i="32"/>
  <c r="AE11" i="32"/>
  <c r="AF11" i="32"/>
  <c r="AG11" i="32"/>
  <c r="AD14" i="32" l="1"/>
  <c r="AG13" i="32"/>
  <c r="AF13" i="32"/>
  <c r="AE13" i="32"/>
  <c r="AD15" i="32" l="1"/>
  <c r="AE14" i="32"/>
  <c r="AG14" i="32"/>
  <c r="AF14" i="32"/>
  <c r="AD16" i="32" l="1"/>
  <c r="AG15" i="32"/>
  <c r="AF15" i="32"/>
  <c r="AE15" i="32"/>
  <c r="AF16" i="32" l="1"/>
  <c r="AE16" i="32"/>
  <c r="AD17" i="32"/>
  <c r="AG16" i="32"/>
  <c r="AD18" i="32" l="1"/>
  <c r="AG17" i="32"/>
  <c r="AF17" i="32"/>
  <c r="AE17" i="32"/>
  <c r="AD19" i="32" l="1"/>
  <c r="AE18" i="32"/>
  <c r="AG18" i="32"/>
  <c r="AF18" i="32"/>
  <c r="AD20" i="32" l="1"/>
  <c r="AG19" i="32"/>
  <c r="AF19" i="32"/>
  <c r="AE19" i="32"/>
  <c r="AF20" i="32" l="1"/>
  <c r="AE20" i="32"/>
  <c r="AG20" i="32"/>
  <c r="AD21" i="32"/>
  <c r="AD22" i="32" l="1"/>
  <c r="AG21" i="32"/>
  <c r="AF21" i="32"/>
  <c r="AE21" i="32"/>
  <c r="AD23" i="32" l="1"/>
  <c r="AF22" i="32"/>
  <c r="AE22" i="32"/>
  <c r="AG22" i="32"/>
  <c r="AD24" i="32" l="1"/>
  <c r="AG23" i="32"/>
  <c r="AF23" i="32"/>
  <c r="AE23" i="32"/>
  <c r="AF24" i="32" l="1"/>
  <c r="AE24" i="32"/>
  <c r="AD25" i="32"/>
  <c r="AG24" i="32"/>
  <c r="AD26" i="32" l="1"/>
  <c r="AG25" i="32"/>
  <c r="AF25" i="32"/>
  <c r="AE25" i="32"/>
  <c r="AD27" i="32" l="1"/>
  <c r="AE26" i="32"/>
  <c r="AG26" i="32"/>
  <c r="AF26" i="32"/>
  <c r="AD28" i="32" l="1"/>
  <c r="AG27" i="32"/>
  <c r="AF27" i="32"/>
  <c r="AE27" i="32"/>
  <c r="AF28" i="32" l="1"/>
  <c r="AE28" i="32"/>
  <c r="AG28" i="32"/>
  <c r="AD29" i="32"/>
  <c r="AD30" i="32" l="1"/>
  <c r="AG29" i="32"/>
  <c r="AF29" i="32"/>
  <c r="AE29" i="32"/>
  <c r="AD31" i="32" l="1"/>
  <c r="AE30" i="32"/>
  <c r="AF30" i="32"/>
  <c r="AG30" i="32"/>
  <c r="AD32" i="32" l="1"/>
  <c r="AG31" i="32"/>
  <c r="AF31" i="32"/>
  <c r="AE31" i="32"/>
  <c r="AF32" i="32" l="1"/>
  <c r="AE32" i="32"/>
  <c r="AD33" i="32"/>
  <c r="AG32" i="32"/>
  <c r="AD34" i="32" l="1"/>
  <c r="AG33" i="32"/>
  <c r="AF33" i="32"/>
  <c r="AE33" i="32"/>
  <c r="AD35" i="32" l="1"/>
  <c r="AE34" i="32"/>
  <c r="AG34" i="32"/>
  <c r="AF34" i="32"/>
  <c r="AD36" i="32" l="1"/>
  <c r="AG35" i="32"/>
  <c r="AF35" i="32"/>
  <c r="AE35" i="32"/>
  <c r="AF36" i="32" l="1"/>
  <c r="AE36" i="32"/>
  <c r="AG36" i="32"/>
  <c r="AD37" i="32"/>
  <c r="AF37" i="32" l="1"/>
  <c r="AD38" i="32"/>
  <c r="AG37" i="32"/>
  <c r="AE37" i="32"/>
  <c r="AD39" i="32" l="1"/>
  <c r="AF38" i="32"/>
  <c r="AE38" i="32"/>
  <c r="AG38" i="32"/>
  <c r="AD40" i="32" l="1"/>
  <c r="AF39" i="32"/>
  <c r="AG39" i="32"/>
  <c r="AE39" i="32"/>
  <c r="AF40" i="32" l="1"/>
  <c r="AE40" i="32"/>
  <c r="AG40" i="32"/>
  <c r="B6" i="32" l="1"/>
  <c r="D6" i="32" s="1"/>
  <c r="I6" i="32" s="1"/>
  <c r="N6" i="32" s="1"/>
  <c r="S6" i="32" s="1"/>
  <c r="X6" i="32" s="1"/>
  <c r="AA6" i="32" s="1"/>
  <c r="L39" i="31" l="1"/>
  <c r="K39" i="31"/>
  <c r="J39" i="31"/>
  <c r="I39" i="31"/>
  <c r="L4" i="31"/>
  <c r="K4" i="31"/>
  <c r="J4" i="31"/>
  <c r="I4" i="31"/>
  <c r="L3" i="31"/>
  <c r="K3" i="31"/>
  <c r="J3" i="31"/>
  <c r="I3" i="31"/>
  <c r="L5" i="11"/>
  <c r="K5" i="11"/>
  <c r="J5" i="11"/>
  <c r="I5" i="11"/>
  <c r="L4" i="11"/>
  <c r="K4" i="11"/>
  <c r="J4" i="11"/>
  <c r="I4" i="11"/>
  <c r="L26" i="11"/>
  <c r="K26" i="11"/>
  <c r="J26" i="11"/>
  <c r="I26" i="11"/>
  <c r="L25" i="11"/>
  <c r="K25" i="11"/>
  <c r="J25" i="11"/>
  <c r="I25" i="11"/>
  <c r="L6" i="36"/>
  <c r="K6" i="36"/>
  <c r="J6" i="36"/>
  <c r="I6" i="36"/>
  <c r="L5" i="36"/>
  <c r="K5" i="36"/>
  <c r="J5" i="36"/>
  <c r="I5" i="36"/>
  <c r="I4" i="25"/>
  <c r="I24" i="25"/>
  <c r="I23" i="25"/>
  <c r="L24" i="25"/>
  <c r="L23" i="25"/>
  <c r="K24" i="25" l="1"/>
  <c r="J24" i="25"/>
  <c r="K23" i="25"/>
  <c r="J23" i="25"/>
  <c r="L4" i="25"/>
  <c r="K4" i="25"/>
  <c r="J4" i="25"/>
  <c r="B19" i="31" l="1"/>
  <c r="B18" i="31"/>
  <c r="B32" i="11"/>
  <c r="B31" i="11"/>
  <c r="B32" i="25" l="1"/>
  <c r="L5" i="31" l="1"/>
  <c r="K6" i="11"/>
  <c r="J6" i="11"/>
  <c r="I6" i="11"/>
  <c r="L25" i="25"/>
  <c r="L26" i="25" s="1"/>
  <c r="L27" i="25" s="1"/>
  <c r="L28" i="25" s="1"/>
  <c r="L30" i="25" s="1"/>
  <c r="L31" i="25" s="1"/>
  <c r="L32" i="25" s="1"/>
  <c r="J25" i="25"/>
  <c r="J26" i="25" s="1"/>
  <c r="J27" i="25" s="1"/>
  <c r="J28" i="25" s="1"/>
  <c r="B30" i="25"/>
  <c r="B31" i="25" s="1"/>
  <c r="B26" i="25"/>
  <c r="B27" i="25" s="1"/>
  <c r="H25" i="25"/>
  <c r="H26" i="25" s="1"/>
  <c r="H27" i="25" s="1"/>
  <c r="H28" i="25" s="1"/>
  <c r="H30" i="25" s="1"/>
  <c r="H31" i="25" s="1"/>
  <c r="H32" i="25" s="1"/>
  <c r="K25" i="25" l="1"/>
  <c r="K26" i="25" s="1"/>
  <c r="K27" i="25" s="1"/>
  <c r="K28" i="25" s="1"/>
  <c r="K30" i="25" s="1"/>
  <c r="K31" i="25" s="1"/>
  <c r="K32" i="25" s="1"/>
  <c r="J30" i="25"/>
  <c r="J31" i="25" s="1"/>
  <c r="J32" i="25" s="1"/>
  <c r="I30" i="25"/>
  <c r="I31" i="25" s="1"/>
  <c r="I32" i="25" s="1"/>
  <c r="L6" i="31" l="1"/>
  <c r="L7" i="31" s="1"/>
  <c r="L8" i="31" s="1"/>
  <c r="L9" i="31" s="1"/>
  <c r="L10" i="31" s="1"/>
  <c r="L11" i="31" s="1"/>
  <c r="L13" i="31" s="1"/>
  <c r="K5" i="31"/>
  <c r="K6" i="31" s="1"/>
  <c r="K7" i="31" s="1"/>
  <c r="K8" i="31" s="1"/>
  <c r="K9" i="31" s="1"/>
  <c r="K10" i="31" s="1"/>
  <c r="K11" i="31" s="1"/>
  <c r="K13" i="31" s="1"/>
  <c r="J5" i="31"/>
  <c r="J6" i="31" s="1"/>
  <c r="J7" i="31" s="1"/>
  <c r="J8" i="31" s="1"/>
  <c r="J9" i="31" s="1"/>
  <c r="J10" i="31" s="1"/>
  <c r="J11" i="31" s="1"/>
  <c r="J13" i="31" s="1"/>
  <c r="I5" i="31"/>
  <c r="I6" i="31" s="1"/>
  <c r="I7" i="31" s="1"/>
  <c r="I8" i="31" s="1"/>
  <c r="I9" i="31" s="1"/>
  <c r="I10" i="31" s="1"/>
  <c r="I11" i="31" s="1"/>
  <c r="I13" i="31" s="1"/>
  <c r="H5" i="31"/>
  <c r="H6" i="31" s="1"/>
  <c r="H7" i="31" s="1"/>
  <c r="H8" i="31" s="1"/>
  <c r="H9" i="31" s="1"/>
  <c r="H10" i="31" s="1"/>
  <c r="H11" i="31" s="1"/>
  <c r="H13" i="31" s="1"/>
  <c r="J7" i="36"/>
  <c r="J8" i="36" s="1"/>
  <c r="J9" i="36" s="1"/>
  <c r="J10" i="36" l="1"/>
  <c r="J12" i="36" s="1"/>
  <c r="B8" i="36"/>
  <c r="B9" i="36" s="1"/>
  <c r="B10" i="36" s="1"/>
  <c r="B12" i="36" s="1"/>
  <c r="L7" i="36"/>
  <c r="L8" i="36" s="1"/>
  <c r="L9" i="36" s="1"/>
  <c r="K7" i="36"/>
  <c r="K8" i="36" s="1"/>
  <c r="K9" i="36" s="1"/>
  <c r="I7" i="36"/>
  <c r="I8" i="36" s="1"/>
  <c r="I9" i="36" s="1"/>
  <c r="H7" i="36"/>
  <c r="B28" i="11"/>
  <c r="B29" i="11" s="1"/>
  <c r="L27" i="11"/>
  <c r="L28" i="11" s="1"/>
  <c r="L29" i="11" s="1"/>
  <c r="L30" i="11" s="1"/>
  <c r="L31" i="11" s="1"/>
  <c r="L32" i="11" s="1"/>
  <c r="K27" i="11"/>
  <c r="K28" i="11" s="1"/>
  <c r="K29" i="11" s="1"/>
  <c r="K30" i="11" s="1"/>
  <c r="K31" i="11" s="1"/>
  <c r="K32" i="11" s="1"/>
  <c r="J27" i="11"/>
  <c r="J28" i="11" s="1"/>
  <c r="J29" i="11" s="1"/>
  <c r="J30" i="11" s="1"/>
  <c r="J31" i="11" s="1"/>
  <c r="J32" i="11" s="1"/>
  <c r="I27" i="11"/>
  <c r="I28" i="11" s="1"/>
  <c r="I29" i="11" s="1"/>
  <c r="I30" i="11" s="1"/>
  <c r="I31" i="11" s="1"/>
  <c r="I32" i="11" s="1"/>
  <c r="H27" i="11"/>
  <c r="B6" i="31"/>
  <c r="B7" i="31" s="1"/>
  <c r="B8" i="31" s="1"/>
  <c r="B9" i="31" s="1"/>
  <c r="B10" i="31" s="1"/>
  <c r="B11" i="31" s="1"/>
  <c r="B13" i="31" s="1"/>
  <c r="B30" i="11" l="1"/>
  <c r="B33" i="11"/>
  <c r="B34" i="11" s="1"/>
  <c r="J33" i="11"/>
  <c r="J34" i="11" s="1"/>
  <c r="H28" i="11"/>
  <c r="H29" i="11" s="1"/>
  <c r="H30" i="11" s="1"/>
  <c r="H31" i="11" s="1"/>
  <c r="H32" i="11" s="1"/>
  <c r="I10" i="36"/>
  <c r="K10" i="36"/>
  <c r="L10" i="36"/>
  <c r="H8" i="36"/>
  <c r="H9" i="36" s="1"/>
  <c r="L33" i="11" l="1"/>
  <c r="L34" i="11" s="1"/>
  <c r="L12" i="36"/>
  <c r="K33" i="11"/>
  <c r="K34" i="11" s="1"/>
  <c r="K12" i="36"/>
  <c r="I33" i="11"/>
  <c r="I34" i="11" s="1"/>
  <c r="I12" i="36"/>
  <c r="J13" i="36"/>
  <c r="J14" i="36" s="1"/>
  <c r="J15" i="36" s="1"/>
  <c r="J16" i="36" s="1"/>
  <c r="J17" i="36" s="1"/>
  <c r="J18" i="36" s="1"/>
  <c r="J19" i="36" s="1"/>
  <c r="B13" i="36"/>
  <c r="B14" i="36" s="1"/>
  <c r="B15" i="36" s="1"/>
  <c r="B16" i="36" s="1"/>
  <c r="B17" i="36" s="1"/>
  <c r="B18" i="36" s="1"/>
  <c r="B19" i="36" s="1"/>
  <c r="I13" i="36" l="1"/>
  <c r="I14" i="36" s="1"/>
  <c r="I15" i="36" s="1"/>
  <c r="I16" i="36" s="1"/>
  <c r="I17" i="36" s="1"/>
  <c r="I18" i="36" s="1"/>
  <c r="I19" i="36" s="1"/>
  <c r="K13" i="36"/>
  <c r="K14" i="36" s="1"/>
  <c r="K15" i="36" s="1"/>
  <c r="K16" i="36" s="1"/>
  <c r="K17" i="36" s="1"/>
  <c r="K18" i="36" s="1"/>
  <c r="K19" i="36" s="1"/>
  <c r="H10" i="36"/>
  <c r="H33" i="11" l="1"/>
  <c r="H34" i="11" s="1"/>
  <c r="H12" i="36"/>
  <c r="L13" i="36"/>
  <c r="L14" i="36" s="1"/>
  <c r="L15" i="36" s="1"/>
  <c r="L16" i="36" s="1"/>
  <c r="L17" i="36" s="1"/>
  <c r="L18" i="36" s="1"/>
  <c r="L19" i="36" s="1"/>
  <c r="J35" i="11" l="1"/>
  <c r="I35" i="11"/>
  <c r="I36" i="11" l="1"/>
  <c r="I37" i="11" s="1"/>
  <c r="I38" i="11" s="1"/>
  <c r="I39" i="11" s="1"/>
  <c r="J36" i="11"/>
  <c r="J37" i="11" s="1"/>
  <c r="J38" i="11" s="1"/>
  <c r="J39" i="11" s="1"/>
  <c r="K35" i="11"/>
  <c r="K36" i="11" l="1"/>
  <c r="K37" i="11" s="1"/>
  <c r="K38" i="11" s="1"/>
  <c r="K39" i="11" s="1"/>
  <c r="L37" i="11"/>
  <c r="L38" i="11" s="1"/>
  <c r="L39" i="11" s="1"/>
  <c r="L35" i="11"/>
  <c r="L36" i="11" s="1"/>
  <c r="H35" i="11" l="1"/>
  <c r="H36" i="11" l="1"/>
  <c r="H37" i="11" s="1"/>
  <c r="H38" i="11" s="1"/>
  <c r="H39" i="11" s="1"/>
  <c r="K33" i="25"/>
  <c r="I33" i="25"/>
  <c r="B35" i="11"/>
  <c r="B36" i="11" s="1"/>
  <c r="B37" i="11" s="1"/>
  <c r="B38" i="11" s="1"/>
  <c r="B39" i="11" s="1"/>
  <c r="H33" i="25"/>
  <c r="I34" i="25" l="1"/>
  <c r="I35" i="25" s="1"/>
  <c r="K34" i="25"/>
  <c r="K35" i="25" s="1"/>
  <c r="H34" i="25"/>
  <c r="H35" i="25" s="1"/>
  <c r="L33" i="25"/>
  <c r="J33" i="25"/>
  <c r="J34" i="25" l="1"/>
  <c r="J35" i="25" s="1"/>
  <c r="L34" i="25"/>
  <c r="L35" i="25" s="1"/>
  <c r="B33" i="25"/>
  <c r="B34" i="25" s="1"/>
  <c r="B35" i="25" s="1"/>
  <c r="K14" i="31"/>
  <c r="K15" i="31" s="1"/>
  <c r="L14" i="31"/>
  <c r="L15" i="31" s="1"/>
  <c r="I14" i="31"/>
  <c r="J14" i="31"/>
  <c r="H14" i="31"/>
  <c r="H15" i="31" s="1"/>
  <c r="B14" i="31"/>
  <c r="B15" i="31" s="1"/>
  <c r="B16" i="31" l="1"/>
  <c r="B20" i="31" s="1"/>
  <c r="B21" i="31" s="1"/>
  <c r="H16" i="31"/>
  <c r="H19" i="31" s="1"/>
  <c r="H20" i="31" s="1"/>
  <c r="H18" i="31"/>
  <c r="L16" i="31"/>
  <c r="L19" i="31" s="1"/>
  <c r="L20" i="31" s="1"/>
  <c r="L21" i="31" s="1"/>
  <c r="L18" i="31"/>
  <c r="K16" i="31"/>
  <c r="K19" i="31" s="1"/>
  <c r="K20" i="31" s="1"/>
  <c r="K21" i="31" s="1"/>
  <c r="K18" i="31"/>
  <c r="J15" i="31"/>
  <c r="I15" i="31"/>
  <c r="H21" i="31"/>
  <c r="H13" i="36"/>
  <c r="H14" i="36" s="1"/>
  <c r="H15" i="36" s="1"/>
  <c r="H16" i="36" s="1"/>
  <c r="H17" i="36" s="1"/>
  <c r="H18" i="36" s="1"/>
  <c r="H19" i="36" s="1"/>
  <c r="J16" i="31" l="1"/>
  <c r="J19" i="31" s="1"/>
  <c r="J20" i="31" s="1"/>
  <c r="J21" i="31" s="1"/>
  <c r="J18" i="31"/>
  <c r="I16" i="31"/>
  <c r="I19" i="31" s="1"/>
  <c r="I20" i="31" s="1"/>
  <c r="I21" i="31" s="1"/>
  <c r="I18" i="31"/>
  <c r="I25" i="25" l="1"/>
  <c r="I26" i="25" s="1"/>
  <c r="I27" i="25" s="1"/>
  <c r="I28" i="25" s="1"/>
</calcChain>
</file>

<file path=xl/sharedStrings.xml><?xml version="1.0" encoding="utf-8"?>
<sst xmlns="http://schemas.openxmlformats.org/spreadsheetml/2006/main" count="647" uniqueCount="411">
  <si>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</si>
  <si>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</si>
  <si>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</si>
  <si>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</si>
  <si>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</si>
  <si>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</si>
  <si>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</si>
  <si>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</si>
  <si>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</si>
  <si>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</si>
  <si>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</si>
  <si>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</si>
  <si>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</si>
  <si>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</si>
  <si>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</si>
  <si>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</si>
  <si>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</si>
  <si>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</si>
  <si>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</si>
  <si>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</si>
  <si>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</si>
  <si>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</si>
  <si>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</si>
  <si>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</si>
  <si>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</si>
  <si>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</si>
  <si>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</si>
  <si>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</si>
  <si>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</si>
  <si>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</si>
  <si>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</si>
  <si>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</si>
  <si>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</si>
  <si>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</si>
  <si>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</si>
  <si>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</si>
  <si>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</si>
  <si>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</si>
  <si>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</si>
  <si>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</si>
  <si>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</si>
  <si>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</si>
  <si>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</si>
  <si>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</si>
  <si>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</si>
  <si>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</si>
  <si>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</si>
  <si>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</si>
  <si>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</si>
  <si>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</si>
  <si>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</si>
  <si>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</si>
  <si>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</si>
  <si>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</si>
  <si>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</si>
  <si>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</si>
  <si>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</si>
  <si>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</si>
  <si>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</si>
  <si>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</si>
  <si>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</si>
  <si>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</si>
  <si>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</si>
  <si>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</si>
  <si>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</si>
  <si>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</si>
  <si>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</si>
  <si>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</si>
  <si>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</si>
  <si>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</si>
  <si>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</si>
  <si>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</si>
  <si>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</si>
  <si>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</si>
  <si>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</si>
  <si>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</si>
  <si>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</si>
  <si>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</si>
  <si>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</si>
  <si>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</si>
  <si>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</si>
  <si>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</si>
  <si>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</si>
  <si>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</si>
  <si>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</si>
  <si>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</si>
  <si>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</si>
  <si>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</si>
  <si>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</si>
  <si>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</si>
  <si>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</si>
  <si>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</si>
  <si>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</si>
  <si>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</si>
  <si>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</si>
  <si>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</si>
  <si>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</si>
  <si>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</si>
  <si>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</si>
  <si>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</si>
  <si>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</si>
  <si>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</si>
  <si>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</si>
  <si>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</si>
  <si>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</si>
  <si>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</si>
  <si>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</si>
  <si>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</si>
  <si>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</si>
  <si>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</si>
  <si>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</si>
  <si>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</si>
  <si>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</si>
  <si>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</si>
  <si>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</si>
  <si>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</si>
  <si>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</si>
  <si>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</si>
  <si>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</si>
  <si>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</si>
  <si>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</si>
  <si>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</si>
  <si>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</si>
  <si>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</si>
  <si>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</si>
  <si>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</si>
  <si>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</si>
  <si>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</si>
  <si>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Progress and Timeline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</si>
  <si>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</si>
  <si>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</si>
  <si>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</si>
  <si>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</si>
  <si>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</si>
  <si>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</si>
  <si>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</si>
  <si>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</si>
  <si>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</si>
  <si>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</si>
  <si>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</si>
  <si>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</si>
  <si>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</si>
  <si>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</si>
  <si>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</si>
  <si>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</si>
  <si>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</si>
  <si>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</si>
  <si>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</si>
  <si>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</si>
  <si>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</si>
  <si>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</si>
  <si>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</si>
  <si>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</si>
  <si>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</si>
  <si>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</si>
  <si>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</si>
  <si>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</si>
  <si>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</si>
  <si>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</si>
  <si>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</si>
  <si>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</si>
  <si>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</si>
  <si>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</si>
  <si>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</si>
  <si>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</si>
  <si>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</si>
  <si>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</si>
  <si>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WEBEX INFO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</si>
  <si>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</si>
  <si>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</si>
  <si>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</si>
  <si>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</si>
  <si>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JST/KST=
UTC+9</t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</si>
  <si>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</si>
  <si>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</si>
  <si>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</si>
  <si>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</si>
  <si>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</si>
  <si>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</si>
  <si>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</si>
  <si>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</si>
  <si>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</si>
  <si>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</si>
  <si>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</si>
  <si>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</si>
  <si>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</si>
  <si>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</si>
  <si>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</si>
  <si>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</si>
  <si>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SC WNG
(Virtual Rm 1)</t>
  </si>
  <si>
    <t>WG15</t>
  </si>
  <si>
    <t>Standing Committee on IETF Related Activities (part of WG Mid-Week)</t>
  </si>
  <si>
    <t>SC WNG</t>
  </si>
  <si>
    <t>Standing Committee on Wireless Next Generation</t>
  </si>
  <si>
    <t>TG6ma Timeline</t>
    <phoneticPr fontId="23"/>
  </si>
  <si>
    <t>Performance Evaluation of Channel Coding with Interleaver Based on TG6ma Channel Model for Some Classes of Coexistence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</si>
  <si>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documentation for Letter Ballot such as Coexistence Assurance Document, Progess Report,  Project Task List</t>
    </r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</si>
  <si>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</si>
  <si>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</si>
  <si>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</si>
  <si>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</si>
  <si>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</si>
  <si>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</si>
  <si>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Virtual
Rm 1</t>
  </si>
  <si>
    <t>802
JTC1
802.24</t>
  </si>
  <si>
    <t xml:space="preserve">Dinner on
your own
</t>
  </si>
  <si>
    <t>Joint
.15 /.11
Coex.</t>
  </si>
  <si>
    <t>802 Activities (LMSC or Other)</t>
  </si>
  <si>
    <t>23-0455-03</t>
    <phoneticPr fontId="23"/>
  </si>
  <si>
    <t>Marco Hernandez, Daisuke Anzai, Seong-Soon Joo,  Minsoo Kim, Takumi Kobayashi, Kento Takabayashi, Ryuji Kohno</t>
    <phoneticPr fontId="23"/>
  </si>
  <si>
    <t>Ryuji Kohno, Marco Hernandez, Minsso Kim, Seong-Soon Joo, 
 Takumi Kobayashi, Daisuke Anzai, Kento Takabayashi</t>
    <phoneticPr fontId="23"/>
  </si>
  <si>
    <t>Seong-Soon Joo</t>
    <phoneticPr fontId="23"/>
  </si>
  <si>
    <t>Theoretical Analysis of System Performance in a Multi-BAN Coexistence Environment (Class 1)</t>
    <phoneticPr fontId="23"/>
  </si>
  <si>
    <t>Kento Takabayashi, Ryuji Kohno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</si>
  <si>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</si>
  <si>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</si>
  <si>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</si>
  <si>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</si>
  <si>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</si>
  <si>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</si>
  <si>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</si>
  <si>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</si>
  <si>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</si>
  <si>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</si>
  <si>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</si>
  <si>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</si>
  <si>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</si>
  <si>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</si>
  <si>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</si>
  <si>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</si>
  <si>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</si>
  <si>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IEEE802.15 TG6ma September 2024 meeting agenda</t>
    <phoneticPr fontId="23"/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</si>
  <si>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</si>
  <si>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</si>
  <si>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</si>
  <si>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</si>
  <si>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802.15 - Sept Mtg. Rm1</t>
  </si>
  <si>
    <t>Dial: 23490809065@ieeesa.webex.com</t>
  </si>
  <si>
    <t>Global call-in numbers</t>
  </si>
  <si>
    <t>Does anyone indicate essential IP that needs to be noted?
Agenda of September Meeting</t>
    <phoneticPr fontId="23"/>
  </si>
  <si>
    <t>Marco Hernandez
Ryuji Kohno</t>
    <phoneticPr fontId="23"/>
  </si>
  <si>
    <t>24-0zzz-00</t>
    <phoneticPr fontId="23"/>
  </si>
  <si>
    <t>Discussion</t>
    <phoneticPr fontId="23"/>
  </si>
  <si>
    <t>all</t>
    <phoneticPr fontId="23"/>
  </si>
  <si>
    <t>Commonality and Coexistence between 6ma and 4ab</t>
    <phoneticPr fontId="23"/>
  </si>
  <si>
    <t>Coordinator-to-Coordinator(C2C) Ranging and Communication for Multiple BAN Coexistence</t>
    <phoneticPr fontId="23"/>
  </si>
  <si>
    <r>
      <t xml:space="preserve">Meeting number: </t>
    </r>
    <r>
      <rPr>
        <sz val="14"/>
        <color rgb="FF0000FF"/>
        <rFont val="Calibri"/>
        <family val="2"/>
      </rPr>
      <t>2349 080 9065</t>
    </r>
  </si>
  <si>
    <r>
      <t xml:space="preserve">Password: </t>
    </r>
    <r>
      <rPr>
        <sz val="14"/>
        <color rgb="FF0000FF"/>
        <rFont val="Calibri"/>
        <family val="2"/>
      </rPr>
      <t>80215septmtgrm1</t>
    </r>
  </si>
  <si>
    <r>
      <t xml:space="preserve">Access code: </t>
    </r>
    <r>
      <rPr>
        <sz val="14"/>
        <color rgb="FF0000FF"/>
        <rFont val="Calibri"/>
        <family val="2"/>
      </rPr>
      <t>2349 080 9065</t>
    </r>
  </si>
  <si>
    <r>
      <t xml:space="preserve">Host PIN: </t>
    </r>
    <r>
      <rPr>
        <sz val="14"/>
        <color rgb="FF0000FF"/>
        <rFont val="Calibri"/>
        <family val="2"/>
      </rPr>
      <t>7760</t>
    </r>
  </si>
  <si>
    <t>Review of TG6ma Meetings in this week</t>
    <phoneticPr fontId="23"/>
  </si>
  <si>
    <t>Summary of Channel Models, PHY and MAC Specifications</t>
    <phoneticPr fontId="23"/>
  </si>
  <si>
    <t>Overview of 6ma MAC Specification</t>
    <phoneticPr fontId="23"/>
  </si>
  <si>
    <t xml:space="preserve"> Seong-Soon Joo, Marco Hernandez, Daisuke Anzai,Takumi Kobayashi, Minsoo Kim, Ryuji Kohno</t>
    <phoneticPr fontId="23"/>
  </si>
  <si>
    <t>Overview of 6ma Channel Coding Specification</t>
    <phoneticPr fontId="23"/>
  </si>
  <si>
    <t>23-0361-09</t>
    <phoneticPr fontId="23"/>
  </si>
  <si>
    <t xml:space="preserve">Marco Hernamdez
Ryuji Kohno
</t>
    <phoneticPr fontId="23"/>
  </si>
  <si>
    <t xml:space="preserve">802.15 WG Closing Plenary(Vertual Room#1)
PM2 Sept. 11(THU) </t>
    <phoneticPr fontId="23"/>
  </si>
  <si>
    <t xml:space="preserve">Takumi Kobayashi, Kamran Sayrafian, 
Daisuke Anzai,
 Marco Hernandez, 
Ryuji KohnoKento </t>
    <phoneticPr fontId="23"/>
  </si>
  <si>
    <t>Takabayashi, Takumi Kobayashi, 
 Daisuke Anzai,
 Marco Hernandez, Ryuji Kohno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</si>
  <si>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</si>
  <si>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Overview of Interference Mittigation Schemes for Coexisitence in TG6ma</t>
    </r>
    <r>
      <rPr>
        <b/>
        <sz val="16"/>
        <rFont val="游ゴシック"/>
        <family val="2"/>
        <charset val="128"/>
      </rPr>
      <t>　　　　　　</t>
    </r>
    <r>
      <rPr>
        <b/>
        <sz val="16"/>
        <rFont val="Arial Narrow"/>
        <family val="2"/>
      </rPr>
      <t xml:space="preserve">   </t>
    </r>
    <r>
      <rPr>
        <b/>
        <sz val="16"/>
        <rFont val="游ゴシック"/>
        <family val="2"/>
        <charset val="128"/>
      </rPr>
      <t>　　</t>
    </r>
    <phoneticPr fontId="23"/>
  </si>
  <si>
    <t>Meeting link: https://ieeesa.webex.com/ieeesa/j.php?MTID=mda3ba4f3974508f2ffdebbf050a15da3</t>
    <phoneticPr fontId="23"/>
  </si>
  <si>
    <t>https://ieeesa.webex.com/webappng/sites/ieeesa/meeting/info/b98e54f75a8b495da94e7a6299b9fc1b#</t>
    <phoneticPr fontId="23"/>
  </si>
  <si>
    <t>Virtual Room 3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</si>
  <si>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</si>
  <si>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</si>
  <si>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</si>
  <si>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Presentaion of Feasible Implementation and Performace Analysis of Feasibility</t>
    <phoneticPr fontId="23"/>
  </si>
  <si>
    <t>Progess Task List of 802.15.6ma</t>
    <phoneticPr fontId="23"/>
  </si>
  <si>
    <t xml:space="preserve">Ryuji Kohno
</t>
    <phoneticPr fontId="23"/>
  </si>
  <si>
    <t>TG15.6ma(Revision of IEEE802.15.6-2012 with Enhanced Dependability) November 2024 Meeting Agenda</t>
    <phoneticPr fontId="23"/>
  </si>
  <si>
    <t>[TG15.6ma Meeting Agenda in November 2024]</t>
    <phoneticPr fontId="23"/>
  </si>
  <si>
    <t>Agenda of November 2024 Meeting of TG15.6ma Revision of IEEE802.15.6-2012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</si>
  <si>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Letter Ballot 210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</si>
  <si>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LB 210 of draft D03</t>
    </r>
    <phoneticPr fontId="23"/>
  </si>
  <si>
    <t xml:space="preserve">    Recirculation for Letter Ballot</t>
    <phoneticPr fontId="28"/>
  </si>
  <si>
    <t>•WG Motion to Recirculation</t>
    <phoneticPr fontId="23"/>
  </si>
  <si>
    <t>153rd IEEE 802.15 WSN SESSION</t>
  </si>
  <si>
    <t>Hyatt Regency - Vancouver, BC</t>
  </si>
  <si>
    <t>Jnt/Recip 
Credit
See 802
Cal</t>
  </si>
  <si>
    <t>802 LMSC
OPENING MEETING</t>
  </si>
  <si>
    <t>TG4ab
NG UWB</t>
  </si>
  <si>
    <t>IG
NG OWC</t>
  </si>
  <si>
    <t>802 LMSC
Workshop</t>
  </si>
  <si>
    <t>TG4ad
NG SUN PHYs</t>
  </si>
  <si>
    <t>802.15 WG Midweek Plenary
(Virtual Rm 1)</t>
  </si>
  <si>
    <t>SC
THz</t>
  </si>
  <si>
    <t>802 LMSC
 CLOSING MEETING</t>
  </si>
  <si>
    <t>TG16t
Lic NB</t>
  </si>
  <si>
    <t>Joint
.15 /.1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</si>
  <si>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</si>
  <si>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</si>
  <si>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</si>
  <si>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</si>
  <si>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</si>
  <si>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Nov. 12 in Vancouver</t>
    <phoneticPr fontId="23"/>
  </si>
  <si>
    <t xml:space="preserve">Nov. 12 in 
JST/KST </t>
    <phoneticPr fontId="23"/>
  </si>
  <si>
    <t>Nov. 11 in UTC</t>
    <phoneticPr fontId="23"/>
  </si>
  <si>
    <t>Nov. 11 in EST</t>
    <phoneticPr fontId="23"/>
  </si>
  <si>
    <t>2024/11/11 Monday</t>
    <phoneticPr fontId="23"/>
  </si>
  <si>
    <t>TG15.6ma(Revision for Enhanced Dependability of 15.6-2012) 1st Session at PM2 on Monday (Virtual RM#3)</t>
    <phoneticPr fontId="23"/>
  </si>
  <si>
    <t>24-0566-00</t>
    <phoneticPr fontId="23"/>
  </si>
  <si>
    <t>Review of minutes of last meeting in September 2024</t>
    <phoneticPr fontId="23"/>
  </si>
  <si>
    <t>24-0534-00</t>
    <phoneticPr fontId="23"/>
  </si>
  <si>
    <t>23-0455-05</t>
    <phoneticPr fontId="23"/>
  </si>
  <si>
    <t>23-0557-06</t>
    <phoneticPr fontId="23"/>
  </si>
  <si>
    <t xml:space="preserve">	Result of Letter Ballot(LB)210 for the P802.15.6ma_D03</t>
    <phoneticPr fontId="23"/>
  </si>
  <si>
    <t>24-0xxx-00</t>
    <phoneticPr fontId="23"/>
  </si>
  <si>
    <t>Review of Commnets in LB210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</si>
  <si>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PM2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</si>
  <si>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 xml:space="preserve">     4:00PM - 6:00PM  Nov. 11(MON) Local Vancouver Time</t>
    <phoneticPr fontId="23"/>
  </si>
  <si>
    <r>
      <t xml:space="preserve">     9:00AM-11:</t>
    </r>
    <r>
      <rPr>
        <b/>
        <sz val="12"/>
        <color rgb="FFFF0000"/>
        <rFont val="游ゴシック"/>
        <family val="2"/>
        <charset val="128"/>
      </rPr>
      <t>0</t>
    </r>
    <r>
      <rPr>
        <b/>
        <sz val="12"/>
        <color rgb="FFFF0000"/>
        <rFont val="Arial"/>
        <family val="2"/>
      </rPr>
      <t xml:space="preserve">0AM Nov. 12(TUE) (UTC+9:00) Japan &amp; Korea Time, </t>
    </r>
    <phoneticPr fontId="23"/>
  </si>
  <si>
    <t xml:space="preserve">     12:00AM Nov. 11(MON) - 2:00AM Nov. 12(TUE) UTC</t>
    <phoneticPr fontId="23"/>
  </si>
  <si>
    <t>802.15 - November Mtg. Rm3</t>
    <phoneticPr fontId="23"/>
  </si>
  <si>
    <t>Meeting link: https://ieeesa.webex.com/ieeesa/j.php?MTID=m0b15ee59094628897687936d46631135</t>
    <phoneticPr fontId="23"/>
  </si>
  <si>
    <t>Meeting number: 2331 548 4239</t>
    <phoneticPr fontId="23"/>
  </si>
  <si>
    <t>Password: 80215novmtgrm3</t>
    <phoneticPr fontId="23"/>
  </si>
  <si>
    <t>Dial: 23315484239@ieeesa.webex.com</t>
    <phoneticPr fontId="23"/>
  </si>
  <si>
    <t>Access code: 2331 548 4239</t>
    <phoneticPr fontId="23"/>
  </si>
  <si>
    <t>https://ieeesa.webex.com/webappng/sites/ieeesa/meeting/info/94e7d5cf095a4035aa5d35c42e470e87#</t>
    <phoneticPr fontId="23"/>
  </si>
  <si>
    <t>2024/11/12 Tuesday</t>
    <phoneticPr fontId="23"/>
  </si>
  <si>
    <t>TG15.6ma(Revision for Enhanced Dependability of 15.6-2012) 2nd Session at PM2 on Tuesday (Virtual RM#3)</t>
    <phoneticPr fontId="23"/>
  </si>
  <si>
    <t>24-0565-00</t>
    <phoneticPr fontId="23"/>
  </si>
  <si>
    <t xml:space="preserve"> Hiroaki Yoshitake, Tetsuya Nomura, Makoto Okuhra</t>
    <phoneticPr fontId="23"/>
  </si>
  <si>
    <t>23-0576-06</t>
    <phoneticPr fontId="23"/>
  </si>
  <si>
    <t>22-00562-12</t>
    <phoneticPr fontId="23"/>
  </si>
  <si>
    <t>24-0246-03</t>
    <phoneticPr fontId="23"/>
  </si>
  <si>
    <t>P802.15.6ma_D03</t>
  </si>
  <si>
    <t>TG Motion to Recirculation</t>
    <phoneticPr fontId="23"/>
  </si>
  <si>
    <t>24-0nnn-00</t>
    <phoneticPr fontId="23"/>
  </si>
  <si>
    <t xml:space="preserve">Nov. 13 in 
JST/KST </t>
    <phoneticPr fontId="23"/>
  </si>
  <si>
    <t>Nov. 12 in UTC</t>
    <phoneticPr fontId="23"/>
  </si>
  <si>
    <t>Nov. 12 in EST</t>
    <phoneticPr fontId="23"/>
  </si>
  <si>
    <t>2024/11/13 Wednesday</t>
    <phoneticPr fontId="23"/>
  </si>
  <si>
    <t>Nov. 13 in PST</t>
    <phoneticPr fontId="23"/>
  </si>
  <si>
    <t xml:space="preserve">Nov. 14 in 
JST/KST </t>
    <phoneticPr fontId="23"/>
  </si>
  <si>
    <t>Nov. 13 in UTC</t>
    <phoneticPr fontId="23"/>
  </si>
  <si>
    <t>Nov. 13 in EST</t>
    <phoneticPr fontId="23"/>
  </si>
  <si>
    <t>802.15 - Nov Mtg. Rm1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</si>
  <si>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</si>
  <si>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</si>
  <si>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</si>
  <si>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</si>
  <si>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</si>
  <si>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23-0056-09</t>
    <phoneticPr fontId="23"/>
  </si>
  <si>
    <t>23-0361-08</t>
    <phoneticPr fontId="23"/>
  </si>
  <si>
    <t>24-0073-05</t>
    <phoneticPr fontId="23"/>
  </si>
  <si>
    <t>24-0247-03</t>
    <phoneticPr fontId="23"/>
  </si>
  <si>
    <t>24-0248-03</t>
    <phoneticPr fontId="23"/>
  </si>
  <si>
    <t xml:space="preserve">Nov. 15 in 
JST/KST </t>
    <phoneticPr fontId="23"/>
  </si>
  <si>
    <t>Nov. 14 in UTC</t>
    <phoneticPr fontId="23"/>
  </si>
  <si>
    <t>Nov. 14 in EST</t>
    <phoneticPr fontId="23"/>
  </si>
  <si>
    <t>Preparation for Recirculation in Letter Ballot(LB)</t>
    <phoneticPr fontId="23"/>
  </si>
  <si>
    <t>24-0mmm-00</t>
    <phoneticPr fontId="23"/>
  </si>
  <si>
    <t>24-0357-02</t>
    <phoneticPr fontId="23"/>
  </si>
  <si>
    <t>22-0519-10</t>
    <phoneticPr fontId="23"/>
  </si>
  <si>
    <t>24-0530-01</t>
    <phoneticPr fontId="23"/>
  </si>
  <si>
    <t>24-0535-01</t>
    <phoneticPr fontId="23"/>
  </si>
  <si>
    <t>24-0456-01</t>
    <phoneticPr fontId="23"/>
  </si>
  <si>
    <t>23-0536-01</t>
    <phoneticPr fontId="23"/>
  </si>
  <si>
    <t xml:space="preserve">     1:30PM - 3:30PM  Nov.14(THU) Local Vancouver Time</t>
    <phoneticPr fontId="23"/>
  </si>
  <si>
    <r>
      <t xml:space="preserve">     6:30AM-8: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Nov. 15(FRI) (UTC+9:00) Japan &amp; Korea Time, </t>
    </r>
    <phoneticPr fontId="23"/>
  </si>
  <si>
    <t xml:space="preserve">    9:30PM  - 11:30PM Nov. 14(THU) UTC</t>
    <phoneticPr fontId="23"/>
  </si>
  <si>
    <t>https://grouper.ieee.org/groups/802/15/pub/Meeting_Plan.html</t>
    <phoneticPr fontId="23"/>
  </si>
  <si>
    <t>Vancouver Time PST
UTC-8</t>
    <phoneticPr fontId="23"/>
  </si>
  <si>
    <t>Plus One Day</t>
    <phoneticPr fontId="23"/>
  </si>
  <si>
    <t>EST=
UTC-5</t>
    <phoneticPr fontId="23"/>
  </si>
  <si>
    <t>Nov. 11 in Vancouver(PST)</t>
    <phoneticPr fontId="23"/>
  </si>
  <si>
    <t>Nov. 11 in EET</t>
    <phoneticPr fontId="23"/>
  </si>
  <si>
    <t>Nov. 12 in EET</t>
    <phoneticPr fontId="23"/>
  </si>
  <si>
    <t>Nov. 13 in Vancouver (PST)</t>
    <phoneticPr fontId="23"/>
  </si>
  <si>
    <t>Nov. 13 in EET</t>
    <phoneticPr fontId="23"/>
  </si>
  <si>
    <t>Nov. 14 in EET</t>
    <phoneticPr fontId="23"/>
  </si>
  <si>
    <t>Nov. 14 in Vancouver (PST)</t>
    <phoneticPr fontId="23"/>
  </si>
  <si>
    <t>Progess report and Project Task List of 802.15.6ma</t>
    <phoneticPr fontId="23"/>
  </si>
  <si>
    <t>23-0056-09
23-0083-06</t>
    <phoneticPr fontId="23"/>
  </si>
  <si>
    <t>24-0567-00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</si>
  <si>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</si>
  <si>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</si>
  <si>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</si>
  <si>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</si>
  <si>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</si>
  <si>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</si>
  <si>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</si>
  <si>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</si>
  <si>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</si>
  <si>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</si>
  <si>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</si>
  <si>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</si>
  <si>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</si>
  <si>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</si>
  <si>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</si>
  <si>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</si>
  <si>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</si>
  <si>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</si>
  <si>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</si>
  <si>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</si>
  <si>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MAC superframe structure and frames</t>
    <phoneticPr fontId="23"/>
  </si>
  <si>
    <t>24-0573-00</t>
    <phoneticPr fontId="23"/>
  </si>
  <si>
    <t>2024-1104</t>
    <phoneticPr fontId="23"/>
  </si>
  <si>
    <t>15-24-0565-01</t>
    <phoneticPr fontId="23"/>
  </si>
  <si>
    <t>TG15.6ma(Revision for Enhanced Dependability of 15.6-2012) 4th Session at PM1 Thursday (Virtual RM#3)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</si>
  <si>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</si>
  <si>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Performance Improvement by Proper Sets of Preamble Codes in UWB Wireless Communications in a Presence of Multiple Coexisting VBANs</t>
    <phoneticPr fontId="23"/>
  </si>
  <si>
    <t>R3</t>
  </si>
  <si>
    <t>Consolidated comments &amp; resolutions LB210</t>
    <phoneticPr fontId="23"/>
  </si>
  <si>
    <t>24-0575-00</t>
    <phoneticPr fontId="23"/>
  </si>
  <si>
    <t>Ryuji Kohno, Marco Hernandez, Seong-Soon Joo, 
 Takumi Kobayashi, Daisuke Anzai, Kento Takabayashi</t>
    <phoneticPr fontId="23"/>
  </si>
  <si>
    <t>Marco Hernandez, Ryuji Kohno,  Seong-Soon Joo, 
 Takumi Kobayashi, Daisuke Anzai, Kento Takabayashi</t>
    <phoneticPr fontId="23"/>
  </si>
  <si>
    <t>Consolidated comments &amp; resolutions LB210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</si>
</sst>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38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b/>
      <sz val="12"/>
      <color rgb="FFFF0000"/>
      <name val="游ゴシック"/>
      <family val="2"/>
      <charset val="128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b/>
      <sz val="11"/>
      <color rgb="FFFF0000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4"/>
      <color rgb="FF0000FF"/>
      <name val="Calibri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16"/>
      <name val="游ゴシック"/>
      <family val="2"/>
      <charset val="128"/>
    </font>
    <font>
      <b/>
      <sz val="9"/>
      <color rgb="FF000000"/>
      <name val="Arial"/>
      <family val="2"/>
    </font>
    <font>
      <b/>
      <sz val="16"/>
      <name val="Courier"/>
      <family val="3"/>
    </font>
    <font>
      <b/>
      <sz val="26"/>
      <name val="Courier"/>
      <family val="3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9" fillId="0" borderId="0"/>
    <xf numFmtId="183" fontId="3" fillId="0" borderId="0" applyFont="0" applyFill="0" applyBorder="0" applyAlignment="0" applyProtection="0"/>
    <xf numFmtId="180" fontId="48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85" fillId="0" borderId="0"/>
    <xf numFmtId="0" fontId="86" fillId="0" borderId="0" applyNumberFormat="0" applyFill="0" applyBorder="0" applyAlignment="0" applyProtection="0"/>
    <xf numFmtId="180" fontId="28" fillId="0" borderId="0"/>
    <xf numFmtId="0" fontId="85" fillId="0" borderId="0"/>
    <xf numFmtId="0" fontId="86" fillId="0" borderId="0" applyNumberFormat="0" applyFill="0" applyBorder="0" applyAlignment="0" applyProtection="0"/>
    <xf numFmtId="0" fontId="85" fillId="0" borderId="0"/>
    <xf numFmtId="0" fontId="85" fillId="0" borderId="0"/>
  </cellStyleXfs>
  <cellXfs count="563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3" fillId="0" borderId="0" xfId="7" applyFont="1" applyAlignment="1">
      <alignment horizontal="center" vertical="center" wrapText="1"/>
    </xf>
    <xf numFmtId="0" fontId="44" fillId="0" borderId="0" xfId="7" applyFont="1" applyAlignment="1">
      <alignment horizontal="center" vertical="center" wrapText="1"/>
    </xf>
    <xf numFmtId="0" fontId="45" fillId="0" borderId="0" xfId="7" applyFont="1"/>
    <xf numFmtId="0" fontId="46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2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3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5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4" fillId="0" borderId="0" xfId="7" applyFont="1" applyAlignment="1">
      <alignment horizontal="center" wrapText="1"/>
    </xf>
    <xf numFmtId="0" fontId="13" fillId="0" borderId="0" xfId="0" applyFont="1"/>
    <xf numFmtId="0" fontId="52" fillId="0" borderId="0" xfId="7" applyFont="1"/>
    <xf numFmtId="0" fontId="16" fillId="0" borderId="0" xfId="7" applyFont="1" applyAlignment="1">
      <alignment horizontal="left"/>
    </xf>
    <xf numFmtId="0" fontId="52" fillId="0" borderId="0" xfId="7" applyFont="1" applyAlignment="1">
      <alignment horizontal="center"/>
    </xf>
    <xf numFmtId="0" fontId="52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3" fillId="0" borderId="0" xfId="0" applyFont="1"/>
    <xf numFmtId="0" fontId="56" fillId="0" borderId="0" xfId="7" applyFont="1" applyAlignment="1">
      <alignment vertical="top" wrapText="1"/>
    </xf>
    <xf numFmtId="0" fontId="74" fillId="0" borderId="0" xfId="0" applyFont="1"/>
    <xf numFmtId="0" fontId="75" fillId="0" borderId="0" xfId="0" applyFont="1"/>
    <xf numFmtId="0" fontId="57" fillId="0" borderId="0" xfId="0" applyFont="1"/>
    <xf numFmtId="0" fontId="13" fillId="0" borderId="0" xfId="0" applyFont="1" applyAlignment="1">
      <alignment horizontal="center" vertical="top" wrapText="1"/>
    </xf>
    <xf numFmtId="0" fontId="44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7" fillId="0" borderId="0" xfId="7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77" fillId="0" borderId="0" xfId="0" applyFont="1" applyAlignment="1">
      <alignment vertical="top" wrapText="1"/>
    </xf>
    <xf numFmtId="0" fontId="79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13" fillId="0" borderId="0" xfId="7" applyFont="1" applyAlignment="1">
      <alignment vertical="center" wrapText="1"/>
    </xf>
    <xf numFmtId="0" fontId="77" fillId="0" borderId="0" xfId="7" applyFont="1" applyAlignment="1">
      <alignment horizontal="center" vertical="top" wrapText="1"/>
    </xf>
    <xf numFmtId="0" fontId="50" fillId="0" borderId="0" xfId="7" applyFont="1" applyAlignment="1">
      <alignment vertical="center" wrapText="1"/>
    </xf>
    <xf numFmtId="0" fontId="80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2" fillId="0" borderId="0" xfId="7" applyFont="1" applyAlignment="1">
      <alignment horizontal="right"/>
    </xf>
    <xf numFmtId="0" fontId="81" fillId="0" borderId="0" xfId="5" applyFont="1" applyAlignment="1" applyProtection="1"/>
    <xf numFmtId="0" fontId="82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50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1" fillId="0" borderId="0" xfId="0" applyFont="1" applyAlignment="1">
      <alignment vertical="center"/>
    </xf>
    <xf numFmtId="0" fontId="27" fillId="0" borderId="0" xfId="14" applyFont="1"/>
    <xf numFmtId="0" fontId="76" fillId="0" borderId="22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2" fillId="0" borderId="0" xfId="7" applyFont="1" applyAlignment="1">
      <alignment wrapText="1"/>
    </xf>
    <xf numFmtId="0" fontId="87" fillId="0" borderId="0" xfId="7" applyFont="1"/>
    <xf numFmtId="0" fontId="13" fillId="0" borderId="0" xfId="7" applyFont="1" applyAlignment="1">
      <alignment vertical="top"/>
    </xf>
    <xf numFmtId="0" fontId="52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1" fillId="0" borderId="0" xfId="0" applyFont="1" applyAlignment="1">
      <alignment horizontal="left" vertical="center" indent="3" readingOrder="1"/>
    </xf>
    <xf numFmtId="0" fontId="90" fillId="0" borderId="0" xfId="0" applyFont="1" applyAlignment="1">
      <alignment horizontal="left" vertical="center" indent="3" readingOrder="1"/>
    </xf>
    <xf numFmtId="0" fontId="93" fillId="0" borderId="0" xfId="0" applyFont="1"/>
    <xf numFmtId="0" fontId="1" fillId="0" borderId="0" xfId="0" applyFont="1"/>
    <xf numFmtId="0" fontId="77" fillId="0" borderId="0" xfId="0" applyFont="1" applyAlignment="1">
      <alignment horizontal="center" vertical="center" wrapText="1"/>
    </xf>
    <xf numFmtId="0" fontId="79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2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41" fillId="14" borderId="28" xfId="7" applyFont="1" applyFill="1" applyBorder="1" applyAlignment="1">
      <alignment horizontal="center" wrapText="1"/>
    </xf>
    <xf numFmtId="0" fontId="95" fillId="0" borderId="0" xfId="7" applyFont="1" applyAlignment="1">
      <alignment horizontal="center"/>
    </xf>
    <xf numFmtId="0" fontId="96" fillId="0" borderId="0" xfId="7" applyFont="1"/>
    <xf numFmtId="0" fontId="96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99" fillId="0" borderId="0" xfId="0" applyFont="1" applyAlignment="1">
      <alignment vertical="center"/>
    </xf>
    <xf numFmtId="0" fontId="58" fillId="0" borderId="0" xfId="0" applyFont="1"/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0" xfId="0" applyNumberFormat="1" applyFont="1" applyBorder="1" applyAlignment="1">
      <alignment horizontal="center"/>
    </xf>
    <xf numFmtId="184" fontId="13" fillId="25" borderId="26" xfId="0" applyNumberFormat="1" applyFont="1" applyFill="1" applyBorder="1" applyAlignment="1">
      <alignment horizontal="center"/>
    </xf>
    <xf numFmtId="0" fontId="27" fillId="4" borderId="2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5" borderId="27" xfId="0" applyNumberFormat="1" applyFont="1" applyFill="1" applyBorder="1" applyAlignment="1">
      <alignment horizontal="center"/>
    </xf>
    <xf numFmtId="0" fontId="105" fillId="0" borderId="0" xfId="2" applyFont="1" applyAlignment="1" applyProtection="1"/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16" fillId="0" borderId="0" xfId="7" applyFont="1" applyAlignment="1">
      <alignment horizontal="center" vertical="top" wrapText="1"/>
    </xf>
    <xf numFmtId="0" fontId="11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2" fillId="0" borderId="0" xfId="7" applyFont="1" applyAlignment="1">
      <alignment horizontal="left" indent="4"/>
    </xf>
    <xf numFmtId="0" fontId="112" fillId="0" borderId="0" xfId="7" applyFont="1" applyAlignment="1">
      <alignment horizontal="left" indent="4"/>
    </xf>
    <xf numFmtId="0" fontId="112" fillId="0" borderId="0" xfId="7" applyFont="1"/>
    <xf numFmtId="184" fontId="13" fillId="0" borderId="13" xfId="0" applyNumberFormat="1" applyFont="1" applyBorder="1" applyAlignment="1">
      <alignment horizontal="center"/>
    </xf>
    <xf numFmtId="0" fontId="54" fillId="0" borderId="0" xfId="14" applyFont="1"/>
    <xf numFmtId="0" fontId="61" fillId="0" borderId="0" xfId="14" applyFont="1"/>
    <xf numFmtId="184" fontId="13" fillId="3" borderId="35" xfId="0" applyNumberFormat="1" applyFont="1" applyFill="1" applyBorder="1" applyAlignment="1">
      <alignment horizontal="center"/>
    </xf>
    <xf numFmtId="182" fontId="25" fillId="3" borderId="0" xfId="7" applyNumberFormat="1" applyFont="1" applyFill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44" fillId="0" borderId="0" xfId="7" applyFont="1" applyAlignment="1">
      <alignment horizontal="left" vertical="center" wrapText="1"/>
    </xf>
    <xf numFmtId="0" fontId="97" fillId="0" borderId="0" xfId="7" applyFont="1" applyAlignment="1">
      <alignment horizontal="center"/>
    </xf>
    <xf numFmtId="0" fontId="44" fillId="0" borderId="0" xfId="0" applyFont="1" applyAlignment="1">
      <alignment vertical="center" wrapText="1"/>
    </xf>
    <xf numFmtId="184" fontId="13" fillId="0" borderId="35" xfId="0" applyNumberFormat="1" applyFont="1" applyBorder="1" applyAlignment="1">
      <alignment horizontal="center"/>
    </xf>
    <xf numFmtId="184" fontId="13" fillId="25" borderId="35" xfId="0" applyNumberFormat="1" applyFont="1" applyFill="1" applyBorder="1" applyAlignment="1">
      <alignment horizontal="center"/>
    </xf>
    <xf numFmtId="184" fontId="13" fillId="25" borderId="16" xfId="0" applyNumberFormat="1" applyFont="1" applyFill="1" applyBorder="1" applyAlignment="1">
      <alignment horizontal="center"/>
    </xf>
    <xf numFmtId="184" fontId="13" fillId="25" borderId="21" xfId="0" applyNumberFormat="1" applyFont="1" applyFill="1" applyBorder="1" applyAlignment="1">
      <alignment horizontal="center"/>
    </xf>
    <xf numFmtId="184" fontId="13" fillId="25" borderId="25" xfId="0" applyNumberFormat="1" applyFont="1" applyFill="1" applyBorder="1" applyAlignment="1">
      <alignment horizontal="center"/>
    </xf>
    <xf numFmtId="0" fontId="115" fillId="0" borderId="0" xfId="0" applyFont="1"/>
    <xf numFmtId="0" fontId="114" fillId="0" borderId="0" xfId="0" quotePrefix="1" applyFont="1" applyAlignment="1">
      <alignment horizontal="left" vertical="top"/>
    </xf>
    <xf numFmtId="0" fontId="114" fillId="0" borderId="0" xfId="0" applyFont="1" applyAlignment="1">
      <alignment vertical="top"/>
    </xf>
    <xf numFmtId="0" fontId="116" fillId="0" borderId="0" xfId="0" applyFont="1"/>
    <xf numFmtId="0" fontId="118" fillId="0" borderId="0" xfId="0" applyFont="1"/>
    <xf numFmtId="180" fontId="119" fillId="0" borderId="0" xfId="2" applyNumberFormat="1" applyFont="1" applyAlignment="1" applyProtection="1"/>
    <xf numFmtId="0" fontId="120" fillId="0" borderId="0" xfId="0" applyFont="1"/>
    <xf numFmtId="0" fontId="125" fillId="14" borderId="28" xfId="7" applyFont="1" applyFill="1" applyBorder="1" applyAlignment="1">
      <alignment horizontal="center" wrapText="1"/>
    </xf>
    <xf numFmtId="0" fontId="43" fillId="0" borderId="0" xfId="7" applyFont="1"/>
    <xf numFmtId="0" fontId="25" fillId="0" borderId="0" xfId="7" applyFont="1"/>
    <xf numFmtId="0" fontId="77" fillId="0" borderId="0" xfId="0" applyFont="1" applyAlignment="1">
      <alignment horizontal="left" vertical="center" wrapText="1"/>
    </xf>
    <xf numFmtId="0" fontId="126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27" fillId="0" borderId="22" xfId="15" applyFont="1" applyBorder="1" applyAlignment="1">
      <alignment horizontal="center" vertical="center" wrapText="1"/>
    </xf>
    <xf numFmtId="0" fontId="127" fillId="0" borderId="0" xfId="15" applyFont="1" applyBorder="1" applyAlignment="1">
      <alignment horizontal="center" vertical="center" wrapText="1"/>
    </xf>
    <xf numFmtId="0" fontId="128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30" fillId="0" borderId="0" xfId="0" applyFont="1" applyAlignment="1">
      <alignment vertical="center"/>
    </xf>
    <xf numFmtId="0" fontId="131" fillId="0" borderId="22" xfId="15" applyFont="1" applyBorder="1" applyAlignment="1">
      <alignment horizontal="center" vertical="center" wrapText="1"/>
    </xf>
    <xf numFmtId="0" fontId="131" fillId="0" borderId="0" xfId="15" applyFont="1" applyBorder="1" applyAlignment="1">
      <alignment horizontal="center" vertical="center" wrapText="1"/>
    </xf>
    <xf numFmtId="0" fontId="132" fillId="0" borderId="0" xfId="2" applyFont="1" applyAlignment="1" applyProtection="1">
      <alignment vertical="center"/>
    </xf>
    <xf numFmtId="0" fontId="77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50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16" fillId="0" borderId="0" xfId="7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32" fillId="0" borderId="0" xfId="2" applyAlignment="1" applyProtection="1">
      <alignment vertical="center"/>
    </xf>
    <xf numFmtId="0" fontId="48" fillId="27" borderId="32" xfId="12" applyNumberFormat="1" applyFill="1" applyBorder="1" applyAlignment="1">
      <alignment horizontal="center" vertical="center" wrapText="1"/>
    </xf>
    <xf numFmtId="180" fontId="49" fillId="0" borderId="0" xfId="10"/>
    <xf numFmtId="180" fontId="27" fillId="0" borderId="0" xfId="10" applyFont="1"/>
    <xf numFmtId="0" fontId="48" fillId="27" borderId="34" xfId="12" applyNumberFormat="1" applyFill="1" applyBorder="1" applyAlignment="1">
      <alignment horizontal="center" vertical="center" wrapText="1"/>
    </xf>
    <xf numFmtId="0" fontId="63" fillId="3" borderId="6" xfId="12" applyNumberFormat="1" applyFont="1" applyFill="1" applyBorder="1" applyAlignment="1">
      <alignment horizontal="center" vertical="center" wrapText="1"/>
    </xf>
    <xf numFmtId="0" fontId="135" fillId="0" borderId="0" xfId="7" applyFont="1" applyAlignment="1">
      <alignment horizontal="center" vertical="center" wrapText="1"/>
    </xf>
    <xf numFmtId="0" fontId="54" fillId="0" borderId="0" xfId="7" applyFont="1" applyAlignment="1">
      <alignment horizontal="center" vertical="center" wrapText="1"/>
    </xf>
    <xf numFmtId="0" fontId="13" fillId="0" borderId="0" xfId="7" applyFont="1" applyAlignment="1">
      <alignment horizontal="right" vertical="center" wrapText="1"/>
    </xf>
    <xf numFmtId="0" fontId="27" fillId="0" borderId="0" xfId="7" applyFont="1" applyAlignment="1">
      <alignment horizontal="right" vertical="center" wrapText="1"/>
    </xf>
    <xf numFmtId="0" fontId="44" fillId="0" borderId="0" xfId="7" applyFont="1" applyAlignment="1">
      <alignment horizontal="right" vertical="center"/>
    </xf>
    <xf numFmtId="0" fontId="27" fillId="0" borderId="0" xfId="7" applyFont="1" applyAlignment="1">
      <alignment horizontal="right" vertical="center"/>
    </xf>
    <xf numFmtId="0" fontId="90" fillId="0" borderId="0" xfId="0" applyFont="1"/>
    <xf numFmtId="0" fontId="1" fillId="25" borderId="0" xfId="0" applyFont="1" applyFill="1"/>
    <xf numFmtId="180" fontId="136" fillId="25" borderId="0" xfId="10" applyFont="1" applyFill="1"/>
    <xf numFmtId="0" fontId="27" fillId="4" borderId="24" xfId="0" applyFont="1" applyFill="1" applyBorder="1" applyAlignment="1">
      <alignment horizontal="center" vertical="center" wrapText="1"/>
    </xf>
    <xf numFmtId="0" fontId="45" fillId="0" borderId="0" xfId="7" applyFont="1" applyAlignment="1">
      <alignment horizontal="center"/>
    </xf>
    <xf numFmtId="0" fontId="43" fillId="0" borderId="0" xfId="7" applyFont="1" applyAlignment="1">
      <alignment horizontal="center"/>
    </xf>
    <xf numFmtId="180" fontId="137" fillId="25" borderId="0" xfId="10" applyFont="1" applyFill="1"/>
    <xf numFmtId="0" fontId="0" fillId="0" borderId="0" xfId="7" applyFont="1" applyAlignment="1">
      <alignment wrapText="1"/>
    </xf>
    <xf numFmtId="0" fontId="98" fillId="8" borderId="7" xfId="18" applyFont="1" applyFill="1" applyBorder="1" applyAlignment="1">
      <alignment horizontal="center" vertical="center" wrapText="1"/>
    </xf>
    <xf numFmtId="0" fontId="98" fillId="8" borderId="18" xfId="18" applyFont="1" applyFill="1" applyBorder="1" applyAlignment="1">
      <alignment horizontal="center" vertical="center" wrapText="1"/>
    </xf>
    <xf numFmtId="0" fontId="98" fillId="8" borderId="9" xfId="18" applyFont="1" applyFill="1" applyBorder="1" applyAlignment="1">
      <alignment horizontal="center" vertical="center" wrapText="1"/>
    </xf>
    <xf numFmtId="0" fontId="48" fillId="27" borderId="32" xfId="12" applyNumberFormat="1" applyFill="1" applyBorder="1" applyAlignment="1">
      <alignment horizontal="center" vertical="center" wrapText="1"/>
    </xf>
    <xf numFmtId="0" fontId="48" fillId="27" borderId="33" xfId="12" applyNumberFormat="1" applyFill="1" applyBorder="1" applyAlignment="1">
      <alignment horizontal="center" vertical="center" wrapText="1"/>
    </xf>
    <xf numFmtId="0" fontId="113" fillId="10" borderId="2" xfId="12" applyNumberFormat="1" applyFont="1" applyFill="1" applyBorder="1" applyAlignment="1">
      <alignment horizontal="center" vertical="center" wrapText="1"/>
    </xf>
    <xf numFmtId="0" fontId="113" fillId="10" borderId="3" xfId="12" applyNumberFormat="1" applyFont="1" applyFill="1" applyBorder="1" applyAlignment="1">
      <alignment horizontal="center" vertical="center" wrapText="1"/>
    </xf>
    <xf numFmtId="0" fontId="113" fillId="10" borderId="0" xfId="12" applyNumberFormat="1" applyFont="1" applyFill="1" applyAlignment="1">
      <alignment horizontal="center" vertical="center" wrapText="1"/>
    </xf>
    <xf numFmtId="0" fontId="113" fillId="10" borderId="8" xfId="12" applyNumberFormat="1" applyFont="1" applyFill="1" applyBorder="1" applyAlignment="1">
      <alignment horizontal="center" vertical="center" wrapText="1"/>
    </xf>
    <xf numFmtId="0" fontId="113" fillId="10" borderId="5" xfId="12" applyNumberFormat="1" applyFont="1" applyFill="1" applyBorder="1" applyAlignment="1">
      <alignment horizontal="center" vertical="center" wrapText="1"/>
    </xf>
    <xf numFmtId="0" fontId="113" fillId="10" borderId="6" xfId="12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14" fillId="0" borderId="1" xfId="0" applyFont="1" applyBorder="1" applyAlignment="1">
      <alignment horizontal="center" wrapText="1"/>
    </xf>
    <xf numFmtId="0" fontId="114" fillId="0" borderId="2" xfId="0" applyFont="1" applyBorder="1" applyAlignment="1">
      <alignment horizontal="center" wrapText="1"/>
    </xf>
    <xf numFmtId="0" fontId="114" fillId="0" borderId="3" xfId="0" applyFont="1" applyBorder="1" applyAlignment="1">
      <alignment horizontal="center" wrapText="1"/>
    </xf>
    <xf numFmtId="0" fontId="114" fillId="0" borderId="4" xfId="0" applyFont="1" applyBorder="1" applyAlignment="1">
      <alignment horizontal="center" wrapText="1"/>
    </xf>
    <xf numFmtId="0" fontId="114" fillId="0" borderId="5" xfId="0" applyFont="1" applyBorder="1" applyAlignment="1">
      <alignment horizontal="center" wrapText="1"/>
    </xf>
    <xf numFmtId="0" fontId="114" fillId="0" borderId="6" xfId="0" applyFont="1" applyBorder="1" applyAlignment="1">
      <alignment horizontal="center" wrapText="1"/>
    </xf>
    <xf numFmtId="0" fontId="117" fillId="0" borderId="36" xfId="0" applyFont="1" applyBorder="1" applyAlignment="1">
      <alignment horizontal="left" vertical="top" wrapText="1" readingOrder="1"/>
    </xf>
    <xf numFmtId="0" fontId="117" fillId="0" borderId="37" xfId="0" applyFont="1" applyBorder="1" applyAlignment="1">
      <alignment horizontal="left" vertical="top" readingOrder="1"/>
    </xf>
    <xf numFmtId="0" fontId="117" fillId="0" borderId="38" xfId="0" applyFont="1" applyBorder="1" applyAlignment="1">
      <alignment horizontal="left" vertical="top" readingOrder="1"/>
    </xf>
    <xf numFmtId="0" fontId="117" fillId="0" borderId="39" xfId="0" applyFont="1" applyBorder="1" applyAlignment="1">
      <alignment horizontal="left" vertical="top" readingOrder="1"/>
    </xf>
    <xf numFmtId="0" fontId="117" fillId="0" borderId="0" xfId="0" applyFont="1" applyAlignment="1">
      <alignment horizontal="left" vertical="top" readingOrder="1"/>
    </xf>
    <xf numFmtId="0" fontId="117" fillId="0" borderId="40" xfId="0" applyFont="1" applyBorder="1" applyAlignment="1">
      <alignment horizontal="left" vertical="top" readingOrder="1"/>
    </xf>
    <xf numFmtId="0" fontId="117" fillId="0" borderId="41" xfId="0" applyFont="1" applyBorder="1" applyAlignment="1">
      <alignment horizontal="left" vertical="top" readingOrder="1"/>
    </xf>
    <xf numFmtId="0" fontId="117" fillId="0" borderId="42" xfId="0" applyFont="1" applyBorder="1" applyAlignment="1">
      <alignment horizontal="left" vertical="top" readingOrder="1"/>
    </xf>
    <xf numFmtId="0" fontId="117" fillId="0" borderId="43" xfId="0" applyFont="1" applyBorder="1" applyAlignment="1">
      <alignment horizontal="left" vertical="top" readingOrder="1"/>
    </xf>
    <xf numFmtId="0" fontId="121" fillId="33" borderId="0" xfId="0" applyFont="1" applyFill="1" applyAlignment="1">
      <alignment horizontal="center" vertical="center" wrapText="1"/>
    </xf>
    <xf numFmtId="0" fontId="122" fillId="33" borderId="0" xfId="0" applyFont="1" applyFill="1" applyAlignment="1">
      <alignment horizontal="center" vertical="center" wrapText="1"/>
    </xf>
    <xf numFmtId="0" fontId="123" fillId="33" borderId="0" xfId="0" applyFont="1" applyFill="1" applyAlignment="1">
      <alignment horizontal="center" vertical="center" wrapText="1"/>
    </xf>
    <xf numFmtId="0" fontId="124" fillId="33" borderId="0" xfId="0" applyFont="1" applyFill="1" applyAlignment="1">
      <alignment horizontal="center" vertical="center" wrapText="1"/>
    </xf>
    <xf numFmtId="0" fontId="105" fillId="33" borderId="0" xfId="2" applyFont="1" applyFill="1" applyAlignment="1" applyProtection="1">
      <alignment horizontal="center" vertical="center" wrapText="1"/>
    </xf>
    <xf numFmtId="0" fontId="106" fillId="33" borderId="0" xfId="2" applyFont="1" applyFill="1" applyAlignment="1" applyProtection="1">
      <alignment horizontal="center" vertical="center" wrapText="1"/>
    </xf>
    <xf numFmtId="0" fontId="101" fillId="26" borderId="7" xfId="0" applyFont="1" applyFill="1" applyBorder="1" applyAlignment="1">
      <alignment horizontal="center" vertical="center" wrapText="1"/>
    </xf>
    <xf numFmtId="0" fontId="102" fillId="26" borderId="2" xfId="0" applyFont="1" applyFill="1" applyBorder="1" applyAlignment="1">
      <alignment horizontal="left" vertical="center" indent="2"/>
    </xf>
    <xf numFmtId="0" fontId="103" fillId="26" borderId="2" xfId="0" applyFont="1" applyFill="1" applyBorder="1" applyAlignment="1">
      <alignment vertical="center"/>
    </xf>
    <xf numFmtId="0" fontId="103" fillId="26" borderId="2" xfId="0" applyFont="1" applyFill="1" applyBorder="1" applyAlignment="1">
      <alignment horizontal="center" vertical="center"/>
    </xf>
    <xf numFmtId="0" fontId="103" fillId="26" borderId="3" xfId="0" applyFont="1" applyFill="1" applyBorder="1" applyAlignment="1">
      <alignment vertical="center"/>
    </xf>
    <xf numFmtId="0" fontId="101" fillId="26" borderId="9" xfId="0" applyFont="1" applyFill="1" applyBorder="1" applyAlignment="1">
      <alignment horizontal="center" vertical="center" wrapText="1"/>
    </xf>
    <xf numFmtId="0" fontId="102" fillId="26" borderId="0" xfId="0" applyFont="1" applyFill="1" applyAlignment="1">
      <alignment horizontal="left" indent="2"/>
    </xf>
    <xf numFmtId="0" fontId="96" fillId="26" borderId="0" xfId="0" applyFont="1" applyFill="1"/>
    <xf numFmtId="0" fontId="96" fillId="26" borderId="8" xfId="0" applyFont="1" applyFill="1" applyBorder="1"/>
    <xf numFmtId="0" fontId="103" fillId="26" borderId="5" xfId="0" applyFont="1" applyFill="1" applyBorder="1" applyAlignment="1">
      <alignment horizontal="left" vertical="center" indent="2"/>
    </xf>
    <xf numFmtId="0" fontId="103" fillId="26" borderId="5" xfId="0" applyFont="1" applyFill="1" applyBorder="1" applyAlignment="1">
      <alignment vertical="center"/>
    </xf>
    <xf numFmtId="0" fontId="103" fillId="26" borderId="5" xfId="0" applyFont="1" applyFill="1" applyBorder="1" applyAlignment="1">
      <alignment horizontal="center" vertical="center"/>
    </xf>
    <xf numFmtId="0" fontId="103" fillId="26" borderId="6" xfId="0" applyFont="1" applyFill="1" applyBorder="1" applyAlignment="1">
      <alignment vertical="center"/>
    </xf>
    <xf numFmtId="0" fontId="90" fillId="27" borderId="7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/>
    </xf>
    <xf numFmtId="0" fontId="27" fillId="27" borderId="3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center" vertical="center" wrapText="1"/>
    </xf>
    <xf numFmtId="0" fontId="90" fillId="27" borderId="9" xfId="0" applyFont="1" applyFill="1" applyBorder="1" applyAlignment="1">
      <alignment horizontal="center" vertical="center" wrapText="1"/>
    </xf>
    <xf numFmtId="185" fontId="27" fillId="27" borderId="0" xfId="0" applyNumberFormat="1" applyFont="1" applyFill="1" applyAlignment="1">
      <alignment horizontal="center" vertical="center"/>
    </xf>
    <xf numFmtId="185" fontId="27" fillId="27" borderId="8" xfId="0" applyNumberFormat="1" applyFont="1" applyFill="1" applyBorder="1" applyAlignment="1">
      <alignment horizontal="center" vertical="center"/>
    </xf>
    <xf numFmtId="185" fontId="27" fillId="27" borderId="0" xfId="0" applyNumberFormat="1" applyFont="1" applyFill="1" applyAlignment="1">
      <alignment horizontal="center" vertical="center" wrapText="1"/>
    </xf>
    <xf numFmtId="185" fontId="27" fillId="27" borderId="8" xfId="0" applyNumberFormat="1" applyFont="1" applyFill="1" applyBorder="1" applyAlignment="1">
      <alignment horizontal="center" vertical="center" wrapText="1"/>
    </xf>
    <xf numFmtId="185" fontId="27" fillId="27" borderId="12" xfId="0" applyNumberFormat="1" applyFont="1" applyFill="1" applyBorder="1" applyAlignment="1">
      <alignment horizontal="center" vertical="center" wrapText="1"/>
    </xf>
    <xf numFmtId="185" fontId="27" fillId="27" borderId="4" xfId="0" applyNumberFormat="1" applyFont="1" applyFill="1" applyBorder="1" applyAlignment="1">
      <alignment horizontal="center" vertical="center" wrapText="1"/>
    </xf>
    <xf numFmtId="185" fontId="27" fillId="27" borderId="5" xfId="0" applyNumberFormat="1" applyFont="1" applyFill="1" applyBorder="1" applyAlignment="1">
      <alignment horizontal="center" vertical="center" wrapText="1"/>
    </xf>
    <xf numFmtId="185" fontId="27" fillId="27" borderId="6" xfId="0" applyNumberFormat="1" applyFont="1" applyFill="1" applyBorder="1" applyAlignment="1">
      <alignment horizontal="center" vertical="center" wrapText="1"/>
    </xf>
    <xf numFmtId="185" fontId="104" fillId="27" borderId="29" xfId="0" applyNumberFormat="1" applyFont="1" applyFill="1" applyBorder="1" applyAlignment="1">
      <alignment horizontal="center" vertical="center"/>
    </xf>
    <xf numFmtId="185" fontId="104" fillId="27" borderId="30" xfId="0" applyNumberFormat="1" applyFont="1" applyFill="1" applyBorder="1" applyAlignment="1">
      <alignment horizontal="center" vertical="center"/>
    </xf>
    <xf numFmtId="185" fontId="104" fillId="27" borderId="31" xfId="0" applyNumberFormat="1" applyFont="1" applyFill="1" applyBorder="1" applyAlignment="1">
      <alignment horizontal="center" vertical="center"/>
    </xf>
    <xf numFmtId="0" fontId="59" fillId="7" borderId="12" xfId="0" applyFont="1" applyFill="1" applyBorder="1" applyAlignment="1">
      <alignment horizontal="center" vertical="center" wrapText="1"/>
    </xf>
    <xf numFmtId="0" fontId="59" fillId="7" borderId="0" xfId="0" applyFont="1" applyFill="1" applyAlignment="1">
      <alignment horizontal="center" vertical="center" wrapText="1"/>
    </xf>
    <xf numFmtId="0" fontId="59" fillId="7" borderId="8" xfId="0" applyFont="1" applyFill="1" applyBorder="1" applyAlignment="1">
      <alignment horizontal="center" vertical="center" wrapText="1"/>
    </xf>
    <xf numFmtId="0" fontId="90" fillId="27" borderId="18" xfId="0" applyFont="1" applyFill="1" applyBorder="1" applyAlignment="1">
      <alignment horizontal="center" vertical="center" wrapText="1"/>
    </xf>
    <xf numFmtId="0" fontId="60" fillId="6" borderId="14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60" fillId="6" borderId="17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88" fillId="9" borderId="17" xfId="0" quotePrefix="1" applyFont="1" applyFill="1" applyBorder="1" applyAlignment="1">
      <alignment horizontal="center" vertical="center" wrapText="1"/>
    </xf>
    <xf numFmtId="0" fontId="60" fillId="10" borderId="1" xfId="0" applyFont="1" applyFill="1" applyBorder="1" applyAlignment="1">
      <alignment horizontal="center" vertical="center" wrapText="1"/>
    </xf>
    <xf numFmtId="0" fontId="60" fillId="10" borderId="2" xfId="0" applyFont="1" applyFill="1" applyBorder="1" applyAlignment="1">
      <alignment horizontal="center" vertical="center" wrapText="1"/>
    </xf>
    <xf numFmtId="0" fontId="60" fillId="10" borderId="3" xfId="0" applyFont="1" applyFill="1" applyBorder="1" applyAlignment="1">
      <alignment horizontal="center" vertical="center" wrapText="1"/>
    </xf>
    <xf numFmtId="0" fontId="61" fillId="11" borderId="7" xfId="0" applyFont="1" applyFill="1" applyBorder="1" applyAlignment="1">
      <alignment horizontal="center" vertical="center" wrapText="1"/>
    </xf>
    <xf numFmtId="0" fontId="62" fillId="12" borderId="7" xfId="0" applyFont="1" applyFill="1" applyBorder="1" applyAlignment="1">
      <alignment horizontal="center" vertical="center" wrapText="1"/>
    </xf>
    <xf numFmtId="0" fontId="62" fillId="20" borderId="7" xfId="0" applyFont="1" applyFill="1" applyBorder="1" applyAlignment="1">
      <alignment horizontal="center" vertical="center" wrapText="1"/>
    </xf>
    <xf numFmtId="0" fontId="61" fillId="22" borderId="7" xfId="0" applyFont="1" applyFill="1" applyBorder="1" applyAlignment="1">
      <alignment horizontal="center" vertical="center" wrapText="1"/>
    </xf>
    <xf numFmtId="0" fontId="83" fillId="8" borderId="12" xfId="0" applyFont="1" applyFill="1" applyBorder="1" applyAlignment="1">
      <alignment horizontal="center" vertical="center" wrapText="1"/>
    </xf>
    <xf numFmtId="0" fontId="83" fillId="8" borderId="0" xfId="0" applyFont="1" applyFill="1" applyAlignment="1">
      <alignment horizontal="center" vertical="center" wrapText="1"/>
    </xf>
    <xf numFmtId="0" fontId="83" fillId="8" borderId="8" xfId="0" applyFont="1" applyFill="1" applyBorder="1" applyAlignment="1">
      <alignment horizontal="center" vertical="center" wrapText="1"/>
    </xf>
    <xf numFmtId="0" fontId="61" fillId="18" borderId="7" xfId="0" applyFont="1" applyFill="1" applyBorder="1" applyAlignment="1">
      <alignment horizontal="center" vertical="center" wrapText="1"/>
    </xf>
    <xf numFmtId="0" fontId="61" fillId="16" borderId="7" xfId="0" applyFont="1" applyFill="1" applyBorder="1" applyAlignment="1">
      <alignment horizontal="center" vertical="center" wrapText="1"/>
    </xf>
    <xf numFmtId="0" fontId="60" fillId="10" borderId="12" xfId="0" applyFont="1" applyFill="1" applyBorder="1" applyAlignment="1">
      <alignment horizontal="center" vertical="center" wrapText="1"/>
    </xf>
    <xf numFmtId="0" fontId="60" fillId="10" borderId="0" xfId="0" applyFont="1" applyFill="1" applyAlignment="1">
      <alignment horizontal="center" vertical="center" wrapText="1"/>
    </xf>
    <xf numFmtId="0" fontId="60" fillId="10" borderId="8" xfId="0" applyFont="1" applyFill="1" applyBorder="1" applyAlignment="1">
      <alignment horizontal="center" vertical="center" wrapText="1"/>
    </xf>
    <xf numFmtId="0" fontId="61" fillId="11" borderId="9" xfId="0" applyFont="1" applyFill="1" applyBorder="1" applyAlignment="1">
      <alignment horizontal="center" vertical="center" wrapText="1"/>
    </xf>
    <xf numFmtId="0" fontId="62" fillId="12" borderId="9" xfId="0" applyFont="1" applyFill="1" applyBorder="1" applyAlignment="1">
      <alignment horizontal="center" vertical="center" wrapText="1"/>
    </xf>
    <xf numFmtId="0" fontId="62" fillId="20" borderId="9" xfId="0" applyFont="1" applyFill="1" applyBorder="1" applyAlignment="1">
      <alignment horizontal="center" vertical="center" wrapText="1"/>
    </xf>
    <xf numFmtId="0" fontId="61" fillId="22" borderId="9" xfId="0" applyFont="1" applyFill="1" applyBorder="1" applyAlignment="1">
      <alignment horizontal="center" vertical="center" wrapText="1"/>
    </xf>
    <xf numFmtId="0" fontId="83" fillId="8" borderId="4" xfId="0" applyFont="1" applyFill="1" applyBorder="1" applyAlignment="1">
      <alignment horizontal="center" vertical="center" wrapText="1"/>
    </xf>
    <xf numFmtId="0" fontId="83" fillId="8" borderId="5" xfId="0" applyFont="1" applyFill="1" applyBorder="1" applyAlignment="1">
      <alignment horizontal="center" vertical="center" wrapText="1"/>
    </xf>
    <xf numFmtId="0" fontId="83" fillId="8" borderId="6" xfId="0" applyFont="1" applyFill="1" applyBorder="1" applyAlignment="1">
      <alignment horizontal="center" vertical="center" wrapText="1"/>
    </xf>
    <xf numFmtId="0" fontId="61" fillId="18" borderId="9" xfId="0" applyFont="1" applyFill="1" applyBorder="1" applyAlignment="1">
      <alignment horizontal="center" vertical="center" wrapText="1"/>
    </xf>
    <xf numFmtId="0" fontId="61" fillId="16" borderId="9" xfId="0" applyFont="1" applyFill="1" applyBorder="1" applyAlignment="1">
      <alignment horizontal="center" vertical="center" wrapText="1"/>
    </xf>
    <xf numFmtId="0" fontId="54" fillId="11" borderId="7" xfId="0" applyFont="1" applyFill="1" applyBorder="1" applyAlignment="1">
      <alignment horizontal="center" vertical="center" wrapText="1"/>
    </xf>
    <xf numFmtId="0" fontId="83" fillId="24" borderId="7" xfId="0" applyFont="1" applyFill="1" applyBorder="1" applyAlignment="1">
      <alignment horizontal="center" vertical="center" wrapText="1"/>
    </xf>
    <xf numFmtId="0" fontId="60" fillId="10" borderId="4" xfId="0" applyFont="1" applyFill="1" applyBorder="1" applyAlignment="1">
      <alignment horizontal="center" vertical="center" wrapText="1"/>
    </xf>
    <xf numFmtId="0" fontId="60" fillId="10" borderId="5" xfId="0" applyFont="1" applyFill="1" applyBorder="1" applyAlignment="1">
      <alignment horizontal="center" vertical="center" wrapText="1"/>
    </xf>
    <xf numFmtId="0" fontId="60" fillId="10" borderId="6" xfId="0" applyFont="1" applyFill="1" applyBorder="1" applyAlignment="1">
      <alignment horizontal="center" vertical="center" wrapText="1"/>
    </xf>
    <xf numFmtId="0" fontId="61" fillId="11" borderId="18" xfId="0" applyFont="1" applyFill="1" applyBorder="1" applyAlignment="1">
      <alignment horizontal="center" vertical="center" wrapText="1"/>
    </xf>
    <xf numFmtId="0" fontId="62" fillId="12" borderId="18" xfId="0" applyFont="1" applyFill="1" applyBorder="1" applyAlignment="1">
      <alignment horizontal="center" vertical="center" wrapText="1"/>
    </xf>
    <xf numFmtId="0" fontId="62" fillId="20" borderId="18" xfId="0" applyFont="1" applyFill="1" applyBorder="1" applyAlignment="1">
      <alignment horizontal="center" vertical="center" wrapText="1"/>
    </xf>
    <xf numFmtId="0" fontId="61" fillId="22" borderId="18" xfId="0" applyFont="1" applyFill="1" applyBorder="1" applyAlignment="1">
      <alignment horizontal="center" vertical="center" wrapText="1"/>
    </xf>
    <xf numFmtId="0" fontId="54" fillId="11" borderId="18" xfId="0" applyFont="1" applyFill="1" applyBorder="1" applyAlignment="1">
      <alignment horizontal="center" vertical="center" wrapText="1"/>
    </xf>
    <xf numFmtId="0" fontId="83" fillId="24" borderId="18" xfId="0" applyFont="1" applyFill="1" applyBorder="1" applyAlignment="1">
      <alignment horizontal="center" vertical="center" wrapText="1"/>
    </xf>
    <xf numFmtId="0" fontId="61" fillId="18" borderId="18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27" fillId="15" borderId="17" xfId="0" applyFont="1" applyFill="1" applyBorder="1" applyAlignment="1">
      <alignment horizontal="center" vertical="center" wrapText="1"/>
    </xf>
    <xf numFmtId="0" fontId="61" fillId="15" borderId="10" xfId="0" applyFont="1" applyFill="1" applyBorder="1" applyAlignment="1">
      <alignment horizontal="center" vertical="center" wrapText="1"/>
    </xf>
    <xf numFmtId="0" fontId="61" fillId="15" borderId="11" xfId="0" applyFont="1" applyFill="1" applyBorder="1" applyAlignment="1">
      <alignment horizontal="center" vertical="center" wrapText="1"/>
    </xf>
    <xf numFmtId="0" fontId="61" fillId="15" borderId="19" xfId="0" applyFont="1" applyFill="1" applyBorder="1" applyAlignment="1">
      <alignment horizontal="center" vertical="center" wrapText="1"/>
    </xf>
    <xf numFmtId="0" fontId="88" fillId="9" borderId="17" xfId="0" applyFont="1" applyFill="1" applyBorder="1" applyAlignment="1">
      <alignment horizontal="center" vertical="center" wrapText="1"/>
    </xf>
    <xf numFmtId="0" fontId="83" fillId="8" borderId="1" xfId="0" applyFont="1" applyFill="1" applyBorder="1" applyAlignment="1">
      <alignment horizontal="center" vertical="center" wrapText="1"/>
    </xf>
    <xf numFmtId="0" fontId="83" fillId="8" borderId="2" xfId="0" applyFont="1" applyFill="1" applyBorder="1" applyAlignment="1">
      <alignment horizontal="center" vertical="center" wrapText="1"/>
    </xf>
    <xf numFmtId="0" fontId="83" fillId="8" borderId="3" xfId="0" applyFont="1" applyFill="1" applyBorder="1" applyAlignment="1">
      <alignment horizontal="center" vertical="center" wrapText="1"/>
    </xf>
    <xf numFmtId="0" fontId="62" fillId="32" borderId="7" xfId="0" applyFont="1" applyFill="1" applyBorder="1" applyAlignment="1">
      <alignment horizontal="center" vertical="center" wrapText="1"/>
    </xf>
    <xf numFmtId="0" fontId="61" fillId="17" borderId="7" xfId="0" applyFont="1" applyFill="1" applyBorder="1" applyAlignment="1">
      <alignment horizontal="center" vertical="center" wrapText="1"/>
    </xf>
    <xf numFmtId="0" fontId="62" fillId="23" borderId="7" xfId="0" applyFont="1" applyFill="1" applyBorder="1" applyAlignment="1">
      <alignment horizontal="center" vertical="center" wrapText="1"/>
    </xf>
    <xf numFmtId="0" fontId="61" fillId="0" borderId="7" xfId="0" applyFont="1" applyBorder="1" applyAlignment="1">
      <alignment horizontal="center" vertical="center" wrapText="1"/>
    </xf>
    <xf numFmtId="0" fontId="62" fillId="29" borderId="7" xfId="0" applyFont="1" applyFill="1" applyBorder="1" applyAlignment="1">
      <alignment horizontal="center" vertical="center" wrapText="1"/>
    </xf>
    <xf numFmtId="0" fontId="62" fillId="32" borderId="9" xfId="0" applyFont="1" applyFill="1" applyBorder="1" applyAlignment="1">
      <alignment horizontal="center" vertical="center" wrapText="1"/>
    </xf>
    <xf numFmtId="0" fontId="61" fillId="17" borderId="9" xfId="0" applyFont="1" applyFill="1" applyBorder="1" applyAlignment="1">
      <alignment horizontal="center" vertical="center" wrapText="1"/>
    </xf>
    <xf numFmtId="0" fontId="62" fillId="23" borderId="9" xfId="0" applyFont="1" applyFill="1" applyBorder="1" applyAlignment="1">
      <alignment horizontal="center" vertical="center" wrapText="1"/>
    </xf>
    <xf numFmtId="0" fontId="61" fillId="0" borderId="9" xfId="0" applyFont="1" applyBorder="1" applyAlignment="1">
      <alignment horizontal="center" vertical="center" wrapText="1"/>
    </xf>
    <xf numFmtId="0" fontId="62" fillId="29" borderId="9" xfId="0" applyFont="1" applyFill="1" applyBorder="1" applyAlignment="1">
      <alignment horizontal="center" vertical="center" wrapText="1"/>
    </xf>
    <xf numFmtId="0" fontId="62" fillId="32" borderId="18" xfId="0" applyFont="1" applyFill="1" applyBorder="1" applyAlignment="1">
      <alignment horizontal="center" vertical="center" wrapText="1"/>
    </xf>
    <xf numFmtId="0" fontId="61" fillId="17" borderId="18" xfId="0" applyFont="1" applyFill="1" applyBorder="1" applyAlignment="1">
      <alignment horizontal="center" vertical="center" wrapText="1"/>
    </xf>
    <xf numFmtId="0" fontId="62" fillId="23" borderId="18" xfId="0" applyFont="1" applyFill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2" fillId="29" borderId="18" xfId="0" applyFont="1" applyFill="1" applyBorder="1" applyAlignment="1">
      <alignment horizontal="center" vertical="center" wrapText="1"/>
    </xf>
    <xf numFmtId="0" fontId="61" fillId="19" borderId="7" xfId="0" applyFont="1" applyFill="1" applyBorder="1" applyAlignment="1">
      <alignment horizontal="center" vertical="center" wrapText="1"/>
    </xf>
    <xf numFmtId="0" fontId="62" fillId="13" borderId="7" xfId="0" applyFont="1" applyFill="1" applyBorder="1" applyAlignment="1">
      <alignment horizontal="center" vertical="center" wrapText="1"/>
    </xf>
    <xf numFmtId="0" fontId="64" fillId="8" borderId="2" xfId="0" applyFont="1" applyFill="1" applyBorder="1" applyAlignment="1">
      <alignment horizontal="center" vertical="center" wrapText="1"/>
    </xf>
    <xf numFmtId="0" fontId="64" fillId="8" borderId="3" xfId="0" applyFont="1" applyFill="1" applyBorder="1" applyAlignment="1">
      <alignment horizontal="center" vertical="center" wrapText="1"/>
    </xf>
    <xf numFmtId="0" fontId="61" fillId="19" borderId="9" xfId="0" applyFont="1" applyFill="1" applyBorder="1" applyAlignment="1">
      <alignment horizontal="center" vertical="center" wrapText="1"/>
    </xf>
    <xf numFmtId="0" fontId="62" fillId="13" borderId="9" xfId="0" applyFont="1" applyFill="1" applyBorder="1" applyAlignment="1">
      <alignment horizontal="center" vertical="center" wrapText="1"/>
    </xf>
    <xf numFmtId="0" fontId="64" fillId="8" borderId="5" xfId="0" applyFont="1" applyFill="1" applyBorder="1" applyAlignment="1">
      <alignment horizontal="center" vertical="center" wrapText="1"/>
    </xf>
    <xf numFmtId="0" fontId="64" fillId="8" borderId="6" xfId="0" applyFont="1" applyFill="1" applyBorder="1" applyAlignment="1">
      <alignment horizontal="center" vertical="center" wrapText="1"/>
    </xf>
    <xf numFmtId="0" fontId="61" fillId="19" borderId="18" xfId="0" applyFont="1" applyFill="1" applyBorder="1" applyAlignment="1">
      <alignment horizontal="center" vertical="center" wrapText="1"/>
    </xf>
    <xf numFmtId="0" fontId="62" fillId="13" borderId="18" xfId="0" applyFont="1" applyFill="1" applyBorder="1" applyAlignment="1">
      <alignment horizontal="center" vertical="center" wrapText="1"/>
    </xf>
    <xf numFmtId="0" fontId="62" fillId="30" borderId="7" xfId="0" applyFont="1" applyFill="1" applyBorder="1" applyAlignment="1">
      <alignment horizontal="center" vertical="center" wrapText="1"/>
    </xf>
    <xf numFmtId="0" fontId="62" fillId="24" borderId="7" xfId="0" applyFont="1" applyFill="1" applyBorder="1" applyAlignment="1">
      <alignment horizontal="center" vertical="center" wrapText="1"/>
    </xf>
    <xf numFmtId="0" fontId="62" fillId="30" borderId="9" xfId="0" applyFont="1" applyFill="1" applyBorder="1" applyAlignment="1">
      <alignment horizontal="center" vertical="center" wrapText="1"/>
    </xf>
    <xf numFmtId="0" fontId="62" fillId="24" borderId="9" xfId="0" applyFont="1" applyFill="1" applyBorder="1" applyAlignment="1">
      <alignment horizontal="center" vertical="center" wrapText="1"/>
    </xf>
    <xf numFmtId="0" fontId="62" fillId="30" borderId="18" xfId="0" applyFont="1" applyFill="1" applyBorder="1" applyAlignment="1">
      <alignment horizontal="center" vertical="center" wrapText="1"/>
    </xf>
    <xf numFmtId="0" fontId="62" fillId="24" borderId="18" xfId="0" applyFont="1" applyFill="1" applyBorder="1" applyAlignment="1">
      <alignment horizontal="center" vertical="center" wrapText="1"/>
    </xf>
    <xf numFmtId="0" fontId="89" fillId="6" borderId="1" xfId="0" applyFont="1" applyFill="1" applyBorder="1" applyAlignment="1">
      <alignment vertical="center" wrapText="1"/>
    </xf>
    <xf numFmtId="0" fontId="89" fillId="6" borderId="2" xfId="0" applyFont="1" applyFill="1" applyBorder="1" applyAlignment="1">
      <alignment vertical="center" wrapText="1"/>
    </xf>
    <xf numFmtId="0" fontId="89" fillId="6" borderId="3" xfId="0" applyFont="1" applyFill="1" applyBorder="1" applyAlignment="1">
      <alignment vertical="center" wrapText="1"/>
    </xf>
    <xf numFmtId="0" fontId="62" fillId="8" borderId="7" xfId="0" applyFont="1" applyFill="1" applyBorder="1" applyAlignment="1">
      <alignment horizontal="center" vertical="center" wrapText="1"/>
    </xf>
    <xf numFmtId="0" fontId="59" fillId="6" borderId="2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54" fillId="5" borderId="2" xfId="0" applyFont="1" applyFill="1" applyBorder="1" applyAlignment="1">
      <alignment horizontal="center" vertical="center" wrapText="1"/>
    </xf>
    <xf numFmtId="0" fontId="54" fillId="5" borderId="3" xfId="0" applyFont="1" applyFill="1" applyBorder="1" applyAlignment="1">
      <alignment horizontal="center" vertical="center" wrapText="1"/>
    </xf>
    <xf numFmtId="0" fontId="89" fillId="6" borderId="0" xfId="0" applyFont="1" applyFill="1" applyAlignment="1">
      <alignment vertical="center" wrapText="1"/>
    </xf>
    <xf numFmtId="0" fontId="61" fillId="6" borderId="8" xfId="0" applyFont="1" applyFill="1" applyBorder="1" applyAlignment="1">
      <alignment horizontal="center" vertical="center" wrapText="1"/>
    </xf>
    <xf numFmtId="0" fontId="62" fillId="8" borderId="18" xfId="0" applyFont="1" applyFill="1" applyBorder="1" applyAlignment="1">
      <alignment horizontal="center" vertical="center"/>
    </xf>
    <xf numFmtId="0" fontId="59" fillId="6" borderId="0" xfId="0" applyFont="1" applyFill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89" fillId="6" borderId="12" xfId="0" applyFont="1" applyFill="1" applyBorder="1" applyAlignment="1">
      <alignment vertical="center" wrapText="1"/>
    </xf>
    <xf numFmtId="0" fontId="54" fillId="5" borderId="0" xfId="0" applyFont="1" applyFill="1" applyAlignment="1">
      <alignment horizontal="center" vertical="center" wrapText="1"/>
    </xf>
    <xf numFmtId="0" fontId="54" fillId="5" borderId="8" xfId="0" applyFont="1" applyFill="1" applyBorder="1" applyAlignment="1">
      <alignment horizontal="center" vertical="center" wrapText="1"/>
    </xf>
    <xf numFmtId="0" fontId="59" fillId="6" borderId="12" xfId="0" applyFont="1" applyFill="1" applyBorder="1" applyAlignment="1">
      <alignment vertical="center" wrapText="1"/>
    </xf>
    <xf numFmtId="0" fontId="89" fillId="6" borderId="8" xfId="0" applyFont="1" applyFill="1" applyBorder="1" applyAlignment="1">
      <alignment vertical="center" wrapText="1"/>
    </xf>
    <xf numFmtId="0" fontId="59" fillId="31" borderId="0" xfId="0" applyFont="1" applyFill="1" applyAlignment="1">
      <alignment horizontal="center" vertical="center" wrapText="1"/>
    </xf>
    <xf numFmtId="0" fontId="89" fillId="6" borderId="0" xfId="0" applyFont="1" applyFill="1" applyAlignment="1">
      <alignment horizontal="center" vertical="center" wrapText="1"/>
    </xf>
    <xf numFmtId="0" fontId="54" fillId="6" borderId="0" xfId="0" applyFont="1" applyFill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89" fillId="6" borderId="12" xfId="0" applyFont="1" applyFill="1" applyBorder="1" applyAlignment="1">
      <alignment horizontal="center" vertical="center" wrapText="1"/>
    </xf>
    <xf numFmtId="0" fontId="89" fillId="6" borderId="8" xfId="0" applyFont="1" applyFill="1" applyBorder="1" applyAlignment="1">
      <alignment horizontal="center" vertical="center" wrapText="1"/>
    </xf>
    <xf numFmtId="0" fontId="89" fillId="6" borderId="3" xfId="0" applyFont="1" applyFill="1" applyBorder="1" applyAlignment="1">
      <alignment horizontal="center" vertical="center" wrapText="1"/>
    </xf>
    <xf numFmtId="0" fontId="54" fillId="5" borderId="5" xfId="0" applyFont="1" applyFill="1" applyBorder="1" applyAlignment="1">
      <alignment horizontal="center" vertical="center" wrapText="1"/>
    </xf>
    <xf numFmtId="0" fontId="54" fillId="5" borderId="6" xfId="0" applyFont="1" applyFill="1" applyBorder="1" applyAlignment="1">
      <alignment horizontal="center" vertical="center" wrapText="1"/>
    </xf>
    <xf numFmtId="0" fontId="89" fillId="6" borderId="4" xfId="0" applyFont="1" applyFill="1" applyBorder="1" applyAlignment="1">
      <alignment horizontal="center" vertical="center" wrapText="1"/>
    </xf>
    <xf numFmtId="0" fontId="89" fillId="6" borderId="5" xfId="0" applyFont="1" applyFill="1" applyBorder="1" applyAlignment="1">
      <alignment horizontal="center" vertical="center" wrapText="1"/>
    </xf>
    <xf numFmtId="0" fontId="89" fillId="6" borderId="6" xfId="0" applyFont="1" applyFill="1" applyBorder="1" applyAlignment="1">
      <alignment horizontal="center" vertical="center" wrapText="1"/>
    </xf>
    <xf numFmtId="0" fontId="59" fillId="6" borderId="4" xfId="0" applyFont="1" applyFill="1" applyBorder="1" applyAlignment="1">
      <alignment vertical="center" wrapText="1"/>
    </xf>
    <xf numFmtId="0" fontId="89" fillId="6" borderId="5" xfId="0" applyFont="1" applyFill="1" applyBorder="1" applyAlignment="1">
      <alignment vertical="center" wrapText="1"/>
    </xf>
    <xf numFmtId="0" fontId="59" fillId="7" borderId="5" xfId="0" applyFont="1" applyFill="1" applyBorder="1" applyAlignment="1">
      <alignment horizontal="center" vertical="center" wrapText="1"/>
    </xf>
    <xf numFmtId="0" fontId="59" fillId="7" borderId="6" xfId="0" applyFont="1" applyFill="1" applyBorder="1" applyAlignment="1">
      <alignment horizontal="center" vertical="center" wrapText="1"/>
    </xf>
    <xf numFmtId="0" fontId="59" fillId="7" borderId="4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28" borderId="1" xfId="0" applyFont="1" applyFill="1" applyBorder="1" applyAlignment="1">
      <alignment horizontal="left" vertical="center"/>
    </xf>
    <xf numFmtId="0" fontId="27" fillId="28" borderId="2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103" fillId="8" borderId="1" xfId="0" applyFont="1" applyFill="1" applyBorder="1" applyAlignment="1">
      <alignment horizontal="left" vertical="center"/>
    </xf>
    <xf numFmtId="0" fontId="103" fillId="8" borderId="2" xfId="0" applyFont="1" applyFill="1" applyBorder="1" applyAlignment="1">
      <alignment horizontal="left" vertical="center"/>
    </xf>
    <xf numFmtId="0" fontId="103" fillId="8" borderId="3" xfId="0" applyFont="1" applyFill="1" applyBorder="1" applyAlignment="1">
      <alignment horizontal="lef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103" fillId="23" borderId="12" xfId="0" applyFont="1" applyFill="1" applyBorder="1" applyAlignment="1">
      <alignment horizontal="left" vertical="center"/>
    </xf>
    <xf numFmtId="0" fontId="103" fillId="23" borderId="0" xfId="0" applyFont="1" applyFill="1" applyAlignment="1">
      <alignment horizontal="left" vertical="center"/>
    </xf>
    <xf numFmtId="0" fontId="103" fillId="23" borderId="8" xfId="0" applyFont="1" applyFill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3" fillId="30" borderId="12" xfId="0" applyFont="1" applyFill="1" applyBorder="1" applyAlignment="1">
      <alignment horizontal="left" vertical="center" wrapText="1"/>
    </xf>
    <xf numFmtId="0" fontId="103" fillId="30" borderId="0" xfId="0" applyFont="1" applyFill="1" applyAlignment="1">
      <alignment horizontal="left" vertical="center"/>
    </xf>
    <xf numFmtId="0" fontId="103" fillId="30" borderId="8" xfId="0" applyFont="1" applyFill="1" applyBorder="1" applyAlignment="1">
      <alignment horizontal="left" vertical="center"/>
    </xf>
    <xf numFmtId="0" fontId="103" fillId="29" borderId="12" xfId="0" applyFont="1" applyFill="1" applyBorder="1" applyAlignment="1">
      <alignment horizontal="left" vertical="center"/>
    </xf>
    <xf numFmtId="0" fontId="103" fillId="29" borderId="0" xfId="0" applyFont="1" applyFill="1" applyAlignment="1">
      <alignment horizontal="left" vertical="center"/>
    </xf>
    <xf numFmtId="0" fontId="103" fillId="29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03" fillId="8" borderId="12" xfId="0" applyFont="1" applyFill="1" applyBorder="1" applyAlignment="1">
      <alignment horizontal="left" vertical="center"/>
    </xf>
    <xf numFmtId="0" fontId="103" fillId="8" borderId="0" xfId="0" applyFont="1" applyFill="1" applyAlignment="1">
      <alignment horizontal="left" vertical="center"/>
    </xf>
    <xf numFmtId="0" fontId="103" fillId="8" borderId="8" xfId="0" applyFont="1" applyFill="1" applyBorder="1" applyAlignment="1">
      <alignment horizontal="left" vertical="center"/>
    </xf>
    <xf numFmtId="0" fontId="103" fillId="13" borderId="12" xfId="0" applyFont="1" applyFill="1" applyBorder="1" applyAlignment="1">
      <alignment horizontal="left" vertical="center"/>
    </xf>
    <xf numFmtId="0" fontId="103" fillId="13" borderId="0" xfId="0" applyFont="1" applyFill="1" applyAlignment="1">
      <alignment horizontal="left" vertical="center"/>
    </xf>
    <xf numFmtId="0" fontId="103" fillId="13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6" fillId="21" borderId="0" xfId="0" applyFont="1" applyFill="1" applyAlignment="1">
      <alignment vertical="center"/>
    </xf>
    <xf numFmtId="0" fontId="69" fillId="21" borderId="0" xfId="0" applyFont="1" applyFill="1" applyAlignment="1">
      <alignment vertical="center"/>
    </xf>
    <xf numFmtId="0" fontId="69" fillId="21" borderId="0" xfId="0" applyFont="1" applyFill="1" applyAlignment="1">
      <alignment horizontal="left" vertical="center" indent="1"/>
    </xf>
    <xf numFmtId="0" fontId="69" fillId="21" borderId="8" xfId="0" applyFont="1" applyFill="1" applyBorder="1" applyAlignment="1">
      <alignment horizontal="left" vertical="center" indent="1"/>
    </xf>
    <xf numFmtId="0" fontId="103" fillId="20" borderId="12" xfId="0" applyFont="1" applyFill="1" applyBorder="1" applyAlignment="1">
      <alignment horizontal="left" vertical="center"/>
    </xf>
    <xf numFmtId="0" fontId="103" fillId="20" borderId="0" xfId="0" applyFont="1" applyFill="1" applyAlignment="1">
      <alignment horizontal="left" vertical="center"/>
    </xf>
    <xf numFmtId="0" fontId="103" fillId="20" borderId="8" xfId="0" applyFont="1" applyFill="1" applyBorder="1" applyAlignment="1">
      <alignment horizontal="left" vertical="center"/>
    </xf>
    <xf numFmtId="0" fontId="70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7" fillId="21" borderId="0" xfId="0" applyFont="1" applyFill="1" applyAlignment="1">
      <alignment vertical="center"/>
    </xf>
    <xf numFmtId="0" fontId="67" fillId="21" borderId="8" xfId="0" applyFont="1" applyFill="1" applyBorder="1" applyAlignment="1">
      <alignment vertical="center"/>
    </xf>
    <xf numFmtId="0" fontId="70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8" fillId="21" borderId="0" xfId="0" applyFont="1" applyFill="1" applyAlignment="1">
      <alignment vertical="center"/>
    </xf>
    <xf numFmtId="0" fontId="103" fillId="24" borderId="12" xfId="0" applyFont="1" applyFill="1" applyBorder="1" applyAlignment="1">
      <alignment horizontal="left" vertical="center"/>
    </xf>
    <xf numFmtId="0" fontId="103" fillId="24" borderId="0" xfId="0" applyFont="1" applyFill="1" applyAlignment="1">
      <alignment horizontal="left" vertical="center"/>
    </xf>
    <xf numFmtId="0" fontId="103" fillId="24" borderId="8" xfId="0" applyFont="1" applyFill="1" applyBorder="1" applyAlignment="1">
      <alignment horizontal="left" vertical="center"/>
    </xf>
    <xf numFmtId="0" fontId="71" fillId="4" borderId="0" xfId="0" applyFont="1" applyFill="1" applyAlignment="1">
      <alignment horizontal="right" vertical="center"/>
    </xf>
    <xf numFmtId="0" fontId="71" fillId="21" borderId="4" xfId="0" applyFont="1" applyFill="1" applyBorder="1" applyAlignment="1">
      <alignment vertical="center"/>
    </xf>
    <xf numFmtId="0" fontId="68" fillId="21" borderId="5" xfId="0" applyFont="1" applyFill="1" applyBorder="1" applyAlignment="1">
      <alignment vertical="center"/>
    </xf>
    <xf numFmtId="0" fontId="69" fillId="21" borderId="5" xfId="0" applyFont="1" applyFill="1" applyBorder="1" applyAlignment="1">
      <alignment horizontal="left" vertical="center" indent="1"/>
    </xf>
    <xf numFmtId="0" fontId="69" fillId="21" borderId="6" xfId="0" applyFont="1" applyFill="1" applyBorder="1" applyAlignment="1">
      <alignment horizontal="left" vertical="center" indent="1"/>
    </xf>
    <xf numFmtId="0" fontId="103" fillId="32" borderId="4" xfId="0" applyFont="1" applyFill="1" applyBorder="1" applyAlignment="1">
      <alignment horizontal="left" vertical="center"/>
    </xf>
    <xf numFmtId="0" fontId="103" fillId="32" borderId="5" xfId="0" applyFont="1" applyFill="1" applyBorder="1" applyAlignment="1">
      <alignment horizontal="left" vertical="center"/>
    </xf>
    <xf numFmtId="0" fontId="103" fillId="32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72" fillId="4" borderId="5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60" fillId="4" borderId="6" xfId="0" applyFont="1" applyFill="1" applyBorder="1" applyAlignment="1">
      <alignment horizontal="center" vertical="center"/>
    </xf>
    <xf numFmtId="0" fontId="27" fillId="34" borderId="0" xfId="0" applyFont="1" applyFill="1"/>
    <xf numFmtId="0" fontId="1" fillId="34" borderId="0" xfId="0" applyFont="1" applyFill="1"/>
    <xf numFmtId="0" fontId="27" fillId="3" borderId="0" xfId="0" applyFont="1" applyFill="1"/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4.png"/><Relationship Id="rId7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2.png"/><Relationship Id="rId4" Type="http://schemas.openxmlformats.org/officeDocument/2006/relationships/image" Target="../media/image5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tmp"/><Relationship Id="rId3" Type="http://schemas.openxmlformats.org/officeDocument/2006/relationships/image" Target="../media/image15.jpeg"/><Relationship Id="rId7" Type="http://schemas.openxmlformats.org/officeDocument/2006/relationships/image" Target="../media/image19.emf"/><Relationship Id="rId2" Type="http://schemas.openxmlformats.org/officeDocument/2006/relationships/image" Target="../media/image14.jpeg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jpeg"/><Relationship Id="rId4" Type="http://schemas.openxmlformats.org/officeDocument/2006/relationships/image" Target="../media/image16.jpeg"/><Relationship Id="rId9" Type="http://schemas.openxmlformats.org/officeDocument/2006/relationships/image" Target="../media/image2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14868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46691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17</xdr:col>
      <xdr:colOff>654652</xdr:colOff>
      <xdr:row>25</xdr:row>
      <xdr:rowOff>145074</xdr:rowOff>
    </xdr:from>
    <xdr:to>
      <xdr:col>22</xdr:col>
      <xdr:colOff>679449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00802" y="5339374"/>
          <a:ext cx="38347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15875</xdr:colOff>
      <xdr:row>25</xdr:row>
      <xdr:rowOff>187871</xdr:rowOff>
    </xdr:from>
    <xdr:to>
      <xdr:col>5</xdr:col>
      <xdr:colOff>797671</xdr:colOff>
      <xdr:row>30</xdr:row>
      <xdr:rowOff>17964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08500" y="5378996"/>
          <a:ext cx="781796" cy="782593"/>
        </a:xfrm>
        <a:prstGeom prst="rect">
          <a:avLst/>
        </a:prstGeom>
      </xdr:spPr>
    </xdr:pic>
    <xdr:clientData/>
  </xdr:twoCellAnchor>
  <xdr:twoCellAnchor editAs="oneCell">
    <xdr:from>
      <xdr:col>15</xdr:col>
      <xdr:colOff>1494</xdr:colOff>
      <xdr:row>25</xdr:row>
      <xdr:rowOff>142875</xdr:rowOff>
    </xdr:from>
    <xdr:to>
      <xdr:col>16</xdr:col>
      <xdr:colOff>12139</xdr:colOff>
      <xdr:row>29</xdr:row>
      <xdr:rowOff>152213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066494" y="5334000"/>
          <a:ext cx="820270" cy="771338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8</xdr:row>
      <xdr:rowOff>0</xdr:rowOff>
    </xdr:from>
    <xdr:to>
      <xdr:col>33</xdr:col>
      <xdr:colOff>38100</xdr:colOff>
      <xdr:row>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0800" y="1955800"/>
          <a:ext cx="2299335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24</xdr:row>
      <xdr:rowOff>177426</xdr:rowOff>
    </xdr:from>
    <xdr:to>
      <xdr:col>33</xdr:col>
      <xdr:colOff>37353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5126691"/>
          <a:ext cx="23028088" cy="933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69850</xdr:colOff>
      <xdr:row>15</xdr:row>
      <xdr:rowOff>12700</xdr:rowOff>
    </xdr:from>
    <xdr:to>
      <xdr:col>33</xdr:col>
      <xdr:colOff>12700</xdr:colOff>
      <xdr:row>15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69850" y="3302000"/>
          <a:ext cx="2294890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14004</xdr:colOff>
      <xdr:row>26</xdr:row>
      <xdr:rowOff>2988</xdr:rowOff>
    </xdr:from>
    <xdr:to>
      <xdr:col>33</xdr:col>
      <xdr:colOff>4666</xdr:colOff>
      <xdr:row>26</xdr:row>
      <xdr:rowOff>9338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14004" y="5384613"/>
          <a:ext cx="22945912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28014</xdr:colOff>
      <xdr:row>29</xdr:row>
      <xdr:rowOff>168088</xdr:rowOff>
    </xdr:from>
    <xdr:to>
      <xdr:col>33</xdr:col>
      <xdr:colOff>28014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8014" y="6051176"/>
          <a:ext cx="22990735" cy="6536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39218</xdr:colOff>
      <xdr:row>20</xdr:row>
      <xdr:rowOff>180788</xdr:rowOff>
    </xdr:from>
    <xdr:to>
      <xdr:col>33</xdr:col>
      <xdr:colOff>31748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39218" y="4419413"/>
          <a:ext cx="22947780" cy="37726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654052</xdr:colOff>
      <xdr:row>25</xdr:row>
      <xdr:rowOff>161738</xdr:rowOff>
    </xdr:from>
    <xdr:to>
      <xdr:col>10</xdr:col>
      <xdr:colOff>726516</xdr:colOff>
      <xdr:row>30</xdr:row>
      <xdr:rowOff>34164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258177" y="5352863"/>
          <a:ext cx="802714" cy="824926"/>
        </a:xfrm>
        <a:prstGeom prst="rect">
          <a:avLst/>
        </a:prstGeom>
      </xdr:spPr>
    </xdr:pic>
    <xdr:clientData/>
  </xdr:twoCellAnchor>
  <xdr:twoCellAnchor editAs="oneCell">
    <xdr:from>
      <xdr:col>19</xdr:col>
      <xdr:colOff>742389</xdr:colOff>
      <xdr:row>20</xdr:row>
      <xdr:rowOff>168089</xdr:rowOff>
    </xdr:from>
    <xdr:to>
      <xdr:col>21</xdr:col>
      <xdr:colOff>73771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1264" y="4406714"/>
          <a:ext cx="823632" cy="790063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A40EF1F-1747-4DB1-B75B-216D12FD9D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5849A636-0742-474F-9D64-735F36E68E16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0D318F-9C99-4E81-A03D-C400FE2BDB2B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11</xdr:col>
      <xdr:colOff>704850</xdr:colOff>
      <xdr:row>29</xdr:row>
      <xdr:rowOff>177800</xdr:rowOff>
    </xdr:from>
    <xdr:to>
      <xdr:col>12</xdr:col>
      <xdr:colOff>777314</xdr:colOff>
      <xdr:row>32</xdr:row>
      <xdr:rowOff>31750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9740900" y="6121400"/>
          <a:ext cx="802714" cy="42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258</xdr:row>
      <xdr:rowOff>113091</xdr:rowOff>
    </xdr:from>
    <xdr:to>
      <xdr:col>6</xdr:col>
      <xdr:colOff>1677514</xdr:colOff>
      <xdr:row>289</xdr:row>
      <xdr:rowOff>127000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3791"/>
          <a:ext cx="18987614" cy="51320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3</xdr:col>
      <xdr:colOff>245835</xdr:colOff>
      <xdr:row>24</xdr:row>
      <xdr:rowOff>188284</xdr:rowOff>
    </xdr:to>
    <xdr:pic>
      <xdr:nvPicPr>
        <xdr:cNvPr id="2" name="図 1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27A562B3-5403-4729-336A-AB37836C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0" y="8547100"/>
          <a:ext cx="9745435" cy="6868484"/>
        </a:xfrm>
        <a:prstGeom prst="rect">
          <a:avLst/>
        </a:prstGeom>
      </xdr:spPr>
    </xdr:pic>
    <xdr:clientData/>
  </xdr:twoCellAnchor>
  <xdr:twoCellAnchor editAs="oneCell">
    <xdr:from>
      <xdr:col>0</xdr:col>
      <xdr:colOff>2070100</xdr:colOff>
      <xdr:row>24</xdr:row>
      <xdr:rowOff>330200</xdr:rowOff>
    </xdr:from>
    <xdr:to>
      <xdr:col>3</xdr:col>
      <xdr:colOff>423672</xdr:colOff>
      <xdr:row>38</xdr:row>
      <xdr:rowOff>29127</xdr:rowOff>
    </xdr:to>
    <xdr:pic>
      <xdr:nvPicPr>
        <xdr:cNvPr id="3" name="図 2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B37B6D32-B9A5-27A3-5F62-2720EBBF7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0100" y="15557500"/>
          <a:ext cx="10012172" cy="39534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3</xdr:col>
      <xdr:colOff>436362</xdr:colOff>
      <xdr:row>73</xdr:row>
      <xdr:rowOff>1985294</xdr:rowOff>
    </xdr:to>
    <xdr:pic>
      <xdr:nvPicPr>
        <xdr:cNvPr id="4" name="図 3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E292E76B-C4E4-F079-5B21-8E43C0516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0" y="19812000"/>
          <a:ext cx="9935962" cy="65826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3</xdr:col>
      <xdr:colOff>407783</xdr:colOff>
      <xdr:row>96</xdr:row>
      <xdr:rowOff>115034</xdr:rowOff>
    </xdr:to>
    <xdr:pic>
      <xdr:nvPicPr>
        <xdr:cNvPr id="7" name="図 6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4D8948A2-2E89-B7DE-32FD-41C4AFD1D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59000" y="26606500"/>
          <a:ext cx="9907383" cy="52585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3</xdr:col>
      <xdr:colOff>426835</xdr:colOff>
      <xdr:row>137</xdr:row>
      <xdr:rowOff>153320</xdr:rowOff>
    </xdr:to>
    <xdr:pic>
      <xdr:nvPicPr>
        <xdr:cNvPr id="9" name="図 8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5ADD5270-79B1-F515-5A98-52EFEC35D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59000" y="32080200"/>
          <a:ext cx="9926435" cy="65922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3</xdr:col>
      <xdr:colOff>417309</xdr:colOff>
      <xdr:row>166</xdr:row>
      <xdr:rowOff>76833</xdr:rowOff>
    </xdr:to>
    <xdr:pic>
      <xdr:nvPicPr>
        <xdr:cNvPr id="11" name="図 10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5A197758-7DE4-06AF-D990-3A326C46A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59000" y="38849300"/>
          <a:ext cx="9916909" cy="45345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3</xdr:col>
      <xdr:colOff>398256</xdr:colOff>
      <xdr:row>197</xdr:row>
      <xdr:rowOff>156358</xdr:rowOff>
    </xdr:to>
    <xdr:pic>
      <xdr:nvPicPr>
        <xdr:cNvPr id="13" name="図 12" descr="グラフィカル ユーザー インターフェイス, アプリケーション, Teams&#10;&#10;自動的に生成された説明">
          <a:extLst>
            <a:ext uri="{FF2B5EF4-FFF2-40B4-BE49-F238E27FC236}">
              <a16:creationId xmlns:a16="http://schemas.microsoft.com/office/drawing/2014/main" id="{C3A3DFF7-B00A-210D-99D9-66A64081B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59000" y="43421300"/>
          <a:ext cx="9897856" cy="56110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3</xdr:col>
      <xdr:colOff>493520</xdr:colOff>
      <xdr:row>225</xdr:row>
      <xdr:rowOff>51406</xdr:rowOff>
    </xdr:to>
    <xdr:pic>
      <xdr:nvPicPr>
        <xdr:cNvPr id="15" name="図 14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721AC4C4-FF18-7E7F-2CE2-C978A3C8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59000" y="49199800"/>
          <a:ext cx="9993120" cy="43440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3</xdr:col>
      <xdr:colOff>369677</xdr:colOff>
      <xdr:row>251</xdr:row>
      <xdr:rowOff>130769</xdr:rowOff>
    </xdr:to>
    <xdr:pic>
      <xdr:nvPicPr>
        <xdr:cNvPr id="17" name="図 16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6BD9D98C-17E8-0BBB-73DB-7EBBA90E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59000" y="53657500"/>
          <a:ext cx="9869277" cy="42582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2008e2a923c7497daca80bac177507ee" TargetMode="External"/><Relationship Id="rId18" Type="http://schemas.openxmlformats.org/officeDocument/2006/relationships/hyperlink" Target="https://ieeesa.webex.com/ieeesa/j.php?MTID=m82e792cb1ad41bc6448966f944e04615" TargetMode="External"/><Relationship Id="rId3" Type="http://schemas.openxmlformats.org/officeDocument/2006/relationships/hyperlink" Target="https://ieeesa.webex.com/ieeesa/j.php?MTID=m82e792cb1ad41bc6448966f944e04615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38d32a1ad54107c95a9a992a4f1ef93d" TargetMode="External"/><Relationship Id="rId17" Type="http://schemas.openxmlformats.org/officeDocument/2006/relationships/hyperlink" Target="https://ieeesa.webex.com/ieeesa/j.php?MTID=m2008e2a923c7497daca80bac177507ee" TargetMode="External"/><Relationship Id="rId2" Type="http://schemas.openxmlformats.org/officeDocument/2006/relationships/hyperlink" Target="https://ieeesa.webex.com/ieeesa/j.php?MTID=m2008e2a923c7497daca80bac177507ee" TargetMode="External"/><Relationship Id="rId16" Type="http://schemas.openxmlformats.org/officeDocument/2006/relationships/hyperlink" Target="https://ieeesa.webex.com/ieeesa/j.php?MTID=m38d32a1ad54107c95a9a992a4f1ef93d" TargetMode="External"/><Relationship Id="rId20" Type="http://schemas.openxmlformats.org/officeDocument/2006/relationships/hyperlink" Target="https://ieeesa.webex.com/ieeesa/j.php?MTID=m38d32a1ad54107c95a9a992a4f1ef93d" TargetMode="External"/><Relationship Id="rId1" Type="http://schemas.openxmlformats.org/officeDocument/2006/relationships/hyperlink" Target="https://ieeesa.webex.com/ieeesa/j.php?MTID=m82e792cb1ad41bc6448966f944e04615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b15ee59094628897687936d46631135" TargetMode="External"/><Relationship Id="rId5" Type="http://schemas.openxmlformats.org/officeDocument/2006/relationships/hyperlink" Target="https://ieeesa.webex.com/ieeesa/j.php?MTID=m38d32a1ad54107c95a9a992a4f1ef93d" TargetMode="External"/><Relationship Id="rId15" Type="http://schemas.openxmlformats.org/officeDocument/2006/relationships/hyperlink" Target="https://ieeesa.webex.com/ieeesa/j.php?MTID=m0b15ee59094628897687936d46631135" TargetMode="External"/><Relationship Id="rId10" Type="http://schemas.openxmlformats.org/officeDocument/2006/relationships/hyperlink" Target="https://ieeesa.webex.com/ieeesa/j.php?MTID=m82e792cb1ad41bc6448966f944e04615" TargetMode="External"/><Relationship Id="rId19" Type="http://schemas.openxmlformats.org/officeDocument/2006/relationships/hyperlink" Target="https://ieeesa.webex.com/ieeesa/j.php?MTID=m0b15ee59094628897687936d46631135" TargetMode="External"/><Relationship Id="rId4" Type="http://schemas.openxmlformats.org/officeDocument/2006/relationships/hyperlink" Target="https://ieeesa.webex.com/ieeesa/j.php?MTID=m0b15ee59094628897687936d46631135" TargetMode="External"/><Relationship Id="rId9" Type="http://schemas.openxmlformats.org/officeDocument/2006/relationships/hyperlink" Target="https://ieeesa.webex.com/ieeesa/j.php?MTID=m2008e2a923c7497daca80bac177507ee" TargetMode="External"/><Relationship Id="rId14" Type="http://schemas.openxmlformats.org/officeDocument/2006/relationships/hyperlink" Target="https://ieeesa.webex.com/ieeesa/j.php?MTID=m82e792cb1ad41bc6448966f944e04615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b98e54f75a8b495da94e7a6299b9fc1b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ieeesa.webex.com/webappng/sites/ieeesa/meeting/info/94e7d5cf095a4035aa5d35c42e470e87" TargetMode="External"/><Relationship Id="rId4" Type="http://schemas.openxmlformats.org/officeDocument/2006/relationships/hyperlink" Target="mailto:23367660100@ieeesa.webex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ieeesa.webex.com/webappng/sites/ieeesa/meeting/info/94e7d5cf095a4035aa5d35c42e470e87" TargetMode="External"/><Relationship Id="rId1" Type="http://schemas.openxmlformats.org/officeDocument/2006/relationships/hyperlink" Target="mailto:23367660100@ieeesa.webex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ieeesa.webex.com/webappng/sites/ieeesa/meeting/info/94e7d5cf095a4035aa5d35c42e470e87" TargetMode="External"/><Relationship Id="rId4" Type="http://schemas.openxmlformats.org/officeDocument/2006/relationships/hyperlink" Target="mailto:23367660100@ieeesa.webex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4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topLeftCell="C4" zoomScale="80" zoomScaleNormal="80" workbookViewId="0">
      <selection activeCell="E9" sqref="E9"/>
    </sheetView>
  </sheetViews>
  <sheetFormatPr defaultColWidth="9.453125" defaultRowHeight="12.5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271</v>
      </c>
      <c r="E3" s="5"/>
    </row>
    <row r="4" spans="2:5" ht="20.5">
      <c r="B4" s="3" t="s">
        <v>2</v>
      </c>
      <c r="C4" s="6">
        <v>45600</v>
      </c>
    </row>
    <row r="5" spans="2:5" ht="20.5">
      <c r="B5" s="3" t="s">
        <v>170</v>
      </c>
    </row>
    <row r="6" spans="2:5" ht="20.5">
      <c r="B6" s="7" t="s">
        <v>171</v>
      </c>
    </row>
    <row r="7" spans="2:5" ht="20.5">
      <c r="B7" s="7" t="s">
        <v>3</v>
      </c>
    </row>
    <row r="8" spans="2:5" ht="20.5">
      <c r="B8" s="8" t="s">
        <v>4</v>
      </c>
    </row>
    <row r="9" spans="2:5" ht="15.5">
      <c r="B9" s="9"/>
    </row>
    <row r="10" spans="2:5" ht="20.5">
      <c r="B10" s="3" t="s">
        <v>5</v>
      </c>
      <c r="C10" s="4" t="s">
        <v>272</v>
      </c>
    </row>
    <row r="12" spans="2:5" ht="20.5">
      <c r="B12" s="3" t="s">
        <v>6</v>
      </c>
      <c r="C12" s="4" t="s">
        <v>150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125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7" t="s">
        <v>391</v>
      </c>
      <c r="E22" s="107" t="s">
        <v>390</v>
      </c>
    </row>
    <row r="23" spans="2:6">
      <c r="D23" s="107" t="s">
        <v>389</v>
      </c>
      <c r="E23" s="107" t="s">
        <v>392</v>
      </c>
    </row>
    <row r="24" spans="2:6" ht="37.5" customHeight="1">
      <c r="D24" s="107" t="s">
        <v>395</v>
      </c>
      <c r="E24" s="107" t="s">
        <v>393</v>
      </c>
    </row>
    <row r="25" spans="2:6" ht="108" customHeight="1">
      <c r="D25" s="107" t="s">
        <v>394</v>
      </c>
      <c r="E25" s="107" t="s">
        <v>396</v>
      </c>
      <c r="F25" s="279" t="s">
        <v>397</v>
      </c>
    </row>
    <row r="26" spans="2:6" ht="95.5" customHeight="1">
      <c r="D26" s="279" t="s">
        <v>378</v>
      </c>
      <c r="E26" s="107" t="s">
        <v>163</v>
      </c>
      <c r="F26" s="107" t="s">
        <v>113</v>
      </c>
    </row>
    <row r="27" spans="2:6" ht="120.75" customHeight="1">
      <c r="D27" s="279" t="s">
        <v>379</v>
      </c>
      <c r="E27" s="107" t="s">
        <v>140</v>
      </c>
      <c r="F27" s="158" t="s">
        <v>139</v>
      </c>
    </row>
    <row r="29" spans="2:6" ht="59" customHeight="1">
      <c r="D29" s="2" t="s">
        <v>131</v>
      </c>
      <c r="E29" s="107" t="s">
        <v>380</v>
      </c>
      <c r="F29" s="158" t="s">
        <v>133</v>
      </c>
    </row>
    <row r="30" spans="2:6" ht="67.5" customHeight="1">
      <c r="D30" s="107" t="s">
        <v>381</v>
      </c>
      <c r="E30" s="107" t="s">
        <v>382</v>
      </c>
      <c r="F30" s="279" t="s">
        <v>383</v>
      </c>
    </row>
    <row r="31" spans="2:6" ht="108.5" customHeight="1">
      <c r="D31" s="2" t="s">
        <v>384</v>
      </c>
      <c r="E31" s="107" t="s">
        <v>385</v>
      </c>
      <c r="F31" s="279" t="s">
        <v>386</v>
      </c>
    </row>
    <row r="32" spans="2:6" ht="114" customHeight="1">
      <c r="D32" s="107" t="s">
        <v>387</v>
      </c>
      <c r="E32" s="107" t="s">
        <v>388</v>
      </c>
      <c r="F32" s="279" t="s">
        <v>386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68" zoomScaleNormal="68" workbookViewId="0">
      <selection activeCell="D7" sqref="D7"/>
    </sheetView>
  </sheetViews>
  <sheetFormatPr defaultColWidth="9.453125" defaultRowHeight="12.5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">
      <c r="B1" s="46" t="s">
        <v>15</v>
      </c>
      <c r="C1" s="47" t="s">
        <v>231</v>
      </c>
    </row>
    <row r="2" spans="1:3" ht="15">
      <c r="B2" s="46" t="s">
        <v>16</v>
      </c>
      <c r="C2" s="47" t="s">
        <v>401</v>
      </c>
    </row>
    <row r="3" spans="1:3" ht="15">
      <c r="B3" s="46" t="s">
        <v>17</v>
      </c>
      <c r="C3" s="47" t="s">
        <v>400</v>
      </c>
    </row>
    <row r="4" spans="1:3" ht="40">
      <c r="A4" s="24"/>
      <c r="B4" s="87" t="s">
        <v>273</v>
      </c>
    </row>
    <row r="5" spans="1:3" ht="15.5">
      <c r="A5" s="24"/>
      <c r="B5" s="78"/>
    </row>
    <row r="6" spans="1:3" ht="15.5">
      <c r="A6" s="24"/>
      <c r="B6" s="79"/>
    </row>
    <row r="7" spans="1:3" s="30" customFormat="1" ht="31" customHeight="1">
      <c r="A7" s="136"/>
      <c r="B7" s="34" t="s">
        <v>155</v>
      </c>
    </row>
    <row r="8" spans="1:3" s="30" customFormat="1" ht="76" customHeight="1">
      <c r="A8" s="136"/>
      <c r="B8" s="137" t="s">
        <v>18</v>
      </c>
    </row>
    <row r="9" spans="1:3" s="26" customFormat="1" ht="15.5">
      <c r="A9" s="24"/>
      <c r="B9" s="19"/>
    </row>
    <row r="10" spans="1:3" s="98" customFormat="1" ht="20">
      <c r="A10" s="138">
        <v>1</v>
      </c>
      <c r="B10" s="138" t="s">
        <v>19</v>
      </c>
    </row>
    <row r="11" spans="1:3" s="98" customFormat="1" ht="32.5">
      <c r="A11" s="100"/>
      <c r="B11" s="166" t="s">
        <v>274</v>
      </c>
    </row>
    <row r="12" spans="1:3" s="98" customFormat="1" ht="32.5">
      <c r="A12" s="100"/>
      <c r="B12" s="166" t="s">
        <v>275</v>
      </c>
    </row>
    <row r="13" spans="1:3" s="98" customFormat="1" ht="32.5">
      <c r="A13" s="100"/>
      <c r="B13" s="166" t="s">
        <v>196</v>
      </c>
    </row>
    <row r="14" spans="1:3" s="98" customFormat="1" ht="32.5">
      <c r="A14" s="100"/>
      <c r="B14" s="166" t="s">
        <v>146</v>
      </c>
    </row>
    <row r="15" spans="1:3" s="98" customFormat="1" ht="25">
      <c r="A15" s="100"/>
      <c r="B15" s="166" t="s">
        <v>147</v>
      </c>
    </row>
    <row r="16" spans="1:3" s="98" customFormat="1" ht="25">
      <c r="A16" s="100"/>
      <c r="B16" s="167" t="s">
        <v>148</v>
      </c>
    </row>
    <row r="17" spans="1:6" s="98" customFormat="1" ht="25">
      <c r="A17" s="100"/>
      <c r="B17" s="167" t="s">
        <v>149</v>
      </c>
    </row>
    <row r="18" spans="1:6" s="98" customFormat="1" ht="25">
      <c r="A18" s="100"/>
      <c r="B18" s="166" t="s">
        <v>277</v>
      </c>
    </row>
    <row r="19" spans="1:6" s="98" customFormat="1" ht="20">
      <c r="A19" s="138">
        <v>2</v>
      </c>
      <c r="B19" s="138" t="s">
        <v>20</v>
      </c>
    </row>
    <row r="20" spans="1:6" s="98" customFormat="1" ht="23">
      <c r="A20" s="138"/>
      <c r="B20" s="168" t="s">
        <v>276</v>
      </c>
    </row>
    <row r="21" spans="1:6" ht="15.5">
      <c r="A21" s="19"/>
    </row>
    <row r="22" spans="1:6" ht="15.5">
      <c r="B22" s="25"/>
    </row>
    <row r="23" spans="1:6" ht="15.5">
      <c r="B23" s="25"/>
    </row>
    <row r="24" spans="1:6" s="98" customFormat="1" ht="20.5">
      <c r="A24" s="100"/>
      <c r="B24" s="139" t="s">
        <v>21</v>
      </c>
      <c r="C24" s="140"/>
    </row>
    <row r="25" spans="1:6" s="161" customFormat="1" ht="95.5" customHeight="1">
      <c r="B25" s="161" t="s">
        <v>142</v>
      </c>
      <c r="D25" s="161" t="s">
        <v>145</v>
      </c>
      <c r="E25" s="161" t="s">
        <v>208</v>
      </c>
      <c r="F25" s="161" t="s">
        <v>113</v>
      </c>
    </row>
    <row r="26" spans="1:6" s="98" customFormat="1" ht="120.75" customHeight="1">
      <c r="A26" s="100"/>
      <c r="D26" s="98" t="s">
        <v>164</v>
      </c>
      <c r="E26" s="98" t="s">
        <v>165</v>
      </c>
      <c r="F26" s="160" t="s">
        <v>139</v>
      </c>
    </row>
    <row r="27" spans="1:6" s="98" customFormat="1" ht="20">
      <c r="A27" s="100"/>
      <c r="B27" s="141" t="s">
        <v>22</v>
      </c>
    </row>
    <row r="28" spans="1:6" s="98" customFormat="1" ht="79.5" customHeight="1">
      <c r="A28" s="100"/>
      <c r="B28" s="141" t="s">
        <v>23</v>
      </c>
      <c r="D28" s="98" t="s">
        <v>131</v>
      </c>
      <c r="E28" s="98" t="s">
        <v>162</v>
      </c>
      <c r="F28" s="160" t="s">
        <v>133</v>
      </c>
    </row>
    <row r="29" spans="1:6" s="98" customFormat="1" ht="98.5" customHeight="1">
      <c r="A29" s="100"/>
      <c r="B29" s="141" t="s">
        <v>24</v>
      </c>
      <c r="D29" s="98" t="s">
        <v>134</v>
      </c>
      <c r="E29" s="98" t="s">
        <v>135</v>
      </c>
      <c r="F29" s="160" t="s">
        <v>136</v>
      </c>
    </row>
    <row r="30" spans="1:6" s="98" customFormat="1" ht="20">
      <c r="A30" s="100"/>
      <c r="B30" s="141" t="s">
        <v>25</v>
      </c>
    </row>
    <row r="31" spans="1:6" s="98" customFormat="1" ht="20">
      <c r="A31" s="100"/>
      <c r="B31" s="141" t="s">
        <v>26</v>
      </c>
    </row>
    <row r="32" spans="1:6" s="98" customFormat="1" ht="20">
      <c r="A32" s="100"/>
      <c r="B32" s="142"/>
    </row>
    <row r="33" spans="1:6" s="98" customFormat="1" ht="100">
      <c r="A33" s="100"/>
      <c r="B33" s="211" t="s">
        <v>199</v>
      </c>
      <c r="D33" s="98" t="s">
        <v>197</v>
      </c>
      <c r="E33" s="98" t="s">
        <v>182</v>
      </c>
      <c r="F33" s="160" t="s">
        <v>198</v>
      </c>
    </row>
    <row r="34" spans="1:6" s="98" customFormat="1" ht="20">
      <c r="A34" s="100"/>
      <c r="B34" s="142"/>
    </row>
    <row r="35" spans="1:6" s="98" customFormat="1" ht="80">
      <c r="A35" s="100"/>
      <c r="B35" s="212" t="s">
        <v>200</v>
      </c>
      <c r="D35" s="213" t="s">
        <v>200</v>
      </c>
      <c r="E35" s="98" t="s">
        <v>201</v>
      </c>
      <c r="F35" s="160" t="s">
        <v>202</v>
      </c>
    </row>
    <row r="36" spans="1:6" s="98" customFormat="1" ht="20">
      <c r="A36" s="100"/>
      <c r="B36" s="142"/>
    </row>
    <row r="37" spans="1:6" s="98" customFormat="1" ht="20">
      <c r="A37" s="100"/>
      <c r="B37" s="138" t="s">
        <v>27</v>
      </c>
    </row>
    <row r="38" spans="1:6" s="98" customFormat="1" ht="20">
      <c r="A38" s="100"/>
    </row>
    <row r="40" spans="1:6">
      <c r="B40" s="28"/>
    </row>
    <row r="41" spans="1:6">
      <c r="B41" s="28"/>
    </row>
    <row r="42" spans="1:6" ht="15.5">
      <c r="B42" s="29"/>
    </row>
    <row r="43" spans="1:6" ht="15.5">
      <c r="B43" s="29"/>
    </row>
    <row r="44" spans="1:6" ht="15.5">
      <c r="B44" s="29"/>
    </row>
    <row r="45" spans="1:6" ht="15.5">
      <c r="B45" s="29"/>
    </row>
    <row r="46" spans="1:6" ht="15.5">
      <c r="B46" s="29"/>
    </row>
    <row r="47" spans="1:6" ht="15.5">
      <c r="B47" s="29"/>
    </row>
    <row r="48" spans="1:6" ht="15.5">
      <c r="B48" s="26"/>
    </row>
    <row r="49" spans="2:2" ht="15.5">
      <c r="B49" s="26"/>
    </row>
    <row r="50" spans="2:2" ht="15.5">
      <c r="B50" s="26"/>
    </row>
    <row r="51" spans="2:2" ht="15.5">
      <c r="B51" s="26"/>
    </row>
    <row r="52" spans="2:2" ht="15.5">
      <c r="B52" s="26"/>
    </row>
    <row r="53" spans="2:2" ht="15.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0"/>
  <sheetViews>
    <sheetView topLeftCell="A39" zoomScaleNormal="100" workbookViewId="0">
      <selection activeCell="D37" sqref="D37:H40"/>
    </sheetView>
  </sheetViews>
  <sheetFormatPr defaultColWidth="11.453125" defaultRowHeight="15.5"/>
  <cols>
    <col min="1" max="1" width="15.6328125" style="80" customWidth="1"/>
    <col min="2" max="2" width="10.453125" style="80" customWidth="1"/>
    <col min="3" max="3" width="14.453125" style="80" customWidth="1"/>
    <col min="4" max="4" width="12.1796875" style="80" customWidth="1"/>
    <col min="5" max="5" width="11.36328125" style="80" customWidth="1"/>
    <col min="6" max="6" width="11.54296875" style="80" customWidth="1"/>
    <col min="7" max="7" width="11.1796875" style="80" customWidth="1"/>
    <col min="8" max="9" width="10.81640625" style="80" customWidth="1"/>
    <col min="10" max="12" width="10.453125" style="80" customWidth="1"/>
    <col min="13" max="13" width="11.1796875" style="80" customWidth="1"/>
    <col min="14" max="14" width="10.453125" style="80" customWidth="1"/>
    <col min="15" max="15" width="11" style="80" customWidth="1"/>
    <col min="16" max="16" width="11.6328125" style="80" customWidth="1"/>
    <col min="17" max="17" width="11.1796875" style="80" customWidth="1"/>
    <col min="18" max="18" width="10.453125" style="80" customWidth="1"/>
    <col min="19" max="19" width="10.6328125" style="169" customWidth="1"/>
    <col min="20" max="20" width="11" style="169" customWidth="1"/>
    <col min="21" max="21" width="10.54296875" style="169" customWidth="1"/>
    <col min="22" max="22" width="11.90625" style="169" customWidth="1"/>
    <col min="23" max="23" width="10.1796875" style="169" customWidth="1"/>
    <col min="24" max="29" width="3.81640625" style="169" customWidth="1"/>
    <col min="30" max="16384" width="11.453125" style="80"/>
  </cols>
  <sheetData>
    <row r="1" spans="1:36" s="165" customFormat="1" ht="19.5" customHeight="1" thickBot="1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80"/>
      <c r="AE1" s="80"/>
      <c r="AF1" s="80"/>
      <c r="AG1" s="80"/>
      <c r="AH1" s="155"/>
    </row>
    <row r="2" spans="1:36" s="108" customFormat="1" ht="19.649999999999999" customHeight="1" thickBot="1">
      <c r="A2" s="318" t="s">
        <v>405</v>
      </c>
      <c r="B2" s="319" t="s">
        <v>278</v>
      </c>
      <c r="C2" s="319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1"/>
      <c r="Z2" s="321"/>
      <c r="AA2" s="320"/>
      <c r="AB2" s="321"/>
      <c r="AC2" s="322"/>
      <c r="AD2" s="80"/>
      <c r="AE2" s="80"/>
      <c r="AF2" s="80"/>
      <c r="AG2" s="80"/>
      <c r="AH2" s="263"/>
    </row>
    <row r="3" spans="1:36" s="108" customFormat="1" ht="19.25" customHeight="1">
      <c r="A3" s="323"/>
      <c r="B3" s="324" t="s">
        <v>279</v>
      </c>
      <c r="C3" s="324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6"/>
      <c r="AD3" s="188"/>
      <c r="AE3" s="187"/>
      <c r="AF3" s="188"/>
      <c r="AG3" s="189"/>
      <c r="AH3" s="263"/>
    </row>
    <row r="4" spans="1:36" s="108" customFormat="1" ht="19.649999999999999" customHeight="1" thickBot="1">
      <c r="A4" s="323"/>
      <c r="B4" s="327" t="s">
        <v>154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9"/>
      <c r="AA4" s="328"/>
      <c r="AB4" s="328"/>
      <c r="AC4" s="330"/>
      <c r="AD4" s="190"/>
      <c r="AE4" s="190"/>
      <c r="AF4" s="190"/>
      <c r="AG4" s="191"/>
      <c r="AH4" s="263"/>
    </row>
    <row r="5" spans="1:36" s="169" customFormat="1" ht="12.9" customHeight="1" thickBot="1">
      <c r="A5" s="331" t="s">
        <v>188</v>
      </c>
      <c r="B5" s="332" t="s">
        <v>30</v>
      </c>
      <c r="C5" s="333"/>
      <c r="D5" s="334" t="s">
        <v>31</v>
      </c>
      <c r="E5" s="335"/>
      <c r="F5" s="335"/>
      <c r="G5" s="335"/>
      <c r="H5" s="336"/>
      <c r="I5" s="334" t="s">
        <v>32</v>
      </c>
      <c r="J5" s="335"/>
      <c r="K5" s="335"/>
      <c r="L5" s="335"/>
      <c r="M5" s="336"/>
      <c r="N5" s="334" t="s">
        <v>33</v>
      </c>
      <c r="O5" s="335"/>
      <c r="P5" s="335"/>
      <c r="Q5" s="335"/>
      <c r="R5" s="336"/>
      <c r="S5" s="334" t="s">
        <v>34</v>
      </c>
      <c r="T5" s="335"/>
      <c r="U5" s="335"/>
      <c r="V5" s="335"/>
      <c r="W5" s="336"/>
      <c r="X5" s="334" t="s">
        <v>35</v>
      </c>
      <c r="Y5" s="335"/>
      <c r="Z5" s="336"/>
      <c r="AA5" s="334" t="s">
        <v>36</v>
      </c>
      <c r="AB5" s="335"/>
      <c r="AC5" s="336"/>
      <c r="AD5" s="192"/>
      <c r="AE5" s="192" t="s">
        <v>29</v>
      </c>
      <c r="AF5" s="192"/>
      <c r="AG5" s="193"/>
      <c r="AH5" s="262"/>
    </row>
    <row r="6" spans="1:36" s="169" customFormat="1" ht="12.65" customHeight="1" thickBot="1">
      <c r="A6" s="337"/>
      <c r="B6" s="338">
        <f>DATE(2024,11,10)</f>
        <v>45606</v>
      </c>
      <c r="C6" s="339"/>
      <c r="D6" s="340">
        <f>B6+1</f>
        <v>45607</v>
      </c>
      <c r="E6" s="340"/>
      <c r="F6" s="340"/>
      <c r="G6" s="340"/>
      <c r="H6" s="341"/>
      <c r="I6" s="342">
        <f>D6+1</f>
        <v>45608</v>
      </c>
      <c r="J6" s="340"/>
      <c r="K6" s="340"/>
      <c r="L6" s="340"/>
      <c r="M6" s="341"/>
      <c r="N6" s="342">
        <f>I6+1</f>
        <v>45609</v>
      </c>
      <c r="O6" s="340"/>
      <c r="P6" s="340"/>
      <c r="Q6" s="340"/>
      <c r="R6" s="341"/>
      <c r="S6" s="342">
        <f>N6+1</f>
        <v>45610</v>
      </c>
      <c r="T6" s="340"/>
      <c r="U6" s="340"/>
      <c r="V6" s="340"/>
      <c r="W6" s="341"/>
      <c r="X6" s="343">
        <f>S6+1</f>
        <v>45611</v>
      </c>
      <c r="Y6" s="344"/>
      <c r="Z6" s="345"/>
      <c r="AA6" s="343">
        <f>X6+1</f>
        <v>45612</v>
      </c>
      <c r="AB6" s="344"/>
      <c r="AC6" s="345"/>
      <c r="AD6" s="291" t="s">
        <v>130</v>
      </c>
      <c r="AE6" s="292"/>
      <c r="AF6" s="292"/>
      <c r="AG6" s="293"/>
      <c r="AH6" s="262"/>
    </row>
    <row r="7" spans="1:36" s="169" customFormat="1" ht="12.65" customHeight="1" thickBot="1">
      <c r="A7" s="337"/>
      <c r="B7" s="346" t="s">
        <v>167</v>
      </c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8"/>
      <c r="X7" s="349"/>
      <c r="Y7" s="350"/>
      <c r="Z7" s="351"/>
      <c r="AA7" s="349"/>
      <c r="AB7" s="350"/>
      <c r="AC7" s="351"/>
      <c r="AD7" s="294"/>
      <c r="AE7" s="295"/>
      <c r="AF7" s="295"/>
      <c r="AG7" s="296"/>
      <c r="AH7" s="262"/>
    </row>
    <row r="8" spans="1:36" s="108" customFormat="1" ht="38.25" customHeight="1" thickBot="1">
      <c r="A8" s="352"/>
      <c r="B8" s="283" t="s">
        <v>203</v>
      </c>
      <c r="C8" s="284"/>
      <c r="D8" s="261" t="s">
        <v>37</v>
      </c>
      <c r="E8" s="264" t="s">
        <v>38</v>
      </c>
      <c r="F8" s="264" t="s">
        <v>39</v>
      </c>
      <c r="G8" s="264" t="s">
        <v>40</v>
      </c>
      <c r="H8" s="265" t="s">
        <v>280</v>
      </c>
      <c r="I8" s="261" t="s">
        <v>37</v>
      </c>
      <c r="J8" s="264" t="s">
        <v>38</v>
      </c>
      <c r="K8" s="264" t="s">
        <v>39</v>
      </c>
      <c r="L8" s="264" t="s">
        <v>40</v>
      </c>
      <c r="M8" s="265" t="s">
        <v>280</v>
      </c>
      <c r="N8" s="261" t="s">
        <v>37</v>
      </c>
      <c r="O8" s="264" t="s">
        <v>38</v>
      </c>
      <c r="P8" s="264" t="s">
        <v>39</v>
      </c>
      <c r="Q8" s="264" t="s">
        <v>40</v>
      </c>
      <c r="R8" s="265" t="s">
        <v>280</v>
      </c>
      <c r="S8" s="261" t="s">
        <v>37</v>
      </c>
      <c r="T8" s="264" t="s">
        <v>38</v>
      </c>
      <c r="U8" s="264" t="s">
        <v>39</v>
      </c>
      <c r="V8" s="264" t="s">
        <v>40</v>
      </c>
      <c r="W8" s="265" t="s">
        <v>280</v>
      </c>
      <c r="X8" s="349"/>
      <c r="Y8" s="350"/>
      <c r="Z8" s="351"/>
      <c r="AA8" s="349"/>
      <c r="AB8" s="350"/>
      <c r="AC8" s="351"/>
      <c r="AD8" s="275" t="s">
        <v>365</v>
      </c>
      <c r="AE8" s="200" t="s">
        <v>367</v>
      </c>
      <c r="AF8" s="194" t="s">
        <v>28</v>
      </c>
      <c r="AG8" s="201" t="s">
        <v>172</v>
      </c>
      <c r="AH8" s="263"/>
    </row>
    <row r="9" spans="1:36" s="169" customFormat="1" ht="15" customHeight="1">
      <c r="A9" s="353" t="s">
        <v>41</v>
      </c>
      <c r="B9" s="350"/>
      <c r="C9" s="351"/>
      <c r="D9" s="354" t="s">
        <v>42</v>
      </c>
      <c r="E9" s="354"/>
      <c r="F9" s="354"/>
      <c r="G9" s="355"/>
      <c r="H9" s="356"/>
      <c r="I9" s="357" t="s">
        <v>42</v>
      </c>
      <c r="J9" s="354"/>
      <c r="K9" s="354"/>
      <c r="L9" s="354"/>
      <c r="M9" s="356"/>
      <c r="N9" s="357" t="s">
        <v>42</v>
      </c>
      <c r="O9" s="354"/>
      <c r="P9" s="354"/>
      <c r="Q9" s="354"/>
      <c r="R9" s="356"/>
      <c r="S9" s="357" t="s">
        <v>42</v>
      </c>
      <c r="T9" s="354"/>
      <c r="U9" s="354"/>
      <c r="V9" s="354"/>
      <c r="W9" s="356"/>
      <c r="X9" s="349"/>
      <c r="Y9" s="350"/>
      <c r="Z9" s="351"/>
      <c r="AA9" s="349"/>
      <c r="AB9" s="350"/>
      <c r="AC9" s="351"/>
      <c r="AD9" s="214">
        <v>0.29166666666666669</v>
      </c>
      <c r="AE9" s="217">
        <f t="shared" ref="AE9:AE40" si="0">AD9+3/24</f>
        <v>0.41666666666666669</v>
      </c>
      <c r="AF9" s="223">
        <f t="shared" ref="AF9:AF40" si="1">AD9+8/24</f>
        <v>0.625</v>
      </c>
      <c r="AG9" s="227">
        <f t="shared" ref="AG9:AG40" si="2">AD9+17/24</f>
        <v>1</v>
      </c>
      <c r="AH9" s="274" t="s">
        <v>366</v>
      </c>
      <c r="AI9" s="273"/>
      <c r="AJ9" s="561"/>
    </row>
    <row r="10" spans="1:36" s="169" customFormat="1" ht="15" customHeight="1" thickBot="1">
      <c r="A10" s="358" t="s">
        <v>43</v>
      </c>
      <c r="B10" s="350"/>
      <c r="C10" s="351"/>
      <c r="D10" s="359"/>
      <c r="E10" s="359"/>
      <c r="F10" s="359"/>
      <c r="G10" s="359"/>
      <c r="H10" s="360"/>
      <c r="I10" s="361"/>
      <c r="J10" s="359"/>
      <c r="K10" s="359"/>
      <c r="L10" s="359"/>
      <c r="M10" s="360"/>
      <c r="N10" s="361"/>
      <c r="O10" s="359"/>
      <c r="P10" s="359"/>
      <c r="Q10" s="359"/>
      <c r="R10" s="360"/>
      <c r="S10" s="361"/>
      <c r="T10" s="359"/>
      <c r="U10" s="359"/>
      <c r="V10" s="359"/>
      <c r="W10" s="360"/>
      <c r="X10" s="349"/>
      <c r="Y10" s="350"/>
      <c r="Z10" s="351"/>
      <c r="AA10" s="349"/>
      <c r="AB10" s="350"/>
      <c r="AC10" s="351"/>
      <c r="AD10" s="195">
        <f>AD9+0.5/24</f>
        <v>0.3125</v>
      </c>
      <c r="AE10" s="196">
        <f t="shared" si="0"/>
        <v>0.4375</v>
      </c>
      <c r="AF10" s="223">
        <f t="shared" si="1"/>
        <v>0.64583333333333326</v>
      </c>
      <c r="AG10" s="199">
        <f t="shared" si="2"/>
        <v>1.0208333333333335</v>
      </c>
      <c r="AH10" s="262"/>
    </row>
    <row r="11" spans="1:36" s="169" customFormat="1" ht="15" customHeight="1">
      <c r="A11" s="362" t="s">
        <v>44</v>
      </c>
      <c r="B11" s="350"/>
      <c r="C11" s="351"/>
      <c r="D11" s="363" t="s">
        <v>281</v>
      </c>
      <c r="E11" s="364"/>
      <c r="F11" s="364"/>
      <c r="G11" s="364"/>
      <c r="H11" s="365"/>
      <c r="I11" s="366" t="s">
        <v>282</v>
      </c>
      <c r="J11" s="367"/>
      <c r="K11" s="368" t="s">
        <v>222</v>
      </c>
      <c r="L11" s="369" t="s">
        <v>47</v>
      </c>
      <c r="M11" s="367"/>
      <c r="N11" s="370" t="s">
        <v>48</v>
      </c>
      <c r="O11" s="371"/>
      <c r="P11" s="371"/>
      <c r="Q11" s="371"/>
      <c r="R11" s="372"/>
      <c r="S11" s="366" t="s">
        <v>282</v>
      </c>
      <c r="T11" s="373" t="s">
        <v>46</v>
      </c>
      <c r="U11" s="374" t="s">
        <v>57</v>
      </c>
      <c r="V11" s="369" t="s">
        <v>47</v>
      </c>
      <c r="W11" s="367"/>
      <c r="X11" s="349"/>
      <c r="Y11" s="350"/>
      <c r="Z11" s="351"/>
      <c r="AA11" s="349"/>
      <c r="AB11" s="350"/>
      <c r="AC11" s="351"/>
      <c r="AD11" s="195">
        <f t="shared" ref="AD11:AD40" si="3">AD10+0.5/24</f>
        <v>0.33333333333333331</v>
      </c>
      <c r="AE11" s="196">
        <f t="shared" si="0"/>
        <v>0.45833333333333331</v>
      </c>
      <c r="AF11" s="223">
        <f t="shared" si="1"/>
        <v>0.66666666666666663</v>
      </c>
      <c r="AG11" s="199">
        <f t="shared" si="2"/>
        <v>1.0416666666666667</v>
      </c>
      <c r="AH11" s="262"/>
    </row>
    <row r="12" spans="1:36" s="169" customFormat="1" ht="15" customHeight="1" thickBot="1">
      <c r="A12" s="362" t="s">
        <v>50</v>
      </c>
      <c r="B12" s="350"/>
      <c r="C12" s="351"/>
      <c r="D12" s="375"/>
      <c r="E12" s="376"/>
      <c r="F12" s="376"/>
      <c r="G12" s="376"/>
      <c r="H12" s="377"/>
      <c r="I12" s="378"/>
      <c r="J12" s="379"/>
      <c r="K12" s="380"/>
      <c r="L12" s="381"/>
      <c r="M12" s="379"/>
      <c r="N12" s="382"/>
      <c r="O12" s="383"/>
      <c r="P12" s="383"/>
      <c r="Q12" s="383"/>
      <c r="R12" s="384"/>
      <c r="S12" s="378"/>
      <c r="T12" s="385"/>
      <c r="U12" s="386"/>
      <c r="V12" s="381"/>
      <c r="W12" s="379"/>
      <c r="X12" s="349"/>
      <c r="Y12" s="350"/>
      <c r="Z12" s="351"/>
      <c r="AA12" s="349"/>
      <c r="AB12" s="350"/>
      <c r="AC12" s="351"/>
      <c r="AD12" s="195">
        <f t="shared" si="3"/>
        <v>0.35416666666666663</v>
      </c>
      <c r="AE12" s="196">
        <f t="shared" si="0"/>
        <v>0.47916666666666663</v>
      </c>
      <c r="AF12" s="223">
        <f t="shared" si="1"/>
        <v>0.6875</v>
      </c>
      <c r="AG12" s="199">
        <f t="shared" si="2"/>
        <v>1.0625</v>
      </c>
      <c r="AH12" s="262"/>
    </row>
    <row r="13" spans="1:36" s="169" customFormat="1" ht="15" customHeight="1">
      <c r="A13" s="362" t="s">
        <v>51</v>
      </c>
      <c r="B13" s="350"/>
      <c r="C13" s="351"/>
      <c r="D13" s="375"/>
      <c r="E13" s="376"/>
      <c r="F13" s="376"/>
      <c r="G13" s="376"/>
      <c r="H13" s="377"/>
      <c r="I13" s="378"/>
      <c r="J13" s="379"/>
      <c r="K13" s="380"/>
      <c r="L13" s="381"/>
      <c r="M13" s="379"/>
      <c r="N13" s="387" t="s">
        <v>282</v>
      </c>
      <c r="O13" s="367"/>
      <c r="P13" s="367"/>
      <c r="Q13" s="388" t="s">
        <v>283</v>
      </c>
      <c r="R13" s="367"/>
      <c r="S13" s="378"/>
      <c r="T13" s="385"/>
      <c r="U13" s="386"/>
      <c r="V13" s="381"/>
      <c r="W13" s="379"/>
      <c r="X13" s="349"/>
      <c r="Y13" s="350"/>
      <c r="Z13" s="351"/>
      <c r="AA13" s="363" t="s">
        <v>284</v>
      </c>
      <c r="AB13" s="364"/>
      <c r="AC13" s="365"/>
      <c r="AD13" s="195">
        <f t="shared" si="3"/>
        <v>0.37499999999999994</v>
      </c>
      <c r="AE13" s="196">
        <f t="shared" si="0"/>
        <v>0.49999999999999994</v>
      </c>
      <c r="AF13" s="223">
        <f t="shared" si="1"/>
        <v>0.70833333333333326</v>
      </c>
      <c r="AG13" s="199">
        <f t="shared" si="2"/>
        <v>1.0833333333333333</v>
      </c>
      <c r="AH13" s="262"/>
    </row>
    <row r="14" spans="1:36" s="169" customFormat="1" ht="15" customHeight="1" thickBot="1">
      <c r="A14" s="362" t="s">
        <v>52</v>
      </c>
      <c r="B14" s="350"/>
      <c r="C14" s="351"/>
      <c r="D14" s="389"/>
      <c r="E14" s="390"/>
      <c r="F14" s="390"/>
      <c r="G14" s="390"/>
      <c r="H14" s="391"/>
      <c r="I14" s="392"/>
      <c r="J14" s="393"/>
      <c r="K14" s="394"/>
      <c r="L14" s="395"/>
      <c r="M14" s="393"/>
      <c r="N14" s="396"/>
      <c r="O14" s="393"/>
      <c r="P14" s="393"/>
      <c r="Q14" s="397"/>
      <c r="R14" s="393"/>
      <c r="S14" s="392"/>
      <c r="T14" s="398"/>
      <c r="U14" s="399"/>
      <c r="V14" s="395"/>
      <c r="W14" s="393"/>
      <c r="X14" s="349"/>
      <c r="Y14" s="350"/>
      <c r="Z14" s="351"/>
      <c r="AA14" s="375"/>
      <c r="AB14" s="376"/>
      <c r="AC14" s="377"/>
      <c r="AD14" s="195">
        <f t="shared" si="3"/>
        <v>0.39583333333333326</v>
      </c>
      <c r="AE14" s="196">
        <f t="shared" si="0"/>
        <v>0.52083333333333326</v>
      </c>
      <c r="AF14" s="223">
        <f t="shared" si="1"/>
        <v>0.72916666666666652</v>
      </c>
      <c r="AG14" s="199">
        <f t="shared" si="2"/>
        <v>1.1041666666666665</v>
      </c>
      <c r="AH14" s="262"/>
    </row>
    <row r="15" spans="1:36" s="169" customFormat="1" ht="15" customHeight="1" thickBot="1">
      <c r="A15" s="400" t="s">
        <v>53</v>
      </c>
      <c r="B15" s="350"/>
      <c r="C15" s="351"/>
      <c r="D15" s="401" t="s">
        <v>54</v>
      </c>
      <c r="E15" s="401"/>
      <c r="F15" s="401"/>
      <c r="G15" s="401"/>
      <c r="H15" s="402"/>
      <c r="I15" s="403" t="s">
        <v>54</v>
      </c>
      <c r="J15" s="401"/>
      <c r="K15" s="401"/>
      <c r="L15" s="401"/>
      <c r="M15" s="402"/>
      <c r="N15" s="403" t="s">
        <v>54</v>
      </c>
      <c r="O15" s="401"/>
      <c r="P15" s="401"/>
      <c r="Q15" s="401"/>
      <c r="R15" s="402"/>
      <c r="S15" s="403" t="s">
        <v>54</v>
      </c>
      <c r="T15" s="401"/>
      <c r="U15" s="401"/>
      <c r="V15" s="401"/>
      <c r="W15" s="402"/>
      <c r="X15" s="349"/>
      <c r="Y15" s="350"/>
      <c r="Z15" s="351"/>
      <c r="AA15" s="375"/>
      <c r="AB15" s="376"/>
      <c r="AC15" s="377"/>
      <c r="AD15" s="195">
        <f t="shared" si="3"/>
        <v>0.41666666666666657</v>
      </c>
      <c r="AE15" s="197">
        <f t="shared" si="0"/>
        <v>0.54166666666666652</v>
      </c>
      <c r="AF15" s="223">
        <f t="shared" si="1"/>
        <v>0.74999999999999989</v>
      </c>
      <c r="AG15" s="199">
        <f t="shared" si="2"/>
        <v>1.125</v>
      </c>
      <c r="AH15" s="262"/>
    </row>
    <row r="16" spans="1:36" s="169" customFormat="1" ht="15" customHeight="1">
      <c r="A16" s="404" t="s">
        <v>55</v>
      </c>
      <c r="B16" s="350"/>
      <c r="C16" s="351"/>
      <c r="D16" s="405" t="s">
        <v>56</v>
      </c>
      <c r="E16" s="406"/>
      <c r="F16" s="406"/>
      <c r="G16" s="406"/>
      <c r="H16" s="407"/>
      <c r="I16" s="408" t="s">
        <v>214</v>
      </c>
      <c r="J16" s="367"/>
      <c r="K16" s="409" t="s">
        <v>221</v>
      </c>
      <c r="L16" s="410" t="s">
        <v>285</v>
      </c>
      <c r="M16" s="411">
        <v>802.18</v>
      </c>
      <c r="N16" s="405" t="s">
        <v>286</v>
      </c>
      <c r="O16" s="406"/>
      <c r="P16" s="406"/>
      <c r="Q16" s="406"/>
      <c r="R16" s="407"/>
      <c r="S16" s="366" t="s">
        <v>282</v>
      </c>
      <c r="T16" s="412" t="s">
        <v>287</v>
      </c>
      <c r="U16" s="409" t="s">
        <v>221</v>
      </c>
      <c r="V16" s="410" t="s">
        <v>285</v>
      </c>
      <c r="W16" s="367"/>
      <c r="X16" s="349"/>
      <c r="Y16" s="350"/>
      <c r="Z16" s="351"/>
      <c r="AA16" s="375"/>
      <c r="AB16" s="376"/>
      <c r="AC16" s="377"/>
      <c r="AD16" s="195">
        <f t="shared" si="3"/>
        <v>0.43749999999999989</v>
      </c>
      <c r="AE16" s="197">
        <f t="shared" si="0"/>
        <v>0.56249999999999989</v>
      </c>
      <c r="AF16" s="223">
        <f t="shared" si="1"/>
        <v>0.77083333333333326</v>
      </c>
      <c r="AG16" s="199">
        <f t="shared" si="2"/>
        <v>1.1458333333333333</v>
      </c>
      <c r="AH16" s="262"/>
    </row>
    <row r="17" spans="1:34" s="169" customFormat="1" ht="15" customHeight="1" thickBot="1">
      <c r="A17" s="404" t="s">
        <v>58</v>
      </c>
      <c r="B17" s="350"/>
      <c r="C17" s="351"/>
      <c r="D17" s="370"/>
      <c r="E17" s="371"/>
      <c r="F17" s="371"/>
      <c r="G17" s="371"/>
      <c r="H17" s="372"/>
      <c r="I17" s="413"/>
      <c r="J17" s="379"/>
      <c r="K17" s="414"/>
      <c r="L17" s="415"/>
      <c r="M17" s="416"/>
      <c r="N17" s="382"/>
      <c r="O17" s="383"/>
      <c r="P17" s="383"/>
      <c r="Q17" s="383"/>
      <c r="R17" s="384"/>
      <c r="S17" s="378"/>
      <c r="T17" s="417"/>
      <c r="U17" s="414"/>
      <c r="V17" s="415"/>
      <c r="W17" s="379"/>
      <c r="X17" s="349"/>
      <c r="Y17" s="350"/>
      <c r="Z17" s="351"/>
      <c r="AA17" s="375"/>
      <c r="AB17" s="376"/>
      <c r="AC17" s="377"/>
      <c r="AD17" s="195">
        <f t="shared" si="3"/>
        <v>0.4583333333333332</v>
      </c>
      <c r="AE17" s="197">
        <f t="shared" si="0"/>
        <v>0.58333333333333326</v>
      </c>
      <c r="AF17" s="223">
        <f t="shared" si="1"/>
        <v>0.79166666666666652</v>
      </c>
      <c r="AG17" s="199">
        <f t="shared" si="2"/>
        <v>1.1666666666666665</v>
      </c>
      <c r="AH17" s="262"/>
    </row>
    <row r="18" spans="1:34" s="169" customFormat="1" ht="15" customHeight="1">
      <c r="A18" s="404" t="s">
        <v>59</v>
      </c>
      <c r="B18" s="350"/>
      <c r="C18" s="351"/>
      <c r="D18" s="370"/>
      <c r="E18" s="371"/>
      <c r="F18" s="371"/>
      <c r="G18" s="371"/>
      <c r="H18" s="372"/>
      <c r="I18" s="413"/>
      <c r="J18" s="379"/>
      <c r="K18" s="414"/>
      <c r="L18" s="415"/>
      <c r="M18" s="416"/>
      <c r="N18" s="405" t="s">
        <v>189</v>
      </c>
      <c r="O18" s="406"/>
      <c r="P18" s="406"/>
      <c r="Q18" s="406"/>
      <c r="R18" s="407"/>
      <c r="S18" s="378"/>
      <c r="T18" s="417"/>
      <c r="U18" s="414"/>
      <c r="V18" s="415"/>
      <c r="W18" s="379"/>
      <c r="X18" s="349"/>
      <c r="Y18" s="350"/>
      <c r="Z18" s="351"/>
      <c r="AA18" s="375"/>
      <c r="AB18" s="376"/>
      <c r="AC18" s="377"/>
      <c r="AD18" s="195">
        <f t="shared" si="3"/>
        <v>0.47916666666666652</v>
      </c>
      <c r="AE18" s="197">
        <f t="shared" si="0"/>
        <v>0.60416666666666652</v>
      </c>
      <c r="AF18" s="223">
        <f t="shared" si="1"/>
        <v>0.81249999999999978</v>
      </c>
      <c r="AG18" s="199">
        <f t="shared" si="2"/>
        <v>1.1875</v>
      </c>
      <c r="AH18" s="262"/>
    </row>
    <row r="19" spans="1:34" s="169" customFormat="1" ht="15" customHeight="1" thickBot="1">
      <c r="A19" s="404" t="s">
        <v>60</v>
      </c>
      <c r="B19" s="350"/>
      <c r="C19" s="351"/>
      <c r="D19" s="382"/>
      <c r="E19" s="383"/>
      <c r="F19" s="383"/>
      <c r="G19" s="383"/>
      <c r="H19" s="384"/>
      <c r="I19" s="418"/>
      <c r="J19" s="393"/>
      <c r="K19" s="419"/>
      <c r="L19" s="420"/>
      <c r="M19" s="421"/>
      <c r="N19" s="382"/>
      <c r="O19" s="383"/>
      <c r="P19" s="383"/>
      <c r="Q19" s="383"/>
      <c r="R19" s="384"/>
      <c r="S19" s="392"/>
      <c r="T19" s="422"/>
      <c r="U19" s="419"/>
      <c r="V19" s="420"/>
      <c r="W19" s="393"/>
      <c r="X19" s="349"/>
      <c r="Y19" s="350"/>
      <c r="Z19" s="351"/>
      <c r="AA19" s="375"/>
      <c r="AB19" s="376"/>
      <c r="AC19" s="377"/>
      <c r="AD19" s="195">
        <f t="shared" si="3"/>
        <v>0.49999999999999983</v>
      </c>
      <c r="AE19" s="197">
        <f t="shared" si="0"/>
        <v>0.62499999999999978</v>
      </c>
      <c r="AF19" s="223">
        <f t="shared" si="1"/>
        <v>0.83333333333333315</v>
      </c>
      <c r="AG19" s="199">
        <f t="shared" si="2"/>
        <v>1.2083333333333333</v>
      </c>
      <c r="AH19" s="262"/>
    </row>
    <row r="20" spans="1:34" s="169" customFormat="1" ht="15" customHeight="1" thickBot="1">
      <c r="A20" s="358" t="s">
        <v>61</v>
      </c>
      <c r="B20" s="350"/>
      <c r="C20" s="351"/>
      <c r="D20" s="354" t="s">
        <v>62</v>
      </c>
      <c r="E20" s="354"/>
      <c r="F20" s="354"/>
      <c r="G20" s="354"/>
      <c r="H20" s="356"/>
      <c r="I20" s="354" t="s">
        <v>62</v>
      </c>
      <c r="J20" s="354"/>
      <c r="K20" s="354"/>
      <c r="L20" s="354"/>
      <c r="M20" s="356"/>
      <c r="N20" s="354" t="s">
        <v>62</v>
      </c>
      <c r="O20" s="354"/>
      <c r="P20" s="354"/>
      <c r="Q20" s="354"/>
      <c r="R20" s="356"/>
      <c r="S20" s="354" t="s">
        <v>62</v>
      </c>
      <c r="T20" s="354"/>
      <c r="U20" s="354"/>
      <c r="V20" s="354"/>
      <c r="W20" s="356"/>
      <c r="X20" s="349"/>
      <c r="Y20" s="350"/>
      <c r="Z20" s="351"/>
      <c r="AA20" s="375"/>
      <c r="AB20" s="376"/>
      <c r="AC20" s="377"/>
      <c r="AD20" s="195">
        <f t="shared" si="3"/>
        <v>0.52083333333333315</v>
      </c>
      <c r="AE20" s="197">
        <f t="shared" si="0"/>
        <v>0.64583333333333315</v>
      </c>
      <c r="AF20" s="223">
        <f t="shared" si="1"/>
        <v>0.85416666666666652</v>
      </c>
      <c r="AG20" s="199">
        <f t="shared" si="2"/>
        <v>1.2291666666666665</v>
      </c>
      <c r="AH20" s="262"/>
    </row>
    <row r="21" spans="1:34" s="169" customFormat="1" ht="15" customHeight="1" thickBot="1">
      <c r="A21" s="358" t="s">
        <v>63</v>
      </c>
      <c r="B21" s="350"/>
      <c r="C21" s="351"/>
      <c r="D21" s="359"/>
      <c r="E21" s="359"/>
      <c r="F21" s="359"/>
      <c r="G21" s="359"/>
      <c r="H21" s="360"/>
      <c r="I21" s="359"/>
      <c r="J21" s="359"/>
      <c r="K21" s="359"/>
      <c r="L21" s="359"/>
      <c r="M21" s="360"/>
      <c r="N21" s="359"/>
      <c r="O21" s="359"/>
      <c r="P21" s="359"/>
      <c r="Q21" s="359"/>
      <c r="R21" s="360"/>
      <c r="S21" s="359"/>
      <c r="T21" s="359"/>
      <c r="U21" s="359"/>
      <c r="V21" s="359"/>
      <c r="W21" s="360"/>
      <c r="X21" s="363" t="s">
        <v>288</v>
      </c>
      <c r="Y21" s="364"/>
      <c r="Z21" s="365"/>
      <c r="AA21" s="375"/>
      <c r="AB21" s="376"/>
      <c r="AC21" s="377"/>
      <c r="AD21" s="195">
        <f t="shared" si="3"/>
        <v>0.54166666666666652</v>
      </c>
      <c r="AE21" s="197">
        <f t="shared" si="0"/>
        <v>0.66666666666666652</v>
      </c>
      <c r="AF21" s="223">
        <f t="shared" si="1"/>
        <v>0.87499999999999978</v>
      </c>
      <c r="AG21" s="199">
        <f t="shared" si="2"/>
        <v>1.25</v>
      </c>
      <c r="AH21" s="262"/>
    </row>
    <row r="22" spans="1:34" s="169" customFormat="1" ht="15" customHeight="1" thickBot="1">
      <c r="A22" s="404" t="s">
        <v>64</v>
      </c>
      <c r="B22" s="350"/>
      <c r="C22" s="351"/>
      <c r="D22" s="366" t="s">
        <v>282</v>
      </c>
      <c r="E22" s="423" t="s">
        <v>289</v>
      </c>
      <c r="F22" s="374" t="s">
        <v>57</v>
      </c>
      <c r="G22" s="367"/>
      <c r="H22" s="367"/>
      <c r="I22" s="366" t="s">
        <v>282</v>
      </c>
      <c r="J22" s="423" t="s">
        <v>289</v>
      </c>
      <c r="K22" s="374" t="s">
        <v>57</v>
      </c>
      <c r="L22" s="369" t="s">
        <v>47</v>
      </c>
      <c r="M22" s="367"/>
      <c r="N22" s="366" t="s">
        <v>282</v>
      </c>
      <c r="O22" s="423" t="s">
        <v>289</v>
      </c>
      <c r="P22" s="374" t="s">
        <v>57</v>
      </c>
      <c r="Q22" s="369" t="s">
        <v>45</v>
      </c>
      <c r="R22" s="367"/>
      <c r="S22" s="366" t="s">
        <v>282</v>
      </c>
      <c r="T22" s="423" t="s">
        <v>289</v>
      </c>
      <c r="U22" s="424" t="s">
        <v>49</v>
      </c>
      <c r="V22" s="368" t="s">
        <v>222</v>
      </c>
      <c r="W22" s="367"/>
      <c r="X22" s="375"/>
      <c r="Y22" s="376"/>
      <c r="Z22" s="377"/>
      <c r="AA22" s="375"/>
      <c r="AB22" s="376"/>
      <c r="AC22" s="377"/>
      <c r="AD22" s="195">
        <f t="shared" si="3"/>
        <v>0.56249999999999989</v>
      </c>
      <c r="AE22" s="197">
        <f t="shared" si="0"/>
        <v>0.68749999999999989</v>
      </c>
      <c r="AF22" s="223">
        <f t="shared" si="1"/>
        <v>0.89583333333333326</v>
      </c>
      <c r="AG22" s="199">
        <f t="shared" si="2"/>
        <v>1.2708333333333333</v>
      </c>
      <c r="AH22" s="262"/>
    </row>
    <row r="23" spans="1:34" s="169" customFormat="1" ht="15" customHeight="1">
      <c r="A23" s="404" t="s">
        <v>66</v>
      </c>
      <c r="B23" s="425" t="s">
        <v>223</v>
      </c>
      <c r="C23" s="426"/>
      <c r="D23" s="378"/>
      <c r="E23" s="427"/>
      <c r="F23" s="386"/>
      <c r="G23" s="379"/>
      <c r="H23" s="379"/>
      <c r="I23" s="378"/>
      <c r="J23" s="427"/>
      <c r="K23" s="386"/>
      <c r="L23" s="381"/>
      <c r="M23" s="379"/>
      <c r="N23" s="378"/>
      <c r="O23" s="427"/>
      <c r="P23" s="386"/>
      <c r="Q23" s="381"/>
      <c r="R23" s="379"/>
      <c r="S23" s="378"/>
      <c r="T23" s="427"/>
      <c r="U23" s="428"/>
      <c r="V23" s="380"/>
      <c r="W23" s="379"/>
      <c r="X23" s="375"/>
      <c r="Y23" s="376"/>
      <c r="Z23" s="377"/>
      <c r="AA23" s="375"/>
      <c r="AB23" s="376"/>
      <c r="AC23" s="377"/>
      <c r="AD23" s="195">
        <f t="shared" si="3"/>
        <v>0.58333333333333326</v>
      </c>
      <c r="AE23" s="197">
        <f t="shared" si="0"/>
        <v>0.70833333333333326</v>
      </c>
      <c r="AF23" s="217">
        <f t="shared" si="1"/>
        <v>0.91666666666666652</v>
      </c>
      <c r="AG23" s="199">
        <f t="shared" si="2"/>
        <v>1.2916666666666665</v>
      </c>
      <c r="AH23" s="262"/>
    </row>
    <row r="24" spans="1:34" s="169" customFormat="1" ht="15" customHeight="1" thickBot="1">
      <c r="A24" s="404" t="s">
        <v>67</v>
      </c>
      <c r="B24" s="429"/>
      <c r="C24" s="430"/>
      <c r="D24" s="378"/>
      <c r="E24" s="427"/>
      <c r="F24" s="386"/>
      <c r="G24" s="379"/>
      <c r="H24" s="379"/>
      <c r="I24" s="378"/>
      <c r="J24" s="427"/>
      <c r="K24" s="386"/>
      <c r="L24" s="381"/>
      <c r="M24" s="379"/>
      <c r="N24" s="378"/>
      <c r="O24" s="427"/>
      <c r="P24" s="386"/>
      <c r="Q24" s="381"/>
      <c r="R24" s="379"/>
      <c r="S24" s="378"/>
      <c r="T24" s="427"/>
      <c r="U24" s="428"/>
      <c r="V24" s="380"/>
      <c r="W24" s="379"/>
      <c r="X24" s="375"/>
      <c r="Y24" s="376"/>
      <c r="Z24" s="377"/>
      <c r="AA24" s="375"/>
      <c r="AB24" s="376"/>
      <c r="AC24" s="377"/>
      <c r="AD24" s="195">
        <f t="shared" si="3"/>
        <v>0.60416666666666663</v>
      </c>
      <c r="AE24" s="197">
        <f t="shared" si="0"/>
        <v>0.72916666666666663</v>
      </c>
      <c r="AF24" s="217">
        <f t="shared" si="1"/>
        <v>0.9375</v>
      </c>
      <c r="AG24" s="199">
        <f t="shared" si="2"/>
        <v>1.3125</v>
      </c>
      <c r="AH24" s="262"/>
    </row>
    <row r="25" spans="1:34" s="169" customFormat="1" ht="15" customHeight="1" thickBot="1">
      <c r="A25" s="404" t="s">
        <v>68</v>
      </c>
      <c r="B25" s="350"/>
      <c r="C25" s="351"/>
      <c r="D25" s="392"/>
      <c r="E25" s="431"/>
      <c r="F25" s="399"/>
      <c r="G25" s="393"/>
      <c r="H25" s="393"/>
      <c r="I25" s="392"/>
      <c r="J25" s="431"/>
      <c r="K25" s="399"/>
      <c r="L25" s="395"/>
      <c r="M25" s="393"/>
      <c r="N25" s="392"/>
      <c r="O25" s="431"/>
      <c r="P25" s="399"/>
      <c r="Q25" s="395"/>
      <c r="R25" s="393"/>
      <c r="S25" s="392"/>
      <c r="T25" s="431"/>
      <c r="U25" s="432"/>
      <c r="V25" s="394"/>
      <c r="W25" s="393"/>
      <c r="X25" s="375"/>
      <c r="Y25" s="376"/>
      <c r="Z25" s="377"/>
      <c r="AA25" s="375"/>
      <c r="AB25" s="376"/>
      <c r="AC25" s="377"/>
      <c r="AD25" s="195">
        <f>AD24+0.5/24</f>
        <v>0.625</v>
      </c>
      <c r="AE25" s="197">
        <f t="shared" si="0"/>
        <v>0.75</v>
      </c>
      <c r="AF25" s="217">
        <f t="shared" si="1"/>
        <v>0.95833333333333326</v>
      </c>
      <c r="AG25" s="199">
        <f t="shared" si="2"/>
        <v>1.3333333333333335</v>
      </c>
      <c r="AH25" s="262"/>
    </row>
    <row r="26" spans="1:34" s="169" customFormat="1" ht="15" customHeight="1" thickBot="1">
      <c r="A26" s="400" t="s">
        <v>69</v>
      </c>
      <c r="B26" s="350"/>
      <c r="C26" s="351"/>
      <c r="D26" s="403" t="s">
        <v>54</v>
      </c>
      <c r="E26" s="401"/>
      <c r="F26" s="401"/>
      <c r="G26" s="401"/>
      <c r="H26" s="402"/>
      <c r="I26" s="403" t="s">
        <v>54</v>
      </c>
      <c r="J26" s="401"/>
      <c r="K26" s="401"/>
      <c r="L26" s="401"/>
      <c r="M26" s="402"/>
      <c r="N26" s="403" t="s">
        <v>54</v>
      </c>
      <c r="O26" s="401"/>
      <c r="P26" s="401"/>
      <c r="Q26" s="401"/>
      <c r="R26" s="402"/>
      <c r="S26" s="403" t="s">
        <v>54</v>
      </c>
      <c r="T26" s="401"/>
      <c r="U26" s="401"/>
      <c r="V26" s="401"/>
      <c r="W26" s="402"/>
      <c r="X26" s="375"/>
      <c r="Y26" s="376"/>
      <c r="Z26" s="377"/>
      <c r="AA26" s="375"/>
      <c r="AB26" s="376"/>
      <c r="AC26" s="377"/>
      <c r="AD26" s="195">
        <f t="shared" si="3"/>
        <v>0.64583333333333337</v>
      </c>
      <c r="AE26" s="197">
        <f t="shared" si="0"/>
        <v>0.77083333333333337</v>
      </c>
      <c r="AF26" s="217">
        <f t="shared" si="1"/>
        <v>0.97916666666666674</v>
      </c>
      <c r="AG26" s="199">
        <f t="shared" si="2"/>
        <v>1.3541666666666667</v>
      </c>
      <c r="AH26" s="262"/>
    </row>
    <row r="27" spans="1:34" s="169" customFormat="1" ht="15" customHeight="1">
      <c r="A27" s="362" t="s">
        <v>70</v>
      </c>
      <c r="B27" s="285" t="s">
        <v>224</v>
      </c>
      <c r="C27" s="286"/>
      <c r="D27" s="367"/>
      <c r="E27" s="433" t="s">
        <v>225</v>
      </c>
      <c r="F27" s="424" t="s">
        <v>49</v>
      </c>
      <c r="G27" s="410" t="s">
        <v>285</v>
      </c>
      <c r="H27" s="411">
        <v>802.18</v>
      </c>
      <c r="I27" s="367"/>
      <c r="J27" s="412" t="s">
        <v>287</v>
      </c>
      <c r="K27" s="424" t="s">
        <v>49</v>
      </c>
      <c r="L27" s="434" t="s">
        <v>283</v>
      </c>
      <c r="M27" s="411" t="s">
        <v>204</v>
      </c>
      <c r="N27" s="367"/>
      <c r="O27" s="433" t="s">
        <v>225</v>
      </c>
      <c r="P27" s="424" t="s">
        <v>49</v>
      </c>
      <c r="Q27" s="410" t="s">
        <v>285</v>
      </c>
      <c r="R27" s="411">
        <v>802.24</v>
      </c>
      <c r="S27" s="405" t="s">
        <v>78</v>
      </c>
      <c r="T27" s="406"/>
      <c r="U27" s="406"/>
      <c r="V27" s="406"/>
      <c r="W27" s="407"/>
      <c r="X27" s="375"/>
      <c r="Y27" s="376"/>
      <c r="Z27" s="377"/>
      <c r="AA27" s="375"/>
      <c r="AB27" s="376"/>
      <c r="AC27" s="377"/>
      <c r="AD27" s="195">
        <f t="shared" si="3"/>
        <v>0.66666666666666674</v>
      </c>
      <c r="AE27" s="197">
        <f t="shared" si="0"/>
        <v>0.79166666666666674</v>
      </c>
      <c r="AF27" s="224">
        <f t="shared" si="1"/>
        <v>1</v>
      </c>
      <c r="AG27" s="199">
        <f t="shared" si="2"/>
        <v>1.375</v>
      </c>
      <c r="AH27" s="262"/>
    </row>
    <row r="28" spans="1:34" s="169" customFormat="1" ht="15" customHeight="1" thickBot="1">
      <c r="A28" s="404" t="s">
        <v>71</v>
      </c>
      <c r="B28" s="287"/>
      <c r="C28" s="288"/>
      <c r="D28" s="379"/>
      <c r="E28" s="435"/>
      <c r="F28" s="428"/>
      <c r="G28" s="415"/>
      <c r="H28" s="416"/>
      <c r="I28" s="379"/>
      <c r="J28" s="417"/>
      <c r="K28" s="428"/>
      <c r="L28" s="436"/>
      <c r="M28" s="416"/>
      <c r="N28" s="379"/>
      <c r="O28" s="435"/>
      <c r="P28" s="428"/>
      <c r="Q28" s="415"/>
      <c r="R28" s="416"/>
      <c r="S28" s="370"/>
      <c r="T28" s="371"/>
      <c r="U28" s="371"/>
      <c r="V28" s="371"/>
      <c r="W28" s="372"/>
      <c r="X28" s="375"/>
      <c r="Y28" s="376"/>
      <c r="Z28" s="377"/>
      <c r="AA28" s="389"/>
      <c r="AB28" s="390"/>
      <c r="AC28" s="391"/>
      <c r="AD28" s="195">
        <f t="shared" si="3"/>
        <v>0.68750000000000011</v>
      </c>
      <c r="AE28" s="197">
        <f t="shared" si="0"/>
        <v>0.81250000000000011</v>
      </c>
      <c r="AF28" s="224">
        <f t="shared" si="1"/>
        <v>1.0208333333333335</v>
      </c>
      <c r="AG28" s="199">
        <f t="shared" si="2"/>
        <v>1.3958333333333335</v>
      </c>
      <c r="AH28" s="262"/>
    </row>
    <row r="29" spans="1:34" s="169" customFormat="1" ht="15" customHeight="1" thickBot="1">
      <c r="A29" s="404" t="s">
        <v>72</v>
      </c>
      <c r="B29" s="289"/>
      <c r="C29" s="290"/>
      <c r="D29" s="379"/>
      <c r="E29" s="435"/>
      <c r="F29" s="428"/>
      <c r="G29" s="415"/>
      <c r="H29" s="416"/>
      <c r="I29" s="379"/>
      <c r="J29" s="417"/>
      <c r="K29" s="428"/>
      <c r="L29" s="436"/>
      <c r="M29" s="416"/>
      <c r="N29" s="379"/>
      <c r="O29" s="435"/>
      <c r="P29" s="428"/>
      <c r="Q29" s="415"/>
      <c r="R29" s="416"/>
      <c r="S29" s="370"/>
      <c r="T29" s="371"/>
      <c r="U29" s="371"/>
      <c r="V29" s="371"/>
      <c r="W29" s="372"/>
      <c r="X29" s="375"/>
      <c r="Y29" s="376"/>
      <c r="Z29" s="377"/>
      <c r="AA29" s="349"/>
      <c r="AB29" s="350"/>
      <c r="AC29" s="351"/>
      <c r="AD29" s="195">
        <f t="shared" si="3"/>
        <v>0.70833333333333348</v>
      </c>
      <c r="AE29" s="197">
        <f t="shared" si="0"/>
        <v>0.83333333333333348</v>
      </c>
      <c r="AF29" s="224">
        <f t="shared" si="1"/>
        <v>1.0416666666666667</v>
      </c>
      <c r="AG29" s="199">
        <f t="shared" si="2"/>
        <v>1.416666666666667</v>
      </c>
      <c r="AH29" s="262"/>
    </row>
    <row r="30" spans="1:34" s="169" customFormat="1" ht="15" customHeight="1" thickBot="1">
      <c r="A30" s="404" t="s">
        <v>73</v>
      </c>
      <c r="B30" s="425" t="s">
        <v>74</v>
      </c>
      <c r="C30" s="426"/>
      <c r="D30" s="393"/>
      <c r="E30" s="437"/>
      <c r="F30" s="432"/>
      <c r="G30" s="420"/>
      <c r="H30" s="421"/>
      <c r="I30" s="393"/>
      <c r="J30" s="422"/>
      <c r="K30" s="432"/>
      <c r="L30" s="438"/>
      <c r="M30" s="421"/>
      <c r="N30" s="393"/>
      <c r="O30" s="437"/>
      <c r="P30" s="432"/>
      <c r="Q30" s="420"/>
      <c r="R30" s="421"/>
      <c r="S30" s="382"/>
      <c r="T30" s="383"/>
      <c r="U30" s="383"/>
      <c r="V30" s="383"/>
      <c r="W30" s="384"/>
      <c r="X30" s="389"/>
      <c r="Y30" s="390"/>
      <c r="Z30" s="391"/>
      <c r="AA30" s="349"/>
      <c r="AB30" s="350"/>
      <c r="AC30" s="351"/>
      <c r="AD30" s="195">
        <f t="shared" si="3"/>
        <v>0.72916666666666685</v>
      </c>
      <c r="AE30" s="197">
        <f t="shared" si="0"/>
        <v>0.85416666666666685</v>
      </c>
      <c r="AF30" s="224">
        <f t="shared" si="1"/>
        <v>1.0625000000000002</v>
      </c>
      <c r="AG30" s="199">
        <f t="shared" si="2"/>
        <v>1.4375000000000002</v>
      </c>
      <c r="AH30" s="262"/>
    </row>
    <row r="31" spans="1:34" s="169" customFormat="1" ht="15" customHeight="1" thickBot="1">
      <c r="A31" s="358" t="s">
        <v>75</v>
      </c>
      <c r="B31" s="429"/>
      <c r="C31" s="430"/>
      <c r="D31" s="439"/>
      <c r="E31" s="440"/>
      <c r="F31" s="440"/>
      <c r="G31" s="440"/>
      <c r="H31" s="441"/>
      <c r="I31" s="442" t="s">
        <v>226</v>
      </c>
      <c r="J31" s="443"/>
      <c r="K31" s="443"/>
      <c r="L31" s="443"/>
      <c r="M31" s="280" t="s">
        <v>290</v>
      </c>
      <c r="N31" s="444" t="s">
        <v>151</v>
      </c>
      <c r="O31" s="445"/>
      <c r="P31" s="445"/>
      <c r="Q31" s="445"/>
      <c r="R31" s="446"/>
      <c r="S31" s="439"/>
      <c r="T31" s="440"/>
      <c r="U31" s="440"/>
      <c r="V31" s="440"/>
      <c r="W31" s="441"/>
      <c r="X31" s="350"/>
      <c r="Y31" s="350"/>
      <c r="Z31" s="351"/>
      <c r="AA31" s="349"/>
      <c r="AB31" s="350"/>
      <c r="AC31" s="351"/>
      <c r="AD31" s="195">
        <f t="shared" si="3"/>
        <v>0.75000000000000022</v>
      </c>
      <c r="AE31" s="197">
        <f t="shared" si="0"/>
        <v>0.87500000000000022</v>
      </c>
      <c r="AF31" s="224">
        <f t="shared" si="1"/>
        <v>1.0833333333333335</v>
      </c>
      <c r="AG31" s="199">
        <f t="shared" si="2"/>
        <v>1.4583333333333335</v>
      </c>
      <c r="AH31" s="262"/>
    </row>
    <row r="32" spans="1:34" s="169" customFormat="1" ht="15" customHeight="1" thickBot="1">
      <c r="A32" s="358" t="s">
        <v>76</v>
      </c>
      <c r="B32" s="447" t="s">
        <v>205</v>
      </c>
      <c r="C32" s="448"/>
      <c r="D32" s="411">
        <v>802.19</v>
      </c>
      <c r="E32" s="449"/>
      <c r="F32" s="449"/>
      <c r="G32" s="449"/>
      <c r="H32" s="450"/>
      <c r="I32" s="451"/>
      <c r="J32" s="452"/>
      <c r="K32" s="452"/>
      <c r="L32" s="452"/>
      <c r="M32" s="281"/>
      <c r="N32" s="453"/>
      <c r="O32" s="454"/>
      <c r="P32" s="454"/>
      <c r="Q32" s="454"/>
      <c r="R32" s="455"/>
      <c r="S32" s="456"/>
      <c r="T32" s="449"/>
      <c r="U32" s="449"/>
      <c r="V32" s="449"/>
      <c r="W32" s="411">
        <v>802.19</v>
      </c>
      <c r="X32" s="350"/>
      <c r="Y32" s="350"/>
      <c r="Z32" s="351"/>
      <c r="AA32" s="349"/>
      <c r="AB32" s="350"/>
      <c r="AC32" s="351"/>
      <c r="AD32" s="195">
        <f t="shared" si="3"/>
        <v>0.77083333333333359</v>
      </c>
      <c r="AE32" s="197">
        <f t="shared" si="0"/>
        <v>0.89583333333333359</v>
      </c>
      <c r="AF32" s="224">
        <f t="shared" si="1"/>
        <v>1.104166666666667</v>
      </c>
      <c r="AG32" s="199">
        <f t="shared" si="2"/>
        <v>1.479166666666667</v>
      </c>
      <c r="AH32" s="262"/>
    </row>
    <row r="33" spans="1:34" s="169" customFormat="1" ht="15" customHeight="1" thickBot="1">
      <c r="A33" s="358" t="s">
        <v>79</v>
      </c>
      <c r="B33" s="457"/>
      <c r="C33" s="458"/>
      <c r="D33" s="416"/>
      <c r="E33" s="449"/>
      <c r="F33" s="449"/>
      <c r="G33" s="449"/>
      <c r="H33" s="450"/>
      <c r="I33" s="459"/>
      <c r="J33" s="452"/>
      <c r="K33" s="452"/>
      <c r="L33" s="452"/>
      <c r="M33" s="460"/>
      <c r="N33" s="453"/>
      <c r="O33" s="454"/>
      <c r="P33" s="454"/>
      <c r="Q33" s="454"/>
      <c r="R33" s="455"/>
      <c r="S33" s="456"/>
      <c r="T33" s="449"/>
      <c r="U33" s="449"/>
      <c r="V33" s="449"/>
      <c r="W33" s="416"/>
      <c r="X33" s="350"/>
      <c r="Y33" s="461"/>
      <c r="Z33" s="351"/>
      <c r="AA33" s="349"/>
      <c r="AB33" s="350"/>
      <c r="AC33" s="351"/>
      <c r="AD33" s="195">
        <f t="shared" si="3"/>
        <v>0.79166666666666696</v>
      </c>
      <c r="AE33" s="197">
        <f t="shared" si="0"/>
        <v>0.91666666666666696</v>
      </c>
      <c r="AF33" s="224">
        <f t="shared" si="1"/>
        <v>1.1250000000000002</v>
      </c>
      <c r="AG33" s="199">
        <f t="shared" si="2"/>
        <v>1.5000000000000004</v>
      </c>
    </row>
    <row r="34" spans="1:34" s="169" customFormat="1" ht="15" customHeight="1">
      <c r="A34" s="358" t="s">
        <v>80</v>
      </c>
      <c r="B34" s="457"/>
      <c r="C34" s="458"/>
      <c r="D34" s="416"/>
      <c r="E34" s="449"/>
      <c r="F34" s="449"/>
      <c r="G34" s="449"/>
      <c r="H34" s="450"/>
      <c r="I34" s="459"/>
      <c r="J34" s="452"/>
      <c r="K34" s="452"/>
      <c r="L34" s="452"/>
      <c r="M34" s="280" t="s">
        <v>206</v>
      </c>
      <c r="N34" s="453"/>
      <c r="O34" s="454"/>
      <c r="P34" s="454"/>
      <c r="Q34" s="454"/>
      <c r="R34" s="455"/>
      <c r="S34" s="456"/>
      <c r="T34" s="449"/>
      <c r="U34" s="449"/>
      <c r="V34" s="449"/>
      <c r="W34" s="416"/>
      <c r="X34" s="350"/>
      <c r="Y34" s="350"/>
      <c r="Z34" s="351"/>
      <c r="AA34" s="349"/>
      <c r="AB34" s="350"/>
      <c r="AC34" s="351"/>
      <c r="AD34" s="195">
        <f t="shared" si="3"/>
        <v>0.81250000000000033</v>
      </c>
      <c r="AE34" s="197">
        <f t="shared" si="0"/>
        <v>0.93750000000000033</v>
      </c>
      <c r="AF34" s="224">
        <f t="shared" si="1"/>
        <v>1.1458333333333337</v>
      </c>
      <c r="AG34" s="199">
        <f t="shared" si="2"/>
        <v>1.5208333333333337</v>
      </c>
    </row>
    <row r="35" spans="1:34" s="169" customFormat="1" ht="15" customHeight="1" thickBot="1">
      <c r="A35" s="358" t="s">
        <v>81</v>
      </c>
      <c r="B35" s="457"/>
      <c r="C35" s="458"/>
      <c r="D35" s="421"/>
      <c r="E35" s="462" t="s">
        <v>77</v>
      </c>
      <c r="F35" s="462"/>
      <c r="G35" s="462"/>
      <c r="H35" s="450"/>
      <c r="I35" s="459"/>
      <c r="J35" s="463" t="s">
        <v>77</v>
      </c>
      <c r="K35" s="463"/>
      <c r="L35" s="463"/>
      <c r="M35" s="282"/>
      <c r="N35" s="464"/>
      <c r="O35" s="465"/>
      <c r="P35" s="465"/>
      <c r="Q35" s="465"/>
      <c r="R35" s="466"/>
      <c r="S35" s="467"/>
      <c r="T35" s="462" t="s">
        <v>77</v>
      </c>
      <c r="U35" s="462"/>
      <c r="V35" s="462"/>
      <c r="W35" s="421"/>
      <c r="X35" s="350"/>
      <c r="Y35" s="350"/>
      <c r="Z35" s="351"/>
      <c r="AA35" s="349"/>
      <c r="AB35" s="350"/>
      <c r="AC35" s="351"/>
      <c r="AD35" s="195">
        <f t="shared" si="3"/>
        <v>0.8333333333333337</v>
      </c>
      <c r="AE35" s="197">
        <f t="shared" si="0"/>
        <v>0.9583333333333337</v>
      </c>
      <c r="AF35" s="224">
        <f t="shared" si="1"/>
        <v>1.166666666666667</v>
      </c>
      <c r="AG35" s="199">
        <f t="shared" si="2"/>
        <v>1.541666666666667</v>
      </c>
    </row>
    <row r="36" spans="1:34" s="169" customFormat="1" ht="15" customHeight="1">
      <c r="A36" s="358" t="s">
        <v>82</v>
      </c>
      <c r="B36" s="457"/>
      <c r="C36" s="458"/>
      <c r="D36" s="456"/>
      <c r="E36" s="462"/>
      <c r="F36" s="462"/>
      <c r="G36" s="462"/>
      <c r="H36" s="460"/>
      <c r="I36" s="459"/>
      <c r="J36" s="463"/>
      <c r="K36" s="463"/>
      <c r="L36" s="463"/>
      <c r="M36" s="282"/>
      <c r="N36" s="449"/>
      <c r="O36" s="449"/>
      <c r="P36" s="449"/>
      <c r="Q36" s="449"/>
      <c r="R36" s="449"/>
      <c r="S36" s="467"/>
      <c r="T36" s="462"/>
      <c r="U36" s="462"/>
      <c r="V36" s="462"/>
      <c r="W36" s="460"/>
      <c r="X36" s="350"/>
      <c r="Y36" s="350"/>
      <c r="Z36" s="351"/>
      <c r="AA36" s="349"/>
      <c r="AB36" s="350"/>
      <c r="AC36" s="351"/>
      <c r="AD36" s="195">
        <f t="shared" si="3"/>
        <v>0.85416666666666707</v>
      </c>
      <c r="AE36" s="197">
        <f t="shared" si="0"/>
        <v>0.97916666666666707</v>
      </c>
      <c r="AF36" s="224">
        <f t="shared" si="1"/>
        <v>1.1875000000000004</v>
      </c>
      <c r="AG36" s="199">
        <f t="shared" si="2"/>
        <v>1.5625000000000004</v>
      </c>
    </row>
    <row r="37" spans="1:34" s="169" customFormat="1" ht="15" customHeight="1" thickBot="1">
      <c r="A37" s="358" t="s">
        <v>83</v>
      </c>
      <c r="B37" s="457"/>
      <c r="C37" s="458"/>
      <c r="D37" s="467"/>
      <c r="E37" s="462"/>
      <c r="F37" s="462"/>
      <c r="G37" s="462"/>
      <c r="H37" s="468"/>
      <c r="I37" s="459"/>
      <c r="J37" s="449"/>
      <c r="K37" s="449"/>
      <c r="L37" s="449"/>
      <c r="M37" s="281"/>
      <c r="N37" s="449"/>
      <c r="O37" s="449"/>
      <c r="P37" s="449"/>
      <c r="Q37" s="449"/>
      <c r="R37" s="449"/>
      <c r="S37" s="467"/>
      <c r="T37" s="462"/>
      <c r="U37" s="462"/>
      <c r="V37" s="462"/>
      <c r="W37" s="468"/>
      <c r="X37" s="350"/>
      <c r="Y37" s="350"/>
      <c r="Z37" s="351"/>
      <c r="AA37" s="349"/>
      <c r="AB37" s="350"/>
      <c r="AC37" s="351"/>
      <c r="AD37" s="195">
        <f t="shared" si="3"/>
        <v>0.87500000000000044</v>
      </c>
      <c r="AE37" s="225">
        <f t="shared" si="0"/>
        <v>1.0000000000000004</v>
      </c>
      <c r="AF37" s="224">
        <f t="shared" si="1"/>
        <v>1.2083333333333337</v>
      </c>
      <c r="AG37" s="199">
        <f t="shared" si="2"/>
        <v>1.5833333333333339</v>
      </c>
    </row>
    <row r="38" spans="1:34" s="169" customFormat="1" ht="15" customHeight="1">
      <c r="A38" s="358" t="s">
        <v>84</v>
      </c>
      <c r="B38" s="457"/>
      <c r="C38" s="458"/>
      <c r="D38" s="467"/>
      <c r="E38" s="462"/>
      <c r="F38" s="462"/>
      <c r="G38" s="462"/>
      <c r="H38" s="468"/>
      <c r="I38" s="459"/>
      <c r="J38" s="449"/>
      <c r="K38" s="449"/>
      <c r="L38" s="449"/>
      <c r="M38" s="469"/>
      <c r="N38" s="449"/>
      <c r="O38" s="449"/>
      <c r="P38" s="449"/>
      <c r="Q38" s="449"/>
      <c r="R38" s="449"/>
      <c r="S38" s="467"/>
      <c r="T38" s="462"/>
      <c r="U38" s="462"/>
      <c r="V38" s="462"/>
      <c r="W38" s="468"/>
      <c r="X38" s="350"/>
      <c r="Y38" s="350"/>
      <c r="Z38" s="351"/>
      <c r="AA38" s="349"/>
      <c r="AB38" s="350"/>
      <c r="AC38" s="351"/>
      <c r="AD38" s="195">
        <f t="shared" si="3"/>
        <v>0.89583333333333381</v>
      </c>
      <c r="AE38" s="225">
        <f t="shared" si="0"/>
        <v>1.0208333333333339</v>
      </c>
      <c r="AF38" s="224">
        <f t="shared" si="1"/>
        <v>1.2291666666666672</v>
      </c>
      <c r="AG38" s="199">
        <f t="shared" si="2"/>
        <v>1.6041666666666672</v>
      </c>
    </row>
    <row r="39" spans="1:34" s="169" customFormat="1" ht="15" customHeight="1">
      <c r="A39" s="358" t="s">
        <v>85</v>
      </c>
      <c r="B39" s="457"/>
      <c r="C39" s="458"/>
      <c r="D39" s="467"/>
      <c r="E39" s="462"/>
      <c r="F39" s="462"/>
      <c r="G39" s="462"/>
      <c r="H39" s="468"/>
      <c r="I39" s="459"/>
      <c r="J39" s="449"/>
      <c r="K39" s="449"/>
      <c r="L39" s="449"/>
      <c r="M39" s="468"/>
      <c r="N39" s="456"/>
      <c r="O39" s="449"/>
      <c r="P39" s="449"/>
      <c r="Q39" s="449"/>
      <c r="R39" s="460"/>
      <c r="S39" s="467"/>
      <c r="T39" s="462"/>
      <c r="U39" s="462"/>
      <c r="V39" s="462"/>
      <c r="W39" s="468"/>
      <c r="X39" s="350"/>
      <c r="Y39" s="350"/>
      <c r="Z39" s="351"/>
      <c r="AA39" s="349"/>
      <c r="AB39" s="350"/>
      <c r="AC39" s="351"/>
      <c r="AD39" s="195">
        <f t="shared" si="3"/>
        <v>0.91666666666666718</v>
      </c>
      <c r="AE39" s="225">
        <f t="shared" si="0"/>
        <v>1.0416666666666672</v>
      </c>
      <c r="AF39" s="224">
        <f t="shared" si="1"/>
        <v>1.2500000000000004</v>
      </c>
      <c r="AG39" s="199">
        <f t="shared" si="2"/>
        <v>1.6250000000000004</v>
      </c>
    </row>
    <row r="40" spans="1:34" s="169" customFormat="1" ht="15" customHeight="1" thickBot="1">
      <c r="A40" s="358" t="s">
        <v>86</v>
      </c>
      <c r="B40" s="470"/>
      <c r="C40" s="471"/>
      <c r="D40" s="472"/>
      <c r="E40" s="473"/>
      <c r="F40" s="473"/>
      <c r="G40" s="473"/>
      <c r="H40" s="474"/>
      <c r="I40" s="475"/>
      <c r="J40" s="476"/>
      <c r="K40" s="476"/>
      <c r="L40" s="476"/>
      <c r="M40" s="474"/>
      <c r="N40" s="449"/>
      <c r="O40" s="449"/>
      <c r="P40" s="449"/>
      <c r="Q40" s="449"/>
      <c r="R40" s="449"/>
      <c r="S40" s="472"/>
      <c r="T40" s="473"/>
      <c r="U40" s="473"/>
      <c r="V40" s="473"/>
      <c r="W40" s="474"/>
      <c r="X40" s="477"/>
      <c r="Y40" s="477"/>
      <c r="Z40" s="478"/>
      <c r="AA40" s="479"/>
      <c r="AB40" s="477"/>
      <c r="AC40" s="478"/>
      <c r="AD40" s="198">
        <f t="shared" si="3"/>
        <v>0.93750000000000056</v>
      </c>
      <c r="AE40" s="226">
        <f t="shared" si="0"/>
        <v>1.0625000000000004</v>
      </c>
      <c r="AF40" s="226">
        <f t="shared" si="1"/>
        <v>1.2708333333333339</v>
      </c>
      <c r="AG40" s="202">
        <f t="shared" si="2"/>
        <v>1.6458333333333339</v>
      </c>
    </row>
    <row r="41" spans="1:34" s="108" customFormat="1" ht="15" customHeight="1" thickBot="1">
      <c r="A41" s="480" t="s">
        <v>87</v>
      </c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  <c r="AB41" s="481"/>
      <c r="AC41" s="482"/>
    </row>
    <row r="42" spans="1:34" s="108" customFormat="1" ht="15" customHeight="1">
      <c r="A42" s="483" t="s">
        <v>88</v>
      </c>
      <c r="B42" s="484" t="s">
        <v>291</v>
      </c>
      <c r="C42" s="485"/>
      <c r="D42" s="485"/>
      <c r="E42" s="485"/>
      <c r="F42" s="485"/>
      <c r="G42" s="485"/>
      <c r="H42" s="485"/>
      <c r="I42" s="485"/>
      <c r="J42" s="486"/>
      <c r="K42" s="487"/>
      <c r="L42" s="487"/>
      <c r="M42" s="487"/>
      <c r="N42" s="488" t="s">
        <v>190</v>
      </c>
      <c r="O42" s="489" t="s">
        <v>215</v>
      </c>
      <c r="P42" s="490"/>
      <c r="Q42" s="490"/>
      <c r="R42" s="490"/>
      <c r="S42" s="490"/>
      <c r="T42" s="490"/>
      <c r="U42" s="490"/>
      <c r="V42" s="490"/>
      <c r="W42" s="490"/>
      <c r="X42" s="491"/>
      <c r="Y42" s="492"/>
      <c r="Z42" s="487"/>
      <c r="AA42" s="487"/>
      <c r="AB42" s="492"/>
      <c r="AC42" s="493"/>
    </row>
    <row r="43" spans="1:34" s="108" customFormat="1" ht="30.5">
      <c r="A43" s="483" t="s">
        <v>90</v>
      </c>
      <c r="B43" s="494" t="s">
        <v>91</v>
      </c>
      <c r="C43" s="495"/>
      <c r="D43" s="495"/>
      <c r="E43" s="495"/>
      <c r="F43" s="495"/>
      <c r="G43" s="495"/>
      <c r="H43" s="495"/>
      <c r="I43" s="495"/>
      <c r="J43" s="496"/>
      <c r="K43" s="487"/>
      <c r="L43" s="487"/>
      <c r="M43" s="487"/>
      <c r="N43" s="488" t="s">
        <v>89</v>
      </c>
      <c r="O43" s="497" t="s">
        <v>191</v>
      </c>
      <c r="P43" s="498"/>
      <c r="Q43" s="498"/>
      <c r="R43" s="498"/>
      <c r="S43" s="498"/>
      <c r="T43" s="498"/>
      <c r="U43" s="498"/>
      <c r="V43" s="498"/>
      <c r="W43" s="498"/>
      <c r="X43" s="499"/>
      <c r="Y43" s="492"/>
      <c r="Z43" s="487"/>
      <c r="AA43" s="487"/>
      <c r="AB43" s="492"/>
      <c r="AC43" s="493"/>
      <c r="AE43" s="278" t="s">
        <v>366</v>
      </c>
      <c r="AF43" s="274"/>
      <c r="AG43" s="274"/>
      <c r="AH43" s="560"/>
    </row>
    <row r="44" spans="1:34" s="108" customFormat="1" ht="13">
      <c r="A44" s="483" t="s">
        <v>168</v>
      </c>
      <c r="B44" s="500" t="s">
        <v>169</v>
      </c>
      <c r="C44" s="501"/>
      <c r="D44" s="501"/>
      <c r="E44" s="501"/>
      <c r="F44" s="501"/>
      <c r="G44" s="501"/>
      <c r="H44" s="501"/>
      <c r="I44" s="501"/>
      <c r="J44" s="502"/>
      <c r="K44" s="487"/>
      <c r="L44" s="487"/>
      <c r="M44" s="487"/>
      <c r="N44" s="488" t="s">
        <v>92</v>
      </c>
      <c r="O44" s="503" t="s">
        <v>93</v>
      </c>
      <c r="P44" s="504"/>
      <c r="Q44" s="504"/>
      <c r="R44" s="504"/>
      <c r="S44" s="504"/>
      <c r="T44" s="504"/>
      <c r="U44" s="504"/>
      <c r="V44" s="504"/>
      <c r="W44" s="504"/>
      <c r="X44" s="505"/>
      <c r="Y44" s="492"/>
      <c r="Z44" s="487"/>
      <c r="AA44" s="487"/>
      <c r="AB44" s="492"/>
      <c r="AC44" s="493"/>
      <c r="AD44"/>
      <c r="AE44"/>
      <c r="AF44"/>
      <c r="AG44"/>
    </row>
    <row r="45" spans="1:34" s="108" customFormat="1" ht="13">
      <c r="A45" s="483" t="s">
        <v>227</v>
      </c>
      <c r="B45" s="506" t="s">
        <v>228</v>
      </c>
      <c r="C45" s="507"/>
      <c r="D45" s="507"/>
      <c r="E45" s="507"/>
      <c r="F45" s="507"/>
      <c r="G45" s="507"/>
      <c r="H45" s="507"/>
      <c r="I45" s="507"/>
      <c r="J45" s="508"/>
      <c r="K45" s="487"/>
      <c r="L45" s="487"/>
      <c r="M45" s="487"/>
      <c r="N45" s="488" t="s">
        <v>95</v>
      </c>
      <c r="O45" s="509" t="s">
        <v>96</v>
      </c>
      <c r="P45" s="510"/>
      <c r="Q45" s="510"/>
      <c r="R45" s="510"/>
      <c r="S45" s="510"/>
      <c r="T45" s="510"/>
      <c r="U45" s="510"/>
      <c r="V45" s="510"/>
      <c r="W45" s="510"/>
      <c r="X45" s="511"/>
      <c r="Y45" s="492"/>
      <c r="Z45" s="487"/>
      <c r="AA45" s="487"/>
      <c r="AB45" s="492"/>
      <c r="AC45" s="493"/>
      <c r="AD45"/>
      <c r="AE45"/>
      <c r="AF45"/>
      <c r="AG45"/>
    </row>
    <row r="46" spans="1:34" s="108" customFormat="1" ht="13">
      <c r="A46" s="483" t="s">
        <v>65</v>
      </c>
      <c r="B46" s="512" t="s">
        <v>94</v>
      </c>
      <c r="C46" s="513"/>
      <c r="D46" s="513"/>
      <c r="E46" s="513"/>
      <c r="F46" s="513"/>
      <c r="G46" s="513"/>
      <c r="H46" s="513"/>
      <c r="I46" s="513"/>
      <c r="J46" s="514"/>
      <c r="K46" s="487"/>
      <c r="L46" s="487"/>
      <c r="M46" s="487"/>
      <c r="N46" s="488" t="s">
        <v>192</v>
      </c>
      <c r="O46" s="515" t="s">
        <v>193</v>
      </c>
      <c r="P46" s="516"/>
      <c r="Q46" s="516"/>
      <c r="R46" s="516"/>
      <c r="S46" s="516"/>
      <c r="T46" s="516"/>
      <c r="U46" s="516"/>
      <c r="V46" s="516"/>
      <c r="W46" s="516"/>
      <c r="X46" s="517"/>
      <c r="Y46" s="492"/>
      <c r="Z46" s="487"/>
      <c r="AA46" s="487"/>
      <c r="AB46" s="492"/>
      <c r="AC46" s="493"/>
      <c r="AD46"/>
      <c r="AE46"/>
      <c r="AF46"/>
      <c r="AG46"/>
    </row>
    <row r="47" spans="1:34" s="108" customFormat="1" ht="13">
      <c r="A47" s="483" t="s">
        <v>97</v>
      </c>
      <c r="B47" s="518" t="s">
        <v>98</v>
      </c>
      <c r="C47" s="519"/>
      <c r="D47" s="519"/>
      <c r="E47" s="519"/>
      <c r="F47" s="519"/>
      <c r="G47" s="519"/>
      <c r="H47" s="519"/>
      <c r="I47" s="519"/>
      <c r="J47" s="520"/>
      <c r="K47" s="487"/>
      <c r="L47" s="487"/>
      <c r="M47" s="487"/>
      <c r="N47" s="488">
        <v>802</v>
      </c>
      <c r="O47" s="521" t="s">
        <v>207</v>
      </c>
      <c r="P47" s="522"/>
      <c r="Q47" s="522"/>
      <c r="R47" s="522"/>
      <c r="S47" s="522"/>
      <c r="T47" s="522"/>
      <c r="U47" s="522"/>
      <c r="V47" s="522"/>
      <c r="W47" s="522"/>
      <c r="X47" s="523"/>
      <c r="Y47" s="492"/>
      <c r="Z47" s="487"/>
      <c r="AA47" s="487"/>
      <c r="AB47" s="492"/>
      <c r="AC47" s="493"/>
      <c r="AD47"/>
      <c r="AE47"/>
      <c r="AF47"/>
      <c r="AG47"/>
    </row>
    <row r="48" spans="1:34" s="108" customFormat="1" ht="13">
      <c r="A48" s="483" t="s">
        <v>99</v>
      </c>
      <c r="B48" s="524" t="s">
        <v>156</v>
      </c>
      <c r="C48" s="525"/>
      <c r="D48" s="525"/>
      <c r="E48" s="525"/>
      <c r="F48" s="525"/>
      <c r="G48" s="525"/>
      <c r="H48" s="525"/>
      <c r="I48" s="525"/>
      <c r="J48" s="526"/>
      <c r="K48" s="487"/>
      <c r="L48" s="487"/>
      <c r="M48" s="487"/>
      <c r="N48" s="488" t="s">
        <v>216</v>
      </c>
      <c r="O48" s="527" t="s">
        <v>217</v>
      </c>
      <c r="P48" s="528"/>
      <c r="Q48" s="528"/>
      <c r="R48" s="528"/>
      <c r="S48" s="529"/>
      <c r="T48" s="530"/>
      <c r="U48" s="530"/>
      <c r="V48" s="530"/>
      <c r="W48" s="530"/>
      <c r="X48" s="531"/>
      <c r="Y48" s="492"/>
      <c r="Z48" s="487"/>
      <c r="AA48" s="487"/>
      <c r="AB48" s="492"/>
      <c r="AC48" s="493"/>
      <c r="AD48"/>
      <c r="AE48"/>
      <c r="AF48"/>
      <c r="AG48"/>
    </row>
    <row r="49" spans="1:36" s="108" customFormat="1" ht="13">
      <c r="A49" s="483" t="s">
        <v>229</v>
      </c>
      <c r="B49" s="532" t="s">
        <v>230</v>
      </c>
      <c r="C49" s="533"/>
      <c r="D49" s="533"/>
      <c r="E49" s="533"/>
      <c r="F49" s="533"/>
      <c r="G49" s="533"/>
      <c r="H49" s="533"/>
      <c r="I49" s="533"/>
      <c r="J49" s="534"/>
      <c r="K49" s="487"/>
      <c r="L49" s="487"/>
      <c r="M49" s="487"/>
      <c r="N49" s="488"/>
      <c r="O49" s="527"/>
      <c r="P49" s="528"/>
      <c r="Q49" s="528"/>
      <c r="R49" s="528"/>
      <c r="S49" s="529"/>
      <c r="T49" s="530"/>
      <c r="U49" s="530"/>
      <c r="V49" s="530"/>
      <c r="W49" s="530"/>
      <c r="X49" s="531"/>
      <c r="Y49" s="492"/>
      <c r="Z49" s="487"/>
      <c r="AA49" s="487"/>
      <c r="AB49" s="492"/>
      <c r="AC49" s="493"/>
      <c r="AD49"/>
      <c r="AE49"/>
      <c r="AF49"/>
      <c r="AG49"/>
    </row>
    <row r="50" spans="1:36" s="108" customFormat="1" ht="13">
      <c r="A50" s="483" t="s">
        <v>100</v>
      </c>
      <c r="B50" s="527" t="s">
        <v>292</v>
      </c>
      <c r="C50" s="528"/>
      <c r="D50" s="528"/>
      <c r="E50" s="529"/>
      <c r="F50" s="530"/>
      <c r="G50" s="530"/>
      <c r="H50" s="530"/>
      <c r="I50" s="530"/>
      <c r="J50" s="531"/>
      <c r="K50" s="487"/>
      <c r="L50" s="487"/>
      <c r="M50" s="487"/>
      <c r="N50" s="488"/>
      <c r="O50" s="527"/>
      <c r="P50" s="535"/>
      <c r="Q50" s="535"/>
      <c r="R50" s="535"/>
      <c r="S50" s="530"/>
      <c r="T50" s="530"/>
      <c r="U50" s="530"/>
      <c r="V50" s="530"/>
      <c r="W50" s="530"/>
      <c r="X50" s="531"/>
      <c r="Y50" s="492"/>
      <c r="Z50" s="487"/>
      <c r="AA50" s="487"/>
      <c r="AB50" s="492"/>
      <c r="AC50" s="493"/>
      <c r="AD50"/>
      <c r="AE50"/>
      <c r="AF50"/>
      <c r="AG50"/>
    </row>
    <row r="51" spans="1:36" s="108" customFormat="1" ht="13">
      <c r="A51" s="483" t="s">
        <v>101</v>
      </c>
      <c r="B51" s="527" t="s">
        <v>293</v>
      </c>
      <c r="C51" s="536"/>
      <c r="D51" s="529"/>
      <c r="E51" s="537"/>
      <c r="F51" s="530"/>
      <c r="G51" s="529"/>
      <c r="H51" s="529"/>
      <c r="I51" s="537"/>
      <c r="J51" s="538"/>
      <c r="K51" s="487"/>
      <c r="L51" s="487"/>
      <c r="M51" s="487"/>
      <c r="N51" s="488"/>
      <c r="O51" s="527"/>
      <c r="P51" s="539"/>
      <c r="Q51" s="539"/>
      <c r="R51" s="539"/>
      <c r="S51" s="530"/>
      <c r="T51" s="530"/>
      <c r="U51" s="530"/>
      <c r="V51" s="530"/>
      <c r="W51" s="530"/>
      <c r="X51" s="531"/>
      <c r="Y51" s="492"/>
      <c r="Z51" s="487"/>
      <c r="AA51" s="487"/>
      <c r="AB51" s="492"/>
      <c r="AC51" s="493"/>
      <c r="AD51"/>
      <c r="AE51"/>
      <c r="AF51"/>
      <c r="AG51"/>
    </row>
    <row r="52" spans="1:36" s="108" customFormat="1" ht="13">
      <c r="A52" s="483" t="s">
        <v>102</v>
      </c>
      <c r="B52" s="540" t="s">
        <v>294</v>
      </c>
      <c r="C52" s="541"/>
      <c r="D52" s="541"/>
      <c r="E52" s="541"/>
      <c r="F52" s="541"/>
      <c r="G52" s="541"/>
      <c r="H52" s="541"/>
      <c r="I52" s="541"/>
      <c r="J52" s="542"/>
      <c r="K52" s="487"/>
      <c r="L52" s="487"/>
      <c r="M52" s="487"/>
      <c r="N52" s="488"/>
      <c r="O52" s="527"/>
      <c r="P52" s="543"/>
      <c r="Q52" s="543"/>
      <c r="R52" s="543"/>
      <c r="S52" s="530"/>
      <c r="T52" s="530"/>
      <c r="U52" s="530"/>
      <c r="V52" s="530"/>
      <c r="W52" s="530"/>
      <c r="X52" s="531"/>
      <c r="Y52" s="492"/>
      <c r="Z52" s="487"/>
      <c r="AA52" s="487"/>
      <c r="AB52" s="492"/>
      <c r="AC52" s="493"/>
      <c r="AD52"/>
      <c r="AE52"/>
      <c r="AF52"/>
      <c r="AG52"/>
    </row>
    <row r="53" spans="1:36" s="108" customFormat="1" ht="13.5" thickBot="1">
      <c r="A53" s="483" t="s">
        <v>295</v>
      </c>
      <c r="B53" s="544" t="s">
        <v>220</v>
      </c>
      <c r="C53" s="545"/>
      <c r="D53" s="545"/>
      <c r="E53" s="545"/>
      <c r="F53" s="545"/>
      <c r="G53" s="545"/>
      <c r="H53" s="545"/>
      <c r="I53" s="545"/>
      <c r="J53" s="546"/>
      <c r="K53" s="487"/>
      <c r="L53" s="487"/>
      <c r="M53" s="487"/>
      <c r="N53" s="547"/>
      <c r="O53" s="548"/>
      <c r="P53" s="549"/>
      <c r="Q53" s="549"/>
      <c r="R53" s="549"/>
      <c r="S53" s="550"/>
      <c r="T53" s="550"/>
      <c r="U53" s="550"/>
      <c r="V53" s="550"/>
      <c r="W53" s="550"/>
      <c r="X53" s="551"/>
      <c r="Y53" s="492"/>
      <c r="Z53" s="487"/>
      <c r="AA53" s="487"/>
      <c r="AB53" s="492"/>
      <c r="AC53" s="493"/>
      <c r="AD53"/>
      <c r="AE53"/>
      <c r="AF53"/>
      <c r="AG53"/>
    </row>
    <row r="54" spans="1:36" s="108" customFormat="1" ht="13.5" thickBot="1">
      <c r="A54" s="483" t="s">
        <v>218</v>
      </c>
      <c r="B54" s="552" t="s">
        <v>219</v>
      </c>
      <c r="C54" s="553"/>
      <c r="D54" s="553"/>
      <c r="E54" s="553"/>
      <c r="F54" s="553"/>
      <c r="G54" s="553"/>
      <c r="H54" s="553"/>
      <c r="I54" s="553"/>
      <c r="J54" s="554"/>
      <c r="K54" s="487"/>
      <c r="L54" s="487"/>
      <c r="M54" s="487"/>
      <c r="N54" s="547"/>
      <c r="O54" s="487"/>
      <c r="P54" s="487"/>
      <c r="Q54" s="487"/>
      <c r="R54" s="487"/>
      <c r="S54" s="487"/>
      <c r="T54" s="487"/>
      <c r="U54" s="487"/>
      <c r="V54" s="487"/>
      <c r="W54" s="487"/>
      <c r="X54" s="487"/>
      <c r="Y54" s="492"/>
      <c r="Z54" s="487"/>
      <c r="AA54" s="487"/>
      <c r="AB54" s="492"/>
      <c r="AC54" s="493"/>
    </row>
    <row r="55" spans="1:36" s="108" customFormat="1" ht="13">
      <c r="A55" s="487"/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547"/>
      <c r="O55" s="487"/>
      <c r="P55" s="487"/>
      <c r="Q55" s="487"/>
      <c r="R55" s="487"/>
      <c r="S55" s="487"/>
      <c r="T55" s="487"/>
      <c r="U55" s="487"/>
      <c r="V55" s="487"/>
      <c r="W55" s="487"/>
      <c r="X55" s="487"/>
      <c r="Y55" s="492"/>
      <c r="Z55" s="487"/>
      <c r="AA55" s="487"/>
      <c r="AB55" s="492"/>
      <c r="AC55" s="493"/>
      <c r="AD55" s="215"/>
      <c r="AE55" s="215"/>
      <c r="AF55" s="215"/>
      <c r="AG55" s="215"/>
    </row>
    <row r="56" spans="1:36" s="108" customFormat="1" ht="16" thickBot="1">
      <c r="A56" s="555"/>
      <c r="B56" s="555"/>
      <c r="C56" s="555"/>
      <c r="D56" s="555"/>
      <c r="E56" s="555"/>
      <c r="F56" s="555"/>
      <c r="G56" s="555"/>
      <c r="H56" s="555"/>
      <c r="I56" s="555"/>
      <c r="J56" s="555"/>
      <c r="K56" s="555"/>
      <c r="L56" s="556"/>
      <c r="M56" s="556"/>
      <c r="N56" s="557"/>
      <c r="O56" s="557"/>
      <c r="P56" s="557"/>
      <c r="Q56" s="557"/>
      <c r="R56" s="557"/>
      <c r="S56" s="557"/>
      <c r="T56" s="557"/>
      <c r="U56" s="557"/>
      <c r="V56" s="557"/>
      <c r="W56" s="557"/>
      <c r="X56" s="558"/>
      <c r="Y56" s="558"/>
      <c r="Z56" s="557"/>
      <c r="AA56" s="558"/>
      <c r="AB56" s="558"/>
      <c r="AC56" s="559"/>
      <c r="AD56" s="216"/>
      <c r="AE56" s="216"/>
      <c r="AF56" s="216"/>
      <c r="AG56" s="216"/>
      <c r="AH56" s="80"/>
      <c r="AI56" s="80"/>
      <c r="AJ56" s="80"/>
    </row>
    <row r="57" spans="1:36">
      <c r="S57" s="127"/>
      <c r="T57" s="127"/>
      <c r="U57" s="127"/>
      <c r="V57" s="127"/>
      <c r="W57" s="127"/>
      <c r="X57" s="108"/>
      <c r="Y57" s="108"/>
      <c r="Z57" s="108"/>
      <c r="AA57" s="108"/>
      <c r="AB57" s="108"/>
      <c r="AC57" s="108"/>
      <c r="AD57" s="216"/>
      <c r="AE57" s="216"/>
      <c r="AF57" s="216"/>
      <c r="AG57" s="216"/>
    </row>
    <row r="58" spans="1:36">
      <c r="S58" s="127"/>
      <c r="T58" s="127"/>
      <c r="U58" s="127"/>
      <c r="V58" s="127"/>
      <c r="W58" s="127"/>
      <c r="X58" s="108"/>
      <c r="Y58" s="108"/>
      <c r="Z58" s="108"/>
      <c r="AA58" s="108"/>
      <c r="AB58" s="108"/>
      <c r="AC58" s="108"/>
      <c r="AD58" s="216"/>
      <c r="AE58" s="216"/>
      <c r="AF58" s="216"/>
      <c r="AG58" s="216"/>
    </row>
    <row r="59" spans="1:36">
      <c r="S59" s="127"/>
      <c r="T59" s="127"/>
      <c r="U59" s="127"/>
      <c r="V59" s="127"/>
      <c r="W59" s="127"/>
      <c r="X59" s="108"/>
      <c r="Y59" s="108"/>
      <c r="Z59" s="108"/>
      <c r="AA59" s="108"/>
      <c r="AB59" s="108"/>
      <c r="AC59" s="108"/>
      <c r="AD59" s="216"/>
      <c r="AE59" s="216"/>
      <c r="AF59" s="216"/>
      <c r="AG59" s="216"/>
    </row>
    <row r="60" spans="1:36">
      <c r="S60" s="127"/>
      <c r="T60" s="127"/>
      <c r="U60" s="127"/>
      <c r="V60" s="127"/>
      <c r="W60" s="127"/>
      <c r="X60" s="108"/>
      <c r="Y60" s="108"/>
      <c r="Z60" s="108"/>
      <c r="AA60" s="108"/>
      <c r="AB60" s="108"/>
      <c r="AC60" s="108"/>
      <c r="AD60" s="216"/>
      <c r="AE60" s="216"/>
      <c r="AF60" s="216"/>
      <c r="AG60" s="216"/>
    </row>
    <row r="61" spans="1:36">
      <c r="S61" s="127"/>
      <c r="T61" s="127"/>
      <c r="U61" s="127"/>
      <c r="V61" s="127"/>
      <c r="W61" s="127"/>
      <c r="X61" s="108"/>
      <c r="Y61" s="108"/>
      <c r="Z61" s="108"/>
      <c r="AA61" s="108"/>
      <c r="AB61" s="108"/>
      <c r="AC61" s="108"/>
      <c r="AD61" s="216"/>
      <c r="AE61" s="216"/>
      <c r="AF61" s="216"/>
      <c r="AG61" s="216"/>
    </row>
    <row r="62" spans="1:36"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216"/>
      <c r="AE62" s="216"/>
      <c r="AF62" s="216"/>
      <c r="AG62" s="216"/>
    </row>
    <row r="63" spans="1:36"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216"/>
      <c r="AE63" s="216"/>
      <c r="AF63" s="216"/>
      <c r="AG63" s="216"/>
    </row>
    <row r="64" spans="1:36"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216"/>
      <c r="AE64" s="216"/>
      <c r="AF64" s="216"/>
      <c r="AG64" s="216"/>
    </row>
    <row r="65" spans="19:33"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216"/>
      <c r="AE65" s="216"/>
      <c r="AF65" s="216"/>
      <c r="AG65" s="216"/>
    </row>
    <row r="66" spans="19:33"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216"/>
      <c r="AE66" s="216"/>
      <c r="AF66" s="216"/>
      <c r="AG66" s="216"/>
    </row>
    <row r="67" spans="19:33"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216"/>
      <c r="AE67" s="216"/>
      <c r="AF67" s="216"/>
      <c r="AG67" s="216"/>
    </row>
    <row r="68" spans="19:33"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55"/>
      <c r="AE68" s="155"/>
      <c r="AF68" s="155"/>
      <c r="AG68" s="155"/>
    </row>
    <row r="69" spans="19:33"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54"/>
      <c r="AE69" s="154"/>
      <c r="AF69" s="154"/>
      <c r="AG69" s="154"/>
    </row>
    <row r="70" spans="19:33">
      <c r="S70" s="108"/>
      <c r="T70" s="108"/>
      <c r="U70" s="108"/>
      <c r="V70" s="108"/>
      <c r="W70" s="108"/>
      <c r="X70" s="108"/>
      <c r="AA70" s="108"/>
    </row>
  </sheetData>
  <mergeCells count="134">
    <mergeCell ref="S37:W40"/>
    <mergeCell ref="AD6:AG7"/>
    <mergeCell ref="W16:W19"/>
    <mergeCell ref="O27:O30"/>
    <mergeCell ref="B7:W7"/>
    <mergeCell ref="AA5:AC5"/>
    <mergeCell ref="AA6:AC6"/>
    <mergeCell ref="X5:Z5"/>
    <mergeCell ref="N6:R6"/>
    <mergeCell ref="S6:W6"/>
    <mergeCell ref="X6:Z6"/>
    <mergeCell ref="S5:W5"/>
    <mergeCell ref="N5:R5"/>
    <mergeCell ref="M11:M14"/>
    <mergeCell ref="D16:H19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B30:C31"/>
    <mergeCell ref="H27:H30"/>
    <mergeCell ref="D27:D30"/>
    <mergeCell ref="F22:F25"/>
    <mergeCell ref="J27:J30"/>
    <mergeCell ref="H32:H35"/>
    <mergeCell ref="D37:H40"/>
    <mergeCell ref="G27:G30"/>
    <mergeCell ref="E35:G36"/>
    <mergeCell ref="B32:C40"/>
    <mergeCell ref="B27:C29"/>
    <mergeCell ref="I27:I30"/>
    <mergeCell ref="I31:I32"/>
    <mergeCell ref="J35:L36"/>
    <mergeCell ref="J31:L34"/>
    <mergeCell ref="L22:L25"/>
    <mergeCell ref="F27:F30"/>
    <mergeCell ref="D26:H26"/>
    <mergeCell ref="E27:E30"/>
    <mergeCell ref="I26:M26"/>
    <mergeCell ref="K27:K30"/>
    <mergeCell ref="K22:K25"/>
    <mergeCell ref="M38:M40"/>
    <mergeCell ref="D32:D35"/>
    <mergeCell ref="A2:A4"/>
    <mergeCell ref="B5:C5"/>
    <mergeCell ref="D5:H5"/>
    <mergeCell ref="I5:M5"/>
    <mergeCell ref="B6:C6"/>
    <mergeCell ref="B8:C8"/>
    <mergeCell ref="D6:H6"/>
    <mergeCell ref="D22:D25"/>
    <mergeCell ref="I20:M21"/>
    <mergeCell ref="I16:I19"/>
    <mergeCell ref="E22:E25"/>
    <mergeCell ref="D20:H21"/>
    <mergeCell ref="I6:M6"/>
    <mergeCell ref="I15:M15"/>
    <mergeCell ref="I11:I14"/>
    <mergeCell ref="A5:A8"/>
    <mergeCell ref="D9:H10"/>
    <mergeCell ref="I9:M10"/>
    <mergeCell ref="D15:H15"/>
    <mergeCell ref="J11:J14"/>
    <mergeCell ref="M16:M19"/>
    <mergeCell ref="H22:H25"/>
    <mergeCell ref="B23:C24"/>
    <mergeCell ref="L11:L14"/>
    <mergeCell ref="S9:W10"/>
    <mergeCell ref="P22:P25"/>
    <mergeCell ref="S20:W21"/>
    <mergeCell ref="W22:W25"/>
    <mergeCell ref="L16:L19"/>
    <mergeCell ref="U16:U19"/>
    <mergeCell ref="V22:V25"/>
    <mergeCell ref="O22:O25"/>
    <mergeCell ref="Q22:Q25"/>
    <mergeCell ref="M22:M25"/>
    <mergeCell ref="V16:V19"/>
    <mergeCell ref="S15:W15"/>
    <mergeCell ref="N16:R17"/>
    <mergeCell ref="N18:R19"/>
    <mergeCell ref="V11:V14"/>
    <mergeCell ref="S11:S14"/>
    <mergeCell ref="N9:R10"/>
    <mergeCell ref="N11:R12"/>
    <mergeCell ref="U11:U14"/>
    <mergeCell ref="O13:O14"/>
    <mergeCell ref="N13:N14"/>
    <mergeCell ref="P13:P14"/>
    <mergeCell ref="Q13:Q14"/>
    <mergeCell ref="R13:R14"/>
    <mergeCell ref="D11:H14"/>
    <mergeCell ref="M31:M32"/>
    <mergeCell ref="M34:M37"/>
    <mergeCell ref="N20:R21"/>
    <mergeCell ref="T22:T25"/>
    <mergeCell ref="I22:I25"/>
    <mergeCell ref="G22:G25"/>
    <mergeCell ref="R22:R25"/>
    <mergeCell ref="N15:R15"/>
    <mergeCell ref="N22:N25"/>
    <mergeCell ref="S22:S25"/>
    <mergeCell ref="S16:S19"/>
    <mergeCell ref="J22:J25"/>
    <mergeCell ref="J16:J19"/>
    <mergeCell ref="T16:T19"/>
    <mergeCell ref="K16:K19"/>
    <mergeCell ref="N31:R35"/>
    <mergeCell ref="S26:W26"/>
    <mergeCell ref="P27:P30"/>
    <mergeCell ref="S27:W30"/>
    <mergeCell ref="R27:R30"/>
    <mergeCell ref="W11:W14"/>
    <mergeCell ref="K11:K14"/>
    <mergeCell ref="T11:T14"/>
    <mergeCell ref="N26:R26"/>
    <mergeCell ref="L27:L30"/>
    <mergeCell ref="M27:M30"/>
    <mergeCell ref="W32:W35"/>
    <mergeCell ref="S35:S36"/>
    <mergeCell ref="T35:V36"/>
    <mergeCell ref="Q27:Q30"/>
    <mergeCell ref="N27:N30"/>
    <mergeCell ref="AA13:AC28"/>
    <mergeCell ref="X21:Z30"/>
    <mergeCell ref="U22:U25"/>
  </mergeCells>
  <phoneticPr fontId="23"/>
  <hyperlinks>
    <hyperlink ref="B8:C8" r:id="rId1" display="https://ieeesa.webex.com/ieeesa/j.php?MTID=m82e792cb1ad41bc6448966f944e04615" xr:uid="{2B22370B-F0B8-4BC6-B7B7-112C127EE379}"/>
    <hyperlink ref="E8" r:id="rId2" xr:uid="{83D2FEC2-EDC2-4472-8127-D05DC5031DF3}"/>
    <hyperlink ref="D8" r:id="rId3" xr:uid="{66159362-3880-4EB1-8B3F-2A2F9F744A58}"/>
    <hyperlink ref="F8" r:id="rId4" xr:uid="{11C35048-9498-4F89-89CB-0DC2940F1E19}"/>
    <hyperlink ref="G8" r:id="rId5" xr:uid="{85EB32A2-E73E-44B8-A1A5-74F85FD2B9DE}"/>
    <hyperlink ref="B27:C29" r:id="rId6" display="802 WCSC" xr:uid="{C3C70873-EF48-46ED-A1D2-3F90B534B5AF}"/>
    <hyperlink ref="M31" r:id="rId7" display="802.15/802.1 Joint Mtg." xr:uid="{775C738B-624B-4F9F-8640-2EFF7DEC7905}"/>
    <hyperlink ref="M34" r:id="rId8" display="802.15/802.1 Joint Mtg." xr:uid="{1FBE918B-DBFD-44EC-B5B6-964262BE9480}"/>
    <hyperlink ref="J8" r:id="rId9" xr:uid="{9E020546-C68B-432E-B60C-279F8F0F0F3A}"/>
    <hyperlink ref="I8" r:id="rId10" xr:uid="{20DC9836-C82C-42E5-BC05-BB839FA719E7}"/>
    <hyperlink ref="K8" r:id="rId11" xr:uid="{87D4B74B-1F2E-4509-B1F4-65D828F4AA94}"/>
    <hyperlink ref="L8" r:id="rId12" xr:uid="{6B7E4FBA-5636-423D-86A7-DA9A5B53C3AD}"/>
    <hyperlink ref="O8" r:id="rId13" xr:uid="{5004563F-34F4-41B5-AE56-9B48E988F09D}"/>
    <hyperlink ref="N8" r:id="rId14" xr:uid="{35008E5F-77B4-445A-83F5-94B4A212D074}"/>
    <hyperlink ref="P8" r:id="rId15" xr:uid="{A7929974-AA42-4EBE-AA17-AB3EB60DE295}"/>
    <hyperlink ref="Q8" r:id="rId16" xr:uid="{45050B8D-0D15-42E0-A3E4-4CCE546888B7}"/>
    <hyperlink ref="T8" r:id="rId17" xr:uid="{C3D175D7-7B60-47A9-8166-94DCA8701B71}"/>
    <hyperlink ref="S8" r:id="rId18" xr:uid="{0D093F57-8ACE-49C0-A450-2836EB506768}"/>
    <hyperlink ref="U8" r:id="rId19" xr:uid="{2ABF80EB-DF5E-4020-BE67-C637686494B4}"/>
    <hyperlink ref="V8" r:id="rId20" xr:uid="{5D4B7985-926D-46C3-9683-F56480D9E1A1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201" zoomScale="50" zoomScaleNormal="50" workbookViewId="0">
      <selection activeCell="E15" sqref="E15:F23"/>
    </sheetView>
  </sheetViews>
  <sheetFormatPr defaultColWidth="8.81640625" defaultRowHeight="12.5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228" customFormat="1" ht="64.900000000000006" customHeight="1">
      <c r="A1" s="297" t="s">
        <v>232</v>
      </c>
      <c r="B1" s="298"/>
      <c r="C1" s="298"/>
      <c r="D1" s="298"/>
      <c r="E1" s="298"/>
      <c r="F1" s="298"/>
      <c r="G1" s="299"/>
      <c r="I1" s="229"/>
    </row>
    <row r="2" spans="1:9" s="228" customFormat="1" ht="64.900000000000006" customHeight="1" thickBot="1">
      <c r="A2" s="300" t="s">
        <v>233</v>
      </c>
      <c r="B2" s="301"/>
      <c r="C2" s="301"/>
      <c r="D2" s="301"/>
      <c r="E2" s="301"/>
      <c r="F2" s="301"/>
      <c r="G2" s="302"/>
      <c r="I2" s="230"/>
    </row>
    <row r="3" spans="1:9" s="231" customFormat="1" ht="64.900000000000006" customHeight="1"/>
    <row r="4" spans="1:9" s="231" customFormat="1" ht="64.900000000000006" customHeight="1">
      <c r="A4" s="303" t="s">
        <v>234</v>
      </c>
      <c r="B4" s="304"/>
      <c r="C4" s="304"/>
      <c r="D4" s="304"/>
      <c r="E4" s="304"/>
      <c r="F4" s="304"/>
      <c r="G4" s="305"/>
    </row>
    <row r="5" spans="1:9" s="231" customFormat="1" ht="64.900000000000006" customHeight="1">
      <c r="A5" s="306"/>
      <c r="B5" s="307"/>
      <c r="C5" s="307"/>
      <c r="D5" s="307"/>
      <c r="E5" s="307"/>
      <c r="F5" s="307"/>
      <c r="G5" s="308"/>
    </row>
    <row r="6" spans="1:9" s="231" customFormat="1" ht="64.900000000000006" customHeight="1">
      <c r="A6" s="306"/>
      <c r="B6" s="307"/>
      <c r="C6" s="307"/>
      <c r="D6" s="307"/>
      <c r="E6" s="307"/>
      <c r="F6" s="307"/>
      <c r="G6" s="308"/>
    </row>
    <row r="7" spans="1:9" s="231" customFormat="1" ht="36" customHeight="1">
      <c r="A7" s="306"/>
      <c r="B7" s="307"/>
      <c r="C7" s="307"/>
      <c r="D7" s="307"/>
      <c r="E7" s="307"/>
      <c r="F7" s="307"/>
      <c r="G7" s="308"/>
    </row>
    <row r="8" spans="1:9" s="231" customFormat="1" ht="64.75" hidden="1" customHeight="1">
      <c r="A8" s="309"/>
      <c r="B8" s="310"/>
      <c r="C8" s="310"/>
      <c r="D8" s="310"/>
      <c r="E8" s="310"/>
      <c r="F8" s="310"/>
      <c r="G8" s="311"/>
    </row>
    <row r="9" spans="1:9" s="234" customFormat="1" ht="64.900000000000006" customHeight="1">
      <c r="A9" s="232" t="s">
        <v>235</v>
      </c>
      <c r="B9" s="233" t="s">
        <v>104</v>
      </c>
    </row>
    <row r="10" spans="1:9" s="116" customFormat="1" ht="50.5" customHeight="1"/>
    <row r="11" spans="1:9" s="106" customFormat="1" ht="32.5">
      <c r="A11" s="117" t="s">
        <v>103</v>
      </c>
      <c r="C11" s="272" t="s">
        <v>364</v>
      </c>
      <c r="G11" s="203"/>
    </row>
    <row r="13" spans="1:9" s="116" customFormat="1" ht="34" customHeight="1">
      <c r="A13" s="149"/>
    </row>
    <row r="14" spans="1:9" ht="50.5" customHeight="1"/>
    <row r="15" spans="1:9" s="231" customFormat="1" ht="111" customHeight="1">
      <c r="A15" s="312"/>
      <c r="B15" s="313"/>
      <c r="C15" s="313"/>
      <c r="D15" s="313"/>
      <c r="E15" s="312"/>
      <c r="F15" s="312"/>
      <c r="G15" s="312"/>
      <c r="H15" s="312"/>
    </row>
    <row r="16" spans="1:9" s="231" customFormat="1" ht="48" customHeight="1">
      <c r="A16" s="312"/>
      <c r="B16" s="314"/>
      <c r="C16" s="314"/>
      <c r="D16" s="314"/>
      <c r="E16" s="312"/>
      <c r="F16" s="312"/>
      <c r="G16" s="312"/>
      <c r="H16" s="312"/>
    </row>
    <row r="17" spans="1:8" s="231" customFormat="1" ht="32" customHeight="1">
      <c r="A17" s="312"/>
      <c r="B17" s="313"/>
      <c r="C17" s="313"/>
      <c r="D17" s="313"/>
      <c r="E17" s="312"/>
      <c r="F17" s="312"/>
      <c r="G17" s="312"/>
      <c r="H17" s="312"/>
    </row>
    <row r="18" spans="1:8" s="231" customFormat="1" ht="96" customHeight="1">
      <c r="A18" s="312"/>
      <c r="B18" s="315"/>
      <c r="C18" s="315"/>
      <c r="D18" s="315"/>
      <c r="E18" s="312"/>
      <c r="F18" s="312"/>
      <c r="G18" s="312"/>
      <c r="H18" s="312"/>
    </row>
    <row r="19" spans="1:8" s="231" customFormat="1" ht="26" customHeight="1">
      <c r="A19" s="312"/>
      <c r="B19" s="316"/>
      <c r="C19" s="316"/>
      <c r="D19" s="316"/>
      <c r="E19" s="312"/>
      <c r="F19" s="312"/>
      <c r="G19" s="312"/>
      <c r="H19" s="312"/>
    </row>
    <row r="20" spans="1:8" s="231" customFormat="1" ht="24" customHeight="1">
      <c r="A20" s="312"/>
      <c r="B20" s="313"/>
      <c r="C20" s="313"/>
      <c r="D20" s="313"/>
      <c r="E20" s="312"/>
      <c r="F20" s="312"/>
      <c r="G20" s="312"/>
      <c r="H20" s="312"/>
    </row>
    <row r="21" spans="1:8" s="231" customFormat="1" ht="32" customHeight="1">
      <c r="A21" s="312"/>
      <c r="B21" s="315"/>
      <c r="C21" s="315"/>
      <c r="D21" s="315"/>
      <c r="E21" s="312"/>
      <c r="F21" s="312"/>
      <c r="G21" s="312"/>
      <c r="H21" s="312"/>
    </row>
    <row r="22" spans="1:8" s="231" customFormat="1" ht="23" customHeight="1">
      <c r="A22" s="312"/>
      <c r="B22" s="315"/>
      <c r="C22" s="315"/>
      <c r="D22" s="315"/>
      <c r="E22" s="312"/>
      <c r="F22" s="312"/>
      <c r="G22" s="312"/>
      <c r="H22" s="312"/>
    </row>
    <row r="23" spans="1:8" s="231" customFormat="1" ht="120.75" customHeight="1">
      <c r="A23" s="312"/>
      <c r="B23" s="317"/>
      <c r="C23" s="317"/>
      <c r="D23" s="317"/>
      <c r="E23" s="312"/>
      <c r="F23" s="312"/>
      <c r="G23" s="312"/>
      <c r="H23" s="312"/>
    </row>
    <row r="25" spans="1:8" ht="79.5" customHeight="1">
      <c r="F25" s="157"/>
    </row>
    <row r="26" spans="1:8" ht="98.5" customHeight="1">
      <c r="F26" s="157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 ht="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 ht="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 ht="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 ht="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 ht="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 ht="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 ht="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 ht="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 ht="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 ht="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 ht="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 ht="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 ht="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 ht="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 ht="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 ht="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 ht="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B9" r:id="rId1" xr:uid="{BC7B2A7C-D271-4FA0-8E33-0898E1E965D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76" workbookViewId="0">
      <selection activeCell="A66" sqref="A66"/>
    </sheetView>
  </sheetViews>
  <sheetFormatPr defaultColWidth="8.81640625" defaultRowHeight="12.5"/>
  <sheetData>
    <row r="17" spans="4:6">
      <c r="E17" t="s">
        <v>125</v>
      </c>
    </row>
    <row r="23" spans="4:6" ht="120.75" customHeight="1">
      <c r="D23" t="s">
        <v>137</v>
      </c>
      <c r="E23" t="s">
        <v>138</v>
      </c>
      <c r="F23" s="157" t="s">
        <v>139</v>
      </c>
    </row>
    <row r="25" spans="4:6" ht="79.5" customHeight="1">
      <c r="D25" t="s">
        <v>131</v>
      </c>
      <c r="E25" t="s">
        <v>132</v>
      </c>
      <c r="F25" s="157" t="s">
        <v>133</v>
      </c>
    </row>
    <row r="26" spans="4:6" ht="98.5" customHeight="1">
      <c r="D26" t="s">
        <v>134</v>
      </c>
      <c r="E26" t="s">
        <v>135</v>
      </c>
      <c r="F26" s="157" t="s">
        <v>136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9"/>
  <sheetViews>
    <sheetView topLeftCell="A29" zoomScale="50" zoomScaleNormal="50" workbookViewId="0">
      <selection activeCell="F34" sqref="F34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105</v>
      </c>
      <c r="F1" s="15"/>
      <c r="G1" s="16"/>
      <c r="H1" s="179"/>
      <c r="I1" s="179"/>
      <c r="J1" s="180"/>
      <c r="K1" s="181"/>
      <c r="L1" s="181"/>
    </row>
    <row r="2" spans="1:16" ht="16" thickBot="1">
      <c r="B2" s="15"/>
      <c r="C2" s="12"/>
      <c r="D2" s="18" t="s">
        <v>300</v>
      </c>
      <c r="F2" s="15"/>
      <c r="G2" s="16"/>
      <c r="H2" s="16"/>
      <c r="I2" s="16"/>
    </row>
    <row r="3" spans="1:16" s="30" customFormat="1" ht="26.5">
      <c r="B3" s="45"/>
      <c r="C3" s="45"/>
      <c r="E3" s="61"/>
      <c r="F3" s="33"/>
      <c r="G3" s="95" t="s">
        <v>106</v>
      </c>
      <c r="H3" s="96" t="s">
        <v>368</v>
      </c>
      <c r="I3" s="74" t="s">
        <v>369</v>
      </c>
      <c r="J3" s="178" t="s">
        <v>297</v>
      </c>
      <c r="K3" s="85" t="s">
        <v>298</v>
      </c>
      <c r="L3" s="186" t="s">
        <v>299</v>
      </c>
    </row>
    <row r="4" spans="1:16" s="17" customFormat="1" ht="18.75" customHeight="1">
      <c r="D4" s="51" t="s">
        <v>107</v>
      </c>
      <c r="E4" s="20"/>
      <c r="F4" s="35"/>
      <c r="G4" s="14">
        <v>60</v>
      </c>
      <c r="H4" s="73">
        <v>0.4375</v>
      </c>
      <c r="I4" s="73">
        <f>H4+10/24</f>
        <v>0.85416666666666674</v>
      </c>
      <c r="J4" s="146">
        <f>H4+17/24</f>
        <v>1.1458333333333335</v>
      </c>
      <c r="K4" s="73">
        <f>H4+8/24</f>
        <v>0.77083333333333326</v>
      </c>
      <c r="L4" s="73">
        <f>H4+3/24</f>
        <v>0.5625</v>
      </c>
    </row>
    <row r="5" spans="1:16" ht="17.5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7" customFormat="1" ht="16.5" customHeight="1" thickBot="1">
      <c r="B6" s="90"/>
      <c r="D6" s="54" t="s">
        <v>108</v>
      </c>
      <c r="E6" s="14"/>
      <c r="F6" s="65"/>
      <c r="G6" s="66"/>
      <c r="H6" s="66"/>
      <c r="I6" s="70"/>
      <c r="K6" s="92"/>
      <c r="L6" s="92"/>
      <c r="M6" s="92"/>
    </row>
    <row r="7" spans="1:16" s="30" customFormat="1" ht="19" thickBot="1">
      <c r="D7" s="239" t="s">
        <v>236</v>
      </c>
      <c r="E7" s="240"/>
      <c r="F7" s="239"/>
      <c r="G7" s="241"/>
      <c r="H7" s="40"/>
      <c r="I7" s="57"/>
      <c r="K7" s="33"/>
      <c r="L7" s="33"/>
      <c r="M7" s="33"/>
    </row>
    <row r="8" spans="1:16" s="30" customFormat="1" ht="18.5">
      <c r="D8" s="239" t="s">
        <v>166</v>
      </c>
      <c r="E8" s="240"/>
      <c r="F8" s="239" t="s">
        <v>173</v>
      </c>
      <c r="G8" s="242"/>
      <c r="H8" s="40"/>
      <c r="I8" s="57"/>
      <c r="K8" s="33"/>
      <c r="L8" s="33"/>
      <c r="M8" s="33"/>
    </row>
    <row r="9" spans="1:16" s="30" customFormat="1" ht="18">
      <c r="D9" s="243" t="s">
        <v>262</v>
      </c>
      <c r="E9" s="240"/>
      <c r="F9" s="243" t="s">
        <v>237</v>
      </c>
      <c r="G9" s="242"/>
      <c r="H9" s="40"/>
      <c r="I9" s="57"/>
      <c r="K9" s="33"/>
      <c r="L9" s="33"/>
      <c r="M9" s="33"/>
    </row>
    <row r="10" spans="1:16" s="30" customFormat="1" ht="18.5">
      <c r="D10" s="239" t="s">
        <v>246</v>
      </c>
      <c r="E10" s="240"/>
      <c r="F10" s="239" t="s">
        <v>174</v>
      </c>
      <c r="G10" s="242"/>
      <c r="H10" s="40"/>
      <c r="I10" s="57"/>
      <c r="K10" s="33"/>
      <c r="L10" s="33"/>
      <c r="M10" s="33"/>
    </row>
    <row r="11" spans="1:16" s="30" customFormat="1" ht="18.5">
      <c r="D11" s="239" t="s">
        <v>247</v>
      </c>
      <c r="E11" s="240"/>
      <c r="F11" s="239" t="s">
        <v>175</v>
      </c>
      <c r="G11" s="242"/>
      <c r="H11" s="40"/>
      <c r="I11" s="57"/>
      <c r="K11" s="33"/>
      <c r="L11" s="33"/>
      <c r="M11" s="33"/>
    </row>
    <row r="12" spans="1:16" s="30" customFormat="1" ht="18.5">
      <c r="D12" s="239"/>
      <c r="E12" s="240"/>
      <c r="F12" s="239" t="s">
        <v>176</v>
      </c>
      <c r="G12" s="242"/>
      <c r="H12" s="40"/>
      <c r="I12" s="57"/>
      <c r="K12" s="33"/>
      <c r="L12" s="33"/>
      <c r="M12" s="33"/>
    </row>
    <row r="13" spans="1:16" s="30" customFormat="1" ht="18.5">
      <c r="D13" s="38"/>
      <c r="E13" s="240"/>
      <c r="F13" s="239" t="s">
        <v>177</v>
      </c>
      <c r="G13" s="242"/>
      <c r="H13" s="40"/>
      <c r="I13" s="57"/>
      <c r="K13" s="33"/>
      <c r="L13" s="33"/>
      <c r="M13" s="33"/>
    </row>
    <row r="14" spans="1:16" s="30" customFormat="1" ht="18.5">
      <c r="D14" s="38"/>
      <c r="E14" s="240"/>
      <c r="F14" s="239" t="s">
        <v>248</v>
      </c>
      <c r="G14" s="242"/>
      <c r="H14" s="40"/>
      <c r="I14" s="57"/>
      <c r="K14" s="33"/>
      <c r="L14" s="33"/>
      <c r="M14" s="33"/>
    </row>
    <row r="15" spans="1:16" s="30" customFormat="1" ht="18.5">
      <c r="D15" s="38"/>
      <c r="E15" s="240"/>
      <c r="F15" s="239" t="s">
        <v>249</v>
      </c>
      <c r="G15" s="242"/>
      <c r="H15" s="40"/>
      <c r="I15" s="57"/>
      <c r="K15" s="33"/>
      <c r="L15" s="33"/>
      <c r="M15" s="33"/>
    </row>
    <row r="16" spans="1:16" s="30" customFormat="1" ht="18.5">
      <c r="D16" s="38"/>
      <c r="E16" s="240"/>
      <c r="F16" s="239" t="s">
        <v>178</v>
      </c>
      <c r="G16" s="242"/>
      <c r="H16" s="40"/>
      <c r="I16" s="57"/>
      <c r="K16" s="33"/>
      <c r="L16" s="33"/>
      <c r="M16" s="33"/>
    </row>
    <row r="17" spans="1:16" s="30" customFormat="1" ht="18">
      <c r="B17" s="56"/>
      <c r="C17" s="37"/>
      <c r="D17" s="244"/>
      <c r="E17" s="31"/>
      <c r="F17" s="260" t="s">
        <v>263</v>
      </c>
      <c r="G17" s="40"/>
      <c r="H17" s="40"/>
      <c r="I17" s="57"/>
      <c r="K17" s="33"/>
      <c r="L17" s="33"/>
      <c r="M17" s="33"/>
    </row>
    <row r="18" spans="1:16" s="22" customFormat="1" ht="55.9" customHeight="1">
      <c r="A18" s="43"/>
      <c r="B18" s="53"/>
      <c r="C18" s="37"/>
      <c r="D18" s="59"/>
      <c r="E18" s="14"/>
      <c r="F18" s="52"/>
      <c r="G18" s="40"/>
      <c r="H18" s="40"/>
      <c r="I18" s="57"/>
      <c r="J18" s="43"/>
      <c r="K18" s="44"/>
      <c r="L18" s="44"/>
      <c r="M18" s="44"/>
      <c r="N18" s="43"/>
      <c r="O18" s="43"/>
      <c r="P18" s="43"/>
    </row>
    <row r="19" spans="1:16" ht="16.5" customHeight="1">
      <c r="B19" s="11"/>
      <c r="C19" s="12"/>
      <c r="D19" s="13" t="s">
        <v>109</v>
      </c>
      <c r="F19" s="15"/>
      <c r="G19" s="16"/>
      <c r="H19" s="16"/>
      <c r="I19" s="16"/>
    </row>
    <row r="20" spans="1:16">
      <c r="B20" s="15"/>
      <c r="C20" s="12"/>
      <c r="D20" s="18" t="s">
        <v>300</v>
      </c>
      <c r="F20" s="15"/>
      <c r="G20" s="16"/>
      <c r="H20" s="16"/>
      <c r="I20" s="16"/>
    </row>
    <row r="21" spans="1:16" ht="16" thickBot="1"/>
    <row r="22" spans="1:16" s="30" customFormat="1" ht="27">
      <c r="B22" s="32"/>
      <c r="C22" s="37"/>
      <c r="D22" s="54"/>
      <c r="E22" s="35" t="s">
        <v>110</v>
      </c>
      <c r="F22" s="35" t="s">
        <v>111</v>
      </c>
      <c r="G22" s="50" t="s">
        <v>106</v>
      </c>
      <c r="H22" s="96" t="s">
        <v>368</v>
      </c>
      <c r="I22" s="74" t="s">
        <v>369</v>
      </c>
      <c r="J22" s="178" t="s">
        <v>297</v>
      </c>
      <c r="K22" s="276" t="s">
        <v>298</v>
      </c>
      <c r="L22" s="74" t="s">
        <v>299</v>
      </c>
      <c r="M22" s="33"/>
    </row>
    <row r="23" spans="1:16" ht="60" customHeight="1">
      <c r="A23" s="30"/>
      <c r="B23" s="32"/>
      <c r="C23" s="37"/>
      <c r="D23" s="76" t="s">
        <v>301</v>
      </c>
      <c r="E23" s="20"/>
      <c r="F23" s="65"/>
      <c r="G23" s="52">
        <v>120</v>
      </c>
      <c r="H23" s="73">
        <v>0.66666666666666663</v>
      </c>
      <c r="I23" s="73">
        <f>H23+10/24</f>
        <v>1.0833333333333333</v>
      </c>
      <c r="J23" s="146">
        <f>H23+17/24</f>
        <v>1.375</v>
      </c>
      <c r="K23" s="73">
        <f>H23+8/24</f>
        <v>1</v>
      </c>
      <c r="L23" s="73">
        <f>H23+3/24</f>
        <v>0.79166666666666663</v>
      </c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112</v>
      </c>
      <c r="E24" s="72" t="s">
        <v>302</v>
      </c>
      <c r="F24" s="81" t="s">
        <v>113</v>
      </c>
      <c r="G24" s="14">
        <v>1</v>
      </c>
      <c r="H24" s="73">
        <v>0.66666666666666663</v>
      </c>
      <c r="I24" s="73">
        <f>H24+10/24</f>
        <v>1.0833333333333333</v>
      </c>
      <c r="J24" s="146">
        <f>H24+17/24</f>
        <v>1.375</v>
      </c>
      <c r="K24" s="73">
        <f>H24+8/24</f>
        <v>1</v>
      </c>
      <c r="L24" s="73">
        <f>H24+3/24</f>
        <v>0.79166666666666663</v>
      </c>
      <c r="M24" s="33"/>
      <c r="N24" s="30"/>
      <c r="O24" s="30"/>
      <c r="P24" s="30"/>
    </row>
    <row r="25" spans="1:16" ht="54">
      <c r="A25" s="30"/>
      <c r="B25" s="36"/>
      <c r="C25" s="37"/>
      <c r="D25" s="38" t="s">
        <v>239</v>
      </c>
      <c r="E25" s="52" t="s">
        <v>323</v>
      </c>
      <c r="F25" s="68" t="s">
        <v>113</v>
      </c>
      <c r="G25" s="52">
        <v>1</v>
      </c>
      <c r="H25" s="82">
        <f>H24+TIME(0,G24,0)</f>
        <v>0.66736111111111107</v>
      </c>
      <c r="I25" s="82">
        <f>I24+TIME(0,G24,0)</f>
        <v>1.0840277777777778</v>
      </c>
      <c r="J25" s="145">
        <f>J24+TIME(0,G24,0)</f>
        <v>1.3756944444444446</v>
      </c>
      <c r="K25" s="82">
        <f>K24+TIME(0,G24,0)</f>
        <v>1.0006944444444446</v>
      </c>
      <c r="L25" s="82">
        <f>L24+TIME(0,G24,0)</f>
        <v>0.79236111111111107</v>
      </c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114</v>
      </c>
      <c r="F26" s="65" t="s">
        <v>115</v>
      </c>
      <c r="G26" s="14">
        <v>3</v>
      </c>
      <c r="H26" s="73">
        <f>H25+TIME(0,G25,0)</f>
        <v>0.66805555555555551</v>
      </c>
      <c r="I26" s="73">
        <f>I25+TIME(0,G25,0)</f>
        <v>1.0847222222222224</v>
      </c>
      <c r="J26" s="146">
        <f>J25+TIME(0,G25,0)</f>
        <v>1.3763888888888891</v>
      </c>
      <c r="K26" s="73">
        <f>K25+TIME(0,G25,0)</f>
        <v>1.0013888888888891</v>
      </c>
      <c r="L26" s="73">
        <f>L25+TIME(0,G25,0)</f>
        <v>0.79305555555555551</v>
      </c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116</v>
      </c>
      <c r="E27" s="20" t="s">
        <v>302</v>
      </c>
      <c r="F27" s="65" t="s">
        <v>113</v>
      </c>
      <c r="G27" s="14">
        <v>5</v>
      </c>
      <c r="H27" s="73">
        <f>H26+TIME(0,G26,0)</f>
        <v>0.67013888888888884</v>
      </c>
      <c r="I27" s="73">
        <f>I26+TIME(0,G26,0)</f>
        <v>1.0868055555555558</v>
      </c>
      <c r="J27" s="146">
        <f>J26+TIME(0,G26,0)</f>
        <v>1.3784722222222225</v>
      </c>
      <c r="K27" s="73">
        <f>K26+TIME(0,G26,0)</f>
        <v>1.0034722222222225</v>
      </c>
      <c r="L27" s="73">
        <f>L26+TIME(0,G26,0)</f>
        <v>0.79513888888888884</v>
      </c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7" t="s">
        <v>303</v>
      </c>
      <c r="E28" s="72" t="s">
        <v>304</v>
      </c>
      <c r="F28" s="68" t="s">
        <v>157</v>
      </c>
      <c r="G28" s="52">
        <v>5</v>
      </c>
      <c r="H28" s="73">
        <f>H27+TIME(0,G27,0)</f>
        <v>0.67361111111111105</v>
      </c>
      <c r="I28" s="73">
        <f>I27+TIME(0,G27,0)</f>
        <v>1.0902777777777781</v>
      </c>
      <c r="J28" s="146">
        <f>J27+TIME(0,G27,0)</f>
        <v>1.3819444444444449</v>
      </c>
      <c r="K28" s="73">
        <f>K27+TIME(0,G27,0)</f>
        <v>1.0069444444444449</v>
      </c>
      <c r="L28" s="73">
        <f>L27+TIME(0,G27,0)</f>
        <v>0.79861111111111105</v>
      </c>
      <c r="M28" s="33"/>
      <c r="N28" s="30"/>
      <c r="O28" s="30"/>
      <c r="P28" s="30"/>
    </row>
    <row r="29" spans="1:16" s="113" customFormat="1" ht="33.75" customHeight="1">
      <c r="A29" s="110"/>
      <c r="B29" s="53"/>
      <c r="C29" s="111"/>
      <c r="D29" s="54" t="s">
        <v>117</v>
      </c>
      <c r="E29" s="72"/>
      <c r="F29" s="69"/>
      <c r="G29" s="52"/>
      <c r="H29" s="82"/>
      <c r="I29" s="82"/>
      <c r="J29" s="145"/>
      <c r="K29" s="82"/>
      <c r="L29" s="82"/>
      <c r="M29" s="112"/>
      <c r="N29" s="110"/>
      <c r="O29" s="110"/>
      <c r="P29" s="110"/>
    </row>
    <row r="30" spans="1:16" ht="82" customHeight="1">
      <c r="A30" s="30"/>
      <c r="B30" s="53">
        <f>B28+0.1</f>
        <v>1.5</v>
      </c>
      <c r="C30" s="21"/>
      <c r="D30" s="77" t="s">
        <v>180</v>
      </c>
      <c r="E30" s="52" t="s">
        <v>305</v>
      </c>
      <c r="F30" s="68" t="s">
        <v>113</v>
      </c>
      <c r="G30" s="72">
        <v>20</v>
      </c>
      <c r="H30" s="82">
        <f>H28+TIME(0,G28,0)</f>
        <v>0.67708333333333326</v>
      </c>
      <c r="I30" s="82">
        <f>J28+TIME(0,G28,0)</f>
        <v>1.3854166666666672</v>
      </c>
      <c r="J30" s="145">
        <f>J28+TIME(0,G28,0)</f>
        <v>1.3854166666666672</v>
      </c>
      <c r="K30" s="82">
        <f>K28+TIME(0,G28,0)</f>
        <v>1.0104166666666672</v>
      </c>
      <c r="L30" s="82">
        <f>L28+TIME(0,G28,0)</f>
        <v>0.80208333333333326</v>
      </c>
      <c r="M30" s="33"/>
      <c r="N30" s="30"/>
      <c r="O30" s="30"/>
      <c r="P30" s="30"/>
    </row>
    <row r="31" spans="1:16" s="100" customFormat="1" ht="73" customHeight="1">
      <c r="B31" s="58">
        <f>B30+0.1</f>
        <v>1.6</v>
      </c>
      <c r="D31" s="77" t="s">
        <v>152</v>
      </c>
      <c r="E31" s="52" t="s">
        <v>306</v>
      </c>
      <c r="F31" s="267" t="s">
        <v>210</v>
      </c>
      <c r="G31" s="69">
        <v>10</v>
      </c>
      <c r="H31" s="82">
        <f>H30+TIME(0,G30,0)</f>
        <v>0.6909722222222221</v>
      </c>
      <c r="I31" s="82">
        <f>I30+TIME(0,G30,0)</f>
        <v>1.399305555555556</v>
      </c>
      <c r="J31" s="145">
        <f>J30+TIME(0,G30,0)</f>
        <v>1.399305555555556</v>
      </c>
      <c r="K31" s="82">
        <f>K30+TIME(0,G30,0)</f>
        <v>1.024305555555556</v>
      </c>
      <c r="L31" s="82">
        <f>L30+TIME(0,G30,0)</f>
        <v>0.8159722222222221</v>
      </c>
    </row>
    <row r="32" spans="1:16" s="100" customFormat="1" ht="73" customHeight="1">
      <c r="B32" s="58">
        <f>B31+0.1</f>
        <v>1.7000000000000002</v>
      </c>
      <c r="D32" s="219" t="s">
        <v>307</v>
      </c>
      <c r="E32" s="52" t="s">
        <v>308</v>
      </c>
      <c r="F32" s="266" t="s">
        <v>210</v>
      </c>
      <c r="G32" s="172">
        <v>20</v>
      </c>
      <c r="H32" s="82">
        <f>H31+TIME(0,G31,0)</f>
        <v>0.69791666666666652</v>
      </c>
      <c r="I32" s="82">
        <f>I31+TIME(0,G31,0)</f>
        <v>1.4062500000000004</v>
      </c>
      <c r="J32" s="145">
        <f>J31+TIME(0,G31,0)</f>
        <v>1.4062500000000004</v>
      </c>
      <c r="K32" s="82">
        <f>K31+TIME(0,G31,0)</f>
        <v>1.0312500000000004</v>
      </c>
      <c r="L32" s="82">
        <f>L31+TIME(0,G31,0)</f>
        <v>0.82291666666666652</v>
      </c>
    </row>
    <row r="33" spans="1:16" s="100" customFormat="1" ht="73" customHeight="1">
      <c r="B33" s="58">
        <f>B32+0.1</f>
        <v>1.8000000000000003</v>
      </c>
      <c r="D33" s="177" t="s">
        <v>309</v>
      </c>
      <c r="E33" s="52" t="s">
        <v>328</v>
      </c>
      <c r="F33" s="266" t="s">
        <v>209</v>
      </c>
      <c r="G33" s="172">
        <v>10</v>
      </c>
      <c r="H33" s="82">
        <f>H32+TIME(0,G32,0)</f>
        <v>0.71180555555555536</v>
      </c>
      <c r="I33" s="82">
        <f>I32+TIME(0,G32,0)</f>
        <v>1.4201388888888893</v>
      </c>
      <c r="J33" s="145">
        <f>J32+TIME(0,G32,0)</f>
        <v>1.4201388888888893</v>
      </c>
      <c r="K33" s="82">
        <f>K32+TIME(0,G32,0)</f>
        <v>1.0451388888888893</v>
      </c>
      <c r="L33" s="82">
        <f>L32+TIME(0,G32,0)</f>
        <v>0.83680555555555536</v>
      </c>
    </row>
    <row r="34" spans="1:16" s="100" customFormat="1" ht="73" customHeight="1">
      <c r="B34" s="58">
        <f>B33+0.1</f>
        <v>1.9000000000000004</v>
      </c>
      <c r="D34" s="219" t="s">
        <v>406</v>
      </c>
      <c r="E34" s="52" t="s">
        <v>407</v>
      </c>
      <c r="F34" s="266" t="s">
        <v>408</v>
      </c>
      <c r="G34" s="72">
        <v>40</v>
      </c>
      <c r="H34" s="82">
        <f>H33+TIME(0,G33,0)</f>
        <v>0.71874999999999978</v>
      </c>
      <c r="I34" s="82">
        <f>I33+TIME(0,G33,0)</f>
        <v>1.4270833333333337</v>
      </c>
      <c r="J34" s="145">
        <f>J33+TIME(0,G33,0)</f>
        <v>1.4270833333333337</v>
      </c>
      <c r="K34" s="82">
        <f>K33+TIME(0,G33,0)</f>
        <v>1.0520833333333337</v>
      </c>
      <c r="L34" s="82">
        <f>L33+TIME(0,G33,0)</f>
        <v>0.84374999999999978</v>
      </c>
    </row>
    <row r="35" spans="1:16" ht="36.75" customHeight="1">
      <c r="B35" s="58">
        <f>B34+0.1</f>
        <v>2.0000000000000004</v>
      </c>
      <c r="C35" s="100"/>
      <c r="D35" s="135" t="s">
        <v>118</v>
      </c>
      <c r="E35" s="120"/>
      <c r="F35" s="128" t="s">
        <v>113</v>
      </c>
      <c r="G35" s="128">
        <v>1</v>
      </c>
      <c r="H35" s="82">
        <f>H34+TIME(0,G34,0)</f>
        <v>0.74652777777777757</v>
      </c>
      <c r="I35" s="82">
        <f>I34+TIME(0,G34,0)</f>
        <v>1.4548611111111114</v>
      </c>
      <c r="J35" s="145">
        <f>J34+TIME(0,G34,0)</f>
        <v>1.4548611111111114</v>
      </c>
      <c r="K35" s="82">
        <f>K34+TIME(0,G34,0)</f>
        <v>1.0798611111111114</v>
      </c>
      <c r="L35" s="82">
        <f>L34+TIME(0,G34,0)</f>
        <v>0.87152777777777757</v>
      </c>
    </row>
    <row r="36" spans="1:16" ht="17.5">
      <c r="A36" s="30"/>
      <c r="M36" s="33"/>
      <c r="N36" s="30"/>
      <c r="O36" s="30"/>
      <c r="P36" s="30"/>
    </row>
    <row r="37" spans="1:16" ht="17.5">
      <c r="A37" s="30"/>
      <c r="M37" s="33"/>
      <c r="N37" s="30"/>
      <c r="O37" s="30"/>
      <c r="P37" s="30"/>
    </row>
    <row r="38" spans="1:16" s="106" customFormat="1" ht="20"/>
    <row r="39" spans="1:16" s="97" customFormat="1" ht="20">
      <c r="D39" s="106" t="s">
        <v>310</v>
      </c>
      <c r="E39" s="106"/>
      <c r="F39" s="106"/>
      <c r="G39" s="106"/>
      <c r="H39" s="106"/>
      <c r="I39" s="106"/>
      <c r="J39" s="106"/>
      <c r="K39" s="106"/>
    </row>
    <row r="40" spans="1:16" s="118" customFormat="1">
      <c r="D40" s="97" t="s">
        <v>311</v>
      </c>
      <c r="E40" s="97"/>
      <c r="F40" s="97"/>
      <c r="G40" s="97"/>
      <c r="H40" s="97"/>
      <c r="I40" s="97"/>
      <c r="J40" s="97"/>
      <c r="K40" s="97"/>
      <c r="L40" s="97"/>
    </row>
    <row r="41" spans="1:16" s="97" customFormat="1" ht="20">
      <c r="D41" s="118" t="s">
        <v>312</v>
      </c>
      <c r="L41" s="118"/>
    </row>
    <row r="42" spans="1:16" s="97" customFormat="1">
      <c r="D42" s="97" t="s">
        <v>313</v>
      </c>
      <c r="E42" s="118"/>
      <c r="F42" s="118"/>
      <c r="G42" s="118"/>
      <c r="H42" s="118"/>
      <c r="I42" s="118"/>
      <c r="J42" s="118"/>
      <c r="K42" s="118"/>
    </row>
    <row r="43" spans="1:16" s="185" customFormat="1" ht="23">
      <c r="D43" s="97"/>
      <c r="E43" s="97"/>
      <c r="F43" s="97"/>
      <c r="G43" s="97"/>
      <c r="H43" s="97"/>
      <c r="I43" s="97"/>
      <c r="J43" s="97"/>
      <c r="K43" s="97"/>
    </row>
    <row r="44" spans="1:16" s="106" customFormat="1" ht="23.5">
      <c r="D44" s="184" t="s">
        <v>264</v>
      </c>
      <c r="E44" s="185"/>
      <c r="F44" s="185"/>
      <c r="G44" s="185"/>
      <c r="H44" s="185"/>
      <c r="I44" s="185"/>
      <c r="J44" s="185"/>
      <c r="K44" s="185"/>
    </row>
    <row r="45" spans="1:16" s="106" customFormat="1" ht="20">
      <c r="D45" s="239" t="s">
        <v>314</v>
      </c>
    </row>
    <row r="46" spans="1:16" s="98" customFormat="1" ht="20">
      <c r="D46" s="239" t="s">
        <v>166</v>
      </c>
      <c r="E46" s="106"/>
      <c r="F46" s="106"/>
      <c r="G46" s="106"/>
      <c r="H46" s="106"/>
      <c r="I46" s="106"/>
      <c r="J46" s="106"/>
      <c r="K46" s="106"/>
      <c r="L46" s="106"/>
      <c r="M46" s="100"/>
    </row>
    <row r="47" spans="1:16" s="98" customFormat="1" ht="20">
      <c r="D47" s="243" t="s">
        <v>315</v>
      </c>
      <c r="E47" s="106"/>
      <c r="F47" s="106"/>
      <c r="G47" s="106"/>
      <c r="H47" s="106"/>
      <c r="I47" s="106"/>
      <c r="J47" s="106"/>
      <c r="K47" s="106"/>
      <c r="L47" s="100"/>
      <c r="M47" s="100"/>
    </row>
    <row r="48" spans="1:16" s="98" customFormat="1" ht="20">
      <c r="D48" s="239" t="s">
        <v>316</v>
      </c>
      <c r="H48" s="207"/>
      <c r="L48" s="100"/>
      <c r="M48" s="100"/>
    </row>
    <row r="49" spans="1:13" ht="20">
      <c r="D49" s="239" t="s">
        <v>317</v>
      </c>
      <c r="E49" s="98"/>
      <c r="F49" s="98"/>
      <c r="G49" s="98"/>
      <c r="H49" s="207"/>
      <c r="I49" s="98"/>
      <c r="J49" s="98"/>
      <c r="K49" s="98"/>
    </row>
    <row r="50" spans="1:13" s="98" customFormat="1" ht="20">
      <c r="D50" s="2"/>
      <c r="E50" s="2"/>
      <c r="F50" s="2"/>
      <c r="G50" s="2"/>
      <c r="H50" s="14"/>
      <c r="I50" s="2"/>
      <c r="J50" s="30"/>
      <c r="K50" s="30"/>
      <c r="L50" s="100"/>
      <c r="M50" s="100"/>
    </row>
    <row r="51" spans="1:13" s="98" customFormat="1" ht="21">
      <c r="D51" s="206" t="s">
        <v>173</v>
      </c>
      <c r="H51" s="207"/>
      <c r="L51" s="100"/>
      <c r="M51" s="100"/>
    </row>
    <row r="52" spans="1:13" s="98" customFormat="1" ht="20">
      <c r="D52" s="243" t="s">
        <v>318</v>
      </c>
      <c r="H52" s="207"/>
      <c r="L52" s="100"/>
      <c r="M52" s="100"/>
    </row>
    <row r="53" spans="1:13" s="98" customFormat="1" ht="21">
      <c r="D53" s="206" t="s">
        <v>174</v>
      </c>
      <c r="H53" s="207"/>
      <c r="L53" s="100"/>
      <c r="M53" s="100"/>
    </row>
    <row r="54" spans="1:13" s="98" customFormat="1" ht="21">
      <c r="D54" s="206" t="s">
        <v>175</v>
      </c>
      <c r="H54" s="207"/>
      <c r="L54" s="100"/>
      <c r="M54" s="100"/>
    </row>
    <row r="55" spans="1:13" s="98" customFormat="1" ht="21">
      <c r="D55" s="206" t="s">
        <v>176</v>
      </c>
      <c r="H55" s="207"/>
      <c r="L55" s="100"/>
      <c r="M55" s="100"/>
    </row>
    <row r="56" spans="1:13" s="98" customFormat="1" ht="21">
      <c r="D56" s="206" t="s">
        <v>177</v>
      </c>
      <c r="H56" s="207"/>
      <c r="L56" s="100"/>
      <c r="M56" s="100"/>
    </row>
    <row r="57" spans="1:13" s="98" customFormat="1" ht="21">
      <c r="D57" s="206" t="s">
        <v>319</v>
      </c>
      <c r="H57" s="207"/>
      <c r="L57" s="100"/>
      <c r="M57" s="100"/>
    </row>
    <row r="58" spans="1:13" s="98" customFormat="1" ht="21">
      <c r="D58" s="206" t="s">
        <v>238</v>
      </c>
      <c r="H58" s="207"/>
      <c r="L58" s="100"/>
      <c r="M58" s="100"/>
    </row>
    <row r="59" spans="1:13" ht="21">
      <c r="A59" s="208"/>
      <c r="D59" s="260" t="s">
        <v>320</v>
      </c>
      <c r="E59" s="98"/>
      <c r="F59" s="98"/>
      <c r="G59" s="98"/>
      <c r="H59" s="207"/>
      <c r="I59" s="98"/>
      <c r="J59" s="98"/>
      <c r="K59" s="98"/>
    </row>
  </sheetData>
  <phoneticPr fontId="23"/>
  <hyperlinks>
    <hyperlink ref="D9" r:id="rId1" display="https://ieeesa.webex.com/ieeesa/j.php?MTID=mda3ba4f3974508f2ffdebbf050a15da3" xr:uid="{B15B9603-813C-488E-A7FB-EA2E0788FF37}"/>
    <hyperlink ref="F9" r:id="rId2" display="mailto:23490809065@ieeesa.webex.com" xr:uid="{0FEFF99D-8F57-4B47-AED6-C5678AE8F18A}"/>
    <hyperlink ref="F17" r:id="rId3" xr:uid="{0E2EB919-2D20-4CF0-8E78-BCB80681EEB3}"/>
    <hyperlink ref="D52" r:id="rId4" display="mailto:23367660100@ieeesa.webex.com" xr:uid="{76A69FB8-3140-46DA-AE22-CBEEC38C251B}"/>
    <hyperlink ref="D59" r:id="rId5" xr:uid="{EFD75104-32C8-4A0F-BBDD-72D8A7961F3F}"/>
  </hyperlinks>
  <pageMargins left="0.7" right="0.7" top="0.75" bottom="0.75" header="0.3" footer="0.3"/>
  <pageSetup orientation="portrait" horizontalDpi="1200" verticalDpi="1200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7"/>
  <sheetViews>
    <sheetView topLeftCell="C16" zoomScaleNormal="100" workbookViewId="0">
      <selection activeCell="D17" sqref="D17"/>
    </sheetView>
  </sheetViews>
  <sheetFormatPr defaultColWidth="8.81640625" defaultRowHeight="15.5"/>
  <cols>
    <col min="3" max="3" width="6.453125" customWidth="1"/>
    <col min="4" max="4" width="42" style="80" customWidth="1"/>
    <col min="5" max="5" width="15.1796875" style="80" customWidth="1"/>
    <col min="6" max="6" width="22.453125" style="109" customWidth="1"/>
    <col min="7" max="7" width="8.453125" style="109"/>
    <col min="8" max="8" width="14.1796875" style="109" customWidth="1"/>
    <col min="9" max="9" width="12.6328125" style="109" customWidth="1"/>
    <col min="10" max="10" width="13.453125" style="182" customWidth="1"/>
    <col min="11" max="11" width="14" style="109" customWidth="1"/>
    <col min="12" max="12" width="13.81640625" customWidth="1"/>
    <col min="13" max="13" width="8.81640625" customWidth="1"/>
  </cols>
  <sheetData>
    <row r="1" spans="1:16" s="2" customFormat="1" ht="16.5" customHeight="1">
      <c r="B1" s="11"/>
      <c r="C1" s="12"/>
      <c r="D1" s="13" t="s">
        <v>109</v>
      </c>
      <c r="E1" s="14"/>
      <c r="F1" s="15"/>
      <c r="G1" s="16"/>
      <c r="H1" s="16"/>
      <c r="I1" s="16"/>
      <c r="K1" s="17"/>
      <c r="L1" s="17"/>
      <c r="M1" s="17"/>
    </row>
    <row r="2" spans="1:16" s="2" customFormat="1">
      <c r="B2" s="15"/>
      <c r="C2" s="12"/>
      <c r="D2" s="18" t="s">
        <v>321</v>
      </c>
      <c r="E2" s="14"/>
      <c r="F2" s="15"/>
      <c r="G2" s="16"/>
      <c r="H2" s="16"/>
      <c r="I2" s="16"/>
      <c r="K2" s="17"/>
      <c r="L2" s="17"/>
      <c r="M2" s="17"/>
    </row>
    <row r="3" spans="1:16" s="2" customFormat="1" ht="16" thickBot="1">
      <c r="E3" s="14"/>
      <c r="K3" s="17"/>
      <c r="L3" s="17"/>
      <c r="M3" s="17"/>
    </row>
    <row r="4" spans="1:16" s="2" customFormat="1" ht="27">
      <c r="A4" s="30"/>
      <c r="B4" s="32"/>
      <c r="C4" s="37"/>
      <c r="D4" s="54"/>
      <c r="E4" s="20" t="s">
        <v>110</v>
      </c>
      <c r="F4" s="65" t="s">
        <v>111</v>
      </c>
      <c r="G4" s="95" t="s">
        <v>106</v>
      </c>
      <c r="H4" s="96" t="s">
        <v>296</v>
      </c>
      <c r="I4" s="74" t="s">
        <v>370</v>
      </c>
      <c r="J4" s="178" t="s">
        <v>331</v>
      </c>
      <c r="K4" s="276" t="s">
        <v>332</v>
      </c>
      <c r="L4" s="74" t="s">
        <v>333</v>
      </c>
      <c r="M4" s="33"/>
      <c r="N4" s="30"/>
      <c r="O4" s="30"/>
      <c r="P4" s="30"/>
    </row>
    <row r="5" spans="1:16" s="2" customFormat="1" ht="60" customHeight="1">
      <c r="A5" s="30"/>
      <c r="B5" s="32"/>
      <c r="C5" s="37"/>
      <c r="D5" s="76" t="s">
        <v>322</v>
      </c>
      <c r="E5" s="20"/>
      <c r="F5" s="65"/>
      <c r="G5" s="52">
        <v>120</v>
      </c>
      <c r="H5" s="73">
        <v>0.66666666666666663</v>
      </c>
      <c r="I5" s="73">
        <f>H5+10/24</f>
        <v>1.0833333333333333</v>
      </c>
      <c r="J5" s="146">
        <f>H5+17/24</f>
        <v>1.375</v>
      </c>
      <c r="K5" s="73">
        <f>H5+8/24</f>
        <v>1</v>
      </c>
      <c r="L5" s="73">
        <f>H5+3/24</f>
        <v>0.79166666666666663</v>
      </c>
      <c r="M5" s="33"/>
      <c r="N5" s="30"/>
      <c r="O5" s="30"/>
      <c r="P5" s="30"/>
    </row>
    <row r="6" spans="1:16" s="98" customFormat="1" ht="20">
      <c r="A6" s="101"/>
      <c r="B6" s="75">
        <v>2.1</v>
      </c>
      <c r="C6" s="102"/>
      <c r="D6" s="124" t="s">
        <v>120</v>
      </c>
      <c r="E6" s="72" t="s">
        <v>302</v>
      </c>
      <c r="F6" s="127" t="s">
        <v>121</v>
      </c>
      <c r="G6" s="132">
        <v>1</v>
      </c>
      <c r="H6" s="73">
        <v>0.66666666666666663</v>
      </c>
      <c r="I6" s="73">
        <f>H6+10/24</f>
        <v>1.0833333333333333</v>
      </c>
      <c r="J6" s="146">
        <f>H6+17/24</f>
        <v>1.375</v>
      </c>
      <c r="K6" s="73">
        <f>H6+8/24</f>
        <v>1</v>
      </c>
      <c r="L6" s="73">
        <f>H6+3/24</f>
        <v>0.79166666666666663</v>
      </c>
    </row>
    <row r="7" spans="1:16" s="98" customFormat="1" ht="31">
      <c r="A7" s="101"/>
      <c r="B7" s="75"/>
      <c r="C7" s="102"/>
      <c r="D7" s="124" t="s">
        <v>27</v>
      </c>
      <c r="E7" s="52" t="s">
        <v>302</v>
      </c>
      <c r="F7" s="109"/>
      <c r="G7" s="132">
        <v>1</v>
      </c>
      <c r="H7" s="60">
        <f>H6+TIME(0,G6,0)</f>
        <v>0.66736111111111107</v>
      </c>
      <c r="I7" s="60">
        <f>I6+TIME(0,G6,0)</f>
        <v>1.0840277777777778</v>
      </c>
      <c r="J7" s="147">
        <f>J6+TIME(0,G6,0)</f>
        <v>1.3756944444444446</v>
      </c>
      <c r="K7" s="60">
        <f>K6+TIME(0,G6,0)</f>
        <v>1.0006944444444446</v>
      </c>
      <c r="L7" s="60">
        <f>L6+TIME(0,G6,0)</f>
        <v>0.79236111111111107</v>
      </c>
    </row>
    <row r="8" spans="1:16" s="98" customFormat="1" ht="20">
      <c r="A8" s="101"/>
      <c r="B8" s="36">
        <f>B6+0.1</f>
        <v>2.2000000000000002</v>
      </c>
      <c r="C8" s="88"/>
      <c r="D8" s="124" t="s">
        <v>114</v>
      </c>
      <c r="E8" s="143"/>
      <c r="F8" s="127" t="s">
        <v>122</v>
      </c>
      <c r="G8" s="132">
        <v>1</v>
      </c>
      <c r="H8" s="70">
        <f>H7+TIME(0,G7,0)</f>
        <v>0.66805555555555551</v>
      </c>
      <c r="I8" s="70">
        <f>I7+TIME(0,G7,0)</f>
        <v>1.0847222222222224</v>
      </c>
      <c r="J8" s="148">
        <f>J7+TIME(0,G7,0)</f>
        <v>1.3763888888888891</v>
      </c>
      <c r="K8" s="70">
        <f>K7+TIME(0,G7,0)</f>
        <v>1.0013888888888891</v>
      </c>
      <c r="L8" s="70">
        <f>L7+TIME(0,G7,0)</f>
        <v>0.79305555555555551</v>
      </c>
    </row>
    <row r="9" spans="1:16" s="98" customFormat="1" ht="23.25" customHeight="1">
      <c r="A9" s="101"/>
      <c r="B9" s="36">
        <f>B8+0.1</f>
        <v>2.3000000000000003</v>
      </c>
      <c r="C9" s="88"/>
      <c r="D9" s="124" t="s">
        <v>123</v>
      </c>
      <c r="E9" s="119"/>
      <c r="F9" s="127" t="s">
        <v>113</v>
      </c>
      <c r="G9" s="132">
        <v>1</v>
      </c>
      <c r="H9" s="70">
        <f>H8+TIME(0,G8,0)</f>
        <v>0.66874999999999996</v>
      </c>
      <c r="I9" s="70">
        <f>I8+TIME(0,G8,0)</f>
        <v>1.0854166666666669</v>
      </c>
      <c r="J9" s="148">
        <f>J8+TIME(0,G8,0)</f>
        <v>1.3770833333333337</v>
      </c>
      <c r="K9" s="70">
        <f>K8+TIME(0,G8,0)</f>
        <v>1.0020833333333337</v>
      </c>
      <c r="L9" s="70">
        <f>L8+TIME(0,G8,0)</f>
        <v>0.79374999999999996</v>
      </c>
    </row>
    <row r="10" spans="1:16" s="100" customFormat="1" ht="55" customHeight="1">
      <c r="B10" s="58">
        <f>B9+0.1</f>
        <v>2.4000000000000004</v>
      </c>
      <c r="D10" s="170" t="s">
        <v>124</v>
      </c>
      <c r="E10" s="52" t="s">
        <v>323</v>
      </c>
      <c r="F10" s="93" t="s">
        <v>113</v>
      </c>
      <c r="G10" s="128">
        <v>5</v>
      </c>
      <c r="H10" s="60">
        <f>H9+TIME(0,G9,0)</f>
        <v>0.6694444444444444</v>
      </c>
      <c r="I10" s="60">
        <f>I9+TIME(0,G9,0)</f>
        <v>1.0861111111111115</v>
      </c>
      <c r="J10" s="147">
        <f>J9+TIME(0,G9,0)</f>
        <v>1.3777777777777782</v>
      </c>
      <c r="K10" s="60">
        <f>K9+TIME(0,G9,0)</f>
        <v>1.0027777777777782</v>
      </c>
      <c r="L10" s="60">
        <f>L9+TIME(0,G9,0)</f>
        <v>0.7944444444444444</v>
      </c>
    </row>
    <row r="11" spans="1:16" s="98" customFormat="1" ht="46.75" customHeight="1">
      <c r="B11" s="104"/>
      <c r="C11" s="99"/>
      <c r="D11" s="171" t="s">
        <v>268</v>
      </c>
      <c r="E11" s="120"/>
      <c r="F11" s="84"/>
      <c r="G11" s="72"/>
      <c r="H11" s="26"/>
      <c r="I11" s="26"/>
      <c r="J11" s="175"/>
    </row>
    <row r="12" spans="1:16" s="100" customFormat="1" ht="75.5" customHeight="1">
      <c r="B12" s="58">
        <f>B10+0.1</f>
        <v>2.5000000000000004</v>
      </c>
      <c r="D12" s="253" t="s">
        <v>404</v>
      </c>
      <c r="E12" s="52" t="s">
        <v>377</v>
      </c>
      <c r="F12" s="254" t="s">
        <v>324</v>
      </c>
      <c r="G12" s="69">
        <v>20</v>
      </c>
      <c r="H12" s="60">
        <f>H10+TIME(0,G10,0)</f>
        <v>0.67291666666666661</v>
      </c>
      <c r="I12" s="60">
        <f>I10+TIME(0,G10,0)</f>
        <v>1.0895833333333338</v>
      </c>
      <c r="J12" s="147">
        <f>J10+TIME(0,G10,0)</f>
        <v>1.3812500000000005</v>
      </c>
      <c r="K12" s="60">
        <f>K10+TIME(0,G10,0)</f>
        <v>1.0062500000000005</v>
      </c>
      <c r="L12" s="60">
        <f>L10+TIME(0,G10,0)</f>
        <v>0.79791666666666661</v>
      </c>
    </row>
    <row r="13" spans="1:16" s="2" customFormat="1" ht="82.5" customHeight="1">
      <c r="A13" s="30"/>
      <c r="B13" s="58">
        <f t="shared" ref="B13:B14" si="0">B12+0.1</f>
        <v>2.6000000000000005</v>
      </c>
      <c r="C13" s="21"/>
      <c r="D13" s="220" t="s">
        <v>161</v>
      </c>
      <c r="E13" s="72" t="s">
        <v>325</v>
      </c>
      <c r="F13" s="83" t="s">
        <v>181</v>
      </c>
      <c r="G13" s="72">
        <v>10</v>
      </c>
      <c r="H13" s="82">
        <f t="shared" ref="H13:H14" si="1">H12+TIME(0,G12,0)</f>
        <v>0.68680555555555545</v>
      </c>
      <c r="I13" s="82">
        <f t="shared" ref="I13:I14" si="2">I12+TIME(0,G12,0)</f>
        <v>1.1034722222222226</v>
      </c>
      <c r="J13" s="145">
        <f t="shared" ref="J13:J14" si="3">J12+TIME(0,G12,0)</f>
        <v>1.3951388888888894</v>
      </c>
      <c r="K13" s="82">
        <f t="shared" ref="K13:K14" si="4">K12+TIME(0,G12,0)</f>
        <v>1.0201388888888894</v>
      </c>
      <c r="L13" s="82">
        <f t="shared" ref="L13:L14" si="5">L12+TIME(0,G12,0)</f>
        <v>0.81180555555555545</v>
      </c>
      <c r="M13" s="33"/>
      <c r="N13" s="30"/>
      <c r="O13" s="30"/>
      <c r="P13" s="30"/>
    </row>
    <row r="14" spans="1:16" s="221" customFormat="1" ht="55.5" customHeight="1">
      <c r="B14" s="58">
        <f t="shared" si="0"/>
        <v>2.7000000000000006</v>
      </c>
      <c r="C14" s="130"/>
      <c r="D14" s="222" t="s">
        <v>160</v>
      </c>
      <c r="E14" s="52" t="s">
        <v>326</v>
      </c>
      <c r="F14" s="83" t="s">
        <v>158</v>
      </c>
      <c r="G14" s="72">
        <v>10</v>
      </c>
      <c r="H14" s="82">
        <f t="shared" si="1"/>
        <v>0.69374999999999987</v>
      </c>
      <c r="I14" s="82">
        <f t="shared" si="2"/>
        <v>1.1104166666666671</v>
      </c>
      <c r="J14" s="145">
        <f t="shared" si="3"/>
        <v>1.4020833333333338</v>
      </c>
      <c r="K14" s="82">
        <f t="shared" si="4"/>
        <v>1.0270833333333338</v>
      </c>
      <c r="L14" s="82">
        <f t="shared" si="5"/>
        <v>0.81874999999999987</v>
      </c>
      <c r="M14" s="130"/>
    </row>
    <row r="15" spans="1:16" s="100" customFormat="1" ht="88" customHeight="1">
      <c r="B15" s="58">
        <f>B14+0.1</f>
        <v>2.8000000000000007</v>
      </c>
      <c r="D15" s="238" t="s">
        <v>184</v>
      </c>
      <c r="E15" s="52" t="s">
        <v>327</v>
      </c>
      <c r="F15" s="68" t="s">
        <v>185</v>
      </c>
      <c r="G15" s="69">
        <v>10</v>
      </c>
      <c r="H15" s="82">
        <f t="shared" ref="H15" si="6">H14+TIME(0,G14,0)</f>
        <v>0.70069444444444429</v>
      </c>
      <c r="I15" s="82">
        <f t="shared" ref="I15" si="7">I14+TIME(0,G14,0)</f>
        <v>1.1173611111111115</v>
      </c>
      <c r="J15" s="145">
        <f t="shared" ref="J15" si="8">J14+TIME(0,G14,0)</f>
        <v>1.4090277777777782</v>
      </c>
      <c r="K15" s="82">
        <f t="shared" ref="K15" si="9">K14+TIME(0,G14,0)</f>
        <v>1.0340277777777782</v>
      </c>
      <c r="L15" s="82">
        <f t="shared" ref="L15" si="10">L14+TIME(0,G14,0)</f>
        <v>0.82569444444444429</v>
      </c>
    </row>
    <row r="16" spans="1:16" s="100" customFormat="1" ht="67.25" customHeight="1">
      <c r="B16" s="58">
        <f t="shared" ref="B16:B19" si="11">B15+0.1</f>
        <v>2.9000000000000008</v>
      </c>
      <c r="D16" s="253" t="s">
        <v>398</v>
      </c>
      <c r="E16" s="52" t="s">
        <v>399</v>
      </c>
      <c r="F16" s="254" t="s">
        <v>211</v>
      </c>
      <c r="G16" s="69">
        <v>15</v>
      </c>
      <c r="H16" s="82">
        <f t="shared" ref="H16" si="12">H15+TIME(0,G15,0)</f>
        <v>0.70763888888888871</v>
      </c>
      <c r="I16" s="82">
        <f t="shared" ref="I16" si="13">I15+TIME(0,G15,0)</f>
        <v>1.1243055555555559</v>
      </c>
      <c r="J16" s="145">
        <f t="shared" ref="J16" si="14">J15+TIME(0,G15,0)</f>
        <v>1.4159722222222226</v>
      </c>
      <c r="K16" s="82">
        <f t="shared" ref="K16" si="15">K15+TIME(0,G15,0)</f>
        <v>1.0409722222222226</v>
      </c>
      <c r="L16" s="82">
        <f t="shared" ref="L16" si="16">L15+TIME(0,G15,0)</f>
        <v>0.83263888888888871</v>
      </c>
    </row>
    <row r="17" spans="1:16" s="100" customFormat="1" ht="72" customHeight="1">
      <c r="B17" s="58">
        <f t="shared" si="11"/>
        <v>3.0000000000000009</v>
      </c>
      <c r="D17" s="219" t="s">
        <v>406</v>
      </c>
      <c r="E17" s="52" t="s">
        <v>407</v>
      </c>
      <c r="F17" s="266" t="s">
        <v>409</v>
      </c>
      <c r="G17" s="172">
        <v>40</v>
      </c>
      <c r="H17" s="82">
        <f t="shared" ref="H17:H19" si="17">H16+TIME(0,G16,0)</f>
        <v>0.71805555555555534</v>
      </c>
      <c r="I17" s="82">
        <f t="shared" ref="I17:I19" si="18">I16+TIME(0,G16,0)</f>
        <v>1.1347222222222226</v>
      </c>
      <c r="J17" s="145">
        <f t="shared" ref="J17:J19" si="19">J16+TIME(0,G16,0)</f>
        <v>1.4263888888888894</v>
      </c>
      <c r="K17" s="82">
        <f t="shared" ref="K17:K19" si="20">K16+TIME(0,G16,0)</f>
        <v>1.0513888888888894</v>
      </c>
      <c r="L17" s="82">
        <f>L16+TIME(0,G16,0)</f>
        <v>0.84305555555555534</v>
      </c>
    </row>
    <row r="18" spans="1:16" s="2" customFormat="1" ht="71.25" customHeight="1">
      <c r="A18" s="30"/>
      <c r="B18" s="58">
        <f t="shared" si="11"/>
        <v>3.100000000000001</v>
      </c>
      <c r="C18" s="21"/>
      <c r="D18" s="77" t="s">
        <v>329</v>
      </c>
      <c r="E18" s="268" t="s">
        <v>330</v>
      </c>
      <c r="F18" s="269" t="s">
        <v>113</v>
      </c>
      <c r="G18" s="69">
        <v>5</v>
      </c>
      <c r="H18" s="82">
        <f t="shared" si="17"/>
        <v>0.74583333333333313</v>
      </c>
      <c r="I18" s="82">
        <f t="shared" si="18"/>
        <v>1.1625000000000003</v>
      </c>
      <c r="J18" s="145">
        <f t="shared" si="19"/>
        <v>1.4541666666666671</v>
      </c>
      <c r="K18" s="82">
        <f t="shared" si="20"/>
        <v>1.0791666666666671</v>
      </c>
      <c r="L18" s="82">
        <f>L17+TIME(0,G17,0)</f>
        <v>0.87083333333333313</v>
      </c>
      <c r="M18" s="33"/>
      <c r="N18" s="30"/>
      <c r="O18" s="30"/>
      <c r="P18" s="30"/>
    </row>
    <row r="19" spans="1:16" s="17" customFormat="1" ht="57" customHeight="1">
      <c r="B19" s="58">
        <f t="shared" si="11"/>
        <v>3.2000000000000011</v>
      </c>
      <c r="C19" s="100"/>
      <c r="D19" s="135" t="s">
        <v>118</v>
      </c>
      <c r="E19" s="270"/>
      <c r="F19" s="271" t="s">
        <v>113</v>
      </c>
      <c r="G19" s="69">
        <v>1</v>
      </c>
      <c r="H19" s="82">
        <f t="shared" si="17"/>
        <v>0.74930555555555534</v>
      </c>
      <c r="I19" s="82">
        <f t="shared" si="18"/>
        <v>1.1659722222222226</v>
      </c>
      <c r="J19" s="145">
        <f t="shared" si="19"/>
        <v>1.4576388888888894</v>
      </c>
      <c r="K19" s="82">
        <f t="shared" si="20"/>
        <v>1.0826388888888894</v>
      </c>
      <c r="L19" s="82">
        <f>L18+TIME(0,G18,0)</f>
        <v>0.87430555555555534</v>
      </c>
    </row>
    <row r="20" spans="1:16">
      <c r="J20" s="109"/>
    </row>
    <row r="21" spans="1:16" s="17" customFormat="1" ht="18">
      <c r="B21" s="58"/>
      <c r="D21" s="126"/>
      <c r="E21" s="72"/>
      <c r="F21" s="128"/>
      <c r="G21" s="128"/>
      <c r="H21" s="129"/>
      <c r="I21" s="131"/>
      <c r="J21" s="130"/>
      <c r="K21" s="130"/>
    </row>
    <row r="22" spans="1:16" s="105" customFormat="1" ht="18"/>
    <row r="23" spans="1:16" s="97" customFormat="1" ht="12" customHeight="1">
      <c r="F23" s="159"/>
    </row>
    <row r="24" spans="1:16" s="97" customFormat="1"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</row>
    <row r="25" spans="1:16" s="97" customFormat="1" ht="23">
      <c r="B25" s="97" t="s">
        <v>265</v>
      </c>
    </row>
    <row r="26" spans="1:16" s="118" customFormat="1">
      <c r="D26" s="97" t="s">
        <v>311</v>
      </c>
      <c r="E26" s="97"/>
      <c r="F26" s="97"/>
      <c r="G26" s="97"/>
      <c r="H26" s="97"/>
      <c r="I26" s="97"/>
      <c r="J26" s="97"/>
      <c r="K26" s="97"/>
      <c r="L26" s="97"/>
    </row>
    <row r="27" spans="1:16" s="97" customFormat="1" ht="20">
      <c r="D27" s="118" t="s">
        <v>312</v>
      </c>
      <c r="L27" s="118"/>
    </row>
    <row r="28" spans="1:16" s="97" customFormat="1">
      <c r="D28" s="97" t="s">
        <v>313</v>
      </c>
      <c r="E28" s="118"/>
      <c r="F28" s="118"/>
      <c r="G28" s="118"/>
      <c r="H28" s="118"/>
      <c r="I28" s="118"/>
      <c r="J28" s="118"/>
      <c r="K28" s="118"/>
    </row>
    <row r="29" spans="1:16" s="185" customFormat="1" ht="23">
      <c r="D29" s="97"/>
      <c r="E29" s="97"/>
      <c r="F29" s="97"/>
      <c r="G29" s="97"/>
      <c r="H29" s="97"/>
      <c r="I29" s="97"/>
      <c r="J29" s="97"/>
      <c r="K29" s="97"/>
    </row>
    <row r="30" spans="1:16" s="106" customFormat="1" ht="23.5">
      <c r="D30" s="184" t="s">
        <v>264</v>
      </c>
      <c r="E30" s="185"/>
      <c r="F30" s="185"/>
      <c r="G30" s="185"/>
      <c r="H30" s="185"/>
      <c r="I30" s="185"/>
      <c r="J30" s="185"/>
      <c r="K30" s="185"/>
    </row>
    <row r="31" spans="1:16" s="106" customFormat="1" ht="20">
      <c r="D31" s="239" t="s">
        <v>314</v>
      </c>
    </row>
    <row r="32" spans="1:16" s="98" customFormat="1" ht="20">
      <c r="D32" s="239" t="s">
        <v>166</v>
      </c>
      <c r="E32" s="106"/>
      <c r="F32" s="106"/>
      <c r="G32" s="106"/>
      <c r="H32" s="106"/>
      <c r="I32" s="106"/>
      <c r="J32" s="106"/>
      <c r="K32" s="106"/>
      <c r="L32" s="106"/>
      <c r="M32" s="100"/>
    </row>
    <row r="33" spans="1:13" s="98" customFormat="1" ht="20">
      <c r="D33" s="243" t="s">
        <v>315</v>
      </c>
      <c r="E33" s="106"/>
      <c r="F33" s="106"/>
      <c r="G33" s="106"/>
      <c r="H33" s="106"/>
      <c r="I33" s="106"/>
      <c r="J33" s="106"/>
      <c r="K33" s="106"/>
      <c r="L33" s="100"/>
      <c r="M33" s="100"/>
    </row>
    <row r="34" spans="1:13" s="98" customFormat="1" ht="20">
      <c r="D34" s="239" t="s">
        <v>316</v>
      </c>
      <c r="H34" s="207"/>
      <c r="L34" s="100"/>
      <c r="M34" s="100"/>
    </row>
    <row r="35" spans="1:13" s="2" customFormat="1" ht="20">
      <c r="D35" s="239" t="s">
        <v>317</v>
      </c>
      <c r="E35" s="98"/>
      <c r="F35" s="98"/>
      <c r="G35" s="98"/>
      <c r="H35" s="207"/>
      <c r="I35" s="98"/>
      <c r="J35" s="98"/>
      <c r="K35" s="98"/>
      <c r="L35" s="17"/>
      <c r="M35" s="17"/>
    </row>
    <row r="36" spans="1:13" s="98" customFormat="1" ht="20">
      <c r="D36" s="2"/>
      <c r="E36" s="2"/>
      <c r="F36" s="2"/>
      <c r="G36" s="2"/>
      <c r="H36" s="14"/>
      <c r="I36" s="2"/>
      <c r="J36" s="30"/>
      <c r="K36" s="30"/>
      <c r="L36" s="100"/>
      <c r="M36" s="100"/>
    </row>
    <row r="37" spans="1:13" s="98" customFormat="1" ht="21">
      <c r="D37" s="206" t="s">
        <v>173</v>
      </c>
      <c r="H37" s="207"/>
      <c r="L37" s="100"/>
      <c r="M37" s="100"/>
    </row>
    <row r="38" spans="1:13" s="98" customFormat="1" ht="20">
      <c r="D38" s="243" t="s">
        <v>318</v>
      </c>
      <c r="H38" s="207"/>
      <c r="L38" s="100"/>
      <c r="M38" s="100"/>
    </row>
    <row r="39" spans="1:13" s="98" customFormat="1" ht="21">
      <c r="D39" s="206" t="s">
        <v>174</v>
      </c>
      <c r="H39" s="207"/>
      <c r="L39" s="100"/>
      <c r="M39" s="100"/>
    </row>
    <row r="40" spans="1:13" s="98" customFormat="1" ht="21">
      <c r="D40" s="206" t="s">
        <v>175</v>
      </c>
      <c r="H40" s="207"/>
      <c r="L40" s="100"/>
      <c r="M40" s="100"/>
    </row>
    <row r="41" spans="1:13" s="98" customFormat="1" ht="21">
      <c r="D41" s="206" t="s">
        <v>176</v>
      </c>
      <c r="H41" s="207"/>
      <c r="L41" s="100"/>
      <c r="M41" s="100"/>
    </row>
    <row r="42" spans="1:13" s="98" customFormat="1" ht="21">
      <c r="D42" s="206" t="s">
        <v>177</v>
      </c>
      <c r="H42" s="207"/>
      <c r="L42" s="100"/>
      <c r="M42" s="100"/>
    </row>
    <row r="43" spans="1:13" s="98" customFormat="1" ht="21">
      <c r="D43" s="206" t="s">
        <v>319</v>
      </c>
      <c r="H43" s="207"/>
      <c r="L43" s="100"/>
      <c r="M43" s="100"/>
    </row>
    <row r="44" spans="1:13" s="98" customFormat="1" ht="21">
      <c r="D44" s="206" t="s">
        <v>238</v>
      </c>
      <c r="H44" s="207"/>
      <c r="L44" s="100"/>
      <c r="M44" s="100"/>
    </row>
    <row r="45" spans="1:13" s="2" customFormat="1" ht="21">
      <c r="A45" s="208"/>
      <c r="D45" s="260" t="s">
        <v>320</v>
      </c>
      <c r="E45" s="98"/>
      <c r="F45" s="98"/>
      <c r="G45" s="98"/>
      <c r="H45" s="207"/>
      <c r="I45" s="98"/>
      <c r="J45" s="98"/>
      <c r="K45" s="98"/>
      <c r="L45" s="17"/>
      <c r="M45" s="17"/>
    </row>
    <row r="46" spans="1:13" s="2" customFormat="1">
      <c r="E46" s="14"/>
      <c r="K46" s="17"/>
      <c r="L46" s="17"/>
      <c r="M46" s="17"/>
    </row>
    <row r="47" spans="1:13" s="2" customFormat="1">
      <c r="A47"/>
      <c r="E47" s="14"/>
      <c r="K47" s="17"/>
      <c r="L47" s="17"/>
      <c r="M47" s="17"/>
    </row>
  </sheetData>
  <phoneticPr fontId="23"/>
  <hyperlinks>
    <hyperlink ref="D38" r:id="rId1" display="mailto:23367660100@ieeesa.webex.com" xr:uid="{54261BAA-0FCC-497D-95A2-3D8C7BA4B374}"/>
    <hyperlink ref="D45" r:id="rId2" xr:uid="{E6317756-4D58-4DDC-A403-7D6636C77983}"/>
  </hyperlink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5"/>
  <sheetViews>
    <sheetView topLeftCell="A29" zoomScale="90" zoomScaleNormal="90" workbookViewId="0">
      <selection activeCell="F31" sqref="F31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105</v>
      </c>
      <c r="F1" s="15"/>
      <c r="G1" s="16"/>
      <c r="M1" s="17"/>
    </row>
    <row r="2" spans="2:16" ht="16" thickBot="1">
      <c r="B2" s="15"/>
      <c r="C2" s="12"/>
      <c r="D2" s="18" t="s">
        <v>334</v>
      </c>
      <c r="F2" s="15"/>
      <c r="G2" s="16"/>
      <c r="H2" s="16"/>
      <c r="I2" s="16"/>
      <c r="J2" s="2"/>
      <c r="M2" s="17"/>
    </row>
    <row r="3" spans="2:16" s="30" customFormat="1" ht="27">
      <c r="B3" s="45"/>
      <c r="C3" s="45"/>
      <c r="E3" s="33"/>
      <c r="F3" s="33"/>
      <c r="G3" s="50" t="s">
        <v>106</v>
      </c>
      <c r="H3" s="96" t="s">
        <v>371</v>
      </c>
      <c r="I3" s="74" t="s">
        <v>335</v>
      </c>
      <c r="J3" s="178" t="s">
        <v>336</v>
      </c>
      <c r="K3" s="276" t="s">
        <v>337</v>
      </c>
      <c r="L3" s="74" t="s">
        <v>338</v>
      </c>
    </row>
    <row r="4" spans="2:16" s="17" customFormat="1" ht="44" customHeight="1">
      <c r="D4" s="51" t="s">
        <v>126</v>
      </c>
      <c r="E4" s="35"/>
      <c r="F4" s="35"/>
      <c r="G4" s="55">
        <v>60</v>
      </c>
      <c r="H4" s="82">
        <v>0.4375</v>
      </c>
      <c r="I4" s="82">
        <f>H4+10/24</f>
        <v>0.85416666666666674</v>
      </c>
      <c r="J4" s="145">
        <f>H4+17/24</f>
        <v>1.1458333333333335</v>
      </c>
      <c r="K4" s="82">
        <f>H4+8/24</f>
        <v>0.77083333333333326</v>
      </c>
      <c r="L4" s="82">
        <f>H4+3/24</f>
        <v>0.5625</v>
      </c>
    </row>
    <row r="5" spans="2:16" ht="18" hidden="1">
      <c r="D5" s="38"/>
      <c r="E5" s="35"/>
      <c r="F5" s="35"/>
      <c r="G5" s="31"/>
      <c r="H5" s="57"/>
      <c r="I5" s="82">
        <f>H5+10/24</f>
        <v>0.41666666666666669</v>
      </c>
      <c r="J5" s="145">
        <f>H5+17/24</f>
        <v>0.70833333333333337</v>
      </c>
      <c r="K5" s="82">
        <f>H5+8/24</f>
        <v>0.33333333333333331</v>
      </c>
      <c r="L5" s="82">
        <f>H5+3/24</f>
        <v>0.125</v>
      </c>
    </row>
    <row r="6" spans="2:16" ht="44" customHeight="1">
      <c r="B6" s="15"/>
      <c r="C6" s="12"/>
      <c r="D6" s="51" t="s">
        <v>127</v>
      </c>
      <c r="E6" s="19"/>
      <c r="F6" s="19"/>
      <c r="G6" s="55">
        <v>60</v>
      </c>
      <c r="H6" s="82">
        <v>0.47916666666666669</v>
      </c>
      <c r="I6" s="82">
        <f>H6+3/24</f>
        <v>0.60416666666666674</v>
      </c>
      <c r="J6" s="145">
        <f>H6+19/24</f>
        <v>1.2708333333333333</v>
      </c>
      <c r="K6" s="82">
        <f>H6+10/24</f>
        <v>0.89583333333333337</v>
      </c>
      <c r="L6" s="57">
        <v>0.22916666666666666</v>
      </c>
    </row>
    <row r="9" spans="2:16" s="67" customFormat="1" ht="16.5" customHeight="1" thickBot="1">
      <c r="B9" s="90"/>
      <c r="D9" s="91" t="s">
        <v>108</v>
      </c>
      <c r="E9" s="14"/>
      <c r="F9" s="65"/>
      <c r="G9" s="66"/>
      <c r="H9" s="66"/>
      <c r="I9" s="70"/>
      <c r="K9" s="92"/>
      <c r="L9" s="92"/>
      <c r="M9" s="92"/>
    </row>
    <row r="10" spans="2:16" ht="18.5" thickBot="1">
      <c r="D10" s="205" t="s">
        <v>179</v>
      </c>
      <c r="E10" s="134"/>
      <c r="F10" s="204"/>
      <c r="G10" s="156"/>
      <c r="H10" s="40"/>
      <c r="I10" s="57"/>
      <c r="J10" s="30"/>
      <c r="K10" s="33"/>
      <c r="L10" s="33"/>
      <c r="M10" s="33"/>
      <c r="N10" s="30"/>
      <c r="O10" s="30"/>
      <c r="P10" s="30"/>
    </row>
    <row r="11" spans="2:16" s="26" customFormat="1" ht="16" thickBot="1">
      <c r="D11" s="245" t="s">
        <v>339</v>
      </c>
      <c r="E11" s="134"/>
      <c r="F11" s="245"/>
      <c r="G11" s="246"/>
      <c r="H11" s="72"/>
      <c r="I11" s="82"/>
      <c r="K11" s="61"/>
      <c r="L11" s="61"/>
      <c r="M11" s="61"/>
    </row>
    <row r="12" spans="2:16" s="26" customFormat="1">
      <c r="D12" s="245" t="s">
        <v>166</v>
      </c>
      <c r="E12" s="134"/>
      <c r="F12" s="245" t="s">
        <v>173</v>
      </c>
      <c r="G12" s="247"/>
      <c r="H12" s="72"/>
      <c r="I12" s="82"/>
      <c r="K12" s="61"/>
      <c r="L12" s="61"/>
      <c r="M12" s="61"/>
    </row>
    <row r="13" spans="2:16" s="26" customFormat="1">
      <c r="D13" s="248" t="s">
        <v>340</v>
      </c>
      <c r="E13" s="134"/>
      <c r="F13" s="248" t="s">
        <v>343</v>
      </c>
      <c r="G13" s="247"/>
      <c r="H13" s="72"/>
      <c r="I13" s="82"/>
      <c r="K13" s="61"/>
      <c r="L13" s="61"/>
      <c r="M13" s="61"/>
    </row>
    <row r="14" spans="2:16" s="26" customFormat="1">
      <c r="D14" s="245" t="s">
        <v>341</v>
      </c>
      <c r="E14" s="134"/>
      <c r="F14" s="245" t="s">
        <v>174</v>
      </c>
      <c r="G14" s="247"/>
      <c r="H14" s="72"/>
      <c r="I14" s="82"/>
      <c r="K14" s="61"/>
      <c r="L14" s="61"/>
      <c r="M14" s="61"/>
    </row>
    <row r="15" spans="2:16" s="26" customFormat="1">
      <c r="D15" s="245" t="s">
        <v>342</v>
      </c>
      <c r="E15" s="134"/>
      <c r="F15" s="245" t="s">
        <v>175</v>
      </c>
      <c r="G15" s="247"/>
      <c r="H15" s="72"/>
      <c r="I15" s="82"/>
      <c r="K15" s="61"/>
      <c r="L15" s="61"/>
      <c r="M15" s="61"/>
    </row>
    <row r="16" spans="2:16" s="26" customFormat="1">
      <c r="D16" s="245"/>
      <c r="E16" s="134"/>
      <c r="F16" s="245" t="s">
        <v>176</v>
      </c>
      <c r="G16" s="247"/>
      <c r="H16" s="72"/>
      <c r="I16" s="82"/>
      <c r="K16" s="61"/>
      <c r="L16" s="61"/>
      <c r="M16" s="61"/>
    </row>
    <row r="17" spans="1:16" s="26" customFormat="1">
      <c r="D17" s="249"/>
      <c r="E17" s="134"/>
      <c r="F17" s="245" t="s">
        <v>177</v>
      </c>
      <c r="G17" s="247"/>
      <c r="H17" s="72"/>
      <c r="I17" s="82"/>
      <c r="K17" s="61"/>
      <c r="L17" s="61"/>
      <c r="M17" s="61"/>
    </row>
    <row r="18" spans="1:16" s="26" customFormat="1">
      <c r="D18" s="249"/>
      <c r="E18" s="134"/>
      <c r="F18" s="245" t="s">
        <v>341</v>
      </c>
      <c r="G18" s="247"/>
      <c r="H18" s="72"/>
      <c r="I18" s="82"/>
      <c r="K18" s="61"/>
      <c r="L18" s="61"/>
      <c r="M18" s="61"/>
    </row>
    <row r="19" spans="1:16" s="26" customFormat="1">
      <c r="D19" s="249"/>
      <c r="E19" s="134"/>
      <c r="F19" s="245" t="s">
        <v>342</v>
      </c>
      <c r="G19" s="247"/>
      <c r="H19" s="72"/>
      <c r="I19" s="82"/>
      <c r="K19" s="61"/>
      <c r="L19" s="61"/>
      <c r="M19" s="61"/>
    </row>
    <row r="20" spans="1:16" s="26" customFormat="1">
      <c r="D20" s="249"/>
      <c r="E20" s="134"/>
      <c r="F20" s="245" t="s">
        <v>178</v>
      </c>
      <c r="G20" s="247"/>
      <c r="H20" s="72"/>
      <c r="I20" s="82"/>
      <c r="K20" s="61"/>
      <c r="L20" s="61"/>
      <c r="M20" s="61"/>
    </row>
    <row r="21" spans="1:16" s="26" customFormat="1">
      <c r="B21" s="250"/>
      <c r="C21" s="21"/>
      <c r="D21" s="59"/>
      <c r="E21" s="14"/>
      <c r="F21" s="260" t="s">
        <v>344</v>
      </c>
      <c r="G21" s="72"/>
      <c r="H21" s="72"/>
      <c r="I21" s="82"/>
      <c r="K21" s="61"/>
      <c r="L21" s="61"/>
      <c r="M21" s="61"/>
    </row>
    <row r="22" spans="1:16" s="26" customFormat="1">
      <c r="B22" s="250"/>
      <c r="C22" s="21"/>
      <c r="D22" s="59"/>
      <c r="E22" s="14"/>
      <c r="F22" s="248"/>
      <c r="G22" s="72"/>
      <c r="H22" s="72"/>
      <c r="I22" s="82"/>
      <c r="K22" s="61"/>
      <c r="L22" s="61"/>
      <c r="M22" s="61"/>
    </row>
    <row r="23" spans="1:16" s="26" customFormat="1" ht="9" customHeight="1" thickBot="1">
      <c r="B23" s="250"/>
      <c r="C23" s="21"/>
      <c r="D23" s="59"/>
      <c r="E23" s="14"/>
      <c r="F23" s="248"/>
      <c r="G23" s="72"/>
      <c r="H23" s="72"/>
      <c r="I23" s="82"/>
      <c r="K23" s="61"/>
      <c r="L23" s="61"/>
      <c r="M23" s="61"/>
    </row>
    <row r="24" spans="1:16" ht="27" customHeight="1">
      <c r="A24" s="30"/>
      <c r="B24" s="32"/>
      <c r="C24" s="37"/>
      <c r="D24" s="122"/>
      <c r="E24" s="20" t="s">
        <v>110</v>
      </c>
      <c r="F24" s="65" t="s">
        <v>111</v>
      </c>
      <c r="G24" s="95" t="s">
        <v>106</v>
      </c>
      <c r="H24" s="96" t="s">
        <v>371</v>
      </c>
      <c r="I24" s="74" t="s">
        <v>372</v>
      </c>
      <c r="J24" s="178" t="s">
        <v>336</v>
      </c>
      <c r="K24" s="276" t="s">
        <v>337</v>
      </c>
      <c r="L24" s="74" t="s">
        <v>338</v>
      </c>
      <c r="M24" s="33"/>
      <c r="N24" s="30"/>
      <c r="O24" s="30"/>
      <c r="P24" s="30"/>
    </row>
    <row r="25" spans="1:16" s="163" customFormat="1" ht="55" customHeight="1">
      <c r="B25" s="164"/>
      <c r="C25" s="89"/>
      <c r="D25" s="123" t="s">
        <v>403</v>
      </c>
      <c r="E25" s="72"/>
      <c r="F25" s="128"/>
      <c r="G25" s="68">
        <v>120</v>
      </c>
      <c r="H25" s="73">
        <v>0.66666666666666663</v>
      </c>
      <c r="I25" s="73">
        <f>H25+10/24</f>
        <v>1.0833333333333333</v>
      </c>
      <c r="J25" s="146">
        <f>H25+17/24</f>
        <v>1.375</v>
      </c>
      <c r="K25" s="73">
        <f>H25+8/24</f>
        <v>1</v>
      </c>
      <c r="L25" s="73">
        <f>H25+3/24</f>
        <v>0.79166666666666663</v>
      </c>
    </row>
    <row r="26" spans="1:16" s="98" customFormat="1" ht="20">
      <c r="A26" s="101"/>
      <c r="B26" s="75">
        <v>3.1</v>
      </c>
      <c r="C26" s="102"/>
      <c r="D26" s="124" t="s">
        <v>120</v>
      </c>
      <c r="E26" s="72" t="s">
        <v>302</v>
      </c>
      <c r="F26" s="127" t="s">
        <v>121</v>
      </c>
      <c r="G26" s="143">
        <v>1</v>
      </c>
      <c r="H26" s="73">
        <v>0.66666666666666663</v>
      </c>
      <c r="I26" s="73">
        <f>H26+10/24</f>
        <v>1.0833333333333333</v>
      </c>
      <c r="J26" s="146">
        <f>H26+17/24</f>
        <v>1.375</v>
      </c>
      <c r="K26" s="73">
        <f>H26+8/24</f>
        <v>1</v>
      </c>
      <c r="L26" s="73">
        <f>H26+3/24</f>
        <v>0.79166666666666663</v>
      </c>
    </row>
    <row r="27" spans="1:16" s="98" customFormat="1" ht="20">
      <c r="A27" s="101"/>
      <c r="B27" s="75"/>
      <c r="C27" s="102"/>
      <c r="D27" s="124" t="s">
        <v>27</v>
      </c>
      <c r="E27" s="52" t="s">
        <v>302</v>
      </c>
      <c r="F27" s="109"/>
      <c r="G27" s="143">
        <v>1</v>
      </c>
      <c r="H27" s="82">
        <f t="shared" ref="H27:H39" si="0">H26+TIME(0,G26,0)</f>
        <v>0.66736111111111107</v>
      </c>
      <c r="I27" s="82">
        <f t="shared" ref="I27:I39" si="1">I26+TIME(0,G26,0)</f>
        <v>1.0840277777777778</v>
      </c>
      <c r="J27" s="145">
        <f t="shared" ref="J27:J39" si="2">J26+TIME(0,G26,0)</f>
        <v>1.3756944444444446</v>
      </c>
      <c r="K27" s="82">
        <f t="shared" ref="K27:K39" si="3">K26+TIME(0,G26,0)</f>
        <v>1.0006944444444446</v>
      </c>
      <c r="L27" s="82">
        <f t="shared" ref="L27:L35" si="4">L26+TIME(0,G26,0)</f>
        <v>0.79236111111111107</v>
      </c>
    </row>
    <row r="28" spans="1:16" s="98" customFormat="1" ht="20">
      <c r="A28" s="101"/>
      <c r="B28" s="36">
        <f>B26+0.1</f>
        <v>3.2</v>
      </c>
      <c r="C28" s="88"/>
      <c r="D28" s="124" t="s">
        <v>114</v>
      </c>
      <c r="E28" s="143"/>
      <c r="F28" s="127" t="s">
        <v>122</v>
      </c>
      <c r="G28" s="143">
        <v>1</v>
      </c>
      <c r="H28" s="73">
        <f t="shared" si="0"/>
        <v>0.66805555555555551</v>
      </c>
      <c r="I28" s="73">
        <f t="shared" si="1"/>
        <v>1.0847222222222224</v>
      </c>
      <c r="J28" s="146">
        <f t="shared" si="2"/>
        <v>1.3763888888888891</v>
      </c>
      <c r="K28" s="73">
        <f t="shared" si="3"/>
        <v>1.0013888888888891</v>
      </c>
      <c r="L28" s="73">
        <f t="shared" si="4"/>
        <v>0.79305555555555551</v>
      </c>
    </row>
    <row r="29" spans="1:16" s="98" customFormat="1" ht="23.25" customHeight="1">
      <c r="A29" s="101"/>
      <c r="B29" s="36">
        <f t="shared" ref="B29:B39" si="5">B28+0.1</f>
        <v>3.3000000000000003</v>
      </c>
      <c r="C29" s="88"/>
      <c r="D29" s="124" t="s">
        <v>123</v>
      </c>
      <c r="E29" s="119"/>
      <c r="F29" s="127" t="s">
        <v>113</v>
      </c>
      <c r="G29" s="143">
        <v>1</v>
      </c>
      <c r="H29" s="73">
        <f t="shared" si="0"/>
        <v>0.66874999999999996</v>
      </c>
      <c r="I29" s="73">
        <f t="shared" si="1"/>
        <v>1.0854166666666669</v>
      </c>
      <c r="J29" s="146">
        <f t="shared" si="2"/>
        <v>1.3770833333333337</v>
      </c>
      <c r="K29" s="73">
        <f t="shared" si="3"/>
        <v>1.0020833333333337</v>
      </c>
      <c r="L29" s="73">
        <f t="shared" si="4"/>
        <v>0.79374999999999996</v>
      </c>
    </row>
    <row r="30" spans="1:16" s="98" customFormat="1" ht="23.25" customHeight="1">
      <c r="A30" s="101"/>
      <c r="B30" s="36">
        <f t="shared" si="5"/>
        <v>3.4000000000000004</v>
      </c>
      <c r="C30" s="88"/>
      <c r="D30" s="124" t="s">
        <v>124</v>
      </c>
      <c r="E30" s="119" t="s">
        <v>323</v>
      </c>
      <c r="F30" s="127" t="s">
        <v>113</v>
      </c>
      <c r="G30" s="143">
        <v>1</v>
      </c>
      <c r="H30" s="73">
        <f t="shared" si="0"/>
        <v>0.6694444444444444</v>
      </c>
      <c r="I30" s="73">
        <f t="shared" si="1"/>
        <v>1.0861111111111115</v>
      </c>
      <c r="J30" s="146">
        <f t="shared" si="2"/>
        <v>1.3777777777777782</v>
      </c>
      <c r="K30" s="73">
        <f t="shared" si="3"/>
        <v>1.0027777777777782</v>
      </c>
      <c r="L30" s="73">
        <f t="shared" si="4"/>
        <v>0.7944444444444444</v>
      </c>
    </row>
    <row r="31" spans="1:16" s="17" customFormat="1" ht="67.5" customHeight="1">
      <c r="B31" s="58">
        <f>B30+0.1</f>
        <v>3.5000000000000004</v>
      </c>
      <c r="C31" s="100"/>
      <c r="D31" s="219" t="s">
        <v>410</v>
      </c>
      <c r="E31" s="52" t="s">
        <v>407</v>
      </c>
      <c r="F31" s="266" t="s">
        <v>210</v>
      </c>
      <c r="G31" s="69">
        <v>30</v>
      </c>
      <c r="H31" s="73">
        <f t="shared" ref="H31:H32" si="6">H30+TIME(0,G30,0)</f>
        <v>0.67013888888888884</v>
      </c>
      <c r="I31" s="73">
        <f t="shared" ref="I31:I32" si="7">I30+TIME(0,G30,0)</f>
        <v>1.086805555555556</v>
      </c>
      <c r="J31" s="146">
        <f t="shared" ref="J31:J32" si="8">J30+TIME(0,G30,0)</f>
        <v>1.3784722222222228</v>
      </c>
      <c r="K31" s="73">
        <f t="shared" ref="K31:K32" si="9">K30+TIME(0,G30,0)</f>
        <v>1.0034722222222228</v>
      </c>
      <c r="L31" s="73">
        <f t="shared" ref="L31:L32" si="10">L30+TIME(0,G30,0)</f>
        <v>0.79513888888888884</v>
      </c>
    </row>
    <row r="32" spans="1:16" s="17" customFormat="1" ht="57" customHeight="1">
      <c r="B32" s="58">
        <f>B31+0.1</f>
        <v>3.6000000000000005</v>
      </c>
      <c r="C32" s="100"/>
      <c r="D32" s="133" t="s">
        <v>375</v>
      </c>
      <c r="E32" s="84" t="s">
        <v>376</v>
      </c>
      <c r="F32" s="94" t="s">
        <v>240</v>
      </c>
      <c r="G32" s="69">
        <v>5</v>
      </c>
      <c r="H32" s="73">
        <f t="shared" si="6"/>
        <v>0.69097222222222221</v>
      </c>
      <c r="I32" s="73">
        <f t="shared" si="7"/>
        <v>1.1076388888888893</v>
      </c>
      <c r="J32" s="146">
        <f t="shared" si="8"/>
        <v>1.399305555555556</v>
      </c>
      <c r="K32" s="73">
        <f t="shared" si="9"/>
        <v>1.024305555555556</v>
      </c>
      <c r="L32" s="73">
        <f t="shared" si="10"/>
        <v>0.81597222222222221</v>
      </c>
    </row>
    <row r="33" spans="1:16" s="17" customFormat="1" ht="57" customHeight="1">
      <c r="B33" s="58">
        <f>B32+0.1</f>
        <v>3.7000000000000006</v>
      </c>
      <c r="C33" s="100"/>
      <c r="D33" s="133" t="s">
        <v>194</v>
      </c>
      <c r="E33" s="84" t="s">
        <v>346</v>
      </c>
      <c r="F33" s="94" t="s">
        <v>240</v>
      </c>
      <c r="G33" s="69">
        <v>5</v>
      </c>
      <c r="H33" s="82">
        <f>H32+TIME(0,G32,0)</f>
        <v>0.69444444444444442</v>
      </c>
      <c r="I33" s="82">
        <f>I32+TIME(0,G32,0)</f>
        <v>1.1111111111111116</v>
      </c>
      <c r="J33" s="145">
        <f>J32+TIME(0,G32,0)</f>
        <v>1.4027777777777783</v>
      </c>
      <c r="K33" s="82">
        <f>K32+TIME(0,G32,0)</f>
        <v>1.0277777777777783</v>
      </c>
      <c r="L33" s="82">
        <f>L32+TIME(0,G32,0)</f>
        <v>0.81944444444444442</v>
      </c>
    </row>
    <row r="34" spans="1:16" ht="82.5" customHeight="1">
      <c r="A34" s="30"/>
      <c r="B34" s="58">
        <f>B33+0.1</f>
        <v>3.8000000000000007</v>
      </c>
      <c r="C34" s="21"/>
      <c r="D34" s="77" t="s">
        <v>244</v>
      </c>
      <c r="E34" s="52" t="s">
        <v>242</v>
      </c>
      <c r="F34" s="94" t="s">
        <v>243</v>
      </c>
      <c r="G34" s="69">
        <v>15</v>
      </c>
      <c r="H34" s="82">
        <f>H33+TIME(0,G33,0)</f>
        <v>0.69791666666666663</v>
      </c>
      <c r="I34" s="82">
        <f>I33+TIME(0,G33,0)</f>
        <v>1.1145833333333339</v>
      </c>
      <c r="J34" s="145">
        <f>J33+TIME(0,G33,0)</f>
        <v>1.4062500000000007</v>
      </c>
      <c r="K34" s="82">
        <f>K33+TIME(0,G33,0)</f>
        <v>1.0312500000000007</v>
      </c>
      <c r="L34" s="82">
        <f>L33+TIME(0,G33,0)</f>
        <v>0.82291666666666663</v>
      </c>
      <c r="M34" s="33"/>
      <c r="N34" s="30"/>
      <c r="O34" s="30"/>
      <c r="P34" s="30"/>
    </row>
    <row r="35" spans="1:16" s="17" customFormat="1" ht="57" customHeight="1">
      <c r="B35" s="58">
        <f t="shared" si="5"/>
        <v>3.9000000000000008</v>
      </c>
      <c r="C35" s="100"/>
      <c r="D35" s="77" t="s">
        <v>245</v>
      </c>
      <c r="E35" s="52" t="s">
        <v>241</v>
      </c>
      <c r="F35" s="94" t="s">
        <v>113</v>
      </c>
      <c r="G35" s="69">
        <v>15</v>
      </c>
      <c r="H35" s="82">
        <f t="shared" si="0"/>
        <v>0.70833333333333326</v>
      </c>
      <c r="I35" s="82">
        <f t="shared" si="1"/>
        <v>1.1250000000000007</v>
      </c>
      <c r="J35" s="145">
        <f t="shared" si="2"/>
        <v>1.4166666666666674</v>
      </c>
      <c r="K35" s="82">
        <f t="shared" si="3"/>
        <v>1.0416666666666674</v>
      </c>
      <c r="L35" s="82">
        <f t="shared" si="4"/>
        <v>0.83333333333333326</v>
      </c>
    </row>
    <row r="36" spans="1:16" s="100" customFormat="1" ht="74.5" customHeight="1">
      <c r="A36" s="92"/>
      <c r="B36" s="58">
        <f t="shared" si="5"/>
        <v>4.0000000000000009</v>
      </c>
      <c r="C36" s="33"/>
      <c r="D36" s="77" t="s">
        <v>260</v>
      </c>
      <c r="E36" s="52" t="s">
        <v>347</v>
      </c>
      <c r="F36" s="68" t="s">
        <v>153</v>
      </c>
      <c r="G36" s="72">
        <v>15</v>
      </c>
      <c r="H36" s="82">
        <f>H35+TIME(0,G35,0)</f>
        <v>0.71874999999999989</v>
      </c>
      <c r="I36" s="82">
        <f>I35+TIME(0,G35,0)</f>
        <v>1.1354166666666674</v>
      </c>
      <c r="J36" s="145">
        <f>J35+TIME(0,G35,0)</f>
        <v>1.4270833333333341</v>
      </c>
      <c r="K36" s="82">
        <f>K35+TIME(0,G35,0)</f>
        <v>1.0520833333333341</v>
      </c>
      <c r="L36" s="82">
        <f>L35+TIME(0,G35,0)</f>
        <v>0.84374999999999989</v>
      </c>
    </row>
    <row r="37" spans="1:16" s="17" customFormat="1" ht="99.75" customHeight="1">
      <c r="B37" s="58">
        <f t="shared" si="5"/>
        <v>4.1000000000000005</v>
      </c>
      <c r="D37" s="77" t="s">
        <v>195</v>
      </c>
      <c r="E37" s="52" t="s">
        <v>348</v>
      </c>
      <c r="F37" s="83" t="s">
        <v>183</v>
      </c>
      <c r="G37" s="72">
        <v>15</v>
      </c>
      <c r="H37" s="176">
        <f t="shared" si="0"/>
        <v>0.72916666666666652</v>
      </c>
      <c r="I37" s="218">
        <f t="shared" si="1"/>
        <v>1.1458333333333341</v>
      </c>
      <c r="J37" s="147">
        <f t="shared" si="2"/>
        <v>1.4375000000000009</v>
      </c>
      <c r="K37" s="218">
        <f t="shared" si="3"/>
        <v>1.0625000000000009</v>
      </c>
      <c r="L37" s="176">
        <f>L34+TIME(0,G34,0)</f>
        <v>0.83333333333333326</v>
      </c>
    </row>
    <row r="38" spans="1:16" s="17" customFormat="1" ht="74.25" customHeight="1">
      <c r="B38" s="58">
        <f t="shared" si="5"/>
        <v>4.2</v>
      </c>
      <c r="D38" s="77" t="s">
        <v>187</v>
      </c>
      <c r="E38" s="52" t="s">
        <v>349</v>
      </c>
      <c r="F38" s="83" t="s">
        <v>186</v>
      </c>
      <c r="G38" s="72">
        <v>15</v>
      </c>
      <c r="H38" s="82">
        <f t="shared" si="0"/>
        <v>0.73958333333333315</v>
      </c>
      <c r="I38" s="82">
        <f t="shared" si="1"/>
        <v>1.1562500000000009</v>
      </c>
      <c r="J38" s="145">
        <f t="shared" si="2"/>
        <v>1.4479166666666676</v>
      </c>
      <c r="K38" s="82">
        <f t="shared" si="3"/>
        <v>1.0729166666666676</v>
      </c>
      <c r="L38" s="82">
        <f>L37+TIME(0,G37,0)</f>
        <v>0.84374999999999989</v>
      </c>
    </row>
    <row r="39" spans="1:16" s="100" customFormat="1" ht="68.5" customHeight="1">
      <c r="B39" s="58">
        <f t="shared" si="5"/>
        <v>4.3</v>
      </c>
      <c r="D39" s="135" t="s">
        <v>118</v>
      </c>
      <c r="E39" s="72"/>
      <c r="F39" s="128" t="s">
        <v>113</v>
      </c>
      <c r="G39" s="128">
        <v>1</v>
      </c>
      <c r="H39" s="82">
        <f t="shared" si="0"/>
        <v>0.74999999999999978</v>
      </c>
      <c r="I39" s="82">
        <f t="shared" si="1"/>
        <v>1.1666666666666676</v>
      </c>
      <c r="J39" s="145">
        <f t="shared" si="2"/>
        <v>1.4583333333333344</v>
      </c>
      <c r="K39" s="82">
        <f t="shared" si="3"/>
        <v>1.0833333333333344</v>
      </c>
      <c r="L39" s="82">
        <f>L38+TIME(0,G38,0)</f>
        <v>0.85416666666666652</v>
      </c>
    </row>
    <row r="40" spans="1:16">
      <c r="D40" s="131"/>
      <c r="F40" s="131"/>
      <c r="G40" s="131"/>
    </row>
    <row r="42" spans="1:16" s="106" customFormat="1" ht="58.5" customHeight="1">
      <c r="B42" s="173"/>
      <c r="C42" s="61"/>
      <c r="D42" s="125"/>
      <c r="E42" s="52"/>
      <c r="F42" s="84"/>
      <c r="G42" s="174"/>
      <c r="H42" s="82"/>
      <c r="I42" s="82"/>
      <c r="J42" s="176"/>
      <c r="K42" s="82"/>
      <c r="L42" s="82"/>
    </row>
    <row r="43" spans="1:16" s="22" customFormat="1" ht="15" customHeight="1">
      <c r="D43" s="162" t="s">
        <v>119</v>
      </c>
      <c r="E43" s="121"/>
      <c r="J43" s="97"/>
      <c r="K43" s="23"/>
      <c r="L43" s="23"/>
    </row>
    <row r="44" spans="1:16" s="106" customFormat="1" ht="20">
      <c r="D44" s="106" t="s">
        <v>266</v>
      </c>
    </row>
    <row r="45" spans="1:16" s="118" customFormat="1">
      <c r="D45" s="97" t="s">
        <v>311</v>
      </c>
      <c r="E45" s="97"/>
      <c r="F45" s="97"/>
      <c r="G45" s="97"/>
      <c r="H45" s="97"/>
      <c r="I45" s="97"/>
      <c r="J45" s="97"/>
      <c r="K45" s="97"/>
      <c r="L45" s="97"/>
    </row>
    <row r="46" spans="1:16" s="97" customFormat="1" ht="20">
      <c r="D46" s="118" t="s">
        <v>312</v>
      </c>
      <c r="L46" s="118"/>
    </row>
    <row r="47" spans="1:16" s="97" customFormat="1">
      <c r="D47" s="97" t="s">
        <v>313</v>
      </c>
      <c r="E47" s="118"/>
      <c r="F47" s="118"/>
      <c r="G47" s="118"/>
      <c r="H47" s="118"/>
      <c r="I47" s="118"/>
      <c r="J47" s="118"/>
      <c r="K47" s="118"/>
    </row>
    <row r="48" spans="1:16" s="185" customFormat="1" ht="23">
      <c r="D48" s="97"/>
      <c r="E48" s="97"/>
      <c r="F48" s="97"/>
      <c r="G48" s="97"/>
      <c r="H48" s="97"/>
      <c r="I48" s="97"/>
      <c r="J48" s="97"/>
      <c r="K48" s="97"/>
    </row>
    <row r="49" spans="1:13" s="106" customFormat="1" ht="23.5">
      <c r="D49" s="184" t="s">
        <v>264</v>
      </c>
      <c r="E49" s="185"/>
      <c r="F49" s="185"/>
      <c r="G49" s="185"/>
      <c r="H49" s="185"/>
      <c r="I49" s="185"/>
      <c r="J49" s="185"/>
      <c r="K49" s="185"/>
    </row>
    <row r="50" spans="1:13" s="106" customFormat="1" ht="20">
      <c r="D50" s="239" t="s">
        <v>314</v>
      </c>
    </row>
    <row r="51" spans="1:13" s="98" customFormat="1" ht="20">
      <c r="D51" s="239" t="s">
        <v>166</v>
      </c>
      <c r="E51" s="106"/>
      <c r="F51" s="106"/>
      <c r="G51" s="106"/>
      <c r="H51" s="106"/>
      <c r="I51" s="106"/>
      <c r="J51" s="106"/>
      <c r="K51" s="106"/>
      <c r="L51" s="106"/>
      <c r="M51" s="100"/>
    </row>
    <row r="52" spans="1:13" s="98" customFormat="1" ht="20">
      <c r="D52" s="243" t="s">
        <v>315</v>
      </c>
      <c r="E52" s="106"/>
      <c r="F52" s="106"/>
      <c r="G52" s="106"/>
      <c r="H52" s="106"/>
      <c r="I52" s="106"/>
      <c r="J52" s="106"/>
      <c r="K52" s="106"/>
      <c r="L52" s="100"/>
      <c r="M52" s="100"/>
    </row>
    <row r="53" spans="1:13" s="98" customFormat="1" ht="20">
      <c r="D53" s="239" t="s">
        <v>316</v>
      </c>
      <c r="H53" s="207"/>
      <c r="L53" s="100"/>
      <c r="M53" s="100"/>
    </row>
    <row r="54" spans="1:13" ht="20">
      <c r="D54" s="239" t="s">
        <v>317</v>
      </c>
      <c r="E54" s="98"/>
      <c r="F54" s="98"/>
      <c r="G54" s="98"/>
      <c r="H54" s="207"/>
      <c r="I54" s="98"/>
      <c r="J54" s="98"/>
      <c r="K54" s="98"/>
      <c r="M54" s="17"/>
    </row>
    <row r="55" spans="1:13" s="98" customFormat="1" ht="20">
      <c r="D55" s="2"/>
      <c r="E55" s="2"/>
      <c r="F55" s="2"/>
      <c r="G55" s="2"/>
      <c r="H55" s="14"/>
      <c r="I55" s="2"/>
      <c r="J55" s="30"/>
      <c r="K55" s="30"/>
      <c r="L55" s="100"/>
      <c r="M55" s="100"/>
    </row>
    <row r="56" spans="1:13" s="98" customFormat="1" ht="21">
      <c r="D56" s="206" t="s">
        <v>173</v>
      </c>
      <c r="H56" s="207"/>
      <c r="L56" s="100"/>
      <c r="M56" s="100"/>
    </row>
    <row r="57" spans="1:13" s="98" customFormat="1" ht="20">
      <c r="D57" s="243" t="s">
        <v>318</v>
      </c>
      <c r="H57" s="207"/>
      <c r="L57" s="100"/>
      <c r="M57" s="100"/>
    </row>
    <row r="58" spans="1:13" s="98" customFormat="1" ht="21">
      <c r="D58" s="206" t="s">
        <v>174</v>
      </c>
      <c r="H58" s="207"/>
      <c r="L58" s="100"/>
      <c r="M58" s="100"/>
    </row>
    <row r="59" spans="1:13" s="98" customFormat="1" ht="21">
      <c r="D59" s="206" t="s">
        <v>175</v>
      </c>
      <c r="H59" s="207"/>
      <c r="L59" s="100"/>
      <c r="M59" s="100"/>
    </row>
    <row r="60" spans="1:13" s="98" customFormat="1" ht="21">
      <c r="D60" s="206" t="s">
        <v>176</v>
      </c>
      <c r="H60" s="207"/>
      <c r="L60" s="100"/>
      <c r="M60" s="100"/>
    </row>
    <row r="61" spans="1:13" s="98" customFormat="1" ht="21">
      <c r="D61" s="206" t="s">
        <v>177</v>
      </c>
      <c r="H61" s="207"/>
      <c r="L61" s="100"/>
      <c r="M61" s="100"/>
    </row>
    <row r="62" spans="1:13" s="98" customFormat="1" ht="21">
      <c r="D62" s="206" t="s">
        <v>319</v>
      </c>
      <c r="H62" s="207"/>
      <c r="L62" s="100"/>
      <c r="M62" s="100"/>
    </row>
    <row r="63" spans="1:13" s="98" customFormat="1" ht="21">
      <c r="D63" s="206" t="s">
        <v>238</v>
      </c>
      <c r="H63" s="207"/>
      <c r="L63" s="100"/>
      <c r="M63" s="100"/>
    </row>
    <row r="64" spans="1:13" ht="21">
      <c r="A64" s="208"/>
      <c r="D64" s="260" t="s">
        <v>320</v>
      </c>
      <c r="E64" s="98"/>
      <c r="F64" s="98"/>
      <c r="G64" s="98"/>
      <c r="H64" s="207"/>
      <c r="I64" s="98"/>
      <c r="J64" s="98"/>
      <c r="K64" s="98"/>
      <c r="M64" s="17"/>
    </row>
    <row r="65" spans="10:13">
      <c r="J65" s="2"/>
      <c r="M65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7" r:id="rId4" display="mailto:23367660100@ieeesa.webex.com" xr:uid="{AFA9959C-2913-4FE3-B122-90B6E40D5FAE}"/>
    <hyperlink ref="D64" r:id="rId5" xr:uid="{95D4F751-CC28-4C65-96E0-F5AE77E033C3}"/>
  </hyperlinks>
  <pageMargins left="0.75" right="0.75" top="1" bottom="1" header="0.5" footer="0.5"/>
  <pageSetup paperSize="9" orientation="portrait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8"/>
  <sheetViews>
    <sheetView tabSelected="1" topLeftCell="A11" zoomScale="80" zoomScaleNormal="80" workbookViewId="0">
      <selection activeCell="D2" sqref="D2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0" customFormat="1" ht="20.5" thickBot="1">
      <c r="A1" s="114"/>
      <c r="E1" s="86"/>
      <c r="F1" s="42"/>
      <c r="G1" s="42"/>
      <c r="H1" s="42"/>
      <c r="I1" s="42"/>
      <c r="J1" s="42"/>
      <c r="K1" s="42"/>
      <c r="L1" s="42"/>
      <c r="M1" s="42"/>
    </row>
    <row r="2" spans="1:13" s="26" customFormat="1" ht="60">
      <c r="B2" s="62"/>
      <c r="C2" s="63"/>
      <c r="D2" s="115" t="s">
        <v>402</v>
      </c>
      <c r="E2" s="35" t="s">
        <v>110</v>
      </c>
      <c r="F2" s="35" t="s">
        <v>111</v>
      </c>
      <c r="G2" s="50" t="s">
        <v>106</v>
      </c>
      <c r="H2" s="81" t="s">
        <v>374</v>
      </c>
      <c r="I2" s="65" t="s">
        <v>373</v>
      </c>
      <c r="J2" s="235" t="s">
        <v>350</v>
      </c>
      <c r="K2" s="277" t="s">
        <v>351</v>
      </c>
      <c r="L2" s="65" t="s">
        <v>352</v>
      </c>
    </row>
    <row r="3" spans="1:13" s="26" customFormat="1" ht="35.5" customHeight="1">
      <c r="B3" s="62"/>
      <c r="C3" s="63"/>
      <c r="D3" s="64"/>
      <c r="E3" s="35"/>
      <c r="F3" s="35"/>
      <c r="G3" s="94">
        <v>120</v>
      </c>
      <c r="H3" s="73">
        <v>0.5625</v>
      </c>
      <c r="I3" s="73">
        <f>H3+10/24</f>
        <v>0.97916666666666674</v>
      </c>
      <c r="J3" s="146">
        <f>H3+17/24</f>
        <v>1.2708333333333335</v>
      </c>
      <c r="K3" s="73">
        <f>H3+8/24</f>
        <v>0.89583333333333326</v>
      </c>
      <c r="L3" s="73">
        <f>H3+3/24</f>
        <v>0.6875</v>
      </c>
    </row>
    <row r="4" spans="1:13" s="30" customFormat="1" ht="20">
      <c r="A4" s="45"/>
      <c r="B4" s="151">
        <v>4.0999999999999996</v>
      </c>
      <c r="C4" s="102"/>
      <c r="D4" s="144" t="s">
        <v>120</v>
      </c>
      <c r="E4" s="49" t="s">
        <v>302</v>
      </c>
      <c r="F4" s="153" t="s">
        <v>121</v>
      </c>
      <c r="G4" s="132">
        <v>1</v>
      </c>
      <c r="H4" s="73">
        <v>0.5625</v>
      </c>
      <c r="I4" s="73">
        <f>H4+10/24</f>
        <v>0.97916666666666674</v>
      </c>
      <c r="J4" s="146">
        <f>H4+17/24</f>
        <v>1.2708333333333335</v>
      </c>
      <c r="K4" s="73">
        <f>H4+8/24</f>
        <v>0.89583333333333326</v>
      </c>
      <c r="L4" s="73">
        <f>H4+3/24</f>
        <v>0.6875</v>
      </c>
    </row>
    <row r="5" spans="1:13" s="30" customFormat="1" ht="40">
      <c r="A5" s="45"/>
      <c r="B5" s="151"/>
      <c r="C5" s="102"/>
      <c r="D5" s="144" t="s">
        <v>27</v>
      </c>
      <c r="E5" s="48"/>
      <c r="F5" s="80"/>
      <c r="G5" s="132">
        <v>1</v>
      </c>
      <c r="H5" s="82">
        <f t="shared" ref="H5:H9" si="0">H4+TIME(0,G4,0)</f>
        <v>0.56319444444444444</v>
      </c>
      <c r="I5" s="82">
        <f t="shared" ref="I5:I9" si="1">I4+TIME(0,G4,0)</f>
        <v>0.97986111111111118</v>
      </c>
      <c r="J5" s="145">
        <f t="shared" ref="J5:J9" si="2">J4+TIME(0,G4,0)</f>
        <v>1.271527777777778</v>
      </c>
      <c r="K5" s="82">
        <f t="shared" ref="K5:K9" si="3">K4+TIME(0,G4,0)</f>
        <v>0.8965277777777777</v>
      </c>
      <c r="L5" s="82">
        <f t="shared" ref="L5:L9" si="4">L4+TIME(0,G4,0)</f>
        <v>0.68819444444444444</v>
      </c>
    </row>
    <row r="6" spans="1:13" s="30" customFormat="1" ht="20">
      <c r="A6" s="45"/>
      <c r="B6" s="152">
        <f>B4+0.1</f>
        <v>4.1999999999999993</v>
      </c>
      <c r="C6" s="88"/>
      <c r="D6" s="144" t="s">
        <v>114</v>
      </c>
      <c r="E6" s="48"/>
      <c r="F6" s="153" t="s">
        <v>115</v>
      </c>
      <c r="G6" s="132">
        <v>1</v>
      </c>
      <c r="H6" s="73">
        <f t="shared" si="0"/>
        <v>0.56388888888888888</v>
      </c>
      <c r="I6" s="73">
        <f t="shared" si="1"/>
        <v>0.98055555555555562</v>
      </c>
      <c r="J6" s="146">
        <f t="shared" si="2"/>
        <v>1.2722222222222226</v>
      </c>
      <c r="K6" s="73">
        <f t="shared" si="3"/>
        <v>0.89722222222222214</v>
      </c>
      <c r="L6" s="73">
        <f t="shared" si="4"/>
        <v>0.68888888888888888</v>
      </c>
    </row>
    <row r="7" spans="1:13" s="30" customFormat="1" ht="23.25" customHeight="1">
      <c r="A7" s="45"/>
      <c r="B7" s="152">
        <f t="shared" ref="B7:B9" si="5">B6+0.1</f>
        <v>4.2999999999999989</v>
      </c>
      <c r="C7" s="88"/>
      <c r="D7" s="144" t="s">
        <v>123</v>
      </c>
      <c r="E7" s="48"/>
      <c r="F7" s="153" t="s">
        <v>113</v>
      </c>
      <c r="G7" s="132">
        <v>1</v>
      </c>
      <c r="H7" s="73">
        <f t="shared" si="0"/>
        <v>0.56458333333333333</v>
      </c>
      <c r="I7" s="73">
        <f t="shared" si="1"/>
        <v>0.98125000000000007</v>
      </c>
      <c r="J7" s="146">
        <f t="shared" si="2"/>
        <v>1.2729166666666671</v>
      </c>
      <c r="K7" s="73">
        <f t="shared" si="3"/>
        <v>0.89791666666666659</v>
      </c>
      <c r="L7" s="73">
        <f t="shared" si="4"/>
        <v>0.68958333333333333</v>
      </c>
    </row>
    <row r="8" spans="1:13" s="30" customFormat="1" ht="23.25" customHeight="1">
      <c r="A8" s="45"/>
      <c r="B8" s="152">
        <f t="shared" si="5"/>
        <v>4.3999999999999986</v>
      </c>
      <c r="C8" s="88"/>
      <c r="D8" s="144" t="s">
        <v>124</v>
      </c>
      <c r="E8" s="48" t="s">
        <v>323</v>
      </c>
      <c r="F8" s="153" t="s">
        <v>113</v>
      </c>
      <c r="G8" s="128">
        <v>5</v>
      </c>
      <c r="H8" s="73">
        <f t="shared" si="0"/>
        <v>0.56527777777777777</v>
      </c>
      <c r="I8" s="73">
        <f t="shared" si="1"/>
        <v>0.98194444444444451</v>
      </c>
      <c r="J8" s="146">
        <f t="shared" si="2"/>
        <v>1.2736111111111117</v>
      </c>
      <c r="K8" s="73">
        <f t="shared" si="3"/>
        <v>0.89861111111111103</v>
      </c>
      <c r="L8" s="73">
        <f t="shared" si="4"/>
        <v>0.69027777777777777</v>
      </c>
    </row>
    <row r="9" spans="1:13" s="100" customFormat="1" ht="84.75" customHeight="1">
      <c r="B9" s="58">
        <f t="shared" si="5"/>
        <v>4.4999999999999982</v>
      </c>
      <c r="D9" s="251" t="s">
        <v>250</v>
      </c>
      <c r="E9" s="52"/>
      <c r="F9" s="68" t="s">
        <v>121</v>
      </c>
      <c r="G9" s="69">
        <v>10</v>
      </c>
      <c r="H9" s="82">
        <f t="shared" si="0"/>
        <v>0.56874999999999998</v>
      </c>
      <c r="I9" s="82">
        <f t="shared" si="1"/>
        <v>0.98541666666666672</v>
      </c>
      <c r="J9" s="145">
        <f t="shared" si="2"/>
        <v>1.277083333333334</v>
      </c>
      <c r="K9" s="82">
        <f t="shared" si="3"/>
        <v>0.90208333333333324</v>
      </c>
      <c r="L9" s="82">
        <f t="shared" si="4"/>
        <v>0.69374999999999998</v>
      </c>
    </row>
    <row r="10" spans="1:13" s="100" customFormat="1" ht="73" customHeight="1">
      <c r="B10" s="103">
        <f>B9+0.1</f>
        <v>4.5999999999999979</v>
      </c>
      <c r="D10" s="209" t="s">
        <v>353</v>
      </c>
      <c r="E10" s="210" t="s">
        <v>354</v>
      </c>
      <c r="F10" s="83" t="s">
        <v>113</v>
      </c>
      <c r="G10" s="72">
        <v>10</v>
      </c>
      <c r="H10" s="82">
        <f>H9+TIME(0,G9,0)</f>
        <v>0.5756944444444444</v>
      </c>
      <c r="I10" s="82">
        <f>I9+TIME(0,G9,0)</f>
        <v>0.99236111111111114</v>
      </c>
      <c r="J10" s="145">
        <f>J9+TIME(0,G9,0)</f>
        <v>1.2840277777777784</v>
      </c>
      <c r="K10" s="82">
        <f>K9+TIME(0,G9,0)</f>
        <v>0.90902777777777766</v>
      </c>
      <c r="L10" s="82">
        <f>L9+TIME(0,G9,0)</f>
        <v>0.7006944444444444</v>
      </c>
    </row>
    <row r="11" spans="1:13" s="100" customFormat="1" ht="73" customHeight="1">
      <c r="B11" s="103">
        <f>B10+0.1</f>
        <v>4.6999999999999975</v>
      </c>
      <c r="D11" s="253" t="s">
        <v>212</v>
      </c>
      <c r="E11" s="52" t="s">
        <v>355</v>
      </c>
      <c r="F11" s="254" t="s">
        <v>213</v>
      </c>
      <c r="G11" s="69">
        <v>15</v>
      </c>
      <c r="H11" s="82">
        <f>H10+TIME(0,G10,0)</f>
        <v>0.58263888888888882</v>
      </c>
      <c r="I11" s="82">
        <f>I10+TIME(0,G10,0)</f>
        <v>0.99930555555555556</v>
      </c>
      <c r="J11" s="145">
        <f>J10+TIME(0,G10,0)</f>
        <v>1.2909722222222229</v>
      </c>
      <c r="K11" s="82">
        <f>K10+TIME(0,G10,0)</f>
        <v>0.91597222222222208</v>
      </c>
      <c r="L11" s="82">
        <f>L10+TIME(0,G10,0)</f>
        <v>0.70763888888888882</v>
      </c>
    </row>
    <row r="12" spans="1:13" s="98" customFormat="1" ht="54.75" customHeight="1">
      <c r="B12" s="103"/>
      <c r="C12" s="100"/>
      <c r="D12" s="255" t="s">
        <v>251</v>
      </c>
      <c r="E12" s="256"/>
      <c r="F12" s="52"/>
      <c r="G12" s="172"/>
      <c r="H12" s="60"/>
      <c r="I12" s="60"/>
      <c r="J12" s="147"/>
      <c r="K12" s="60"/>
      <c r="L12" s="60"/>
    </row>
    <row r="13" spans="1:13" s="100" customFormat="1" ht="77.25" customHeight="1">
      <c r="A13" s="92"/>
      <c r="B13" s="103">
        <f>B11+0.1</f>
        <v>4.7999999999999972</v>
      </c>
      <c r="C13" s="33"/>
      <c r="D13" s="257" t="s">
        <v>141</v>
      </c>
      <c r="E13" s="55" t="s">
        <v>356</v>
      </c>
      <c r="F13" s="172" t="s">
        <v>258</v>
      </c>
      <c r="G13" s="72">
        <v>15</v>
      </c>
      <c r="H13" s="82">
        <f>H11+TIME(0,G11,0)</f>
        <v>0.59305555555555545</v>
      </c>
      <c r="I13" s="82">
        <f>I11+TIME(0,G11,0)</f>
        <v>1.0097222222222222</v>
      </c>
      <c r="J13" s="145">
        <f>J11+TIME(0,G11,0)</f>
        <v>1.3013888888888896</v>
      </c>
      <c r="K13" s="82">
        <f>K11+TIME(0,G11,0)</f>
        <v>0.92638888888888871</v>
      </c>
      <c r="L13" s="82">
        <f>L11+TIME(0,G11,0)</f>
        <v>0.71805555555555545</v>
      </c>
    </row>
    <row r="14" spans="1:13" s="100" customFormat="1" ht="74.5" customHeight="1">
      <c r="A14" s="92"/>
      <c r="B14" s="103">
        <f>B13+0.1</f>
        <v>4.8999999999999968</v>
      </c>
      <c r="C14" s="33"/>
      <c r="D14" s="135" t="s">
        <v>261</v>
      </c>
      <c r="E14" s="55" t="s">
        <v>357</v>
      </c>
      <c r="F14" s="68" t="s">
        <v>153</v>
      </c>
      <c r="G14" s="72">
        <v>15</v>
      </c>
      <c r="H14" s="60">
        <f>H13+TIME(0,G13,0)</f>
        <v>0.60347222222222208</v>
      </c>
      <c r="I14" s="60">
        <f>I13+TIME(0,G13,0)</f>
        <v>1.0201388888888889</v>
      </c>
      <c r="J14" s="147">
        <f>J13+TIME(0,G13,0)</f>
        <v>1.3118055555555563</v>
      </c>
      <c r="K14" s="60">
        <f>K13+TIME(0,G13,0)</f>
        <v>0.93680555555555534</v>
      </c>
      <c r="L14" s="60">
        <f>L13+TIME(0,G13,0)</f>
        <v>0.72847222222222208</v>
      </c>
    </row>
    <row r="15" spans="1:13" s="98" customFormat="1" ht="73.5" customHeight="1">
      <c r="B15" s="103">
        <f>B14+0.1</f>
        <v>4.9999999999999964</v>
      </c>
      <c r="C15" s="100"/>
      <c r="D15" s="251" t="s">
        <v>252</v>
      </c>
      <c r="E15" s="55" t="s">
        <v>358</v>
      </c>
      <c r="F15" s="52" t="s">
        <v>253</v>
      </c>
      <c r="G15" s="72">
        <v>15</v>
      </c>
      <c r="H15" s="60">
        <f>H14+TIME(0,G14,0)</f>
        <v>0.61388888888888871</v>
      </c>
      <c r="I15" s="60">
        <f>I14+TIME(0,G14,0)</f>
        <v>1.0305555555555557</v>
      </c>
      <c r="J15" s="147">
        <f>J14+TIME(0,G14,0)</f>
        <v>1.3222222222222231</v>
      </c>
      <c r="K15" s="60">
        <f>K14+TIME(0,G14,0)</f>
        <v>0.94722222222222197</v>
      </c>
      <c r="L15" s="60">
        <f>L14+TIME(0,G14,0)</f>
        <v>0.73888888888888871</v>
      </c>
    </row>
    <row r="16" spans="1:13" s="100" customFormat="1" ht="77.25" customHeight="1">
      <c r="A16" s="92"/>
      <c r="B16" s="103">
        <f>B15+0.1</f>
        <v>5.0999999999999961</v>
      </c>
      <c r="C16" s="33"/>
      <c r="D16" s="135" t="s">
        <v>254</v>
      </c>
      <c r="E16" s="55" t="s">
        <v>359</v>
      </c>
      <c r="F16" s="68" t="s">
        <v>259</v>
      </c>
      <c r="G16" s="72">
        <v>15</v>
      </c>
      <c r="H16" s="60">
        <f>H15+TIME(0,G15,0)</f>
        <v>0.62430555555555534</v>
      </c>
      <c r="I16" s="60">
        <f>I15+TIME(0,G15,0)</f>
        <v>1.0409722222222224</v>
      </c>
      <c r="J16" s="147">
        <f>J15+TIME(0,G15,0)</f>
        <v>1.3326388888888898</v>
      </c>
      <c r="K16" s="60">
        <f>K15+TIME(0,G15,0)</f>
        <v>0.9576388888888886</v>
      </c>
      <c r="L16" s="60">
        <f>L15+TIME(0,G15,0)</f>
        <v>0.74930555555555534</v>
      </c>
    </row>
    <row r="17" spans="1:15" s="17" customFormat="1" ht="34.5" customHeight="1">
      <c r="A17" s="30"/>
      <c r="B17" s="103"/>
      <c r="C17" s="61"/>
      <c r="D17" s="258" t="s">
        <v>128</v>
      </c>
      <c r="E17" s="55"/>
      <c r="F17" s="52"/>
      <c r="G17" s="31"/>
      <c r="H17" s="39"/>
      <c r="I17" s="71"/>
      <c r="J17" s="145"/>
    </row>
    <row r="18" spans="1:15" ht="82.5" customHeight="1">
      <c r="A18" s="17"/>
      <c r="B18" s="252">
        <f>B16+0.1</f>
        <v>5.1999999999999957</v>
      </c>
      <c r="C18" s="61"/>
      <c r="D18" s="259" t="s">
        <v>269</v>
      </c>
      <c r="E18" s="55" t="s">
        <v>360</v>
      </c>
      <c r="F18" s="52" t="s">
        <v>270</v>
      </c>
      <c r="G18" s="40">
        <v>5</v>
      </c>
      <c r="H18" s="60">
        <f>H15+TIME(0,G15,0)</f>
        <v>0.62430555555555534</v>
      </c>
      <c r="I18" s="60">
        <f>I15+TIME(0,G15,0)</f>
        <v>1.0409722222222224</v>
      </c>
      <c r="J18" s="147">
        <f>J15+TIME(1,G15,0)</f>
        <v>1.3743055555555563</v>
      </c>
      <c r="K18" s="60">
        <f>K15+TIME(0,G15,0)</f>
        <v>0.9576388888888886</v>
      </c>
      <c r="L18" s="60">
        <f>L15+TIME(0,G15,0)</f>
        <v>0.74930555555555534</v>
      </c>
      <c r="M18" s="30"/>
      <c r="N18" s="30"/>
      <c r="O18" s="30"/>
    </row>
    <row r="19" spans="1:15" ht="82.5" customHeight="1">
      <c r="A19" s="17"/>
      <c r="B19" s="252">
        <f>B18+0.1</f>
        <v>5.2999999999999954</v>
      </c>
      <c r="C19" s="61"/>
      <c r="D19" s="259" t="s">
        <v>131</v>
      </c>
      <c r="E19" s="55" t="s">
        <v>345</v>
      </c>
      <c r="F19" s="52" t="s">
        <v>256</v>
      </c>
      <c r="G19" s="40">
        <v>5</v>
      </c>
      <c r="H19" s="60">
        <f>H16+TIME(0,G16,0)</f>
        <v>0.63472222222222197</v>
      </c>
      <c r="I19" s="60">
        <f>I16+TIME(0,G16,0)</f>
        <v>1.0513888888888892</v>
      </c>
      <c r="J19" s="147">
        <f>J16+TIME(1,G16,0)</f>
        <v>1.3847222222222231</v>
      </c>
      <c r="K19" s="60">
        <f>K16+TIME(0,G16,0)</f>
        <v>0.96805555555555522</v>
      </c>
      <c r="L19" s="60">
        <f>L16+TIME(0,G16,0)</f>
        <v>0.75972222222222197</v>
      </c>
      <c r="M19" s="30"/>
      <c r="N19" s="30"/>
      <c r="O19" s="30"/>
    </row>
    <row r="20" spans="1:15" ht="82.5" customHeight="1">
      <c r="A20" s="17"/>
      <c r="B20" s="252">
        <f>B19+0.1</f>
        <v>5.399999999999995</v>
      </c>
      <c r="C20" s="61"/>
      <c r="D20" s="259" t="s">
        <v>159</v>
      </c>
      <c r="E20" s="55" t="s">
        <v>255</v>
      </c>
      <c r="F20" s="68" t="s">
        <v>143</v>
      </c>
      <c r="G20" s="40">
        <v>5</v>
      </c>
      <c r="H20" s="60">
        <f>H19+TIME(0,G19,0)</f>
        <v>0.63819444444444418</v>
      </c>
      <c r="I20" s="60">
        <f>I19+TIME(0,G19,0)</f>
        <v>1.0548611111111115</v>
      </c>
      <c r="J20" s="147">
        <f>J19+TIME(1,G19,0)</f>
        <v>1.4298611111111119</v>
      </c>
      <c r="K20" s="60">
        <f>K19+TIME(0,G19,0)</f>
        <v>0.97152777777777743</v>
      </c>
      <c r="L20" s="60">
        <f>L19+TIME(0,G19,0)</f>
        <v>0.76319444444444418</v>
      </c>
      <c r="M20" s="30"/>
      <c r="N20" s="30"/>
      <c r="O20" s="30"/>
    </row>
    <row r="21" spans="1:15" s="106" customFormat="1" ht="58.5" customHeight="1">
      <c r="A21" s="106" t="s">
        <v>144</v>
      </c>
      <c r="B21" s="103">
        <f>B20+0.1</f>
        <v>5.4999999999999947</v>
      </c>
      <c r="C21" s="61"/>
      <c r="D21" s="259" t="s">
        <v>129</v>
      </c>
      <c r="E21" s="55"/>
      <c r="F21" s="52" t="s">
        <v>113</v>
      </c>
      <c r="G21" s="174">
        <v>1</v>
      </c>
      <c r="H21" s="82">
        <f>H20+TIME(0,G20,0)</f>
        <v>0.64166666666666639</v>
      </c>
      <c r="I21" s="82">
        <f>I20+TIME(0,G20,0)</f>
        <v>1.0583333333333338</v>
      </c>
      <c r="J21" s="145">
        <f>J20+TIME(0,G20,0)</f>
        <v>1.4333333333333342</v>
      </c>
      <c r="K21" s="82">
        <f>K20+TIME(0,G20,0)</f>
        <v>0.97499999999999964</v>
      </c>
      <c r="L21" s="82">
        <f>L20+TIME(0,G20,0)</f>
        <v>0.76666666666666639</v>
      </c>
    </row>
    <row r="23" spans="1:15" s="80" customFormat="1" ht="20">
      <c r="A23" s="114"/>
      <c r="E23" s="86"/>
      <c r="F23" s="42"/>
      <c r="G23" s="42"/>
      <c r="H23" s="42"/>
      <c r="I23" s="42"/>
      <c r="J23" s="42"/>
      <c r="K23" s="42"/>
      <c r="L23" s="42"/>
      <c r="M23" s="42"/>
    </row>
    <row r="24" spans="1:15" s="22" customFormat="1" ht="15" customHeight="1">
      <c r="D24" s="162" t="s">
        <v>119</v>
      </c>
      <c r="E24" s="121"/>
      <c r="J24" s="23"/>
      <c r="K24" s="23"/>
      <c r="L24" s="23"/>
    </row>
    <row r="25" spans="1:15" s="106" customFormat="1" ht="20">
      <c r="D25" s="106" t="s">
        <v>267</v>
      </c>
    </row>
    <row r="26" spans="1:15" s="97" customFormat="1">
      <c r="D26" s="97" t="s">
        <v>361</v>
      </c>
    </row>
    <row r="27" spans="1:15" s="118" customFormat="1" ht="20">
      <c r="D27" s="118" t="s">
        <v>362</v>
      </c>
      <c r="E27" s="97"/>
      <c r="F27" s="97"/>
      <c r="G27" s="97"/>
      <c r="H27" s="97"/>
      <c r="I27" s="97"/>
      <c r="J27" s="97"/>
      <c r="K27" s="97"/>
      <c r="L27" s="97"/>
      <c r="M27" s="97"/>
    </row>
    <row r="28" spans="1:15" s="97" customFormat="1">
      <c r="D28" s="97" t="s">
        <v>363</v>
      </c>
      <c r="E28" s="118"/>
      <c r="F28" s="118"/>
      <c r="G28" s="118"/>
      <c r="H28" s="118"/>
      <c r="I28" s="118"/>
      <c r="J28" s="118"/>
      <c r="K28" s="118"/>
      <c r="L28" s="118"/>
      <c r="M28" s="118"/>
    </row>
    <row r="29" spans="1:15" s="97" customFormat="1"/>
    <row r="30" spans="1:15" s="106" customFormat="1" ht="23.5">
      <c r="D30" s="184" t="s">
        <v>264</v>
      </c>
      <c r="E30" s="185"/>
      <c r="F30" s="185"/>
      <c r="G30" s="185"/>
      <c r="H30" s="185"/>
      <c r="I30" s="185"/>
      <c r="J30" s="185"/>
      <c r="K30" s="185"/>
    </row>
    <row r="31" spans="1:15" s="106" customFormat="1" ht="20">
      <c r="D31" s="239" t="s">
        <v>314</v>
      </c>
    </row>
    <row r="32" spans="1:15" s="98" customFormat="1" ht="20">
      <c r="D32" s="239" t="s">
        <v>166</v>
      </c>
      <c r="E32" s="106"/>
      <c r="F32" s="106"/>
      <c r="G32" s="106"/>
      <c r="H32" s="106"/>
      <c r="I32" s="106"/>
      <c r="J32" s="106"/>
      <c r="K32" s="106"/>
      <c r="L32" s="106"/>
      <c r="M32" s="100"/>
    </row>
    <row r="33" spans="1:16" s="98" customFormat="1" ht="20">
      <c r="D33" s="243" t="s">
        <v>315</v>
      </c>
      <c r="E33" s="106"/>
      <c r="F33" s="106"/>
      <c r="G33" s="106"/>
      <c r="H33" s="106"/>
      <c r="I33" s="106"/>
      <c r="J33" s="106"/>
      <c r="K33" s="106"/>
      <c r="L33" s="100"/>
      <c r="M33" s="100"/>
    </row>
    <row r="34" spans="1:16" s="98" customFormat="1" ht="20">
      <c r="D34" s="239" t="s">
        <v>316</v>
      </c>
      <c r="H34" s="207"/>
      <c r="L34" s="100"/>
      <c r="M34" s="100"/>
    </row>
    <row r="35" spans="1:16" ht="20">
      <c r="D35" s="239" t="s">
        <v>317</v>
      </c>
      <c r="E35" s="98"/>
      <c r="F35" s="98"/>
      <c r="G35" s="98"/>
      <c r="H35" s="207"/>
      <c r="I35" s="98"/>
      <c r="J35" s="98"/>
      <c r="K35" s="98"/>
      <c r="M35" s="17"/>
    </row>
    <row r="36" spans="1:16" s="98" customFormat="1" ht="21">
      <c r="D36" s="206"/>
      <c r="H36" s="207"/>
    </row>
    <row r="37" spans="1:16" s="98" customFormat="1" ht="21.5" thickBot="1">
      <c r="D37" s="206"/>
      <c r="H37" s="207"/>
    </row>
    <row r="38" spans="1:16" s="30" customFormat="1" ht="29">
      <c r="A38" s="80"/>
      <c r="B38" s="45"/>
      <c r="C38" s="45"/>
      <c r="E38" s="33"/>
      <c r="F38" s="33"/>
      <c r="G38" s="50" t="s">
        <v>106</v>
      </c>
      <c r="H38" s="81" t="s">
        <v>374</v>
      </c>
      <c r="I38" s="65" t="s">
        <v>373</v>
      </c>
      <c r="J38" s="235" t="s">
        <v>350</v>
      </c>
      <c r="K38" s="236" t="s">
        <v>351</v>
      </c>
      <c r="L38" s="237" t="s">
        <v>352</v>
      </c>
    </row>
    <row r="39" spans="1:16" s="17" customFormat="1" ht="47.25" customHeight="1">
      <c r="A39" s="30"/>
      <c r="D39" s="115" t="s">
        <v>257</v>
      </c>
      <c r="E39" s="35"/>
      <c r="F39" s="35"/>
      <c r="G39" s="150">
        <v>120</v>
      </c>
      <c r="H39" s="73">
        <v>0.66666666666666663</v>
      </c>
      <c r="I39" s="73">
        <f>H39+10/24</f>
        <v>1.0833333333333333</v>
      </c>
      <c r="J39" s="146">
        <f>H39+17/24</f>
        <v>1.375</v>
      </c>
      <c r="K39" s="73">
        <f>H39+8/24</f>
        <v>1</v>
      </c>
      <c r="L39" s="73">
        <f>H39+3/24</f>
        <v>0.79166666666666663</v>
      </c>
    </row>
    <row r="40" spans="1:16" s="30" customFormat="1" ht="18">
      <c r="A40" s="17"/>
      <c r="B40" s="45"/>
      <c r="C40" s="45"/>
      <c r="E40" s="33"/>
      <c r="F40" s="33"/>
      <c r="G40" s="31"/>
      <c r="H40" s="73"/>
      <c r="I40" s="73"/>
      <c r="J40" s="146"/>
      <c r="K40" s="73"/>
      <c r="L40" s="73"/>
    </row>
    <row r="41" spans="1:16" s="105" customFormat="1" ht="18.5" thickBot="1">
      <c r="A41" s="45"/>
    </row>
    <row r="42" spans="1:16" ht="18.5" thickBot="1">
      <c r="D42" s="205" t="s">
        <v>179</v>
      </c>
      <c r="E42" s="134"/>
      <c r="F42" s="204"/>
      <c r="G42" s="156"/>
      <c r="H42" s="40"/>
      <c r="I42" s="57"/>
      <c r="J42" s="30"/>
      <c r="K42" s="33"/>
      <c r="L42" s="33"/>
      <c r="M42" s="33"/>
      <c r="N42" s="30"/>
      <c r="O42" s="30"/>
      <c r="P42" s="30"/>
    </row>
    <row r="43" spans="1:16" s="26" customFormat="1" ht="16" thickBot="1">
      <c r="D43" s="245" t="s">
        <v>339</v>
      </c>
      <c r="E43" s="134"/>
      <c r="F43" s="245"/>
      <c r="G43" s="246"/>
      <c r="H43" s="72"/>
      <c r="I43" s="82"/>
      <c r="K43" s="61"/>
      <c r="L43" s="61"/>
      <c r="M43" s="61"/>
    </row>
    <row r="44" spans="1:16" s="26" customFormat="1">
      <c r="D44" s="245" t="s">
        <v>166</v>
      </c>
      <c r="E44" s="134"/>
      <c r="F44" s="245" t="s">
        <v>173</v>
      </c>
      <c r="G44" s="247"/>
      <c r="H44" s="72"/>
      <c r="I44" s="82"/>
      <c r="K44" s="61"/>
      <c r="L44" s="61"/>
      <c r="M44" s="61"/>
    </row>
    <row r="45" spans="1:16" s="26" customFormat="1">
      <c r="D45" s="248" t="s">
        <v>340</v>
      </c>
      <c r="E45" s="134"/>
      <c r="F45" s="248" t="s">
        <v>343</v>
      </c>
      <c r="G45" s="247"/>
      <c r="H45" s="72"/>
      <c r="I45" s="82"/>
      <c r="K45" s="61"/>
      <c r="L45" s="61"/>
      <c r="M45" s="61"/>
    </row>
    <row r="46" spans="1:16" s="26" customFormat="1">
      <c r="D46" s="245" t="s">
        <v>341</v>
      </c>
      <c r="E46" s="134"/>
      <c r="F46" s="245" t="s">
        <v>174</v>
      </c>
      <c r="G46" s="247"/>
      <c r="H46" s="72"/>
      <c r="I46" s="82"/>
      <c r="K46" s="61"/>
      <c r="L46" s="61"/>
      <c r="M46" s="61"/>
    </row>
    <row r="47" spans="1:16" s="26" customFormat="1">
      <c r="D47" s="245" t="s">
        <v>342</v>
      </c>
      <c r="E47" s="134"/>
      <c r="F47" s="245" t="s">
        <v>175</v>
      </c>
      <c r="G47" s="247"/>
      <c r="H47" s="72"/>
      <c r="I47" s="82"/>
      <c r="K47" s="61"/>
      <c r="L47" s="61"/>
      <c r="M47" s="61"/>
    </row>
    <row r="48" spans="1:16" s="26" customFormat="1">
      <c r="D48" s="245"/>
      <c r="E48" s="134"/>
      <c r="F48" s="245" t="s">
        <v>176</v>
      </c>
      <c r="G48" s="247"/>
      <c r="H48" s="72"/>
      <c r="I48" s="82"/>
      <c r="K48" s="61"/>
      <c r="L48" s="61"/>
      <c r="M48" s="61"/>
    </row>
    <row r="49" spans="1:15" s="26" customFormat="1">
      <c r="D49" s="249"/>
      <c r="E49" s="134"/>
      <c r="F49" s="245" t="s">
        <v>177</v>
      </c>
      <c r="G49" s="247"/>
      <c r="H49" s="72"/>
      <c r="I49" s="82"/>
      <c r="K49" s="61"/>
      <c r="L49" s="61"/>
      <c r="M49" s="61"/>
    </row>
    <row r="50" spans="1:15" s="26" customFormat="1">
      <c r="D50" s="249"/>
      <c r="E50" s="134"/>
      <c r="F50" s="245" t="s">
        <v>341</v>
      </c>
      <c r="G50" s="247"/>
      <c r="H50" s="72"/>
      <c r="I50" s="82"/>
      <c r="K50" s="61"/>
      <c r="L50" s="61"/>
      <c r="M50" s="61"/>
    </row>
    <row r="51" spans="1:15" s="26" customFormat="1">
      <c r="D51" s="249"/>
      <c r="E51" s="134"/>
      <c r="F51" s="245" t="s">
        <v>342</v>
      </c>
      <c r="G51" s="247"/>
      <c r="H51" s="72"/>
      <c r="I51" s="82"/>
      <c r="K51" s="61"/>
      <c r="L51" s="61"/>
      <c r="M51" s="61"/>
    </row>
    <row r="52" spans="1:15" s="26" customFormat="1">
      <c r="D52" s="249"/>
      <c r="E52" s="134"/>
      <c r="F52" s="245" t="s">
        <v>178</v>
      </c>
      <c r="G52" s="247"/>
      <c r="H52" s="72"/>
      <c r="I52" s="82"/>
      <c r="K52" s="61"/>
      <c r="L52" s="61"/>
      <c r="M52" s="61"/>
    </row>
    <row r="53" spans="1:15" s="26" customFormat="1">
      <c r="B53" s="250"/>
      <c r="C53" s="21"/>
      <c r="D53" s="59"/>
      <c r="E53" s="14"/>
      <c r="F53" s="260" t="s">
        <v>344</v>
      </c>
      <c r="G53" s="72"/>
      <c r="H53" s="72"/>
      <c r="I53" s="82"/>
      <c r="K53" s="61"/>
      <c r="L53" s="61"/>
      <c r="M53" s="61"/>
    </row>
    <row r="55" spans="1:15" ht="18">
      <c r="B55" s="30"/>
      <c r="C55" s="30"/>
      <c r="D55" s="30"/>
      <c r="E55" s="31"/>
      <c r="F55" s="30"/>
      <c r="I55" s="30"/>
      <c r="J55" s="74"/>
      <c r="K55" s="33"/>
      <c r="L55" s="33"/>
      <c r="M55" s="30"/>
      <c r="N55" s="30"/>
      <c r="O55" s="30"/>
    </row>
    <row r="56" spans="1:15" ht="18">
      <c r="A56" s="30"/>
      <c r="B56" s="30"/>
      <c r="C56" s="30"/>
      <c r="D56" s="30"/>
      <c r="E56" s="31"/>
      <c r="F56" s="30"/>
      <c r="G56" s="30"/>
      <c r="H56" s="41"/>
      <c r="I56" s="30"/>
      <c r="J56" s="74"/>
      <c r="K56" s="33"/>
      <c r="L56" s="33"/>
      <c r="M56" s="30"/>
      <c r="N56" s="30"/>
      <c r="O56" s="30"/>
    </row>
    <row r="57" spans="1:15" ht="1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5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3"/>
      <c r="M89" s="30"/>
      <c r="N89" s="30"/>
      <c r="O89" s="30"/>
    </row>
    <row r="90" spans="1:15" ht="17.5">
      <c r="A90" s="30"/>
      <c r="B90" s="30"/>
      <c r="G90" s="30"/>
      <c r="H90" s="30"/>
      <c r="I90" s="30"/>
      <c r="K90" s="33"/>
      <c r="L90" s="33"/>
      <c r="M90" s="30"/>
      <c r="N90" s="30"/>
      <c r="O90" s="30"/>
    </row>
    <row r="91" spans="1:15" ht="17.5">
      <c r="A91" s="30"/>
      <c r="B91" s="30"/>
      <c r="G91" s="30"/>
      <c r="H91" s="30"/>
      <c r="I91" s="30"/>
      <c r="K91" s="33"/>
      <c r="L91" s="33"/>
      <c r="M91" s="30"/>
      <c r="N91" s="30"/>
      <c r="O91" s="30"/>
    </row>
    <row r="92" spans="1:15" ht="17.5">
      <c r="A92" s="30"/>
      <c r="G92" s="30"/>
      <c r="H92" s="30"/>
      <c r="I92" s="30"/>
      <c r="K92" s="33"/>
      <c r="L92" s="33"/>
      <c r="M92" s="30"/>
      <c r="N92" s="30"/>
      <c r="O92" s="30"/>
    </row>
    <row r="93" spans="1:15" ht="17.5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7.5">
      <c r="A94" s="30"/>
      <c r="G94" s="30"/>
      <c r="H94" s="30"/>
      <c r="I94" s="30"/>
      <c r="K94" s="33"/>
      <c r="L94" s="33"/>
      <c r="M94" s="30"/>
      <c r="N94" s="30"/>
      <c r="O94" s="30"/>
    </row>
    <row r="95" spans="1:15" ht="17.5">
      <c r="A95" s="30"/>
      <c r="G95" s="30"/>
      <c r="H95" s="30"/>
    </row>
    <row r="96" spans="1:15" ht="17.5">
      <c r="G96" s="30"/>
      <c r="H96" s="30"/>
    </row>
    <row r="97" spans="5:12" ht="17.5">
      <c r="G97" s="30"/>
      <c r="H97" s="30"/>
    </row>
    <row r="98" spans="5:12" ht="17.5">
      <c r="E98" s="2"/>
      <c r="G98" s="30"/>
      <c r="H98" s="30"/>
      <c r="J98" s="2"/>
      <c r="K98" s="2"/>
      <c r="L98" s="2"/>
    </row>
  </sheetData>
  <phoneticPr fontId="23"/>
  <hyperlinks>
    <hyperlink ref="D45" r:id="rId1" display="https://ieeesa.webex.com/ieeesa/j.php?MTID=mda3ba4f3974508f2ffdebbf050a15da3" xr:uid="{613924FA-3B82-4E05-B4C5-7C980E05BA33}"/>
    <hyperlink ref="F45" r:id="rId2" display="mailto:23490809065@ieeesa.webex.com" xr:uid="{9C1D6A35-DC10-4185-A32E-9CCAD4810EE0}"/>
    <hyperlink ref="F53" r:id="rId3" xr:uid="{92DE5599-F608-4AC8-AA6D-E064259E83CE}"/>
  </hyperlinks>
  <pageMargins left="0.7" right="0.7" top="0.75" bottom="0.75" header="0.3" footer="0.3"/>
  <pageSetup paperSize="9" orientation="portrait" verticalDpi="0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2.5"/>
  <sheetData>
    <row r="23" spans="4:6" ht="120.75" customHeight="1">
      <c r="D23" t="s">
        <v>137</v>
      </c>
      <c r="E23" t="s">
        <v>138</v>
      </c>
      <c r="F23" s="157" t="s">
        <v>139</v>
      </c>
    </row>
    <row r="25" spans="4:6" ht="79.5" customHeight="1">
      <c r="D25" t="s">
        <v>131</v>
      </c>
      <c r="E25" t="s">
        <v>132</v>
      </c>
      <c r="F25" s="157" t="s">
        <v>133</v>
      </c>
    </row>
    <row r="26" spans="4:6" ht="98.5" customHeight="1">
      <c r="D26" t="s">
        <v>134</v>
      </c>
      <c r="E26" t="s">
        <v>135</v>
      </c>
      <c r="F26" s="157" t="s">
        <v>136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2.5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Nov. 11 Mon</vt:lpstr>
      <vt:lpstr>Nov. 12 Tue</vt:lpstr>
      <vt:lpstr>Nov. 13 Wed</vt:lpstr>
      <vt:lpstr>Nov. 14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2024-11-04T16:19:12Z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