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A323DB50-F8E3-4496-8F27-C5FD86A0E38C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8" i="2"/>
  <c r="E17" i="2"/>
  <c r="E16" i="2"/>
  <c r="E12" i="2"/>
  <c r="E11" i="2"/>
  <c r="B11" i="2"/>
  <c r="A101" i="2"/>
  <c r="A94" i="2"/>
  <c r="A14" i="2"/>
  <c r="E101" i="2"/>
  <c r="F101" i="2" s="1"/>
  <c r="E94" i="2"/>
  <c r="E95" i="2" s="1"/>
  <c r="E96" i="2" s="1"/>
  <c r="E97" i="2" s="1"/>
  <c r="E98" i="2" s="1"/>
  <c r="E99" i="2" s="1"/>
  <c r="E87" i="2"/>
  <c r="E88" i="2" s="1"/>
  <c r="E90" i="2" s="1"/>
  <c r="C94" i="2"/>
  <c r="C101" i="2"/>
  <c r="C87" i="2"/>
  <c r="C79" i="2"/>
  <c r="C65" i="2"/>
  <c r="C72" i="2"/>
  <c r="C58" i="2"/>
  <c r="C51" i="2"/>
  <c r="C44" i="2"/>
  <c r="C37" i="2"/>
  <c r="C29" i="2"/>
  <c r="C21" i="2"/>
  <c r="C14" i="2"/>
  <c r="C4" i="2"/>
  <c r="E79" i="2"/>
  <c r="E72" i="2"/>
  <c r="E65" i="2"/>
  <c r="E58" i="2"/>
  <c r="E51" i="2"/>
  <c r="E45" i="2"/>
  <c r="E37" i="2"/>
  <c r="E29" i="2"/>
  <c r="E21" i="2"/>
  <c r="E14" i="2"/>
  <c r="C68" i="2"/>
  <c r="C67" i="2"/>
  <c r="C61" i="2"/>
  <c r="C60" i="2"/>
  <c r="C55" i="2"/>
  <c r="C54" i="2"/>
  <c r="C53" i="2"/>
  <c r="C47" i="2"/>
  <c r="C46" i="2"/>
  <c r="C41" i="2"/>
  <c r="C40" i="2"/>
  <c r="C39" i="2"/>
  <c r="C32" i="2"/>
  <c r="C31" i="2"/>
  <c r="C24" i="2"/>
  <c r="C23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89" i="2" l="1"/>
  <c r="E102" i="2"/>
  <c r="E103" i="2" s="1"/>
  <c r="E104" i="2" s="1"/>
  <c r="E105" i="2" s="1"/>
  <c r="E106" i="2" s="1"/>
  <c r="F96" i="2"/>
  <c r="E91" i="2"/>
  <c r="E92" i="2" s="1"/>
  <c r="F90" i="2"/>
  <c r="C1" i="2"/>
  <c r="A4" i="1"/>
  <c r="C75" i="2" l="1"/>
  <c r="C17" i="2"/>
  <c r="E73" i="2" l="1"/>
  <c r="E74" i="2" s="1"/>
  <c r="E75" i="2" s="1"/>
  <c r="E76" i="2" s="1"/>
  <c r="E77" i="2" s="1"/>
  <c r="E66" i="2"/>
  <c r="E67" i="2" s="1"/>
  <c r="E68" i="2" s="1"/>
  <c r="E69" i="2" s="1"/>
  <c r="E70" i="2" s="1"/>
  <c r="E46" i="2"/>
  <c r="E47" i="2" s="1"/>
  <c r="E48" i="2" s="1"/>
  <c r="E49" i="2" s="1"/>
  <c r="A58" i="2"/>
  <c r="A37" i="2"/>
  <c r="A29" i="2"/>
  <c r="A65" i="2"/>
  <c r="E3" i="5"/>
  <c r="F3" i="5" s="1"/>
  <c r="A8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F65" i="2"/>
  <c r="F72" i="2"/>
  <c r="E80" i="2"/>
  <c r="E81" i="2" s="1"/>
  <c r="E82" i="2" s="1"/>
  <c r="E83" i="2" s="1"/>
  <c r="E84" i="2" s="1"/>
  <c r="F79" i="2"/>
  <c r="E59" i="2"/>
  <c r="F58" i="2"/>
  <c r="E5" i="2"/>
  <c r="E6" i="2" s="1"/>
  <c r="E7" i="2" s="1"/>
  <c r="E8" i="2" s="1"/>
  <c r="E9" i="2" s="1"/>
  <c r="E10" i="2" s="1"/>
  <c r="F4" i="2"/>
  <c r="E15" i="2"/>
  <c r="E19" i="2" s="1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F51" i="2"/>
  <c r="E38" i="2"/>
  <c r="E39" i="2" s="1"/>
  <c r="E40" i="2" s="1"/>
  <c r="E41" i="2" s="1"/>
  <c r="E42" i="2" s="1"/>
  <c r="F37" i="2"/>
  <c r="F45" i="2"/>
  <c r="E60" i="2" l="1"/>
  <c r="E61" i="2" s="1"/>
  <c r="E62" i="2" s="1"/>
  <c r="E63" i="2" s="1"/>
  <c r="B16" i="2"/>
  <c r="B17" i="2" s="1"/>
  <c r="B18" i="2" s="1"/>
  <c r="A51" i="2" l="1"/>
  <c r="A44" i="2"/>
  <c r="B19" i="2"/>
  <c r="B22" i="2" s="1"/>
  <c r="B23" i="2" s="1"/>
  <c r="B24" i="2" s="1"/>
  <c r="B25" i="2" s="1"/>
  <c r="A79" i="2" l="1"/>
  <c r="A72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42" i="2"/>
  <c r="B54" i="2" l="1"/>
  <c r="B55" i="2" s="1"/>
  <c r="B56" i="2" l="1"/>
  <c r="B59" i="2" l="1"/>
  <c r="B60" i="2" s="1"/>
  <c r="B61" i="2" s="1"/>
  <c r="B62" i="2" s="1"/>
  <c r="B63" i="2" s="1"/>
  <c r="B66" i="2" s="1"/>
  <c r="B67" i="2" s="1"/>
  <c r="B68" i="2" s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  <c r="B88" i="2" s="1"/>
  <c r="B89" i="2" s="1"/>
  <c r="B90" i="2" s="1"/>
  <c r="B91" i="2" s="1"/>
  <c r="B92" i="2" l="1"/>
  <c r="B95" i="2" s="1"/>
  <c r="B96" i="2" s="1"/>
  <c r="B97" i="2" s="1"/>
  <c r="B98" i="2" s="1"/>
  <c r="B99" i="2" l="1"/>
  <c r="B102" i="2" s="1"/>
  <c r="B103" i="2" s="1"/>
  <c r="B104" i="2" s="1"/>
  <c r="B105" i="2" s="1"/>
  <c r="B106" i="2" s="1"/>
</calcChain>
</file>

<file path=xl/sharedStrings.xml><?xml version="1.0" encoding="utf-8"?>
<sst xmlns="http://schemas.openxmlformats.org/spreadsheetml/2006/main" count="229" uniqueCount="105">
  <si>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</si>
  <si>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</si>
  <si>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</si>
  <si>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</si>
  <si>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</si>
  <si>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</si>
  <si>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</si>
  <si>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</si>
  <si>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</si>
  <si>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</si>
  <si>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</si>
  <si>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</si>
  <si>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</si>
  <si>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</si>
  <si>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</si>
  <si>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</si>
  <si>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</si>
  <si>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</si>
  <si>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</si>
  <si>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</si>
  <si>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</si>
  <si>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</si>
  <si>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</si>
  <si>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</si>
  <si>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</si>
  <si>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</si>
  <si>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</si>
  <si>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</si>
  <si>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</si>
  <si>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</si>
  <si>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</si>
  <si>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</si>
  <si>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</si>
  <si>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</si>
  <si>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</si>
  <si>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</si>
  <si>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</si>
  <si>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</si>
  <si>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</si>
  <si>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</si>
  <si>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</si>
  <si>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</si>
  <si>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</si>
  <si>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</si>
  <si>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</si>
  <si>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</si>
  <si>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</si>
  <si>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</si>
  <si>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</si>
  <si>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</si>
  <si>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</si>
  <si>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</si>
  <si>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</si>
  <si>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</si>
  <si>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</si>
  <si>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</si>
  <si>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</si>
  <si>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</si>
  <si>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</si>
  <si>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</si>
  <si>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</si>
  <si>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</si>
  <si>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</si>
  <si>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</si>
  <si>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</si>
  <si>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</si>
  <si>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</si>
  <si>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</si>
  <si>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</si>
  <si>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</si>
  <si>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</si>
  <si>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</si>
  <si>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</si>
  <si>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</si>
  <si>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</si>
  <si>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</si>
  <si>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</si>
  <si>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</si>
  <si>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</si>
  <si>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</si>
  <si>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</si>
  <si>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</si>
  <si>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</si>
  <si>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</si>
  <si>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</si>
  <si>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</si>
  <si>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</si>
  <si>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</si>
  <si>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</si>
  <si>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</si>
  <si>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</si>
  <si>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</si>
  <si>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</si>
  <si>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</si>
  <si>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</si>
  <si>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</si>
  <si>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Review and status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</si>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</sst>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4" Type="http://schemas.openxmlformats.org/officeDocument/2006/relationships/hyperlink" Target="https://mentor.ieee.org/802.15/dcn/24/15-24-0371-14-04ab-consolidated-comments-draft-1-0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83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70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78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81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79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80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65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82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08"/>
  <sheetViews>
    <sheetView tabSelected="1" zoomScale="120" zoomScaleNormal="120" workbookViewId="0">
      <selection activeCell="F16" sqref="F1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73</v>
      </c>
      <c r="D6">
        <v>10</v>
      </c>
      <c r="E6" s="3">
        <f t="shared" si="0"/>
        <v>0.25694444444444442</v>
      </c>
      <c r="G6" s="24" t="s">
        <v>57</v>
      </c>
      <c r="H6" t="s">
        <v>66</v>
      </c>
      <c r="I6" s="26" t="s">
        <v>95</v>
      </c>
    </row>
    <row r="7" spans="1:9" x14ac:dyDescent="0.25">
      <c r="B7" s="24">
        <f>B6+1</f>
        <v>3</v>
      </c>
      <c r="C7" t="s">
        <v>84</v>
      </c>
      <c r="D7">
        <v>20</v>
      </c>
      <c r="E7" s="3">
        <f t="shared" si="0"/>
        <v>0.26388888888888884</v>
      </c>
      <c r="G7" s="24" t="s">
        <v>85</v>
      </c>
      <c r="H7" t="s">
        <v>86</v>
      </c>
      <c r="I7" s="26" t="s">
        <v>87</v>
      </c>
    </row>
    <row r="8" spans="1:9" x14ac:dyDescent="0.25">
      <c r="B8" s="24">
        <f>B7+1</f>
        <v>4</v>
      </c>
      <c r="C8" t="s">
        <v>88</v>
      </c>
      <c r="D8">
        <v>2</v>
      </c>
      <c r="E8" s="3">
        <f t="shared" si="0"/>
        <v>0.27777777777777773</v>
      </c>
      <c r="G8" s="24" t="s">
        <v>90</v>
      </c>
      <c r="H8" t="s">
        <v>93</v>
      </c>
      <c r="I8" s="26" t="s">
        <v>91</v>
      </c>
    </row>
    <row r="9" spans="1:9" x14ac:dyDescent="0.25">
      <c r="B9" s="24">
        <f>B8+1</f>
        <v>5</v>
      </c>
      <c r="C9" t="s">
        <v>89</v>
      </c>
      <c r="D9">
        <v>3</v>
      </c>
      <c r="E9" s="3">
        <f t="shared" si="0"/>
        <v>0.27916666666666662</v>
      </c>
      <c r="G9" s="24" t="s">
        <v>90</v>
      </c>
      <c r="H9" t="s">
        <v>94</v>
      </c>
      <c r="I9" s="26" t="s">
        <v>92</v>
      </c>
    </row>
    <row r="10" spans="1:9" x14ac:dyDescent="0.25">
      <c r="B10" s="24">
        <f>B9+1</f>
        <v>6</v>
      </c>
      <c r="C10" t="s">
        <v>100</v>
      </c>
      <c r="D10">
        <v>5</v>
      </c>
      <c r="E10" s="3">
        <f t="shared" si="0"/>
        <v>0.28124999999999994</v>
      </c>
      <c r="G10" s="24" t="s">
        <v>90</v>
      </c>
      <c r="H10" t="s">
        <v>99</v>
      </c>
      <c r="I10" s="26" t="s">
        <v>98</v>
      </c>
    </row>
    <row r="11" spans="1:9" x14ac:dyDescent="0.25">
      <c r="B11" s="24">
        <f>B10+1</f>
        <v>7</v>
      </c>
      <c r="C11" t="s">
        <v>103</v>
      </c>
      <c r="D11">
        <v>10</v>
      </c>
      <c r="E11" s="3">
        <f t="shared" si="0"/>
        <v>0.28472222222222215</v>
      </c>
      <c r="G11" s="24" t="s">
        <v>72</v>
      </c>
      <c r="H11" t="s">
        <v>101</v>
      </c>
      <c r="I11" s="26" t="s">
        <v>102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104</v>
      </c>
      <c r="D16">
        <v>25</v>
      </c>
      <c r="E16" s="3">
        <f>E15+TIME(0,D15,0)</f>
        <v>0.62847222222222221</v>
      </c>
      <c r="G16" s="24" t="s">
        <v>72</v>
      </c>
      <c r="H16" t="s">
        <v>101</v>
      </c>
      <c r="I16" s="26" t="s">
        <v>102</v>
      </c>
    </row>
    <row r="17" spans="1:9" x14ac:dyDescent="0.25">
      <c r="B17" s="24">
        <f>B16+1</f>
        <v>10</v>
      </c>
      <c r="C17" t="str">
        <f>Summary!$B$4</f>
        <v>Comment Resolution</v>
      </c>
      <c r="D17">
        <v>25</v>
      </c>
      <c r="E17" s="3">
        <f>E16+TIME(0,D16,0)</f>
        <v>0.64583333333333337</v>
      </c>
      <c r="G17" s="24" t="s">
        <v>24</v>
      </c>
      <c r="I17" s="26"/>
    </row>
    <row r="18" spans="1:9" x14ac:dyDescent="0.25">
      <c r="B18" s="24">
        <f>B17+1</f>
        <v>11</v>
      </c>
      <c r="C18" t="s">
        <v>96</v>
      </c>
      <c r="D18">
        <v>5</v>
      </c>
      <c r="E18" s="3">
        <f>E17+TIME(0,D17,0)</f>
        <v>0.66319444444444453</v>
      </c>
      <c r="G18" s="24" t="s">
        <v>74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0.66666666666666674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1">E21+TIME(0,D21,0)</f>
        <v>0.25</v>
      </c>
      <c r="G22" s="24" t="s">
        <v>23</v>
      </c>
    </row>
    <row r="23" spans="1:9" x14ac:dyDescent="0.25">
      <c r="B23" s="24">
        <f t="shared" ref="B23:B26" si="2">B22+1</f>
        <v>14</v>
      </c>
      <c r="C23" t="str">
        <f>Summary!$B$4</f>
        <v>Comment Resolution</v>
      </c>
      <c r="D23">
        <v>25</v>
      </c>
      <c r="E23" s="3">
        <f t="shared" si="1"/>
        <v>0.25347222222222221</v>
      </c>
      <c r="G23" s="24" t="s">
        <v>24</v>
      </c>
      <c r="I23" s="26"/>
    </row>
    <row r="24" spans="1:9" x14ac:dyDescent="0.25">
      <c r="B24" s="24">
        <f t="shared" si="2"/>
        <v>15</v>
      </c>
      <c r="C24" t="str">
        <f>Summary!$B$4</f>
        <v>Comment Resolution</v>
      </c>
      <c r="D24">
        <v>25</v>
      </c>
      <c r="E24" s="3">
        <f t="shared" si="1"/>
        <v>0.27083333333333331</v>
      </c>
      <c r="G24" s="24" t="s">
        <v>24</v>
      </c>
    </row>
    <row r="25" spans="1:9" x14ac:dyDescent="0.25">
      <c r="B25" s="24">
        <f t="shared" si="2"/>
        <v>16</v>
      </c>
      <c r="C25" t="s">
        <v>71</v>
      </c>
      <c r="D25">
        <v>5</v>
      </c>
      <c r="E25" s="3">
        <f t="shared" si="1"/>
        <v>0.28819444444444442</v>
      </c>
      <c r="G25" s="24" t="s">
        <v>74</v>
      </c>
    </row>
    <row r="26" spans="1:9" x14ac:dyDescent="0.25">
      <c r="B26" s="24">
        <f t="shared" si="2"/>
        <v>17</v>
      </c>
      <c r="C26" t="s">
        <v>8</v>
      </c>
      <c r="D26">
        <v>0</v>
      </c>
      <c r="E26" s="3">
        <f t="shared" si="1"/>
        <v>0.29166666666666663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3">E29+TIME(0,D29,0)</f>
        <v>0.625</v>
      </c>
      <c r="G30" s="24" t="s">
        <v>23</v>
      </c>
    </row>
    <row r="31" spans="1:9" x14ac:dyDescent="0.25">
      <c r="B31" s="24">
        <f t="shared" ref="B31:B35" si="4">B30+1</f>
        <v>19</v>
      </c>
      <c r="C31" t="str">
        <f>Summary!$B$4</f>
        <v>Comment Resolution</v>
      </c>
      <c r="D31">
        <v>25</v>
      </c>
      <c r="E31" s="3">
        <f t="shared" si="3"/>
        <v>0.62847222222222221</v>
      </c>
      <c r="G31" s="24" t="s">
        <v>24</v>
      </c>
      <c r="I31" s="26"/>
    </row>
    <row r="32" spans="1:9" x14ac:dyDescent="0.25">
      <c r="B32" s="24">
        <f t="shared" si="4"/>
        <v>20</v>
      </c>
      <c r="C32" t="str">
        <f>Summary!$B$4</f>
        <v>Comment Resolution</v>
      </c>
      <c r="D32">
        <v>25</v>
      </c>
      <c r="E32" s="3">
        <f t="shared" si="3"/>
        <v>0.64583333333333337</v>
      </c>
      <c r="G32" s="24" t="s">
        <v>24</v>
      </c>
      <c r="I32" s="26"/>
    </row>
    <row r="33" spans="1:9" x14ac:dyDescent="0.25">
      <c r="B33" s="24">
        <f t="shared" si="4"/>
        <v>21</v>
      </c>
      <c r="C33" t="s">
        <v>71</v>
      </c>
      <c r="D33">
        <v>5</v>
      </c>
      <c r="E33" s="3">
        <f t="shared" si="3"/>
        <v>0.66319444444444453</v>
      </c>
      <c r="G33" s="24" t="s">
        <v>74</v>
      </c>
      <c r="I33" s="26"/>
    </row>
    <row r="34" spans="1:9" x14ac:dyDescent="0.25">
      <c r="B34" s="24">
        <f t="shared" si="4"/>
        <v>22</v>
      </c>
      <c r="C34" t="s">
        <v>8</v>
      </c>
      <c r="D34">
        <v>0</v>
      </c>
      <c r="E34" s="3">
        <f t="shared" si="3"/>
        <v>0.66666666666666674</v>
      </c>
      <c r="G34" s="24" t="s">
        <v>23</v>
      </c>
    </row>
    <row r="35" spans="1:9" x14ac:dyDescent="0.25">
      <c r="B35" s="24">
        <f t="shared" si="4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tr">
        <f>Summary!$B$4</f>
        <v>Comment Resolution</v>
      </c>
      <c r="D39">
        <v>10</v>
      </c>
      <c r="E39" s="3">
        <f>E38+TIME(0,D38,0)</f>
        <v>0.25347222222222221</v>
      </c>
      <c r="G39" s="24" t="s">
        <v>24</v>
      </c>
      <c r="I39" s="26"/>
    </row>
    <row r="40" spans="1:9" x14ac:dyDescent="0.25">
      <c r="B40" s="24">
        <f>B39+1</f>
        <v>26</v>
      </c>
      <c r="C40" t="str">
        <f>Summary!$B$4</f>
        <v>Comment Resolution</v>
      </c>
      <c r="D40">
        <v>15</v>
      </c>
      <c r="E40" s="3">
        <f>E39+TIME(0,D39,0)</f>
        <v>0.26041666666666663</v>
      </c>
      <c r="G40" s="24" t="s">
        <v>24</v>
      </c>
      <c r="I40" s="26"/>
    </row>
    <row r="41" spans="1:9" x14ac:dyDescent="0.25">
      <c r="B41" s="24">
        <f>B40+1</f>
        <v>27</v>
      </c>
      <c r="C41" t="str">
        <f>Summary!$B$4</f>
        <v>Comment Resolution</v>
      </c>
      <c r="D41">
        <v>30</v>
      </c>
      <c r="E41" s="3">
        <f>E40+TIME(0,D40,0)</f>
        <v>0.27083333333333331</v>
      </c>
      <c r="G41" s="24" t="s">
        <v>74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25">
        <f>Summary!$A$7</f>
        <v>45575</v>
      </c>
      <c r="C44" s="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5">B45+1</f>
        <v>29</v>
      </c>
      <c r="C46" t="str">
        <f>Summary!$B$4</f>
        <v>Comment Resolution</v>
      </c>
      <c r="D46">
        <v>20</v>
      </c>
      <c r="E46" s="3">
        <f t="shared" ref="E46:E47" si="6">E45+TIME(0,D45,0)</f>
        <v>0.62847222222222221</v>
      </c>
      <c r="F46" s="5"/>
      <c r="G46" s="24" t="s">
        <v>24</v>
      </c>
      <c r="I46" s="26"/>
    </row>
    <row r="47" spans="1:9" x14ac:dyDescent="0.25">
      <c r="B47" s="24">
        <f t="shared" si="5"/>
        <v>30</v>
      </c>
      <c r="C47" t="str">
        <f>Summary!$B$4</f>
        <v>Comment Resolution</v>
      </c>
      <c r="D47">
        <v>20</v>
      </c>
      <c r="E47" s="3">
        <f t="shared" si="6"/>
        <v>0.64236111111111105</v>
      </c>
      <c r="F47" s="5"/>
      <c r="G47" s="24" t="s">
        <v>24</v>
      </c>
      <c r="I47" s="26"/>
    </row>
    <row r="48" spans="1:9" x14ac:dyDescent="0.25">
      <c r="B48" s="24">
        <f>B47+1</f>
        <v>31</v>
      </c>
      <c r="C48" t="s">
        <v>67</v>
      </c>
      <c r="D48">
        <v>15</v>
      </c>
      <c r="E48" s="3">
        <f>E47+TIME(0,D47,0)</f>
        <v>0.65624999999999989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0.66666666666666652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5</v>
      </c>
      <c r="E52" s="3">
        <f t="shared" ref="E52:E56" si="7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tr">
        <f>Summary!$B$4</f>
        <v>Comment Resolution</v>
      </c>
      <c r="D53">
        <v>20</v>
      </c>
      <c r="E53" s="3">
        <f t="shared" si="7"/>
        <v>0.25347222222222221</v>
      </c>
      <c r="F53" s="5"/>
      <c r="G53" s="24" t="s">
        <v>24</v>
      </c>
      <c r="I53" s="26"/>
    </row>
    <row r="54" spans="1:9" x14ac:dyDescent="0.25">
      <c r="A54" s="2"/>
      <c r="B54" s="24">
        <f>B53+1</f>
        <v>35</v>
      </c>
      <c r="C54" t="str">
        <f>Summary!$B$4</f>
        <v>Comment Resolution</v>
      </c>
      <c r="D54">
        <v>20</v>
      </c>
      <c r="E54" s="3">
        <f t="shared" si="7"/>
        <v>0.2673611111111111</v>
      </c>
      <c r="G54" s="24" t="s">
        <v>24</v>
      </c>
    </row>
    <row r="55" spans="1:9" x14ac:dyDescent="0.25">
      <c r="B55" s="24">
        <f>B54+1</f>
        <v>36</v>
      </c>
      <c r="C55" t="str">
        <f>Summary!$B$4</f>
        <v>Comment Resolution</v>
      </c>
      <c r="D55">
        <v>15</v>
      </c>
      <c r="E55" s="3">
        <f t="shared" si="7"/>
        <v>0.28125</v>
      </c>
      <c r="G55" s="24" t="s">
        <v>24</v>
      </c>
      <c r="I55" s="26"/>
    </row>
    <row r="56" spans="1:9" x14ac:dyDescent="0.25">
      <c r="B56" s="24">
        <f>B55+1</f>
        <v>37</v>
      </c>
      <c r="C56" t="s">
        <v>8</v>
      </c>
      <c r="D56">
        <v>5</v>
      </c>
      <c r="E56" s="3">
        <f t="shared" si="7"/>
        <v>0.29166666666666669</v>
      </c>
      <c r="G56" s="24" t="s">
        <v>23</v>
      </c>
      <c r="I56" s="26"/>
    </row>
    <row r="57" spans="1:9" x14ac:dyDescent="0.25">
      <c r="A57" s="2"/>
      <c r="E57" s="3"/>
    </row>
    <row r="58" spans="1:9" s="4" customFormat="1" x14ac:dyDescent="0.25">
      <c r="A58" s="25">
        <f>Summary!$A$9</f>
        <v>45582</v>
      </c>
      <c r="B58" s="23"/>
      <c r="C58" s="4" t="str">
        <f>CONCATENATE(TEXT(Summary!$A$9,"dd-mmm")," ",Summary!$B$9)</f>
        <v>17-Oct Comment Resolution</v>
      </c>
      <c r="E58" s="5">
        <f>Summary!F9</f>
        <v>0.625</v>
      </c>
      <c r="F58" s="5">
        <f>E58+TIME(-$E$1,0,0)</f>
        <v>0.91666666666666674</v>
      </c>
      <c r="G58" s="24"/>
    </row>
    <row r="59" spans="1:9" x14ac:dyDescent="0.25">
      <c r="B59" s="24">
        <f>B56+1</f>
        <v>38</v>
      </c>
      <c r="C59" t="s">
        <v>9</v>
      </c>
      <c r="D59">
        <v>5</v>
      </c>
      <c r="E59" s="3">
        <f>E58+TIME(0,D58,0)</f>
        <v>0.625</v>
      </c>
      <c r="G59" s="24" t="s">
        <v>23</v>
      </c>
    </row>
    <row r="60" spans="1:9" x14ac:dyDescent="0.25">
      <c r="B60" s="24">
        <f>B59+1</f>
        <v>39</v>
      </c>
      <c r="C60" t="str">
        <f>Summary!$B$4</f>
        <v>Comment Resolution</v>
      </c>
      <c r="D60">
        <v>25</v>
      </c>
      <c r="E60" s="3">
        <f t="shared" ref="E60:E62" si="8">E59+TIME(0,D59,0)</f>
        <v>0.62847222222222221</v>
      </c>
      <c r="F60" s="5"/>
      <c r="G60" s="24" t="s">
        <v>24</v>
      </c>
      <c r="I60" s="26"/>
    </row>
    <row r="61" spans="1:9" x14ac:dyDescent="0.25">
      <c r="B61" s="24">
        <f>B60+1</f>
        <v>40</v>
      </c>
      <c r="C61" t="str">
        <f>Summary!$B$4</f>
        <v>Comment Resolution</v>
      </c>
      <c r="D61">
        <v>25</v>
      </c>
      <c r="E61" s="3">
        <f t="shared" si="8"/>
        <v>0.64583333333333337</v>
      </c>
      <c r="F61" s="5"/>
      <c r="G61" s="24" t="s">
        <v>24</v>
      </c>
      <c r="I61" s="26"/>
    </row>
    <row r="62" spans="1:9" x14ac:dyDescent="0.25">
      <c r="B62" s="24">
        <f>B61+1</f>
        <v>41</v>
      </c>
      <c r="C62" t="s">
        <v>71</v>
      </c>
      <c r="D62">
        <v>5</v>
      </c>
      <c r="E62" s="3">
        <f t="shared" si="8"/>
        <v>0.66319444444444453</v>
      </c>
      <c r="G62" s="24" t="s">
        <v>74</v>
      </c>
    </row>
    <row r="63" spans="1:9" x14ac:dyDescent="0.25">
      <c r="B63" s="24">
        <f>B62+1</f>
        <v>42</v>
      </c>
      <c r="C63" t="s">
        <v>8</v>
      </c>
      <c r="E63" s="3">
        <f>E62+TIME(0,D62,0)</f>
        <v>0.66666666666666674</v>
      </c>
      <c r="G63" s="24" t="s">
        <v>23</v>
      </c>
    </row>
    <row r="64" spans="1:9" x14ac:dyDescent="0.25">
      <c r="E64" s="3"/>
      <c r="F64" s="5"/>
    </row>
    <row r="65" spans="1:9" s="4" customFormat="1" x14ac:dyDescent="0.25">
      <c r="A65" s="25">
        <f>Summary!$A$10</f>
        <v>45587</v>
      </c>
      <c r="B65" s="23"/>
      <c r="C65" s="4" t="str">
        <f>CONCATENATE(TEXT(Summary!$A$10,"dd-mmm")," ",Summary!$B$10)</f>
        <v>22-Oct Comment Resolution</v>
      </c>
      <c r="E65" s="5">
        <f>Summary!F10</f>
        <v>0.25</v>
      </c>
      <c r="F65" s="5">
        <f>E65+TIME(-$E$1,0,0)</f>
        <v>0.54166666666666674</v>
      </c>
      <c r="G65" s="23"/>
    </row>
    <row r="66" spans="1:9" x14ac:dyDescent="0.25">
      <c r="B66" s="24">
        <f>B63+1</f>
        <v>43</v>
      </c>
      <c r="C66" t="s">
        <v>9</v>
      </c>
      <c r="D66">
        <v>5</v>
      </c>
      <c r="E66" s="3">
        <f>E65+TIME(0,D65,0)</f>
        <v>0.25</v>
      </c>
      <c r="G66" s="24" t="s">
        <v>23</v>
      </c>
    </row>
    <row r="67" spans="1:9" x14ac:dyDescent="0.25">
      <c r="B67" s="24">
        <f>B66+1</f>
        <v>44</v>
      </c>
      <c r="C67" t="str">
        <f>Summary!$B$4</f>
        <v>Comment Resolution</v>
      </c>
      <c r="D67">
        <v>25</v>
      </c>
      <c r="E67" s="3">
        <f t="shared" ref="E67:E69" si="9">E66+TIME(0,D66,0)</f>
        <v>0.25347222222222221</v>
      </c>
      <c r="F67" s="5"/>
      <c r="G67" s="24" t="s">
        <v>24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25</v>
      </c>
      <c r="E68" s="3">
        <f t="shared" si="9"/>
        <v>0.27083333333333331</v>
      </c>
      <c r="F68" s="5"/>
      <c r="G68" s="24" t="s">
        <v>24</v>
      </c>
    </row>
    <row r="69" spans="1:9" x14ac:dyDescent="0.25">
      <c r="B69" s="24">
        <f>B68+1</f>
        <v>46</v>
      </c>
      <c r="C69" t="s">
        <v>71</v>
      </c>
      <c r="D69">
        <v>5</v>
      </c>
      <c r="E69" s="3">
        <f t="shared" si="9"/>
        <v>0.28819444444444442</v>
      </c>
      <c r="G69" s="24" t="s">
        <v>74</v>
      </c>
    </row>
    <row r="70" spans="1:9" x14ac:dyDescent="0.25">
      <c r="A70" s="2"/>
      <c r="B70" s="24">
        <f>B69+1</f>
        <v>47</v>
      </c>
      <c r="C70" t="s">
        <v>8</v>
      </c>
      <c r="E70" s="3">
        <f>E69+TIME(0,D69,0)</f>
        <v>0.29166666666666663</v>
      </c>
      <c r="G70" s="24" t="s">
        <v>23</v>
      </c>
    </row>
    <row r="71" spans="1:9" x14ac:dyDescent="0.25">
      <c r="A71" s="2"/>
      <c r="E71" s="3"/>
    </row>
    <row r="72" spans="1:9" s="4" customFormat="1" x14ac:dyDescent="0.25">
      <c r="A72" s="25">
        <f>Summary!$A$11</f>
        <v>45589</v>
      </c>
      <c r="B72" s="23"/>
      <c r="C72" s="4" t="str">
        <f>CONCATENATE(TEXT(Summary!$A$11,"dd-mmm")," ",Summary!$B$11)</f>
        <v>24-Oct Comment Resolution</v>
      </c>
      <c r="E72" s="5">
        <f>Summary!F11</f>
        <v>0.625</v>
      </c>
      <c r="F72" s="5">
        <f>E72+TIME(-$E$1,0,0)</f>
        <v>0.91666666666666674</v>
      </c>
      <c r="G72" s="23"/>
    </row>
    <row r="73" spans="1:9" x14ac:dyDescent="0.25">
      <c r="B73" s="24">
        <f>B70+1</f>
        <v>48</v>
      </c>
      <c r="C73" t="s">
        <v>9</v>
      </c>
      <c r="D73">
        <v>5</v>
      </c>
      <c r="E73" s="3">
        <f>E72+TIME(0,D72,0)</f>
        <v>0.625</v>
      </c>
      <c r="G73" s="24" t="s">
        <v>23</v>
      </c>
    </row>
    <row r="74" spans="1:9" x14ac:dyDescent="0.25">
      <c r="B74" s="24">
        <f>B73+1</f>
        <v>49</v>
      </c>
      <c r="C74" t="s">
        <v>75</v>
      </c>
      <c r="D74">
        <v>25</v>
      </c>
      <c r="E74" s="3">
        <f t="shared" ref="E74:E77" si="10">E73+TIME(0,D73,0)</f>
        <v>0.62847222222222221</v>
      </c>
      <c r="F74" s="5"/>
      <c r="G74" s="24" t="s">
        <v>24</v>
      </c>
      <c r="I74" s="26"/>
    </row>
    <row r="75" spans="1:9" x14ac:dyDescent="0.25">
      <c r="B75" s="24">
        <f>B74+1</f>
        <v>50</v>
      </c>
      <c r="C75" t="str">
        <f>Summary!$B$4</f>
        <v>Comment Resolution</v>
      </c>
      <c r="D75">
        <v>25</v>
      </c>
      <c r="E75" s="3">
        <f t="shared" si="10"/>
        <v>0.64583333333333337</v>
      </c>
      <c r="F75" s="5"/>
      <c r="G75" s="24" t="s">
        <v>24</v>
      </c>
      <c r="I75" s="26"/>
    </row>
    <row r="76" spans="1:9" x14ac:dyDescent="0.25">
      <c r="B76" s="24">
        <f>B75+1</f>
        <v>51</v>
      </c>
      <c r="C76" t="s">
        <v>71</v>
      </c>
      <c r="D76">
        <v>5</v>
      </c>
      <c r="E76" s="3">
        <f t="shared" si="10"/>
        <v>0.66319444444444453</v>
      </c>
      <c r="G76" s="24" t="s">
        <v>74</v>
      </c>
    </row>
    <row r="77" spans="1:9" x14ac:dyDescent="0.25">
      <c r="A77" s="2"/>
      <c r="B77" s="24">
        <f>B76+1</f>
        <v>52</v>
      </c>
      <c r="C77" t="s">
        <v>8</v>
      </c>
      <c r="E77" s="3">
        <f t="shared" si="10"/>
        <v>0.66666666666666674</v>
      </c>
      <c r="G77" s="24" t="s">
        <v>23</v>
      </c>
    </row>
    <row r="78" spans="1:9" x14ac:dyDescent="0.25">
      <c r="A78" s="2"/>
      <c r="E78" s="3"/>
    </row>
    <row r="79" spans="1:9" s="4" customFormat="1" x14ac:dyDescent="0.25">
      <c r="A79" s="25">
        <f>Summary!$A$12</f>
        <v>45594</v>
      </c>
      <c r="B79" s="23"/>
      <c r="C79" s="4" t="str">
        <f>CONCATENATE(TEXT(Summary!$A$12,"dd-mmm")," ",Summary!$B$12)</f>
        <v>29-Oct Comment Resolution</v>
      </c>
      <c r="E79" s="5">
        <f>Summary!F12</f>
        <v>0.25</v>
      </c>
      <c r="F79" s="5">
        <f>E79+TIME(-$E$1,0,0)</f>
        <v>0.54166666666666674</v>
      </c>
      <c r="G79" s="23"/>
    </row>
    <row r="80" spans="1:9" x14ac:dyDescent="0.25">
      <c r="B80" s="24">
        <f>B77+1</f>
        <v>53</v>
      </c>
      <c r="C80" t="s">
        <v>9</v>
      </c>
      <c r="D80">
        <v>5</v>
      </c>
      <c r="E80" s="3">
        <f t="shared" ref="E80:E84" si="11">E79+TIME(0,D79,0)</f>
        <v>0.25</v>
      </c>
      <c r="G80" s="24" t="s">
        <v>23</v>
      </c>
    </row>
    <row r="81" spans="1:9" x14ac:dyDescent="0.25">
      <c r="B81" s="24">
        <f>B80+1</f>
        <v>54</v>
      </c>
      <c r="C81" t="s">
        <v>77</v>
      </c>
      <c r="D81">
        <v>25</v>
      </c>
      <c r="E81" s="3">
        <f t="shared" si="11"/>
        <v>0.25347222222222221</v>
      </c>
      <c r="G81" s="24" t="s">
        <v>24</v>
      </c>
      <c r="I81" s="26"/>
    </row>
    <row r="82" spans="1:9" x14ac:dyDescent="0.25">
      <c r="B82" s="24">
        <f>B81+1</f>
        <v>55</v>
      </c>
      <c r="C82" t="s">
        <v>77</v>
      </c>
      <c r="D82">
        <v>25</v>
      </c>
      <c r="E82" s="3">
        <f t="shared" si="11"/>
        <v>0.27083333333333331</v>
      </c>
      <c r="G82" s="24" t="s">
        <v>24</v>
      </c>
      <c r="I82" s="26"/>
    </row>
    <row r="83" spans="1:9" x14ac:dyDescent="0.25">
      <c r="B83" s="24">
        <f>B82+1</f>
        <v>56</v>
      </c>
      <c r="C83" t="s">
        <v>71</v>
      </c>
      <c r="D83">
        <v>5</v>
      </c>
      <c r="E83" s="3">
        <f t="shared" si="11"/>
        <v>0.28819444444444442</v>
      </c>
      <c r="G83" s="24" t="s">
        <v>74</v>
      </c>
    </row>
    <row r="84" spans="1:9" x14ac:dyDescent="0.25">
      <c r="A84" s="2"/>
      <c r="B84" s="24">
        <f>B83+1</f>
        <v>57</v>
      </c>
      <c r="C84" t="s">
        <v>8</v>
      </c>
      <c r="D84">
        <v>0</v>
      </c>
      <c r="E84" s="3">
        <f t="shared" si="11"/>
        <v>0.29166666666666663</v>
      </c>
      <c r="G84" s="24" t="s">
        <v>23</v>
      </c>
    </row>
    <row r="85" spans="1:9" s="4" customFormat="1" x14ac:dyDescent="0.25">
      <c r="A85" s="2"/>
      <c r="B85" s="24"/>
      <c r="D85"/>
      <c r="E85" s="3"/>
      <c r="G85" s="24"/>
    </row>
    <row r="86" spans="1:9" x14ac:dyDescent="0.25">
      <c r="E86" s="5"/>
      <c r="F86" s="5"/>
    </row>
    <row r="87" spans="1:9" x14ac:dyDescent="0.25">
      <c r="A87" s="25">
        <f>Summary!$A$13</f>
        <v>45596</v>
      </c>
      <c r="C87" s="4" t="str">
        <f>CONCATENATE(TEXT(Summary!$A$13,"dd-mmm")," ",Summary!$B$13)</f>
        <v>31-Oct Comment Resolution</v>
      </c>
      <c r="E87" s="3">
        <f>Summary!F13</f>
        <v>0.625</v>
      </c>
    </row>
    <row r="88" spans="1:9" x14ac:dyDescent="0.25">
      <c r="B88" s="24">
        <f>B85+1</f>
        <v>1</v>
      </c>
      <c r="C88" t="s">
        <v>9</v>
      </c>
      <c r="D88">
        <v>5</v>
      </c>
      <c r="E88" s="3">
        <f t="shared" ref="E88:E92" si="12">E87+TIME(0,D87,0)</f>
        <v>0.625</v>
      </c>
      <c r="G88" s="24" t="s">
        <v>23</v>
      </c>
      <c r="I88" s="26"/>
    </row>
    <row r="89" spans="1:9" x14ac:dyDescent="0.25">
      <c r="B89" s="24">
        <f>B88+1</f>
        <v>2</v>
      </c>
      <c r="C89" t="s">
        <v>77</v>
      </c>
      <c r="D89">
        <v>20</v>
      </c>
      <c r="E89" s="3">
        <f t="shared" si="12"/>
        <v>0.62847222222222221</v>
      </c>
      <c r="G89" s="24" t="s">
        <v>24</v>
      </c>
      <c r="I89" s="26"/>
    </row>
    <row r="90" spans="1:9" x14ac:dyDescent="0.25">
      <c r="B90" s="24">
        <f>B89+1</f>
        <v>3</v>
      </c>
      <c r="C90" t="s">
        <v>77</v>
      </c>
      <c r="D90">
        <v>20</v>
      </c>
      <c r="E90" s="3">
        <f>E88+TIME(0,D89,0)</f>
        <v>0.63888888888888884</v>
      </c>
      <c r="F90" s="5">
        <f>E90+TIME(-$E$1,0,0)</f>
        <v>0.93055555555555558</v>
      </c>
      <c r="G90" s="24" t="s">
        <v>24</v>
      </c>
      <c r="I90" s="26"/>
    </row>
    <row r="91" spans="1:9" x14ac:dyDescent="0.25">
      <c r="B91" s="24">
        <f>B90+1</f>
        <v>4</v>
      </c>
      <c r="C91" t="s">
        <v>77</v>
      </c>
      <c r="D91">
        <v>10</v>
      </c>
      <c r="E91" s="3">
        <f t="shared" si="12"/>
        <v>0.65277777777777768</v>
      </c>
      <c r="G91" s="24" t="s">
        <v>24</v>
      </c>
    </row>
    <row r="92" spans="1:9" x14ac:dyDescent="0.25">
      <c r="A92" s="2"/>
      <c r="B92" s="24">
        <f>B91+1</f>
        <v>5</v>
      </c>
      <c r="C92" t="s">
        <v>8</v>
      </c>
      <c r="D92">
        <v>0</v>
      </c>
      <c r="E92" s="3">
        <f t="shared" si="12"/>
        <v>0.6597222222222221</v>
      </c>
      <c r="G92" s="24" t="s">
        <v>23</v>
      </c>
    </row>
    <row r="93" spans="1:9" x14ac:dyDescent="0.25">
      <c r="A93" s="2"/>
      <c r="E93" s="3"/>
    </row>
    <row r="94" spans="1:9" x14ac:dyDescent="0.25">
      <c r="A94" s="25">
        <f>Summary!$A$14</f>
        <v>45601</v>
      </c>
      <c r="C94" s="4" t="str">
        <f>CONCATENATE(TEXT(Summary!$A$14,"dd-mmm")," ",Summary!$B$14)</f>
        <v>05-Nov Comment Resolution</v>
      </c>
      <c r="E94" s="3">
        <f>Summary!F14</f>
        <v>0.25</v>
      </c>
      <c r="G94" s="24" t="s">
        <v>23</v>
      </c>
      <c r="I94" s="26"/>
    </row>
    <row r="95" spans="1:9" x14ac:dyDescent="0.25">
      <c r="B95" s="24">
        <f>B92+1</f>
        <v>6</v>
      </c>
      <c r="C95" t="s">
        <v>9</v>
      </c>
      <c r="D95">
        <v>5</v>
      </c>
      <c r="E95" s="3">
        <f t="shared" ref="E95:E99" si="13">E94+TIME(0,D94,0)</f>
        <v>0.25</v>
      </c>
      <c r="G95" s="24" t="s">
        <v>24</v>
      </c>
      <c r="I95" s="26"/>
    </row>
    <row r="96" spans="1:9" x14ac:dyDescent="0.25">
      <c r="B96" s="24">
        <f>B95+1</f>
        <v>7</v>
      </c>
      <c r="C96" t="s">
        <v>77</v>
      </c>
      <c r="D96">
        <v>20</v>
      </c>
      <c r="E96" s="3">
        <f t="shared" si="13"/>
        <v>0.25347222222222221</v>
      </c>
      <c r="F96" s="5">
        <f>E96+TIME(-$E$1,0,0)</f>
        <v>0.54513888888888884</v>
      </c>
      <c r="G96" s="24" t="s">
        <v>24</v>
      </c>
      <c r="I96" s="26"/>
    </row>
    <row r="97" spans="1:9" x14ac:dyDescent="0.25">
      <c r="B97" s="24">
        <f>B96+1</f>
        <v>8</v>
      </c>
      <c r="C97" t="s">
        <v>77</v>
      </c>
      <c r="D97">
        <v>20</v>
      </c>
      <c r="E97" s="3">
        <f t="shared" si="13"/>
        <v>0.2673611111111111</v>
      </c>
      <c r="G97" s="24" t="s">
        <v>24</v>
      </c>
    </row>
    <row r="98" spans="1:9" x14ac:dyDescent="0.25">
      <c r="A98" s="2"/>
      <c r="B98" s="24">
        <f>B97+1</f>
        <v>9</v>
      </c>
      <c r="C98" t="s">
        <v>76</v>
      </c>
      <c r="D98">
        <v>15</v>
      </c>
      <c r="E98" s="3">
        <f t="shared" si="13"/>
        <v>0.28125</v>
      </c>
      <c r="G98" s="24" t="s">
        <v>57</v>
      </c>
    </row>
    <row r="99" spans="1:9" x14ac:dyDescent="0.25">
      <c r="B99" s="24">
        <f>B98+1</f>
        <v>10</v>
      </c>
      <c r="C99" t="s">
        <v>8</v>
      </c>
      <c r="D99">
        <v>0</v>
      </c>
      <c r="E99" s="3">
        <f t="shared" si="13"/>
        <v>0.29166666666666669</v>
      </c>
      <c r="G99" s="24" t="s">
        <v>23</v>
      </c>
      <c r="I99" s="26"/>
    </row>
    <row r="100" spans="1:9" x14ac:dyDescent="0.25">
      <c r="E100" s="3"/>
      <c r="I100" s="26"/>
    </row>
    <row r="101" spans="1:9" x14ac:dyDescent="0.25">
      <c r="A101" s="25">
        <f>Summary!$A$15</f>
        <v>45603</v>
      </c>
      <c r="C101" s="4" t="str">
        <f>CONCATENATE(TEXT(Summary!$A$15,"dd-mmm")," ",Summary!$B$15)</f>
        <v>07-Nov Comment Resolution</v>
      </c>
      <c r="E101" s="3">
        <f>Summary!F15</f>
        <v>0.625</v>
      </c>
      <c r="F101" s="5">
        <f>E101+TIME(-$E$1,0,0)</f>
        <v>0.91666666666666674</v>
      </c>
    </row>
    <row r="102" spans="1:9" x14ac:dyDescent="0.25">
      <c r="B102" s="24">
        <f>B99+1</f>
        <v>11</v>
      </c>
      <c r="C102" t="s">
        <v>9</v>
      </c>
      <c r="D102">
        <v>5</v>
      </c>
      <c r="E102" s="3">
        <f t="shared" ref="E102:E106" si="14">E101+TIME(0,D101,0)</f>
        <v>0.625</v>
      </c>
      <c r="G102" s="24" t="s">
        <v>23</v>
      </c>
    </row>
    <row r="103" spans="1:9" x14ac:dyDescent="0.25">
      <c r="B103" s="24">
        <f>B102+1</f>
        <v>12</v>
      </c>
      <c r="C103" t="s">
        <v>77</v>
      </c>
      <c r="D103">
        <v>25</v>
      </c>
      <c r="E103" s="3">
        <f t="shared" si="14"/>
        <v>0.62847222222222221</v>
      </c>
      <c r="G103" s="24" t="s">
        <v>24</v>
      </c>
    </row>
    <row r="104" spans="1:9" x14ac:dyDescent="0.25">
      <c r="B104" s="24">
        <f>B103+1</f>
        <v>13</v>
      </c>
      <c r="C104" t="s">
        <v>97</v>
      </c>
      <c r="D104">
        <v>15</v>
      </c>
      <c r="E104" s="3">
        <f t="shared" si="14"/>
        <v>0.64583333333333337</v>
      </c>
      <c r="F104" s="5"/>
      <c r="G104" s="24" t="s">
        <v>24</v>
      </c>
    </row>
    <row r="105" spans="1:9" x14ac:dyDescent="0.25">
      <c r="B105" s="24">
        <f>B104+1</f>
        <v>14</v>
      </c>
      <c r="C105" t="s">
        <v>68</v>
      </c>
      <c r="D105">
        <v>15</v>
      </c>
      <c r="E105" s="3">
        <f t="shared" si="14"/>
        <v>0.65625</v>
      </c>
      <c r="G105" s="24" t="s">
        <v>23</v>
      </c>
    </row>
    <row r="106" spans="1:9" x14ac:dyDescent="0.25">
      <c r="A106" s="25"/>
      <c r="B106" s="24">
        <f>B105+1</f>
        <v>15</v>
      </c>
      <c r="C106" t="s">
        <v>69</v>
      </c>
      <c r="E106" s="3">
        <f t="shared" si="14"/>
        <v>0.66666666666666663</v>
      </c>
      <c r="G106" s="24" t="s">
        <v>23</v>
      </c>
    </row>
    <row r="107" spans="1:9" x14ac:dyDescent="0.25">
      <c r="E107" s="5"/>
      <c r="F107" s="5"/>
    </row>
    <row r="108" spans="1:9" x14ac:dyDescent="0.25">
      <c r="E108" s="3"/>
    </row>
    <row r="109" spans="1:9" x14ac:dyDescent="0.25">
      <c r="E109" s="3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A113" s="25"/>
    </row>
    <row r="114" spans="1:5" x14ac:dyDescent="0.25"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A143" s="25"/>
      <c r="E143" s="5"/>
    </row>
    <row r="144" spans="1:5" x14ac:dyDescent="0.25">
      <c r="A144" s="25"/>
      <c r="E144" s="5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A149" s="25"/>
      <c r="E149" s="5"/>
    </row>
    <row r="150" spans="1:5" x14ac:dyDescent="0.25">
      <c r="A150" s="25"/>
    </row>
    <row r="151" spans="1:5" x14ac:dyDescent="0.25">
      <c r="A151" s="25"/>
      <c r="E151" s="5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A156" s="25"/>
      <c r="E156" s="5"/>
    </row>
    <row r="157" spans="1:5" x14ac:dyDescent="0.25">
      <c r="A157" s="25"/>
    </row>
    <row r="158" spans="1:5" x14ac:dyDescent="0.25">
      <c r="E158" s="5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2" spans="1:5" x14ac:dyDescent="0.25">
      <c r="E162" s="3"/>
    </row>
    <row r="164" spans="1:5" x14ac:dyDescent="0.25">
      <c r="A164" s="25"/>
    </row>
    <row r="165" spans="1:5" x14ac:dyDescent="0.25">
      <c r="E165" s="5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1" spans="1:5" x14ac:dyDescent="0.25">
      <c r="A171" s="25"/>
    </row>
    <row r="172" spans="1:5" x14ac:dyDescent="0.25">
      <c r="E172" s="5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8" spans="1:5" x14ac:dyDescent="0.25">
      <c r="A178" s="25"/>
      <c r="C178" s="51"/>
    </row>
    <row r="179" spans="1:5" x14ac:dyDescent="0.25">
      <c r="E179" s="5"/>
    </row>
    <row r="180" spans="1:5" x14ac:dyDescent="0.25">
      <c r="A180" s="25"/>
      <c r="C180" s="51"/>
      <c r="E180" s="5"/>
    </row>
    <row r="181" spans="1:5" x14ac:dyDescent="0.25">
      <c r="A181" s="25"/>
      <c r="E181" s="5"/>
    </row>
    <row r="182" spans="1:5" x14ac:dyDescent="0.25">
      <c r="A182" s="25"/>
      <c r="C182" s="2"/>
    </row>
    <row r="183" spans="1:5" x14ac:dyDescent="0.25">
      <c r="E183" s="5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9" spans="1:5" x14ac:dyDescent="0.25">
      <c r="A189" s="25"/>
    </row>
    <row r="190" spans="1:5" x14ac:dyDescent="0.25">
      <c r="E190" s="5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6" spans="1:5" x14ac:dyDescent="0.25">
      <c r="A196" s="25"/>
      <c r="C196" s="2"/>
    </row>
    <row r="197" spans="1:5" x14ac:dyDescent="0.25">
      <c r="E197" s="5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3" spans="1:5" x14ac:dyDescent="0.25">
      <c r="A203" s="25"/>
      <c r="C203" s="2"/>
    </row>
    <row r="204" spans="1:5" x14ac:dyDescent="0.25">
      <c r="E204" s="5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  <row r="208" spans="1:5" x14ac:dyDescent="0.25">
      <c r="E208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35</v>
      </c>
      <c r="C5" s="7" t="s">
        <v>37</v>
      </c>
    </row>
    <row r="6" spans="1:3" ht="17.25" thickBot="1" x14ac:dyDescent="0.3">
      <c r="A6" s="9" t="s">
        <v>60</v>
      </c>
      <c r="B6" s="8" t="s">
        <v>36</v>
      </c>
      <c r="C6" s="9" t="s">
        <v>38</v>
      </c>
    </row>
    <row r="7" spans="1:3" ht="17.25" thickBot="1" x14ac:dyDescent="0.3">
      <c r="A7" s="9" t="s">
        <v>61</v>
      </c>
      <c r="B7" s="8" t="s">
        <v>39</v>
      </c>
      <c r="C7" s="9" t="s">
        <v>14</v>
      </c>
    </row>
    <row r="8" spans="1:3" ht="17.25" thickBot="1" x14ac:dyDescent="0.3">
      <c r="A8" s="9" t="s">
        <v>62</v>
      </c>
      <c r="B8" s="8" t="s">
        <v>40</v>
      </c>
      <c r="C8" s="9" t="s">
        <v>41</v>
      </c>
    </row>
    <row r="9" spans="1:3" ht="17.25" thickBot="1" x14ac:dyDescent="0.3">
      <c r="A9" s="9" t="s">
        <v>63</v>
      </c>
      <c r="B9" s="8" t="s">
        <v>15</v>
      </c>
      <c r="C9" s="9" t="s">
        <v>16</v>
      </c>
    </row>
    <row r="10" spans="1:3" ht="17.25" thickBot="1" x14ac:dyDescent="0.3">
      <c r="A10" s="9" t="s">
        <v>64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2024-09-24T13:56:32Z</dcterms:modified>
</cp:coreProperties>
</file>