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C5DEC83-1F4B-4501-9470-3FCBDDCC50AD}" xr6:coauthVersionLast="47" xr6:coauthVersionMax="47" xr10:uidLastSave="{00000000-0000-0000-0000-000000000000}"/>
  <bookViews>
    <workbookView xWindow="28380" yWindow="2535" windowWidth="21255" windowHeight="189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E80" i="2" s="1"/>
  <c r="E81" i="2" s="1"/>
  <c r="E82" i="2" s="1"/>
  <c r="E100" i="2"/>
  <c r="E101" i="2" s="1"/>
  <c r="E102" i="2" s="1"/>
  <c r="E103" i="2" s="1"/>
  <c r="E104" i="2" s="1"/>
  <c r="E73" i="2"/>
  <c r="E74" i="2" s="1"/>
  <c r="E75" i="2" s="1"/>
  <c r="E87" i="2"/>
  <c r="E97" i="2"/>
  <c r="E96" i="2"/>
  <c r="E95" i="2"/>
  <c r="E94" i="2"/>
  <c r="A99" i="2"/>
  <c r="A92" i="2"/>
  <c r="A12" i="2"/>
  <c r="E99" i="2"/>
  <c r="F99" i="2" s="1"/>
  <c r="E92" i="2"/>
  <c r="E93" i="2" s="1"/>
  <c r="E85" i="2"/>
  <c r="E86" i="2" s="1"/>
  <c r="E88" i="2" s="1"/>
  <c r="C92" i="2"/>
  <c r="C99" i="2"/>
  <c r="C85" i="2"/>
  <c r="C77" i="2"/>
  <c r="C63" i="2"/>
  <c r="C70" i="2"/>
  <c r="C56" i="2"/>
  <c r="C49" i="2"/>
  <c r="C42" i="2"/>
  <c r="C35" i="2"/>
  <c r="C27" i="2"/>
  <c r="C19" i="2"/>
  <c r="C12" i="2"/>
  <c r="C4" i="2"/>
  <c r="E77" i="2"/>
  <c r="E70" i="2"/>
  <c r="E63" i="2"/>
  <c r="E56" i="2"/>
  <c r="E49" i="2"/>
  <c r="E43" i="2"/>
  <c r="E35" i="2"/>
  <c r="E27" i="2"/>
  <c r="E19" i="2"/>
  <c r="E12" i="2"/>
  <c r="C66" i="2"/>
  <c r="C65" i="2"/>
  <c r="C59" i="2"/>
  <c r="C58" i="2"/>
  <c r="C53" i="2"/>
  <c r="C52" i="2"/>
  <c r="C51" i="2"/>
  <c r="C45" i="2"/>
  <c r="C44" i="2"/>
  <c r="C39" i="2"/>
  <c r="C38" i="2"/>
  <c r="C37" i="2"/>
  <c r="C30" i="2"/>
  <c r="C29" i="2"/>
  <c r="C22" i="2"/>
  <c r="C21" i="2"/>
  <c r="C1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F94" i="2" l="1"/>
  <c r="E89" i="2"/>
  <c r="E90" i="2" s="1"/>
  <c r="F88" i="2"/>
  <c r="C1" i="2"/>
  <c r="A4" i="1"/>
  <c r="C73" i="2" l="1"/>
  <c r="C15" i="2"/>
  <c r="E71" i="2" l="1"/>
  <c r="E72" i="2" s="1"/>
  <c r="E64" i="2"/>
  <c r="E65" i="2" s="1"/>
  <c r="E66" i="2" s="1"/>
  <c r="E67" i="2" s="1"/>
  <c r="E68" i="2" s="1"/>
  <c r="E44" i="2"/>
  <c r="E45" i="2" s="1"/>
  <c r="E46" i="2" s="1"/>
  <c r="E47" i="2" s="1"/>
  <c r="A56" i="2"/>
  <c r="A35" i="2"/>
  <c r="A27" i="2"/>
  <c r="A63" i="2"/>
  <c r="E3" i="5"/>
  <c r="F3" i="5" s="1"/>
  <c r="A85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19" i="2"/>
  <c r="A4" i="2"/>
  <c r="B8" i="2" l="1"/>
  <c r="B9" i="2" s="1"/>
  <c r="F63" i="2"/>
  <c r="F70" i="2"/>
  <c r="E78" i="2"/>
  <c r="F77" i="2"/>
  <c r="E57" i="2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E31" i="2" s="1"/>
  <c r="E32" i="2" s="1"/>
  <c r="F27" i="2"/>
  <c r="E50" i="2"/>
  <c r="E51" i="2" s="1"/>
  <c r="E52" i="2" s="1"/>
  <c r="E53" i="2" s="1"/>
  <c r="E54" i="2" s="1"/>
  <c r="F49" i="2"/>
  <c r="E36" i="2"/>
  <c r="E37" i="2" s="1"/>
  <c r="E38" i="2" s="1"/>
  <c r="E39" i="2" s="1"/>
  <c r="E40" i="2" s="1"/>
  <c r="F35" i="2"/>
  <c r="F43" i="2"/>
  <c r="E58" i="2" l="1"/>
  <c r="E59" i="2" s="1"/>
  <c r="E60" i="2" s="1"/>
  <c r="E61" i="2" s="1"/>
  <c r="B13" i="2"/>
  <c r="B14" i="2" s="1"/>
  <c r="B15" i="2" s="1"/>
  <c r="B16" i="2" s="1"/>
  <c r="A49" i="2" l="1"/>
  <c r="A42" i="2"/>
  <c r="B17" i="2"/>
  <c r="B20" i="2" s="1"/>
  <c r="B21" i="2" s="1"/>
  <c r="B22" i="2" s="1"/>
  <c r="B23" i="2" s="1"/>
  <c r="A77" i="2" l="1"/>
  <c r="A70" i="2"/>
  <c r="B24" i="2"/>
  <c r="B28" i="2" l="1"/>
  <c r="B29" i="2" s="1"/>
  <c r="B30" i="2" s="1"/>
  <c r="B31" i="2" l="1"/>
  <c r="B32" i="2" s="1"/>
  <c r="B33" i="2" s="1"/>
  <c r="B36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40" i="2"/>
  <c r="B52" i="2" l="1"/>
  <c r="B53" i="2" s="1"/>
  <c r="B54" i="2" l="1"/>
  <c r="B57" i="2" l="1"/>
  <c r="B58" i="2" s="1"/>
  <c r="B59" i="2" s="1"/>
  <c r="B60" i="2" s="1"/>
  <c r="B61" i="2" s="1"/>
  <c r="B64" i="2" s="1"/>
  <c r="B65" i="2" s="1"/>
  <c r="B66" i="2" s="1"/>
  <c r="B67" i="2" s="1"/>
  <c r="B68" i="2" s="1"/>
  <c r="B71" i="2" s="1"/>
  <c r="B72" i="2" s="1"/>
  <c r="B73" i="2" s="1"/>
  <c r="B74" i="2" s="1"/>
  <c r="B75" i="2" s="1"/>
  <c r="B78" i="2" s="1"/>
  <c r="B79" i="2" s="1"/>
  <c r="B80" i="2" s="1"/>
  <c r="B81" i="2" s="1"/>
  <c r="B82" i="2" s="1"/>
  <c r="B86" i="2" s="1"/>
  <c r="B87" i="2" s="1"/>
  <c r="B88" i="2" s="1"/>
  <c r="B89" i="2" s="1"/>
  <c r="B90" i="2" l="1"/>
  <c r="B93" i="2" s="1"/>
  <c r="B94" i="2" s="1"/>
  <c r="B95" i="2" s="1"/>
  <c r="B96" i="2" s="1"/>
  <c r="B97" i="2" l="1"/>
  <c r="B100" i="2" s="1"/>
  <c r="B101" i="2" s="1"/>
  <c r="B102" i="2" s="1"/>
  <c r="B103" i="2" s="1"/>
  <c r="B104" i="2" s="1"/>
</calcChain>
</file>

<file path=xl/sharedStrings.xml><?xml version="1.0" encoding="utf-8"?>
<sst xmlns="http://schemas.openxmlformats.org/spreadsheetml/2006/main" count="218" uniqueCount="97">
  <si>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</si>
  <si>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</si>
  <si>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</si>
  <si>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</si>
  <si>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</si>
  <si>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</si>
  <si>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</si>
  <si>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</si>
  <si>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</si>
  <si>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</si>
  <si>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</si>
  <si>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</si>
  <si>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</si>
  <si>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</si>
  <si>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</si>
  <si>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</si>
  <si>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</si>
  <si>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</si>
  <si>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</si>
  <si>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</si>
  <si>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</si>
  <si>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</si>
  <si>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</si>
  <si>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</si>
  <si>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</si>
  <si>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</si>
  <si>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</si>
  <si>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</si>
  <si>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</si>
  <si>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</si>
  <si>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</si>
  <si>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</si>
  <si>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</si>
  <si>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</si>
  <si>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</si>
  <si>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</si>
  <si>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</si>
  <si>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</si>
  <si>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</si>
  <si>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</si>
  <si>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</si>
  <si>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</si>
  <si>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</si>
  <si>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</si>
  <si>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</si>
  <si>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</si>
  <si>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</si>
  <si>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</si>
  <si>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</si>
  <si>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</si>
  <si>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</si>
  <si>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</si>
  <si>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</si>
  <si>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</si>
  <si>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</si>
  <si>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</si>
  <si>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</si>
  <si>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</si>
  <si>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</si>
  <si>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</si>
  <si>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</si>
  <si>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</si>
  <si>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</si>
  <si>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</si>
  <si>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</si>
  <si>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</si>
  <si>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</si>
  <si>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</si>
  <si>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</si>
  <si>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</si>
  <si>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</si>
  <si>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</si>
  <si>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</si>
  <si>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</si>
  <si>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</si>
  <si>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</si>
  <si>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</si>
  <si>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</si>
  <si>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</si>
  <si>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</si>
  <si>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</si>
  <si>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</si>
  <si>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</si>
  <si>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</si>
  <si>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</si>
  <si>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</si>
  <si>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</si>
  <si>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</si>
  <si>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</si>
  <si>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</si>
  <si>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</si>
  <si>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</si>
  <si>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</si>
  <si>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</si>
  <si>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</si>
  <si>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Review and status</t>
  </si>
  <si>
    <t>November Joint .11 Coex and .15.4ab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</si>
</sst>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05-01-04ab-proposed-resolutions-for-common-message-fields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371-14-04ab-consolidated-comments-draft-1-0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82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70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77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80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78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79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65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81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06"/>
  <sheetViews>
    <sheetView tabSelected="1" zoomScale="120" zoomScaleNormal="120" workbookViewId="0">
      <selection activeCell="D81" sqref="D81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72</v>
      </c>
      <c r="D6">
        <v>10</v>
      </c>
      <c r="E6" s="3">
        <f t="shared" si="0"/>
        <v>0.25694444444444442</v>
      </c>
      <c r="G6" s="24" t="s">
        <v>57</v>
      </c>
      <c r="H6" t="s">
        <v>66</v>
      </c>
      <c r="I6" s="26" t="s">
        <v>94</v>
      </c>
    </row>
    <row r="7" spans="1:9" x14ac:dyDescent="0.25">
      <c r="B7" s="24">
        <f>B6+1</f>
        <v>3</v>
      </c>
      <c r="C7" t="s">
        <v>83</v>
      </c>
      <c r="D7">
        <v>20</v>
      </c>
      <c r="E7" s="3">
        <f t="shared" si="0"/>
        <v>0.26388888888888884</v>
      </c>
      <c r="G7" s="24" t="s">
        <v>84</v>
      </c>
      <c r="H7" t="s">
        <v>85</v>
      </c>
      <c r="I7" s="26" t="s">
        <v>86</v>
      </c>
    </row>
    <row r="8" spans="1:9" x14ac:dyDescent="0.25">
      <c r="B8" s="24">
        <f>B7+1</f>
        <v>4</v>
      </c>
      <c r="C8" t="s">
        <v>87</v>
      </c>
      <c r="D8">
        <v>10</v>
      </c>
      <c r="E8" s="3">
        <f t="shared" si="0"/>
        <v>0.27777777777777773</v>
      </c>
      <c r="G8" s="24" t="s">
        <v>89</v>
      </c>
      <c r="H8" t="s">
        <v>92</v>
      </c>
      <c r="I8" s="26" t="s">
        <v>90</v>
      </c>
    </row>
    <row r="9" spans="1:9" x14ac:dyDescent="0.25">
      <c r="B9" s="24">
        <f>B8+1</f>
        <v>5</v>
      </c>
      <c r="C9" t="s">
        <v>88</v>
      </c>
      <c r="D9">
        <v>10</v>
      </c>
      <c r="E9" s="3">
        <f t="shared" si="0"/>
        <v>0.28472222222222215</v>
      </c>
      <c r="G9" s="24" t="s">
        <v>89</v>
      </c>
      <c r="H9" t="s">
        <v>93</v>
      </c>
      <c r="I9" s="26" t="s">
        <v>91</v>
      </c>
    </row>
    <row r="10" spans="1:9" x14ac:dyDescent="0.25">
      <c r="C10" t="s">
        <v>8</v>
      </c>
      <c r="E10" s="3">
        <f t="shared" si="0"/>
        <v>0.29166666666666657</v>
      </c>
      <c r="G10" s="24" t="s">
        <v>23</v>
      </c>
    </row>
    <row r="11" spans="1:9" x14ac:dyDescent="0.25">
      <c r="E11" s="3"/>
    </row>
    <row r="12" spans="1:9" s="4" customFormat="1" x14ac:dyDescent="0.25">
      <c r="A12" s="25">
        <f>Summary!$A$3</f>
        <v>45561</v>
      </c>
      <c r="B12" s="23"/>
      <c r="C12" s="4" t="str">
        <f>CONCATENATE(TEXT(Summary!$A$3,"dd-mmm")," ",Summary!$B$3)</f>
        <v>26-Sep 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0.625</v>
      </c>
      <c r="G13" s="24" t="s">
        <v>23</v>
      </c>
    </row>
    <row r="14" spans="1:9" x14ac:dyDescent="0.25">
      <c r="B14" s="24">
        <f>B13+1</f>
        <v>2</v>
      </c>
      <c r="C14" t="str">
        <f>Summary!$B$4</f>
        <v>Comment Resolution</v>
      </c>
      <c r="D14">
        <v>25</v>
      </c>
      <c r="E14" s="3">
        <f>E13+TIME(0,D13,0)</f>
        <v>0.62847222222222221</v>
      </c>
      <c r="G14" s="24" t="s">
        <v>24</v>
      </c>
      <c r="I14" s="26"/>
    </row>
    <row r="15" spans="1:9" x14ac:dyDescent="0.25">
      <c r="B15" s="24">
        <f>B14+1</f>
        <v>3</v>
      </c>
      <c r="C15" t="str">
        <f>Summary!$B$4</f>
        <v>Comment Resolution</v>
      </c>
      <c r="D15">
        <v>25</v>
      </c>
      <c r="E15" s="3">
        <f>E14+TIME(0,D14,0)</f>
        <v>0.64583333333333337</v>
      </c>
      <c r="G15" s="24" t="s">
        <v>24</v>
      </c>
      <c r="I15" s="26"/>
    </row>
    <row r="16" spans="1:9" x14ac:dyDescent="0.25">
      <c r="B16" s="24">
        <f>B15+1</f>
        <v>4</v>
      </c>
      <c r="C16" t="s">
        <v>95</v>
      </c>
      <c r="D16">
        <v>5</v>
      </c>
      <c r="E16" s="3">
        <f>E15+TIME(0,D15,0)</f>
        <v>0.66319444444444453</v>
      </c>
      <c r="G16" s="24" t="s">
        <v>73</v>
      </c>
    </row>
    <row r="17" spans="1:9" x14ac:dyDescent="0.25">
      <c r="B17" s="24">
        <f>B16+1</f>
        <v>5</v>
      </c>
      <c r="C17" t="s">
        <v>8</v>
      </c>
      <c r="E17" s="3">
        <f>E16+TIME(0,D16,0)</f>
        <v>0.66666666666666674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45566</v>
      </c>
      <c r="B19" s="23"/>
      <c r="C19" s="4" t="str">
        <f>CONCATENATE(TEXT(Summary!$A$4,"dd-mmm")," ",Summary!$B$4)</f>
        <v>01-Oct 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tr">
        <f>Summary!$B$4</f>
        <v>Comment Resolution</v>
      </c>
      <c r="D21">
        <v>25</v>
      </c>
      <c r="E21" s="3">
        <f t="shared" si="1"/>
        <v>0.25347222222222221</v>
      </c>
      <c r="G21" s="24" t="s">
        <v>24</v>
      </c>
      <c r="I21" s="26"/>
    </row>
    <row r="22" spans="1:9" x14ac:dyDescent="0.25">
      <c r="B22" s="24">
        <f t="shared" si="2"/>
        <v>8</v>
      </c>
      <c r="C22" t="str">
        <f>Summary!$B$4</f>
        <v>Comment Resolution</v>
      </c>
      <c r="D22">
        <v>25</v>
      </c>
      <c r="E22" s="3">
        <f t="shared" si="1"/>
        <v>0.27083333333333331</v>
      </c>
      <c r="G22" s="24" t="s">
        <v>24</v>
      </c>
    </row>
    <row r="23" spans="1:9" x14ac:dyDescent="0.25">
      <c r="B23" s="24">
        <f t="shared" si="2"/>
        <v>9</v>
      </c>
      <c r="C23" t="s">
        <v>71</v>
      </c>
      <c r="D23">
        <v>5</v>
      </c>
      <c r="E23" s="3">
        <f t="shared" si="1"/>
        <v>0.28819444444444442</v>
      </c>
      <c r="G23" s="24" t="s">
        <v>73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45568</v>
      </c>
      <c r="B27" s="23"/>
      <c r="C27" s="4" t="str">
        <f>CONCATENATE(TEXT(Summary!$A$5,"dd-mmm")," ",Summary!$B$5)</f>
        <v>03-Oct Comment Resolution</v>
      </c>
      <c r="E27" s="5">
        <f>Summary!F5</f>
        <v>0.625</v>
      </c>
      <c r="F27" s="5">
        <f>E27+TIME(-$E$1,0,0)</f>
        <v>0.91666666666666674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 t="shared" ref="E28:E32" si="3">E27+TIME(0,D27,0)</f>
        <v>0.625</v>
      </c>
      <c r="G28" s="24" t="s">
        <v>23</v>
      </c>
    </row>
    <row r="29" spans="1:9" x14ac:dyDescent="0.25">
      <c r="B29" s="24">
        <f t="shared" ref="B29:B33" si="4">B28+1</f>
        <v>2</v>
      </c>
      <c r="C29" t="str">
        <f>Summary!$B$4</f>
        <v>Comment Resolution</v>
      </c>
      <c r="D29">
        <v>25</v>
      </c>
      <c r="E29" s="3">
        <f t="shared" si="3"/>
        <v>0.62847222222222221</v>
      </c>
      <c r="G29" s="24" t="s">
        <v>24</v>
      </c>
      <c r="I29" s="26"/>
    </row>
    <row r="30" spans="1:9" x14ac:dyDescent="0.25">
      <c r="B30" s="24">
        <f t="shared" si="4"/>
        <v>3</v>
      </c>
      <c r="C30" t="str">
        <f>Summary!$B$4</f>
        <v>Comment Resolution</v>
      </c>
      <c r="D30">
        <v>25</v>
      </c>
      <c r="E30" s="3">
        <f t="shared" si="3"/>
        <v>0.64583333333333337</v>
      </c>
      <c r="G30" s="24" t="s">
        <v>24</v>
      </c>
      <c r="I30" s="26"/>
    </row>
    <row r="31" spans="1:9" x14ac:dyDescent="0.25">
      <c r="B31" s="24">
        <f t="shared" si="4"/>
        <v>4</v>
      </c>
      <c r="C31" t="s">
        <v>71</v>
      </c>
      <c r="D31">
        <v>5</v>
      </c>
      <c r="E31" s="3">
        <f t="shared" si="3"/>
        <v>0.66319444444444453</v>
      </c>
      <c r="G31" s="24" t="s">
        <v>73</v>
      </c>
      <c r="I31" s="26"/>
    </row>
    <row r="32" spans="1:9" x14ac:dyDescent="0.25">
      <c r="B32" s="24">
        <f t="shared" si="4"/>
        <v>5</v>
      </c>
      <c r="C32" t="s">
        <v>8</v>
      </c>
      <c r="D32">
        <v>0</v>
      </c>
      <c r="E32" s="3">
        <f t="shared" si="3"/>
        <v>0.66666666666666674</v>
      </c>
      <c r="G32" s="24" t="s">
        <v>23</v>
      </c>
    </row>
    <row r="33" spans="1:9" x14ac:dyDescent="0.25">
      <c r="B33" s="24">
        <f t="shared" si="4"/>
        <v>6</v>
      </c>
      <c r="E33" s="3"/>
    </row>
    <row r="35" spans="1:9" s="4" customFormat="1" x14ac:dyDescent="0.25">
      <c r="A35" s="25">
        <f>Summary!$A$6</f>
        <v>45573</v>
      </c>
      <c r="B35" s="23"/>
      <c r="C35" s="4" t="str">
        <f>CONCATENATE(TEXT(Summary!$A$6,"dd-mmm")," ",Summary!$B$6)</f>
        <v>08-Oct 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tr">
        <f>Summary!$B$4</f>
        <v>Comment Resolution</v>
      </c>
      <c r="D37">
        <v>10</v>
      </c>
      <c r="E37" s="3">
        <f>E36+TIME(0,D36,0)</f>
        <v>0.25347222222222221</v>
      </c>
      <c r="G37" s="24" t="s">
        <v>24</v>
      </c>
      <c r="I37" s="26"/>
    </row>
    <row r="38" spans="1:9" x14ac:dyDescent="0.25">
      <c r="B38" s="24">
        <f>B37+1</f>
        <v>9</v>
      </c>
      <c r="C38" t="str">
        <f>Summary!$B$4</f>
        <v>Comment Resolution</v>
      </c>
      <c r="D38">
        <v>15</v>
      </c>
      <c r="E38" s="3">
        <f>E37+TIME(0,D37,0)</f>
        <v>0.26041666666666663</v>
      </c>
      <c r="G38" s="24" t="s">
        <v>24</v>
      </c>
      <c r="I38" s="26"/>
    </row>
    <row r="39" spans="1:9" x14ac:dyDescent="0.25">
      <c r="B39" s="24">
        <f>B38+1</f>
        <v>10</v>
      </c>
      <c r="C39" t="str">
        <f>Summary!$B$4</f>
        <v>Comment Resolution</v>
      </c>
      <c r="D39">
        <v>30</v>
      </c>
      <c r="E39" s="3">
        <f>E38+TIME(0,D38,0)</f>
        <v>0.27083333333333331</v>
      </c>
      <c r="G39" s="24" t="s">
        <v>73</v>
      </c>
      <c r="I39" s="26"/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45575</v>
      </c>
      <c r="C42" s="4" t="str">
        <f>CONCATENATE(TEXT(Summary!$A$7,"dd-mmm")," ",Summary!$B$7)</f>
        <v>10-Oct 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0.625</v>
      </c>
      <c r="F43" s="5">
        <f>E43+TIME(-$E$1,0,0)</f>
        <v>0.91666666666666674</v>
      </c>
      <c r="G43" s="24" t="s">
        <v>23</v>
      </c>
    </row>
    <row r="44" spans="1:9" x14ac:dyDescent="0.25">
      <c r="B44" s="24">
        <f t="shared" ref="B44:B45" si="5">B43+1</f>
        <v>12</v>
      </c>
      <c r="C44" t="str">
        <f>Summary!$B$4</f>
        <v>Comment Resolution</v>
      </c>
      <c r="D44">
        <v>20</v>
      </c>
      <c r="E44" s="3">
        <f t="shared" ref="E44:E45" si="6">E43+TIME(0,D43,0)</f>
        <v>0.62847222222222221</v>
      </c>
      <c r="F44" s="5"/>
      <c r="G44" s="24" t="s">
        <v>24</v>
      </c>
      <c r="I44" s="26"/>
    </row>
    <row r="45" spans="1:9" x14ac:dyDescent="0.25">
      <c r="B45" s="24">
        <f t="shared" si="5"/>
        <v>13</v>
      </c>
      <c r="C45" t="str">
        <f>Summary!$B$4</f>
        <v>Comment Resolution</v>
      </c>
      <c r="D45">
        <v>20</v>
      </c>
      <c r="E45" s="3">
        <f t="shared" si="6"/>
        <v>0.64236111111111105</v>
      </c>
      <c r="F45" s="5"/>
      <c r="G45" s="24" t="s">
        <v>24</v>
      </c>
      <c r="I45" s="26"/>
    </row>
    <row r="46" spans="1:9" x14ac:dyDescent="0.25">
      <c r="B46" s="24">
        <f>B45+1</f>
        <v>14</v>
      </c>
      <c r="C46" t="s">
        <v>67</v>
      </c>
      <c r="D46">
        <v>15</v>
      </c>
      <c r="E46" s="3">
        <f>E45+TIME(0,D45,0)</f>
        <v>0.65624999999999989</v>
      </c>
      <c r="G46" s="24" t="s">
        <v>57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0.66666666666666652</v>
      </c>
      <c r="G47" s="24" t="s">
        <v>23</v>
      </c>
    </row>
    <row r="49" spans="1:9" s="4" customFormat="1" x14ac:dyDescent="0.25">
      <c r="A49" s="25">
        <f>Summary!$A$8</f>
        <v>45580</v>
      </c>
      <c r="B49" s="23"/>
      <c r="C49" s="4" t="str">
        <f>CONCATENATE(TEXT(Summary!$A$8,"dd-mmm")," ",Summary!$B$8)</f>
        <v>15-Oct 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9" x14ac:dyDescent="0.25">
      <c r="A50" s="2"/>
      <c r="B50" s="24">
        <f>B47+1</f>
        <v>16</v>
      </c>
      <c r="C50" t="s">
        <v>9</v>
      </c>
      <c r="D50">
        <v>5</v>
      </c>
      <c r="E50" s="3">
        <f t="shared" ref="E50:E54" si="7">E49+TIME(0,D49,0)</f>
        <v>0.25</v>
      </c>
      <c r="F50" s="5"/>
      <c r="G50" s="24" t="s">
        <v>23</v>
      </c>
    </row>
    <row r="51" spans="1:9" x14ac:dyDescent="0.25">
      <c r="A51" s="2"/>
      <c r="B51" s="24">
        <f>B50+1</f>
        <v>17</v>
      </c>
      <c r="C51" t="str">
        <f>Summary!$B$4</f>
        <v>Comment Resolution</v>
      </c>
      <c r="D51">
        <v>20</v>
      </c>
      <c r="E51" s="3">
        <f t="shared" si="7"/>
        <v>0.25347222222222221</v>
      </c>
      <c r="F51" s="5"/>
      <c r="G51" s="24" t="s">
        <v>24</v>
      </c>
      <c r="I51" s="26"/>
    </row>
    <row r="52" spans="1:9" x14ac:dyDescent="0.25">
      <c r="A52" s="2"/>
      <c r="B52" s="24">
        <f>B51+1</f>
        <v>18</v>
      </c>
      <c r="C52" t="str">
        <f>Summary!$B$4</f>
        <v>Comment Resolution</v>
      </c>
      <c r="D52">
        <v>20</v>
      </c>
      <c r="E52" s="3">
        <f t="shared" si="7"/>
        <v>0.2673611111111111</v>
      </c>
      <c r="G52" s="24" t="s">
        <v>24</v>
      </c>
    </row>
    <row r="53" spans="1:9" x14ac:dyDescent="0.25">
      <c r="B53" s="24">
        <f>B52+1</f>
        <v>19</v>
      </c>
      <c r="C53" t="str">
        <f>Summary!$B$4</f>
        <v>Comment Resolution</v>
      </c>
      <c r="D53">
        <v>15</v>
      </c>
      <c r="E53" s="3">
        <f t="shared" si="7"/>
        <v>0.28125</v>
      </c>
      <c r="G53" s="24" t="s">
        <v>24</v>
      </c>
      <c r="I53" s="26"/>
    </row>
    <row r="54" spans="1:9" x14ac:dyDescent="0.25">
      <c r="B54" s="24">
        <f>B53+1</f>
        <v>20</v>
      </c>
      <c r="C54" t="s">
        <v>8</v>
      </c>
      <c r="D54">
        <v>5</v>
      </c>
      <c r="E54" s="3">
        <f t="shared" si="7"/>
        <v>0.29166666666666669</v>
      </c>
      <c r="G54" s="24" t="s">
        <v>23</v>
      </c>
      <c r="I54" s="26"/>
    </row>
    <row r="55" spans="1:9" x14ac:dyDescent="0.25">
      <c r="A55" s="2"/>
      <c r="E55" s="3"/>
    </row>
    <row r="56" spans="1:9" s="4" customFormat="1" x14ac:dyDescent="0.25">
      <c r="A56" s="25">
        <f>Summary!$A$9</f>
        <v>45582</v>
      </c>
      <c r="B56" s="23"/>
      <c r="C56" s="4" t="str">
        <f>CONCATENATE(TEXT(Summary!$A$9,"dd-mmm")," ",Summary!$B$9)</f>
        <v>17-Oct Comment Resolution</v>
      </c>
      <c r="E56" s="5">
        <f>Summary!F9</f>
        <v>0.625</v>
      </c>
      <c r="F56" s="5">
        <f>E56+TIME(-$E$1,0,0)</f>
        <v>0.91666666666666674</v>
      </c>
      <c r="G56" s="24"/>
    </row>
    <row r="57" spans="1:9" x14ac:dyDescent="0.25">
      <c r="B57" s="24">
        <f>B54+1</f>
        <v>21</v>
      </c>
      <c r="C57" t="s">
        <v>9</v>
      </c>
      <c r="D57">
        <v>5</v>
      </c>
      <c r="E57" s="3">
        <f>E56+TIME(0,D56,0)</f>
        <v>0.625</v>
      </c>
      <c r="G57" s="24" t="s">
        <v>23</v>
      </c>
    </row>
    <row r="58" spans="1:9" x14ac:dyDescent="0.25">
      <c r="B58" s="24">
        <f>B57+1</f>
        <v>22</v>
      </c>
      <c r="C58" t="str">
        <f>Summary!$B$4</f>
        <v>Comment Resolution</v>
      </c>
      <c r="D58">
        <v>25</v>
      </c>
      <c r="E58" s="3">
        <f t="shared" ref="E58:E60" si="8">E57+TIME(0,D57,0)</f>
        <v>0.62847222222222221</v>
      </c>
      <c r="F58" s="5"/>
      <c r="G58" s="24" t="s">
        <v>24</v>
      </c>
      <c r="I58" s="26"/>
    </row>
    <row r="59" spans="1:9" x14ac:dyDescent="0.25">
      <c r="B59" s="24">
        <f>B58+1</f>
        <v>23</v>
      </c>
      <c r="C59" t="str">
        <f>Summary!$B$4</f>
        <v>Comment Resolution</v>
      </c>
      <c r="D59">
        <v>25</v>
      </c>
      <c r="E59" s="3">
        <f t="shared" si="8"/>
        <v>0.64583333333333337</v>
      </c>
      <c r="F59" s="5"/>
      <c r="G59" s="24" t="s">
        <v>24</v>
      </c>
      <c r="I59" s="26"/>
    </row>
    <row r="60" spans="1:9" x14ac:dyDescent="0.25">
      <c r="B60" s="24">
        <f>B59+1</f>
        <v>24</v>
      </c>
      <c r="C60" t="s">
        <v>71</v>
      </c>
      <c r="D60">
        <v>5</v>
      </c>
      <c r="E60" s="3">
        <f t="shared" si="8"/>
        <v>0.66319444444444453</v>
      </c>
      <c r="G60" s="24" t="s">
        <v>73</v>
      </c>
    </row>
    <row r="61" spans="1:9" x14ac:dyDescent="0.25">
      <c r="B61" s="24">
        <f>B60+1</f>
        <v>25</v>
      </c>
      <c r="C61" t="s">
        <v>8</v>
      </c>
      <c r="E61" s="3">
        <f>E60+TIME(0,D60,0)</f>
        <v>0.66666666666666674</v>
      </c>
      <c r="G61" s="24" t="s">
        <v>23</v>
      </c>
    </row>
    <row r="62" spans="1:9" x14ac:dyDescent="0.25">
      <c r="E62" s="3"/>
      <c r="F62" s="5"/>
    </row>
    <row r="63" spans="1:9" s="4" customFormat="1" x14ac:dyDescent="0.25">
      <c r="A63" s="25">
        <f>Summary!$A$10</f>
        <v>45587</v>
      </c>
      <c r="B63" s="23"/>
      <c r="C63" s="4" t="str">
        <f>CONCATENATE(TEXT(Summary!$A$10,"dd-mmm")," ",Summary!$B$10)</f>
        <v>22-Oct Comment Resolution</v>
      </c>
      <c r="E63" s="5">
        <f>Summary!F10</f>
        <v>0.25</v>
      </c>
      <c r="F63" s="5">
        <f>E63+TIME(-$E$1,0,0)</f>
        <v>0.54166666666666674</v>
      </c>
      <c r="G63" s="23"/>
    </row>
    <row r="64" spans="1:9" x14ac:dyDescent="0.25">
      <c r="B64" s="24">
        <f>B61+1</f>
        <v>26</v>
      </c>
      <c r="C64" t="s">
        <v>9</v>
      </c>
      <c r="D64">
        <v>5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27</v>
      </c>
      <c r="C65" t="str">
        <f>Summary!$B$4</f>
        <v>Comment Resolution</v>
      </c>
      <c r="D65">
        <v>25</v>
      </c>
      <c r="E65" s="3">
        <f t="shared" ref="E65:E67" si="9">E64+TIME(0,D64,0)</f>
        <v>0.25347222222222221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Summary!$B$4</f>
        <v>Comment Resolution</v>
      </c>
      <c r="D66">
        <v>25</v>
      </c>
      <c r="E66" s="3">
        <f t="shared" si="9"/>
        <v>0.27083333333333331</v>
      </c>
      <c r="F66" s="5"/>
      <c r="G66" s="24" t="s">
        <v>24</v>
      </c>
    </row>
    <row r="67" spans="1:9" x14ac:dyDescent="0.25">
      <c r="B67" s="24">
        <f>B66+1</f>
        <v>29</v>
      </c>
      <c r="C67" t="s">
        <v>71</v>
      </c>
      <c r="D67">
        <v>5</v>
      </c>
      <c r="E67" s="3">
        <f t="shared" si="9"/>
        <v>0.28819444444444442</v>
      </c>
      <c r="G67" s="24" t="s">
        <v>73</v>
      </c>
    </row>
    <row r="68" spans="1:9" x14ac:dyDescent="0.25">
      <c r="A68" s="2"/>
      <c r="B68" s="24">
        <f>B67+1</f>
        <v>30</v>
      </c>
      <c r="C68" t="s">
        <v>8</v>
      </c>
      <c r="E68" s="3">
        <f>E67+TIME(0,D67,0)</f>
        <v>0.29166666666666663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45589</v>
      </c>
      <c r="B70" s="23"/>
      <c r="C70" s="4" t="str">
        <f>CONCATENATE(TEXT(Summary!$A$11,"dd-mmm")," ",Summary!$B$11)</f>
        <v>24-Oct Comment Resolution</v>
      </c>
      <c r="E70" s="5">
        <f>Summary!F11</f>
        <v>0.625</v>
      </c>
      <c r="F70" s="5">
        <f>E70+TIME(-$E$1,0,0)</f>
        <v>0.91666666666666674</v>
      </c>
      <c r="G70" s="23"/>
    </row>
    <row r="71" spans="1:9" x14ac:dyDescent="0.25">
      <c r="B71" s="24">
        <f>B68+1</f>
        <v>31</v>
      </c>
      <c r="C71" t="s">
        <v>9</v>
      </c>
      <c r="D71">
        <v>5</v>
      </c>
      <c r="E71" s="3">
        <f>E70+TIME(0,D70,0)</f>
        <v>0.625</v>
      </c>
      <c r="G71" s="24" t="s">
        <v>23</v>
      </c>
    </row>
    <row r="72" spans="1:9" x14ac:dyDescent="0.25">
      <c r="B72" s="24">
        <f>B71+1</f>
        <v>32</v>
      </c>
      <c r="C72" t="s">
        <v>74</v>
      </c>
      <c r="D72">
        <v>25</v>
      </c>
      <c r="E72" s="3">
        <f t="shared" ref="E72:E75" si="10">E71+TIME(0,D71,0)</f>
        <v>0.62847222222222221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tr">
        <f>Summary!$B$4</f>
        <v>Comment Resolution</v>
      </c>
      <c r="D73">
        <v>25</v>
      </c>
      <c r="E73" s="3">
        <f t="shared" si="10"/>
        <v>0.64583333333333337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">
        <v>71</v>
      </c>
      <c r="D74">
        <v>5</v>
      </c>
      <c r="E74" s="3">
        <f t="shared" si="10"/>
        <v>0.66319444444444453</v>
      </c>
      <c r="G74" s="24" t="s">
        <v>73</v>
      </c>
    </row>
    <row r="75" spans="1:9" x14ac:dyDescent="0.25">
      <c r="A75" s="2"/>
      <c r="B75" s="24">
        <f>B74+1</f>
        <v>35</v>
      </c>
      <c r="C75" t="s">
        <v>8</v>
      </c>
      <c r="E75" s="3">
        <f t="shared" si="10"/>
        <v>0.66666666666666674</v>
      </c>
      <c r="G75" s="24" t="s">
        <v>23</v>
      </c>
    </row>
    <row r="76" spans="1:9" x14ac:dyDescent="0.25">
      <c r="A76" s="2"/>
      <c r="E76" s="3"/>
    </row>
    <row r="77" spans="1:9" s="4" customFormat="1" x14ac:dyDescent="0.25">
      <c r="A77" s="25">
        <f>Summary!$A$12</f>
        <v>45594</v>
      </c>
      <c r="B77" s="23"/>
      <c r="C77" s="4" t="str">
        <f>CONCATENATE(TEXT(Summary!$A$12,"dd-mmm")," ",Summary!$B$12)</f>
        <v>29-Oct Comment Resolution</v>
      </c>
      <c r="E77" s="5">
        <f>Summary!F12</f>
        <v>0.25</v>
      </c>
      <c r="F77" s="5">
        <f>E77+TIME(-$E$1,0,0)</f>
        <v>0.54166666666666674</v>
      </c>
      <c r="G77" s="23"/>
    </row>
    <row r="78" spans="1:9" x14ac:dyDescent="0.25">
      <c r="B78" s="24">
        <f>B75+1</f>
        <v>36</v>
      </c>
      <c r="C78" t="s">
        <v>9</v>
      </c>
      <c r="D78">
        <v>5</v>
      </c>
      <c r="E78" s="3">
        <f t="shared" ref="E78:E82" si="11">E77+TIME(0,D77,0)</f>
        <v>0.25</v>
      </c>
      <c r="G78" s="24" t="s">
        <v>23</v>
      </c>
    </row>
    <row r="79" spans="1:9" x14ac:dyDescent="0.25">
      <c r="B79" s="24">
        <f>B78+1</f>
        <v>37</v>
      </c>
      <c r="C79" t="s">
        <v>76</v>
      </c>
      <c r="D79">
        <v>25</v>
      </c>
      <c r="E79" s="3">
        <f t="shared" si="11"/>
        <v>0.25347222222222221</v>
      </c>
      <c r="G79" s="24" t="s">
        <v>24</v>
      </c>
      <c r="I79" s="26"/>
    </row>
    <row r="80" spans="1:9" x14ac:dyDescent="0.25">
      <c r="B80" s="24">
        <f>B79+1</f>
        <v>38</v>
      </c>
      <c r="C80" t="s">
        <v>76</v>
      </c>
      <c r="D80">
        <v>25</v>
      </c>
      <c r="E80" s="3">
        <f t="shared" si="11"/>
        <v>0.27083333333333331</v>
      </c>
      <c r="G80" s="24" t="s">
        <v>24</v>
      </c>
      <c r="I80" s="26"/>
    </row>
    <row r="81" spans="1:9" x14ac:dyDescent="0.25">
      <c r="B81" s="24">
        <f>B80+1</f>
        <v>39</v>
      </c>
      <c r="C81" t="s">
        <v>71</v>
      </c>
      <c r="D81">
        <v>5</v>
      </c>
      <c r="E81" s="3">
        <f t="shared" si="11"/>
        <v>0.28819444444444442</v>
      </c>
      <c r="G81" s="24" t="s">
        <v>73</v>
      </c>
    </row>
    <row r="82" spans="1:9" x14ac:dyDescent="0.25">
      <c r="A82" s="2"/>
      <c r="B82" s="24">
        <f>B81+1</f>
        <v>40</v>
      </c>
      <c r="C82" t="s">
        <v>8</v>
      </c>
      <c r="D82">
        <v>0</v>
      </c>
      <c r="E82" s="3">
        <f t="shared" si="11"/>
        <v>0.29166666666666663</v>
      </c>
      <c r="G82" s="24" t="s">
        <v>23</v>
      </c>
    </row>
    <row r="83" spans="1:9" s="4" customFormat="1" x14ac:dyDescent="0.25">
      <c r="A83" s="2"/>
      <c r="B83" s="24"/>
      <c r="D83"/>
      <c r="E83" s="3"/>
      <c r="G83" s="24"/>
    </row>
    <row r="84" spans="1:9" x14ac:dyDescent="0.25">
      <c r="E84" s="5"/>
      <c r="F84" s="5"/>
    </row>
    <row r="85" spans="1:9" x14ac:dyDescent="0.25">
      <c r="A85" s="25">
        <f>Summary!$A$13</f>
        <v>45596</v>
      </c>
      <c r="C85" s="4" t="str">
        <f>CONCATENATE(TEXT(Summary!$A$13,"dd-mmm")," ",Summary!$B$13)</f>
        <v>31-Oct Comment Resolution</v>
      </c>
      <c r="E85" s="3">
        <f>Summary!F13</f>
        <v>0.625</v>
      </c>
    </row>
    <row r="86" spans="1:9" x14ac:dyDescent="0.25">
      <c r="B86" s="24">
        <f>B83+1</f>
        <v>1</v>
      </c>
      <c r="C86" t="s">
        <v>9</v>
      </c>
      <c r="D86">
        <v>5</v>
      </c>
      <c r="E86" s="3">
        <f t="shared" ref="E86:E90" si="12">E85+TIME(0,D85,0)</f>
        <v>0.625</v>
      </c>
      <c r="G86" s="24" t="s">
        <v>23</v>
      </c>
      <c r="I86" s="26"/>
    </row>
    <row r="87" spans="1:9" x14ac:dyDescent="0.25">
      <c r="B87" s="24">
        <f>B86+1</f>
        <v>2</v>
      </c>
      <c r="C87" t="s">
        <v>76</v>
      </c>
      <c r="D87">
        <v>20</v>
      </c>
      <c r="E87" s="3">
        <f t="shared" si="12"/>
        <v>0.62847222222222221</v>
      </c>
      <c r="G87" s="24" t="s">
        <v>24</v>
      </c>
      <c r="I87" s="26"/>
    </row>
    <row r="88" spans="1:9" x14ac:dyDescent="0.25">
      <c r="B88" s="24">
        <f>B87+1</f>
        <v>3</v>
      </c>
      <c r="C88" t="s">
        <v>76</v>
      </c>
      <c r="D88">
        <v>20</v>
      </c>
      <c r="E88" s="3">
        <f>E86+TIME(0,D87,0)</f>
        <v>0.63888888888888884</v>
      </c>
      <c r="F88" s="5">
        <f>E88+TIME(-$E$1,0,0)</f>
        <v>0.93055555555555558</v>
      </c>
      <c r="G88" s="24" t="s">
        <v>24</v>
      </c>
      <c r="I88" s="26"/>
    </row>
    <row r="89" spans="1:9" x14ac:dyDescent="0.25">
      <c r="B89" s="24">
        <f>B88+1</f>
        <v>4</v>
      </c>
      <c r="C89" t="s">
        <v>76</v>
      </c>
      <c r="D89">
        <v>10</v>
      </c>
      <c r="E89" s="3">
        <f t="shared" si="12"/>
        <v>0.65277777777777768</v>
      </c>
      <c r="G89" s="24" t="s">
        <v>24</v>
      </c>
    </row>
    <row r="90" spans="1:9" x14ac:dyDescent="0.25">
      <c r="A90" s="2"/>
      <c r="B90" s="24">
        <f>B89+1</f>
        <v>5</v>
      </c>
      <c r="C90" t="s">
        <v>8</v>
      </c>
      <c r="D90">
        <v>0</v>
      </c>
      <c r="E90" s="3">
        <f t="shared" si="12"/>
        <v>0.6597222222222221</v>
      </c>
      <c r="G90" s="24" t="s">
        <v>23</v>
      </c>
    </row>
    <row r="91" spans="1:9" x14ac:dyDescent="0.25">
      <c r="A91" s="2"/>
      <c r="E91" s="3"/>
    </row>
    <row r="92" spans="1:9" x14ac:dyDescent="0.25">
      <c r="A92" s="25">
        <f>Summary!$A$14</f>
        <v>45601</v>
      </c>
      <c r="C92" s="4" t="str">
        <f>CONCATENATE(TEXT(Summary!$A$14,"dd-mmm")," ",Summary!$B$14)</f>
        <v>05-Nov Comment Resolution</v>
      </c>
      <c r="E92" s="3">
        <f>Summary!F14</f>
        <v>0.25</v>
      </c>
      <c r="G92" s="24" t="s">
        <v>23</v>
      </c>
      <c r="I92" s="26"/>
    </row>
    <row r="93" spans="1:9" x14ac:dyDescent="0.25">
      <c r="B93" s="24">
        <f>B90+1</f>
        <v>6</v>
      </c>
      <c r="C93" t="s">
        <v>9</v>
      </c>
      <c r="D93">
        <v>5</v>
      </c>
      <c r="E93" s="3">
        <f t="shared" ref="E93:E97" si="13">E92+TIME(0,D92,0)</f>
        <v>0.25</v>
      </c>
      <c r="G93" s="24" t="s">
        <v>24</v>
      </c>
      <c r="I93" s="26"/>
    </row>
    <row r="94" spans="1:9" x14ac:dyDescent="0.25">
      <c r="B94" s="24">
        <f>B93+1</f>
        <v>7</v>
      </c>
      <c r="C94" t="s">
        <v>76</v>
      </c>
      <c r="D94">
        <v>20</v>
      </c>
      <c r="E94" s="3">
        <f t="shared" si="13"/>
        <v>0.25347222222222221</v>
      </c>
      <c r="F94" s="5">
        <f>E94+TIME(-$E$1,0,0)</f>
        <v>0.54513888888888884</v>
      </c>
      <c r="G94" s="24" t="s">
        <v>24</v>
      </c>
      <c r="I94" s="26"/>
    </row>
    <row r="95" spans="1:9" x14ac:dyDescent="0.25">
      <c r="B95" s="24">
        <f>B94+1</f>
        <v>8</v>
      </c>
      <c r="C95" t="s">
        <v>76</v>
      </c>
      <c r="D95">
        <v>20</v>
      </c>
      <c r="E95" s="3">
        <f t="shared" si="13"/>
        <v>0.2673611111111111</v>
      </c>
      <c r="G95" s="24" t="s">
        <v>24</v>
      </c>
    </row>
    <row r="96" spans="1:9" x14ac:dyDescent="0.25">
      <c r="A96" s="2"/>
      <c r="B96" s="24">
        <f>B95+1</f>
        <v>9</v>
      </c>
      <c r="C96" t="s">
        <v>75</v>
      </c>
      <c r="D96">
        <v>15</v>
      </c>
      <c r="E96" s="3">
        <f t="shared" si="13"/>
        <v>0.28125</v>
      </c>
      <c r="G96" s="24" t="s">
        <v>57</v>
      </c>
    </row>
    <row r="97" spans="1:9" x14ac:dyDescent="0.25">
      <c r="B97" s="24">
        <f>B96+1</f>
        <v>10</v>
      </c>
      <c r="C97" t="s">
        <v>8</v>
      </c>
      <c r="D97">
        <v>0</v>
      </c>
      <c r="E97" s="3">
        <f t="shared" si="13"/>
        <v>0.29166666666666669</v>
      </c>
      <c r="G97" s="24" t="s">
        <v>23</v>
      </c>
      <c r="I97" s="26"/>
    </row>
    <row r="98" spans="1:9" x14ac:dyDescent="0.25">
      <c r="E98" s="3"/>
      <c r="I98" s="26"/>
    </row>
    <row r="99" spans="1:9" x14ac:dyDescent="0.25">
      <c r="A99" s="25">
        <f>Summary!$A$15</f>
        <v>45603</v>
      </c>
      <c r="C99" s="4" t="str">
        <f>CONCATENATE(TEXT(Summary!$A$15,"dd-mmm")," ",Summary!$B$15)</f>
        <v>07-Nov Comment Resolution</v>
      </c>
      <c r="E99" s="3">
        <f>Summary!F15</f>
        <v>0.625</v>
      </c>
      <c r="F99" s="5">
        <f>E99+TIME(-$E$1,0,0)</f>
        <v>0.91666666666666674</v>
      </c>
    </row>
    <row r="100" spans="1:9" x14ac:dyDescent="0.25">
      <c r="B100" s="24">
        <f>B97+1</f>
        <v>11</v>
      </c>
      <c r="C100" t="s">
        <v>9</v>
      </c>
      <c r="D100">
        <v>5</v>
      </c>
      <c r="E100" s="3">
        <f t="shared" ref="E100:E104" si="14">E99+TIME(0,D99,0)</f>
        <v>0.625</v>
      </c>
      <c r="G100" s="24" t="s">
        <v>23</v>
      </c>
    </row>
    <row r="101" spans="1:9" x14ac:dyDescent="0.25">
      <c r="B101" s="24">
        <f>B100+1</f>
        <v>12</v>
      </c>
      <c r="C101" t="s">
        <v>76</v>
      </c>
      <c r="D101">
        <v>25</v>
      </c>
      <c r="E101" s="3">
        <f t="shared" si="14"/>
        <v>0.62847222222222221</v>
      </c>
      <c r="G101" s="24" t="s">
        <v>24</v>
      </c>
    </row>
    <row r="102" spans="1:9" x14ac:dyDescent="0.25">
      <c r="B102" s="24">
        <f>B101+1</f>
        <v>13</v>
      </c>
      <c r="C102" t="s">
        <v>96</v>
      </c>
      <c r="D102">
        <v>15</v>
      </c>
      <c r="E102" s="3">
        <f t="shared" si="14"/>
        <v>0.64583333333333337</v>
      </c>
      <c r="F102" s="5"/>
      <c r="G102" s="24" t="s">
        <v>24</v>
      </c>
    </row>
    <row r="103" spans="1:9" x14ac:dyDescent="0.25">
      <c r="B103" s="24">
        <f>B102+1</f>
        <v>14</v>
      </c>
      <c r="C103" t="s">
        <v>68</v>
      </c>
      <c r="D103">
        <v>15</v>
      </c>
      <c r="E103" s="3">
        <f t="shared" si="14"/>
        <v>0.65625</v>
      </c>
      <c r="G103" s="24" t="s">
        <v>23</v>
      </c>
    </row>
    <row r="104" spans="1:9" x14ac:dyDescent="0.25">
      <c r="A104" s="25"/>
      <c r="B104" s="24">
        <f>B103+1</f>
        <v>15</v>
      </c>
      <c r="C104" t="s">
        <v>69</v>
      </c>
      <c r="E104" s="3">
        <f t="shared" si="14"/>
        <v>0.66666666666666663</v>
      </c>
      <c r="G104" s="24" t="s">
        <v>23</v>
      </c>
    </row>
    <row r="105" spans="1:9" x14ac:dyDescent="0.25">
      <c r="E105" s="5"/>
      <c r="F105" s="5"/>
    </row>
    <row r="106" spans="1:9" x14ac:dyDescent="0.25">
      <c r="E106" s="3"/>
    </row>
    <row r="107" spans="1:9" x14ac:dyDescent="0.25">
      <c r="E107" s="3"/>
    </row>
    <row r="108" spans="1:9" x14ac:dyDescent="0.25">
      <c r="E108" s="3"/>
    </row>
    <row r="109" spans="1:9" x14ac:dyDescent="0.25">
      <c r="E109" s="3"/>
    </row>
    <row r="110" spans="1:9" x14ac:dyDescent="0.25">
      <c r="E110" s="3"/>
    </row>
    <row r="111" spans="1:9" x14ac:dyDescent="0.25">
      <c r="A111" s="25"/>
    </row>
    <row r="112" spans="1:9" x14ac:dyDescent="0.25"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A141" s="25"/>
      <c r="E141" s="5"/>
    </row>
    <row r="142" spans="1:5" x14ac:dyDescent="0.25">
      <c r="A142" s="25"/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A147" s="25"/>
      <c r="E147" s="5"/>
    </row>
    <row r="148" spans="1:5" x14ac:dyDescent="0.25">
      <c r="A148" s="25"/>
    </row>
    <row r="149" spans="1:5" x14ac:dyDescent="0.25">
      <c r="A149" s="25"/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A154" s="25"/>
      <c r="E154" s="5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</row>
    <row r="163" spans="1:5" x14ac:dyDescent="0.25">
      <c r="E163" s="5"/>
    </row>
    <row r="164" spans="1:5" x14ac:dyDescent="0.25">
      <c r="E164" s="3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9" spans="1:5" x14ac:dyDescent="0.25">
      <c r="A169" s="25"/>
    </row>
    <row r="170" spans="1:5" x14ac:dyDescent="0.25">
      <c r="E170" s="5"/>
    </row>
    <row r="171" spans="1:5" x14ac:dyDescent="0.25">
      <c r="E171" s="3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6" spans="1:5" x14ac:dyDescent="0.25">
      <c r="A176" s="25"/>
      <c r="C176" s="51"/>
    </row>
    <row r="177" spans="1:5" x14ac:dyDescent="0.25">
      <c r="E177" s="5"/>
    </row>
    <row r="178" spans="1:5" x14ac:dyDescent="0.25">
      <c r="A178" s="25"/>
      <c r="C178" s="51"/>
      <c r="E178" s="5"/>
    </row>
    <row r="179" spans="1:5" x14ac:dyDescent="0.25">
      <c r="A179" s="25"/>
      <c r="E179" s="5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4" spans="1:5" x14ac:dyDescent="0.25">
      <c r="A194" s="25"/>
      <c r="C194" s="2"/>
    </row>
    <row r="195" spans="1:5" x14ac:dyDescent="0.25">
      <c r="E195" s="5"/>
    </row>
    <row r="196" spans="1:5" x14ac:dyDescent="0.25">
      <c r="E196" s="3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1" spans="1:5" x14ac:dyDescent="0.25">
      <c r="A201" s="25"/>
      <c r="C201" s="2"/>
    </row>
    <row r="202" spans="1:5" x14ac:dyDescent="0.25">
      <c r="E202" s="5"/>
    </row>
    <row r="203" spans="1:5" x14ac:dyDescent="0.25">
      <c r="E203" s="3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35</v>
      </c>
      <c r="C5" s="7" t="s">
        <v>37</v>
      </c>
    </row>
    <row r="6" spans="1:3" ht="17.25" thickBot="1" x14ac:dyDescent="0.3">
      <c r="A6" s="9" t="s">
        <v>60</v>
      </c>
      <c r="B6" s="8" t="s">
        <v>36</v>
      </c>
      <c r="C6" s="9" t="s">
        <v>38</v>
      </c>
    </row>
    <row r="7" spans="1:3" ht="17.25" thickBot="1" x14ac:dyDescent="0.3">
      <c r="A7" s="9" t="s">
        <v>61</v>
      </c>
      <c r="B7" s="8" t="s">
        <v>39</v>
      </c>
      <c r="C7" s="9" t="s">
        <v>14</v>
      </c>
    </row>
    <row r="8" spans="1:3" ht="17.25" thickBot="1" x14ac:dyDescent="0.3">
      <c r="A8" s="9" t="s">
        <v>62</v>
      </c>
      <c r="B8" s="8" t="s">
        <v>40</v>
      </c>
      <c r="C8" s="9" t="s">
        <v>41</v>
      </c>
    </row>
    <row r="9" spans="1:3" ht="17.25" thickBot="1" x14ac:dyDescent="0.3">
      <c r="A9" s="9" t="s">
        <v>63</v>
      </c>
      <c r="B9" s="8" t="s">
        <v>15</v>
      </c>
      <c r="C9" s="9" t="s">
        <v>16</v>
      </c>
    </row>
    <row r="10" spans="1:3" ht="17.25" thickBot="1" x14ac:dyDescent="0.3">
      <c r="A10" s="9" t="s">
        <v>64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2024-09-24T07:04:44Z</dcterms:modified>
</cp:coreProperties>
</file>