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g" ContentType="image/jpeg"/>
  <Default Extension="rels" ContentType="application/vnd.openxmlformats-package.relationships+xml"/>
  <Default Extension="tmp" ContentType="image/p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defaultThemeVersion="124226"/>
  <mc:AlternateContent xmlns:mc="http://schemas.openxmlformats.org/markup-compatibility/2006">
    <mc:Choice Requires="x15">
      <x15ac:absPath xmlns:x15ac="http://schemas.microsoft.com/office/spreadsheetml/2010/11/ac" url="C:\Users\Clint\Documents\Clint Work\SDOs\IEEE\IEEE 802\802 MTGS\2024 802.15 Mtgs\241100 Nov Hybrid Plenary\802.15\"/>
    </mc:Choice>
  </mc:AlternateContent>
  <xr:revisionPtr revIDLastSave="0" documentId="13_ncr:1_{41B68C2E-7517-4B07-BDDD-A3CB83B8D85E}" xr6:coauthVersionLast="47" xr6:coauthVersionMax="47" xr10:uidLastSave="{00000000-0000-0000-0000-000000000000}"/>
  <bookViews>
    <workbookView xWindow="552" yWindow="156" windowWidth="18492" windowHeight="12132" tabRatio="913" activeTab="8" xr2:uid="{00000000-000D-0000-FFFF-FFFF00000000}"/>
  </bookViews>
  <sheets>
    <sheet name="Pat Policy-AntiTrust" sheetId="401" r:id="rId1"/>
    <sheet name="Registration" sheetId="418" r:id="rId2"/>
    <sheet name="2024 SASB Dates" sheetId="428" r:id="rId3"/>
    <sheet name="AC Opening" sheetId="414" r:id="rId4"/>
    <sheet name="WG Opening" sheetId="419" r:id="rId5"/>
    <sheet name="AC Mid-Week" sheetId="423" r:id="rId6"/>
    <sheet name="WG Mid-Week" sheetId="422" r:id="rId7"/>
    <sheet name="WG Closing" sheetId="421" r:id="rId8"/>
    <sheet name="802.15 Graphic" sheetId="427" r:id="rId9"/>
  </sheets>
  <definedNames>
    <definedName name="all">#REF!</definedName>
    <definedName name="circular">#REF!</definedName>
    <definedName name="hour">#REF!</definedName>
    <definedName name="PRINT_AREA_MI">#REF!</definedName>
    <definedName name="slot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6" i="419" l="1"/>
  <c r="C37" i="419"/>
  <c r="G45" i="421" l="1"/>
  <c r="G44" i="421"/>
  <c r="G42" i="421"/>
  <c r="G41" i="421"/>
  <c r="G40" i="421"/>
  <c r="G39" i="421"/>
  <c r="G38" i="421"/>
  <c r="G37" i="421"/>
  <c r="G36" i="421"/>
  <c r="G35" i="421"/>
  <c r="G34" i="421"/>
  <c r="G33" i="421"/>
  <c r="G32" i="421"/>
  <c r="G31" i="421"/>
  <c r="G30" i="421"/>
  <c r="G29" i="421"/>
  <c r="G28" i="421"/>
  <c r="B6" i="427"/>
  <c r="F68" i="419"/>
  <c r="F67" i="419"/>
  <c r="F65" i="419"/>
  <c r="F64" i="419"/>
  <c r="C29" i="423" l="1"/>
  <c r="B29" i="423"/>
  <c r="C49" i="419"/>
  <c r="C23" i="422" l="1"/>
  <c r="B36" i="421" l="1"/>
  <c r="A36" i="421"/>
  <c r="B36" i="422"/>
  <c r="A36" i="422"/>
  <c r="D51" i="419"/>
  <c r="D36" i="421" s="1"/>
  <c r="C51" i="419"/>
  <c r="C36" i="421" s="1"/>
  <c r="C17" i="423"/>
  <c r="B17" i="423"/>
  <c r="D50" i="419"/>
  <c r="C50" i="419"/>
  <c r="F4" i="421"/>
  <c r="C57" i="419"/>
  <c r="A16" i="421"/>
  <c r="A15" i="421"/>
  <c r="A56" i="421"/>
  <c r="C54" i="421"/>
  <c r="A54" i="421"/>
  <c r="A52" i="421"/>
  <c r="A25" i="421"/>
  <c r="A24" i="421"/>
  <c r="A23" i="421"/>
  <c r="A22" i="421"/>
  <c r="A21" i="421"/>
  <c r="A20" i="421"/>
  <c r="A19" i="421"/>
  <c r="A18" i="421"/>
  <c r="D18" i="421"/>
  <c r="D15" i="421"/>
  <c r="D27" i="422"/>
  <c r="D18" i="422"/>
  <c r="D15" i="422"/>
  <c r="A13" i="422"/>
  <c r="A12" i="422"/>
  <c r="A11" i="422"/>
  <c r="A10" i="422"/>
  <c r="A9" i="422"/>
  <c r="A8" i="422"/>
  <c r="A7" i="422"/>
  <c r="A6" i="422"/>
  <c r="A5" i="422"/>
  <c r="A13" i="421"/>
  <c r="A12" i="421"/>
  <c r="A11" i="421"/>
  <c r="A10" i="421"/>
  <c r="A9" i="421"/>
  <c r="A8" i="421"/>
  <c r="A7" i="421"/>
  <c r="A6" i="421"/>
  <c r="A5" i="421"/>
  <c r="A56" i="422"/>
  <c r="A54" i="422"/>
  <c r="A52" i="422"/>
  <c r="A18" i="422"/>
  <c r="A25" i="422"/>
  <c r="A24" i="422"/>
  <c r="A23" i="422"/>
  <c r="A22" i="422"/>
  <c r="A21" i="422"/>
  <c r="A20" i="422"/>
  <c r="A19" i="422"/>
  <c r="A46" i="421"/>
  <c r="A45" i="421"/>
  <c r="A44" i="421"/>
  <c r="A43" i="421"/>
  <c r="A42" i="421"/>
  <c r="A41" i="421"/>
  <c r="A40" i="421"/>
  <c r="A39" i="421"/>
  <c r="A38" i="421"/>
  <c r="A37" i="421"/>
  <c r="A35" i="421"/>
  <c r="A34" i="421"/>
  <c r="A33" i="421"/>
  <c r="A32" i="421"/>
  <c r="A31" i="421"/>
  <c r="A30" i="421"/>
  <c r="A29" i="421"/>
  <c r="A28" i="421"/>
  <c r="A27" i="421"/>
  <c r="A27" i="422"/>
  <c r="B30" i="421"/>
  <c r="A45" i="422"/>
  <c r="A44" i="422"/>
  <c r="A43" i="422"/>
  <c r="A42" i="422"/>
  <c r="A41" i="422"/>
  <c r="A40" i="422"/>
  <c r="A39" i="422"/>
  <c r="A38" i="422"/>
  <c r="A37" i="422"/>
  <c r="A34" i="422"/>
  <c r="A33" i="422"/>
  <c r="A32" i="422"/>
  <c r="A31" i="422"/>
  <c r="A30" i="422"/>
  <c r="A29" i="422"/>
  <c r="A28" i="422"/>
  <c r="B30" i="422"/>
  <c r="D45" i="419"/>
  <c r="D30" i="422" s="1"/>
  <c r="C45" i="419"/>
  <c r="C30" i="421" s="1"/>
  <c r="C12" i="423"/>
  <c r="B12" i="423"/>
  <c r="F4" i="419"/>
  <c r="B31" i="421"/>
  <c r="B31" i="422"/>
  <c r="C13" i="423"/>
  <c r="B13" i="423"/>
  <c r="D46" i="419"/>
  <c r="D31" i="421" s="1"/>
  <c r="C46" i="419"/>
  <c r="C31" i="421" s="1"/>
  <c r="C54" i="422"/>
  <c r="B46" i="421"/>
  <c r="B45" i="421"/>
  <c r="B44" i="421"/>
  <c r="B43" i="421"/>
  <c r="B42" i="421"/>
  <c r="B41" i="421"/>
  <c r="B40" i="421"/>
  <c r="B39" i="421"/>
  <c r="B38" i="421"/>
  <c r="B37" i="421"/>
  <c r="B35" i="421"/>
  <c r="B34" i="421"/>
  <c r="B33" i="421"/>
  <c r="B32" i="421"/>
  <c r="B29" i="421"/>
  <c r="B28" i="421"/>
  <c r="B25" i="421"/>
  <c r="B24" i="421"/>
  <c r="B23" i="421"/>
  <c r="B22" i="421"/>
  <c r="B21" i="421"/>
  <c r="B20" i="421"/>
  <c r="B19" i="421"/>
  <c r="C18" i="421"/>
  <c r="B25" i="422"/>
  <c r="B46" i="422"/>
  <c r="B45" i="422"/>
  <c r="B44" i="422"/>
  <c r="B43" i="422"/>
  <c r="B42" i="422"/>
  <c r="B41" i="422"/>
  <c r="B40" i="422"/>
  <c r="B39" i="422"/>
  <c r="B38" i="422"/>
  <c r="B37" i="422"/>
  <c r="B35" i="422"/>
  <c r="B34" i="422"/>
  <c r="B33" i="422"/>
  <c r="B32" i="422"/>
  <c r="B29" i="422"/>
  <c r="B28" i="422"/>
  <c r="B24" i="422"/>
  <c r="B23" i="422"/>
  <c r="B22" i="422"/>
  <c r="B21" i="422"/>
  <c r="B20" i="422"/>
  <c r="B19" i="422"/>
  <c r="B16" i="421"/>
  <c r="B13" i="421"/>
  <c r="B12" i="421"/>
  <c r="B11" i="421"/>
  <c r="B10" i="421"/>
  <c r="B9" i="421"/>
  <c r="B8" i="421"/>
  <c r="B7" i="421"/>
  <c r="B6" i="421"/>
  <c r="B13" i="422"/>
  <c r="B12" i="422"/>
  <c r="B11" i="422"/>
  <c r="B10" i="422"/>
  <c r="B9" i="422"/>
  <c r="B8" i="422"/>
  <c r="B7" i="422"/>
  <c r="B6" i="422"/>
  <c r="C15" i="414"/>
  <c r="C13" i="414"/>
  <c r="C14" i="414"/>
  <c r="C36" i="422" l="1"/>
  <c r="D36" i="422"/>
  <c r="D30" i="421"/>
  <c r="C30" i="422"/>
  <c r="C31" i="422"/>
  <c r="D31" i="422"/>
  <c r="C16" i="423"/>
  <c r="B16" i="423"/>
  <c r="D49" i="419"/>
  <c r="D34" i="421" s="1"/>
  <c r="C34" i="421"/>
  <c r="F5" i="419"/>
  <c r="F12" i="419" l="1"/>
  <c r="F13" i="419" s="1"/>
  <c r="F14" i="419" s="1"/>
  <c r="F15" i="419" s="1"/>
  <c r="D34" i="422"/>
  <c r="C34" i="422"/>
  <c r="D6" i="427"/>
  <c r="I6" i="427" s="1"/>
  <c r="N6" i="427" s="1"/>
  <c r="S6" i="427" s="1"/>
  <c r="X6" i="427" s="1"/>
  <c r="AA6" i="427" s="1"/>
  <c r="C21" i="423"/>
  <c r="B21" i="423"/>
  <c r="C28" i="423"/>
  <c r="B28" i="423"/>
  <c r="D61" i="419"/>
  <c r="D46" i="421" s="1"/>
  <c r="C61" i="419"/>
  <c r="C46" i="421" s="1"/>
  <c r="G46" i="421" s="1"/>
  <c r="F18" i="419" l="1"/>
  <c r="F19" i="419" s="1"/>
  <c r="F20" i="419" s="1"/>
  <c r="F21" i="419" s="1"/>
  <c r="F22" i="419" s="1"/>
  <c r="F23" i="419" s="1"/>
  <c r="F24" i="419" s="1"/>
  <c r="F25" i="419" s="1"/>
  <c r="F26" i="419" s="1"/>
  <c r="F27" i="419" s="1"/>
  <c r="F28" i="419" s="1"/>
  <c r="F29" i="419" s="1"/>
  <c r="F30" i="419" s="1"/>
  <c r="F31" i="419" s="1"/>
  <c r="F32" i="419" s="1"/>
  <c r="F33" i="419" s="1"/>
  <c r="C46" i="422"/>
  <c r="D46" i="422"/>
  <c r="D54" i="419"/>
  <c r="D39" i="421" s="1"/>
  <c r="C54" i="419"/>
  <c r="C39" i="421" s="1"/>
  <c r="E13" i="421"/>
  <c r="D13" i="421"/>
  <c r="E12" i="421"/>
  <c r="D12" i="421"/>
  <c r="C13" i="421"/>
  <c r="C12" i="421"/>
  <c r="E13" i="422"/>
  <c r="D13" i="422"/>
  <c r="C13" i="422"/>
  <c r="D12" i="422"/>
  <c r="C12" i="422"/>
  <c r="C34" i="423"/>
  <c r="B34" i="423"/>
  <c r="B33" i="423"/>
  <c r="C33" i="423"/>
  <c r="D19" i="422"/>
  <c r="D5" i="422"/>
  <c r="C48" i="419"/>
  <c r="C33" i="422" s="1"/>
  <c r="C25" i="423"/>
  <c r="B7" i="423"/>
  <c r="F34" i="419" l="1"/>
  <c r="F40" i="419" s="1"/>
  <c r="F41" i="419" s="1"/>
  <c r="F42" i="419" s="1"/>
  <c r="F43" i="419" s="1"/>
  <c r="F44" i="419" s="1"/>
  <c r="F45" i="419" s="1"/>
  <c r="F46" i="419" s="1"/>
  <c r="F47" i="419" s="1"/>
  <c r="F48" i="419" s="1"/>
  <c r="F49" i="419" s="1"/>
  <c r="F50" i="419" s="1"/>
  <c r="F51" i="419" s="1"/>
  <c r="F52" i="419" s="1"/>
  <c r="F53" i="419" s="1"/>
  <c r="F54" i="419" s="1"/>
  <c r="F55" i="419" s="1"/>
  <c r="F56" i="419" s="1"/>
  <c r="F57" i="419" s="1"/>
  <c r="F58" i="419" s="1"/>
  <c r="F59" i="419" s="1"/>
  <c r="F60" i="419" s="1"/>
  <c r="F61" i="419" s="1"/>
  <c r="F62" i="419" s="1"/>
  <c r="F63" i="419" s="1"/>
  <c r="C39" i="422"/>
  <c r="D39" i="422"/>
  <c r="F69" i="419" l="1"/>
  <c r="F70" i="419" s="1"/>
  <c r="A1" i="428"/>
  <c r="B32" i="423"/>
  <c r="C52" i="421"/>
  <c r="F5" i="421"/>
  <c r="F12" i="421" s="1"/>
  <c r="F13" i="421" s="1"/>
  <c r="F14" i="421" s="1"/>
  <c r="C27" i="419"/>
  <c r="C16" i="422" s="1"/>
  <c r="C18" i="414"/>
  <c r="C9" i="414"/>
  <c r="C10" i="414"/>
  <c r="C17" i="414"/>
  <c r="C16" i="414"/>
  <c r="C11" i="414"/>
  <c r="C16" i="421" l="1"/>
  <c r="C20" i="422"/>
  <c r="A2" i="422"/>
  <c r="A2" i="421"/>
  <c r="A2" i="419"/>
  <c r="A2" i="423"/>
  <c r="B35" i="423" l="1"/>
  <c r="B14" i="423"/>
  <c r="C35" i="423"/>
  <c r="C35" i="421"/>
  <c r="D56" i="421"/>
  <c r="D54" i="421"/>
  <c r="D52" i="421"/>
  <c r="D56" i="422"/>
  <c r="D54" i="422"/>
  <c r="D52" i="422"/>
  <c r="C36" i="423"/>
  <c r="C32" i="423"/>
  <c r="C31" i="423"/>
  <c r="C30" i="423"/>
  <c r="C27" i="423"/>
  <c r="C26" i="423"/>
  <c r="C24" i="423"/>
  <c r="C23" i="423"/>
  <c r="C22" i="423"/>
  <c r="C20" i="423"/>
  <c r="C19" i="423"/>
  <c r="C18" i="423"/>
  <c r="C15" i="423"/>
  <c r="C14" i="423"/>
  <c r="C11" i="423"/>
  <c r="C10" i="423"/>
  <c r="B5" i="423"/>
  <c r="C8" i="423" l="1"/>
  <c r="A9" i="423"/>
  <c r="A8" i="423"/>
  <c r="D57" i="419"/>
  <c r="D42" i="421" s="1"/>
  <c r="D56" i="419"/>
  <c r="D41" i="421" s="1"/>
  <c r="C42" i="421"/>
  <c r="C56" i="419"/>
  <c r="B24" i="423"/>
  <c r="B23" i="423"/>
  <c r="C42" i="422" l="1"/>
  <c r="C41" i="422"/>
  <c r="C41" i="421"/>
  <c r="D42" i="422"/>
  <c r="D41" i="422"/>
  <c r="D16" i="422" l="1"/>
  <c r="D16" i="421" l="1"/>
  <c r="C25" i="421"/>
  <c r="C25" i="422"/>
  <c r="C61" i="421"/>
  <c r="C60" i="421"/>
  <c r="C59" i="421"/>
  <c r="C59" i="422"/>
  <c r="C61" i="422"/>
  <c r="C60" i="422"/>
  <c r="C52" i="422"/>
  <c r="C8" i="422"/>
  <c r="B31" i="423"/>
  <c r="B30" i="423"/>
  <c r="B27" i="423"/>
  <c r="B26" i="423"/>
  <c r="B25" i="423"/>
  <c r="B22" i="423"/>
  <c r="B20" i="423"/>
  <c r="B19" i="423"/>
  <c r="B18" i="423"/>
  <c r="B15" i="423"/>
  <c r="B11" i="423"/>
  <c r="B10" i="423"/>
  <c r="C9" i="423"/>
  <c r="C7" i="423"/>
  <c r="A7" i="423"/>
  <c r="C6" i="423"/>
  <c r="B6" i="423"/>
  <c r="A6" i="423"/>
  <c r="A5" i="423"/>
  <c r="C4" i="423"/>
  <c r="B4" i="423"/>
  <c r="A4" i="423"/>
  <c r="D60" i="419"/>
  <c r="D59" i="419"/>
  <c r="D58" i="419"/>
  <c r="D43" i="421" s="1"/>
  <c r="D55" i="419"/>
  <c r="D40" i="421" s="1"/>
  <c r="D53" i="419"/>
  <c r="D38" i="421" s="1"/>
  <c r="D52" i="419"/>
  <c r="D37" i="421" s="1"/>
  <c r="D35" i="421"/>
  <c r="D48" i="419"/>
  <c r="D33" i="421" s="1"/>
  <c r="D47" i="419"/>
  <c r="D32" i="421" s="1"/>
  <c r="D44" i="419"/>
  <c r="D29" i="421" s="1"/>
  <c r="D43" i="419"/>
  <c r="D28" i="421" s="1"/>
  <c r="C60" i="419"/>
  <c r="C59" i="419"/>
  <c r="C58" i="419"/>
  <c r="C43" i="422" s="1"/>
  <c r="C55" i="419"/>
  <c r="C53" i="419"/>
  <c r="C52" i="419"/>
  <c r="C35" i="422"/>
  <c r="C47" i="419"/>
  <c r="C44" i="419"/>
  <c r="C29" i="422" s="1"/>
  <c r="C43" i="419"/>
  <c r="C43" i="421" l="1"/>
  <c r="G43" i="421" s="1"/>
  <c r="C44" i="422"/>
  <c r="C44" i="421"/>
  <c r="D45" i="422"/>
  <c r="D45" i="421"/>
  <c r="D44" i="422"/>
  <c r="D44" i="421"/>
  <c r="C45" i="422"/>
  <c r="C45" i="421"/>
  <c r="C28" i="422"/>
  <c r="C28" i="421"/>
  <c r="C29" i="421"/>
  <c r="C40" i="422"/>
  <c r="C40" i="421"/>
  <c r="C32" i="422"/>
  <c r="C32" i="421"/>
  <c r="C33" i="421"/>
  <c r="C37" i="422"/>
  <c r="C37" i="421"/>
  <c r="C38" i="422"/>
  <c r="C38" i="421"/>
  <c r="D28" i="422"/>
  <c r="D40" i="422"/>
  <c r="D29" i="422"/>
  <c r="D32" i="422"/>
  <c r="D43" i="422"/>
  <c r="D33" i="422"/>
  <c r="D35" i="422"/>
  <c r="D37" i="422"/>
  <c r="D38" i="422"/>
  <c r="D27" i="421" l="1"/>
  <c r="C15" i="422"/>
  <c r="D5" i="421"/>
  <c r="C15" i="421" l="1"/>
  <c r="D25" i="421" l="1"/>
  <c r="D19" i="421"/>
  <c r="C4" i="421"/>
  <c r="C18" i="422"/>
  <c r="D4" i="421"/>
  <c r="C11" i="421"/>
  <c r="C10" i="421"/>
  <c r="C9" i="421"/>
  <c r="C8" i="421"/>
  <c r="C5" i="421"/>
  <c r="D25" i="422"/>
  <c r="D4" i="422"/>
  <c r="C24" i="422"/>
  <c r="C24" i="421" s="1"/>
  <c r="C11" i="422"/>
  <c r="C10" i="422"/>
  <c r="C9" i="422"/>
  <c r="C5" i="422"/>
  <c r="C4" i="422"/>
  <c r="C23" i="421"/>
  <c r="C22" i="422"/>
  <c r="C22" i="421" s="1"/>
  <c r="C21" i="422"/>
  <c r="C21" i="421" s="1"/>
  <c r="C20" i="421"/>
  <c r="C19" i="422"/>
  <c r="C19" i="421" s="1"/>
  <c r="A1" i="419" l="1"/>
  <c r="A1" i="421" l="1"/>
  <c r="A1" i="422"/>
  <c r="A1" i="423"/>
  <c r="A1" i="414"/>
  <c r="F4" i="422"/>
  <c r="F15" i="421"/>
  <c r="F5" i="422" l="1"/>
  <c r="F12" i="422" s="1"/>
  <c r="F13" i="422" s="1"/>
  <c r="F14" i="422" s="1"/>
  <c r="F15" i="422" s="1"/>
  <c r="F16" i="422" s="1"/>
  <c r="F17" i="422" s="1"/>
  <c r="F18" i="422" s="1"/>
  <c r="F19" i="422" s="1"/>
  <c r="F25" i="422" s="1"/>
  <c r="F26" i="422" s="1"/>
  <c r="F27" i="422" s="1"/>
  <c r="F28" i="422" s="1"/>
  <c r="F29" i="422" s="1"/>
  <c r="F30" i="422" s="1"/>
  <c r="F31" i="422" s="1"/>
  <c r="F32" i="422" s="1"/>
  <c r="F33" i="422" s="1"/>
  <c r="F34" i="422" s="1"/>
  <c r="F35" i="422" s="1"/>
  <c r="F36" i="422" s="1"/>
  <c r="F37" i="422" s="1"/>
  <c r="F38" i="422" s="1"/>
  <c r="F39" i="422" s="1"/>
  <c r="F40" i="422" s="1"/>
  <c r="F41" i="422" s="1"/>
  <c r="F42" i="422" s="1"/>
  <c r="F43" i="422" s="1"/>
  <c r="F44" i="422" s="1"/>
  <c r="F45" i="422" s="1"/>
  <c r="F46" i="422" s="1"/>
  <c r="F47" i="422" s="1"/>
  <c r="F48" i="422" s="1"/>
  <c r="F49" i="422" s="1"/>
  <c r="F50" i="422" s="1"/>
  <c r="F51" i="422" s="1"/>
  <c r="F52" i="422" s="1"/>
  <c r="F53" i="422" s="1"/>
  <c r="F54" i="422" s="1"/>
  <c r="F55" i="422" s="1"/>
  <c r="F56" i="422" s="1"/>
  <c r="F57" i="422" s="1"/>
  <c r="F16" i="421"/>
  <c r="F17" i="421" s="1"/>
  <c r="F18" i="421" s="1"/>
  <c r="F19" i="421" s="1"/>
  <c r="F25" i="421" s="1"/>
  <c r="F26" i="421" s="1"/>
  <c r="F27" i="421" s="1"/>
  <c r="F28" i="421" s="1"/>
  <c r="F29" i="421" s="1"/>
  <c r="F30" i="421" s="1"/>
  <c r="F31" i="421" s="1"/>
  <c r="F32" i="421" s="1"/>
  <c r="F33" i="421" s="1"/>
  <c r="F34" i="421" s="1"/>
  <c r="F35" i="421" s="1"/>
  <c r="F36" i="421" s="1"/>
  <c r="F37" i="421" s="1"/>
  <c r="F38" i="421" s="1"/>
  <c r="F39" i="421" s="1"/>
  <c r="F40" i="421" s="1"/>
  <c r="F41" i="421" s="1"/>
  <c r="F42" i="421" s="1"/>
  <c r="F43" i="421" s="1"/>
  <c r="F44" i="421" s="1"/>
  <c r="F45" i="421" s="1"/>
  <c r="F46" i="421" s="1"/>
  <c r="F47" i="421" s="1"/>
  <c r="F48" i="421" s="1"/>
  <c r="F49" i="421" s="1"/>
  <c r="F50" i="421" s="1"/>
  <c r="F51" i="421" s="1"/>
  <c r="F52" i="421" s="1"/>
  <c r="F53" i="421" s="1"/>
  <c r="F54" i="421" s="1"/>
  <c r="F55" i="421" s="1"/>
  <c r="F56" i="421" s="1"/>
  <c r="F57" i="421" s="1"/>
</calcChain>
</file>

<file path=xl/sharedStrings.xml><?xml version="1.0" encoding="utf-8"?>
<sst xmlns="http://schemas.openxmlformats.org/spreadsheetml/2006/main" count="526" uniqueCount="304">
  <si>
    <t>MEETING CALLED TO ORDER</t>
  </si>
  <si>
    <t>Category  (* = consent agenda)</t>
  </si>
  <si>
    <t>MI</t>
  </si>
  <si>
    <t>DT</t>
  </si>
  <si>
    <t>II</t>
  </si>
  <si>
    <t xml:space="preserve"> </t>
  </si>
  <si>
    <t>ME - Motion, External        MI - Motion, Internal</t>
  </si>
  <si>
    <t>ADJOURN</t>
  </si>
  <si>
    <t>NEW BUSINESS</t>
  </si>
  <si>
    <t>DT - Discussion Topic         II - Information Item</t>
  </si>
  <si>
    <t>GENERAL AND ADMINISTRATIVE</t>
  </si>
  <si>
    <t>RECESS FOR SUBGROUP MEETINGS</t>
  </si>
  <si>
    <t>1.1a</t>
  </si>
  <si>
    <t>1.1b</t>
  </si>
  <si>
    <t>1.1c</t>
  </si>
  <si>
    <t>CALL TO SEE IF THERE ARE ANY NEW PARTICIPANTS</t>
  </si>
  <si>
    <t>ANNOUNCEMENTS (Don’t forget to announce your name and affiliation before you speak)</t>
  </si>
  <si>
    <t>TG16t</t>
  </si>
  <si>
    <t>SC WNG</t>
  </si>
  <si>
    <t>Rolfe</t>
  </si>
  <si>
    <t>Kivinen</t>
  </si>
  <si>
    <t>Godfrey</t>
  </si>
  <si>
    <t>Kohno</t>
  </si>
  <si>
    <t>Jang</t>
  </si>
  <si>
    <t>Powell</t>
  </si>
  <si>
    <t xml:space="preserve">LIAISON REPORT: 802.18 </t>
  </si>
  <si>
    <t xml:space="preserve">LIAISON REPORT: 802.19 </t>
  </si>
  <si>
    <t xml:space="preserve">LIAISON REPORT: 802.11 </t>
  </si>
  <si>
    <t>Beecher</t>
  </si>
  <si>
    <t xml:space="preserve">AoB: </t>
  </si>
  <si>
    <t>LIAISON REPORT: 802.24</t>
  </si>
  <si>
    <t>TG4ab</t>
  </si>
  <si>
    <t>1.1d</t>
  </si>
  <si>
    <t>TG7a OCC</t>
  </si>
  <si>
    <t>Registration for this Session</t>
  </si>
  <si>
    <t>https://grouper.ieee.org/groups/802/15/pub/Meeting_Plan.html</t>
  </si>
  <si>
    <t>5</t>
  </si>
  <si>
    <t>3.1</t>
  </si>
  <si>
    <t>3.2</t>
  </si>
  <si>
    <t>7</t>
  </si>
  <si>
    <t>Item #</t>
  </si>
  <si>
    <t>Agenda Item</t>
  </si>
  <si>
    <t>Registration Link:</t>
  </si>
  <si>
    <t>Cat.</t>
  </si>
  <si>
    <t>Owner</t>
  </si>
  <si>
    <t>1.1e</t>
  </si>
  <si>
    <t>SUNDAY</t>
  </si>
  <si>
    <t>MONDAY</t>
  </si>
  <si>
    <t>TUESDAY</t>
  </si>
  <si>
    <t>WEDNESDAY</t>
  </si>
  <si>
    <t>THURSDAY</t>
  </si>
  <si>
    <t>FRIDAY</t>
  </si>
  <si>
    <t>SATURDAY</t>
  </si>
  <si>
    <t>07:00-07:30</t>
  </si>
  <si>
    <t>CONTINENTAL BREAKFAST</t>
  </si>
  <si>
    <t>07:30-08:00</t>
  </si>
  <si>
    <t>08:00-08:30</t>
  </si>
  <si>
    <t>TG6ma
BAN/
VAN</t>
  </si>
  <si>
    <t>08:30-09:00</t>
  </si>
  <si>
    <t>09:00-09:30</t>
  </si>
  <si>
    <t>09:30-10:00</t>
  </si>
  <si>
    <t>10:00-10:30</t>
  </si>
  <si>
    <t>Break</t>
  </si>
  <si>
    <t>10:30-11:00</t>
  </si>
  <si>
    <t>11:00-11:30</t>
  </si>
  <si>
    <t>11:30-12:00</t>
  </si>
  <si>
    <t>12:00-12:30</t>
  </si>
  <si>
    <t>12:30-13:00</t>
  </si>
  <si>
    <t>13:00-13:30</t>
  </si>
  <si>
    <t>13:30-14:00</t>
  </si>
  <si>
    <t>14:00-14:30</t>
  </si>
  <si>
    <t>14:30-15:00</t>
  </si>
  <si>
    <t>15:00-15:30</t>
  </si>
  <si>
    <t>15:30-16:00</t>
  </si>
  <si>
    <t>16:00-16:30</t>
  </si>
  <si>
    <t>16:30-17:00</t>
  </si>
  <si>
    <t>17:00-17:30</t>
  </si>
  <si>
    <t>17:30-18:00</t>
  </si>
  <si>
    <t>18:00-18:30</t>
  </si>
  <si>
    <t>18:30-19:00</t>
  </si>
  <si>
    <t>Dinner on your own</t>
  </si>
  <si>
    <t>19:00-19:30</t>
  </si>
  <si>
    <t>19:30-20:00</t>
  </si>
  <si>
    <t>20:00-20:30</t>
  </si>
  <si>
    <t>20:30-21:00</t>
  </si>
  <si>
    <t>21:00-21:30</t>
  </si>
  <si>
    <t>21:30-22:00</t>
  </si>
  <si>
    <t>22:00-22:30</t>
  </si>
  <si>
    <t>22:30-23:00</t>
  </si>
  <si>
    <t>LEGEND</t>
  </si>
  <si>
    <t>SC-IETF</t>
  </si>
  <si>
    <t>SC-M</t>
  </si>
  <si>
    <t>Standing Committee on Maintenance and Rules</t>
  </si>
  <si>
    <t>TG6ma</t>
  </si>
  <si>
    <t>SC-THz</t>
  </si>
  <si>
    <t>Standing Committee on Terahertz</t>
  </si>
  <si>
    <t>TG14</t>
  </si>
  <si>
    <t>TG15</t>
  </si>
  <si>
    <t>2.1</t>
  </si>
  <si>
    <t>Opening 802.15 WG meeting:</t>
  </si>
  <si>
    <t>Mid-Week 802.15 WG meeting:</t>
  </si>
  <si>
    <t>Closing 802.15 WG meeting:</t>
  </si>
  <si>
    <t>802 Wireless Chairs (WCSC) meeting:</t>
  </si>
  <si>
    <t>1.1f</t>
  </si>
  <si>
    <t>2.6</t>
  </si>
  <si>
    <t>1.5</t>
  </si>
  <si>
    <t>1.6</t>
  </si>
  <si>
    <t>1.7</t>
  </si>
  <si>
    <t>Closing motions
EC Agenda items
PAR extension needed
Any issues</t>
  </si>
  <si>
    <t>FUTURE MTGS AND POLLS</t>
  </si>
  <si>
    <t>3.1a</t>
  </si>
  <si>
    <t>3.1b</t>
  </si>
  <si>
    <t>3.1c</t>
  </si>
  <si>
    <t>3.1d</t>
  </si>
  <si>
    <t>3.1e</t>
  </si>
  <si>
    <t>Virtual Rm 1</t>
  </si>
  <si>
    <t>TG4me</t>
  </si>
  <si>
    <t>Stuebing</t>
  </si>
  <si>
    <t>Attendance requirements for Mtg.</t>
  </si>
  <si>
    <t>Subgroup Status and Objectives for Mtg.</t>
  </si>
  <si>
    <t>Mixed-Mode Meeting Ground Rules &amp; 75% Criteria</t>
  </si>
  <si>
    <t>SUB-GROUPS AND COMMITTEES OPENING VERBAL REPORTS</t>
  </si>
  <si>
    <t>SUB-GROUPS AND COMMITTEES MID-WEEK VERBAL UPDATES (UNLESS CLOSING REPORT)</t>
  </si>
  <si>
    <t>SUB-GROUPS AND COMMITTEES CLOSING REPORTS</t>
  </si>
  <si>
    <t>This session is part of the Nov. IEEE 802 Mtg.
  - You must pay the registration fee in order to attend
  - If you have not already done so, you can follow the registration link below
  - If you do not intend to register for this session you must leave this meeting and, if you have already logged attendance on IMAT,
    email Jon Rosdahl (jrosdahl@ieee.org), or your WG leadership to have it removed</t>
  </si>
  <si>
    <t>Virtual Rm 2</t>
  </si>
  <si>
    <t>Virtual Rm 3</t>
  </si>
  <si>
    <t>Virtual Rm 4</t>
  </si>
  <si>
    <t>15.4 Revision to 15.4-2020</t>
  </si>
  <si>
    <t>DirectVoteLive (DVL) for Closing Plenary [rem: highly recomm. to use one email for all 802 items]</t>
  </si>
  <si>
    <t>TG 4me Revision to 2020</t>
  </si>
  <si>
    <t>TG 6ma BAN/VAN Revision</t>
  </si>
  <si>
    <t>TG 7a OCC Amendment</t>
  </si>
  <si>
    <t>802.15
AC MEETING
(Virtual Rm 1)</t>
  </si>
  <si>
    <t>802.15 AC Meeting
(Virtual Rm 1)</t>
  </si>
  <si>
    <t>Recess</t>
  </si>
  <si>
    <t>802.15 WG Opening Plenary
(Virtual Rm 1)</t>
  </si>
  <si>
    <t>802.15 WG Closing Plenary
(Virtual Rm 1)</t>
  </si>
  <si>
    <t>Guidance Timing Local Time</t>
  </si>
  <si>
    <t>Status Update Topic</t>
  </si>
  <si>
    <t>AdHoc
-
Reqs.
WG15
Chair
Approv.</t>
  </si>
  <si>
    <t>SC
MAINT</t>
  </si>
  <si>
    <t>Midweek Subgroup Status Updates</t>
  </si>
  <si>
    <t>Au</t>
  </si>
  <si>
    <t>AOB</t>
  </si>
  <si>
    <t>LUNCH</t>
  </si>
  <si>
    <t>N/A</t>
  </si>
  <si>
    <t>AdHoc
-
Needs
WG15
Chair
Approv.</t>
  </si>
  <si>
    <t>Chair Reminders:
    - Show Patent Policy, Antitrust, Copyright,
      Ethics/Conduct, and Bylaws opening slides
      and ask patent claim question
    - Remind participants they must register and pay
      registation fee for meeting</t>
  </si>
  <si>
    <t>Opening 802.15 WG AC meeting:</t>
  </si>
  <si>
    <t>Mid-Week 802.15 WG AC meeting:</t>
  </si>
  <si>
    <t>802 Leadership Mtg. Update</t>
  </si>
  <si>
    <r>
      <t xml:space="preserve">Registration for the this Mtg. is required -
If you have not already done so, you can follow the registration link
</t>
    </r>
    <r>
      <rPr>
        <sz val="10"/>
        <rFont val="Times New Roman"/>
        <family val="1"/>
      </rPr>
      <t xml:space="preserve">    (</t>
    </r>
    <r>
      <rPr>
        <sz val="10"/>
        <color rgb="FF0000FF"/>
        <rFont val="Times New Roman"/>
        <family val="1"/>
      </rPr>
      <t>https://grouper.ieee.org/groups/802/15/pub/Meeting_Plan.html</t>
    </r>
    <r>
      <rPr>
        <sz val="10"/>
        <rFont val="Times New Roman"/>
        <family val="1"/>
      </rPr>
      <t>)</t>
    </r>
  </si>
  <si>
    <r>
      <rPr>
        <b/>
        <sz val="10"/>
        <rFont val="Times New Roman"/>
        <family val="1"/>
      </rPr>
      <t>REMOTE INFORMATION FOR THE WEEK</t>
    </r>
    <r>
      <rPr>
        <b/>
        <sz val="10"/>
        <color theme="10"/>
        <rFont val="Times New Roman"/>
        <family val="1"/>
      </rPr>
      <t xml:space="preserve">
</t>
    </r>
    <r>
      <rPr>
        <sz val="10"/>
        <color theme="10"/>
        <rFont val="Times New Roman"/>
        <family val="1"/>
      </rPr>
      <t xml:space="preserve">   </t>
    </r>
    <r>
      <rPr>
        <sz val="10"/>
        <rFont val="Times New Roman"/>
        <family val="1"/>
      </rPr>
      <t xml:space="preserve"> (</t>
    </r>
    <r>
      <rPr>
        <sz val="10"/>
        <color rgb="FF0000FF"/>
        <rFont val="Times New Roman"/>
        <family val="1"/>
      </rPr>
      <t>http://grouper.ieee.org/groups/802/15/calendar.html</t>
    </r>
    <r>
      <rPr>
        <sz val="10"/>
        <color theme="10"/>
        <rFont val="Times New Roman"/>
        <family val="1"/>
      </rPr>
      <t>)</t>
    </r>
  </si>
  <si>
    <r>
      <t xml:space="preserve">IEEE PATENT POLICY--CALL FOR LOAs
</t>
    </r>
    <r>
      <rPr>
        <sz val="10"/>
        <rFont val="Times New Roman"/>
        <family val="1"/>
      </rPr>
      <t xml:space="preserve">    (</t>
    </r>
    <r>
      <rPr>
        <sz val="10"/>
        <color rgb="FF0000FF"/>
        <rFont val="Times New Roman"/>
        <family val="1"/>
      </rPr>
      <t>https://mentor.ieee.org/myproject/Public/mytools/mob/slideset.pdf</t>
    </r>
    <r>
      <rPr>
        <sz val="10"/>
        <rFont val="Times New Roman"/>
        <family val="1"/>
      </rPr>
      <t>)</t>
    </r>
  </si>
  <si>
    <r>
      <t xml:space="preserve">IEEE COPYRIGHT POLICY
</t>
    </r>
    <r>
      <rPr>
        <sz val="10"/>
        <rFont val="Times New Roman"/>
        <family val="1"/>
      </rPr>
      <t xml:space="preserve">    (</t>
    </r>
    <r>
      <rPr>
        <sz val="10"/>
        <color rgb="FF0000FF"/>
        <rFont val="Times New Roman"/>
        <family val="1"/>
      </rPr>
      <t>https://standards.ieee.org/wp-content/uploads/2022/02/ieee-sa-copyright-policy.pdf</t>
    </r>
    <r>
      <rPr>
        <sz val="10"/>
        <rFont val="Times New Roman"/>
        <family val="1"/>
      </rPr>
      <t>)</t>
    </r>
  </si>
  <si>
    <r>
      <t xml:space="preserve">IEEE PARTICIPANT BEHAVIOR
</t>
    </r>
    <r>
      <rPr>
        <sz val="10"/>
        <rFont val="Times New Roman"/>
        <family val="1"/>
      </rPr>
      <t xml:space="preserve">    (</t>
    </r>
    <r>
      <rPr>
        <sz val="10"/>
        <color rgb="FF0000FF"/>
        <rFont val="Times New Roman"/>
        <family val="1"/>
      </rPr>
      <t>https://standards.ieee.org/wp-content/uploads/import/documents/other/Participant-Behavior-Individual-Method.pdf</t>
    </r>
    <r>
      <rPr>
        <sz val="10"/>
        <rFont val="Times New Roman"/>
        <family val="1"/>
      </rPr>
      <t>)</t>
    </r>
  </si>
  <si>
    <t>Petrick</t>
  </si>
  <si>
    <t>All</t>
  </si>
  <si>
    <t>Adjourn</t>
  </si>
  <si>
    <t>TG4ac</t>
  </si>
  <si>
    <t>15.4 Amend: Privacy</t>
  </si>
  <si>
    <t>15.6 Revision to 15.6-2012 (and adding BAN/VAN)</t>
  </si>
  <si>
    <t>TG7a</t>
  </si>
  <si>
    <t>Agenda for WG15 AC Mtg. -</t>
  </si>
  <si>
    <t>TG 4ac Privacy Amendment</t>
  </si>
  <si>
    <t># slots
requested</t>
  </si>
  <si>
    <t>Local
Time</t>
  </si>
  <si>
    <t>Opening 802 Wireless:</t>
  </si>
  <si>
    <t>Opening 802 LMSC:</t>
  </si>
  <si>
    <t>Closing 802 LMSC:</t>
  </si>
  <si>
    <t>4.10</t>
  </si>
  <si>
    <t>4.13</t>
  </si>
  <si>
    <t>All motions for WG closing are due to WG Chair (Clint Powell), and WG Vice-Chair (Phil Beecher) immediately after the close of your last mtg.</t>
  </si>
  <si>
    <t>WG ADMIN ITEMS - N/A</t>
  </si>
  <si>
    <t>SC MAINT/RULES</t>
  </si>
  <si>
    <t>Social</t>
  </si>
  <si>
    <t>802.15 WNG meeting:</t>
  </si>
  <si>
    <t>TREASURER'S REPORT (ec-23-0003-0x-WCSC)</t>
  </si>
  <si>
    <t>2024 SASB Dates</t>
  </si>
  <si>
    <t>This Mtg. is being held Mixed-Mode as per the vote in the 802 LMSC</t>
  </si>
  <si>
    <t>The weekly session of the IEEE P802.15 WG on WSN is given in graphic format below. Local Time is meeting location time.</t>
  </si>
  <si>
    <r>
      <rPr>
        <b/>
        <u/>
        <sz val="10"/>
        <rFont val="Times New Roman"/>
        <family val="1"/>
      </rPr>
      <t>Running Subgroup Mtgs.</t>
    </r>
    <r>
      <rPr>
        <b/>
        <sz val="10"/>
        <rFont val="Times New Roman"/>
        <family val="1"/>
      </rPr>
      <t xml:space="preserve">
Every Subgroup mtg. requires a Chair, Vice-Chair, or other Subgroup Officer (in person or remote) to run each mtg. of the Subgroup.
Every Subgroup mtg. requires a designated person in person to run the video and audio for the virtual component.
    - A 2nd computer is highly encouraged (hotel or 802 will not supply this, to be brought by Subgroup
      designee), which needs to support HDMI out and audio in/out via USB
    - Training on the video/audio tool will be provided before and possibly at the mtg. as well
All Subgroup Chairs must identify who will be Chairing (if not the Chair) and who will be running the video and audio portion of virtual component in person and send info to WG Chair and Vice Chairs no later than 30 days prior to the start of the mtg.</t>
    </r>
  </si>
  <si>
    <t>n/a</t>
  </si>
  <si>
    <t xml:space="preserve">    Motions @ EOW
        - …
        - …
        - …
        - …
        - …</t>
  </si>
  <si>
    <t>15.7 Amend: Optical Camera Communications (OCC)</t>
  </si>
  <si>
    <t>Update on NesCom and RevCom and Dates
    - See SASB Dates TAB(s)</t>
  </si>
  <si>
    <t>NesCom RevCom SA Stds. Board UPDATES - (see SASB TAB(s) for important dates)</t>
  </si>
  <si>
    <t>POLLS - In person and ePolls</t>
  </si>
  <si>
    <t>SC IETF - update at WG15 Mid-Week</t>
  </si>
  <si>
    <t>2.5</t>
  </si>
  <si>
    <t>1.1g</t>
  </si>
  <si>
    <t>2.7</t>
  </si>
  <si>
    <t>4.1</t>
  </si>
  <si>
    <t>Kurner</t>
  </si>
  <si>
    <t>4.15</t>
  </si>
  <si>
    <t>Report given during Mid-Week</t>
  </si>
  <si>
    <t>RECESS FOR WNG</t>
  </si>
  <si>
    <t>WEBEX INFO</t>
  </si>
  <si>
    <t>close rpt. doc. #</t>
  </si>
  <si>
    <t>TG4ad</t>
  </si>
  <si>
    <t>15.4 Amend: Next Gen SUN PHYs</t>
  </si>
  <si>
    <t>Joint .15/.1 Mtg.</t>
  </si>
  <si>
    <t>CHAIR'S ADVISORY COMMITTEE (CAC) (minutes: 15-24-0xxx-0x)</t>
  </si>
  <si>
    <t>4.16</t>
  </si>
  <si>
    <t>WG15</t>
  </si>
  <si>
    <t>SC WNG
(Virtual Rm 1)</t>
  </si>
  <si>
    <t>Standing Committee on Wireless Next Generation</t>
  </si>
  <si>
    <t>4.20</t>
  </si>
  <si>
    <t>4.17</t>
  </si>
  <si>
    <t>4.18</t>
  </si>
  <si>
    <t>Standing Committee on IETF Related Activities (part of WG Mid-Week)</t>
  </si>
  <si>
    <t>Joint .15/.11 Mtg.</t>
  </si>
  <si>
    <t>Mtg. Requests</t>
  </si>
  <si>
    <t>Virtual
Rm 1</t>
  </si>
  <si>
    <t>Next Session Info</t>
  </si>
  <si>
    <t>Call Requests Until Next Session</t>
  </si>
  <si>
    <t>One non joint overlapping with 802.24 (T&amp;W PM2) and 15.4ad</t>
  </si>
  <si>
    <t>802
JTC1
802.24</t>
  </si>
  <si>
    <t xml:space="preserve">Dinner on
your own
</t>
  </si>
  <si>
    <t>802 Activities (LMSC or Other)</t>
  </si>
  <si>
    <t>Jnt/Rec See 802 Cal.</t>
  </si>
  <si>
    <t>Joint Mtg. w/Other 802 WG &amp; WG Offering Reciprocal Credit - See 802 Cal. for Webex Info</t>
  </si>
  <si>
    <t>IG Access</t>
  </si>
  <si>
    <t>Interest Group on Access Techniques</t>
  </si>
  <si>
    <t>802.15 WG Activities &amp; Joint WG Activities</t>
  </si>
  <si>
    <t>IG
Access</t>
  </si>
  <si>
    <t>2.8</t>
  </si>
  <si>
    <t>2.9</t>
  </si>
  <si>
    <t>Interest Group on Next Gen OWC</t>
  </si>
  <si>
    <t>Plus 4 ad-hoc as in July</t>
  </si>
  <si>
    <t>Any slot not conflicting with .18 and of course all of Ben's other mtgs.</t>
  </si>
  <si>
    <t>444 r1</t>
  </si>
  <si>
    <t>Vote on offering TG4ab D01 for Sale Y/N/A 34/5/12 (66.7%, 9.8%, 23.5%)</t>
  </si>
  <si>
    <t>PM2 followed by PM1</t>
  </si>
  <si>
    <t>TG4ae</t>
  </si>
  <si>
    <t>TG9a</t>
  </si>
  <si>
    <t>802.15 WG
Prep</t>
  </si>
  <si>
    <t>TG4ac
Privacy</t>
  </si>
  <si>
    <t>WIRELESS CHAIRS STEERING COMMITTEE (WCSC) (minutes: ec-24-0xxx-00-WCSC)</t>
  </si>
  <si>
    <t>802.15 WG Prep</t>
  </si>
  <si>
    <t>4.8</t>
  </si>
  <si>
    <t>4.19</t>
  </si>
  <si>
    <t>2 for Nov.</t>
  </si>
  <si>
    <t>802 (in-person) Mtg. Registration Fees &amp; Deadlines have been set at $600 until Friday, September 20th, 2024, $800 through Friday, November 1st, 2024, and $1000 after Friday, November 1st, 2024 
Additional In Hotel Stay Discount of $300
Student Rate $100</t>
  </si>
  <si>
    <t>WG15 TG
Tech Ed</t>
  </si>
  <si>
    <t>802 Wireless
Chairs
Standing Committee</t>
  </si>
  <si>
    <t>15.4 Amend: Ascon Cryptographic Algorithms</t>
  </si>
  <si>
    <t>TG 9a EDHOC KMP Amendment</t>
  </si>
  <si>
    <t>TG 4ae Ascon Cryptographic Algorithms Amendment</t>
  </si>
  <si>
    <t>15.9 Amend: EDHOC KMP</t>
  </si>
  <si>
    <t>TG4ae
Ascon
Crypt Alg</t>
  </si>
  <si>
    <t>TG9a
EDHOC KMP</t>
  </si>
  <si>
    <t>WEBEX/ATTENDANCE/VOTERS (voters: 122, nearly: 3, aspirant: 25)</t>
  </si>
  <si>
    <t>WG OPENING REPORT (15-24-0430-01)</t>
  </si>
  <si>
    <t>Krieger</t>
  </si>
  <si>
    <t>Almholt, Rolfe, Beecher</t>
  </si>
  <si>
    <t>Questions/discussion on IEEE 802 Response to FCC Petition by NextNav</t>
  </si>
  <si>
    <r>
      <t xml:space="preserve">IEEE 802 LinkedIn Publicity Page: </t>
    </r>
    <r>
      <rPr>
        <sz val="10"/>
        <rFont val="Times New Roman"/>
        <family val="1"/>
      </rPr>
      <t>(</t>
    </r>
    <r>
      <rPr>
        <sz val="10"/>
        <color rgb="FF0000FF"/>
        <rFont val="Times New Roman"/>
        <family val="1"/>
      </rPr>
      <t>https://mentor.ieee.org/myproject/Public/mytools/mob/slideset.pdf</t>
    </r>
    <r>
      <rPr>
        <sz val="10"/>
        <rFont val="Times New Roman"/>
        <family val="1"/>
      </rPr>
      <t>)</t>
    </r>
  </si>
  <si>
    <t>153rd IEEE 802.15 WSN SESSION</t>
  </si>
  <si>
    <t>Hyatt Regency - Vancouver, BC</t>
  </si>
  <si>
    <t>153rd IEEE 802.15 WSN Session</t>
  </si>
  <si>
    <t>802 LMSC
 CLOSING MEETING</t>
  </si>
  <si>
    <t>802 LMSC
OPENING MEETING</t>
  </si>
  <si>
    <t>Joint
.15 /.1</t>
  </si>
  <si>
    <t>Joint
.15 /.11
Coex.</t>
  </si>
  <si>
    <t>JAN. 2025 802 WIRELESS PLENARY MIXED MODE MTG. - PLAN OF RECORD AND MTG INFO</t>
  </si>
  <si>
    <t>802 LMSC
Workshop</t>
  </si>
  <si>
    <t>Jnt/Recip 
Credit
See 802
Cal</t>
  </si>
  <si>
    <t>TG4ad
NG SUN PHYs</t>
  </si>
  <si>
    <t>TG4ab
NG UWB</t>
  </si>
  <si>
    <t>TG16t
Lic NB</t>
  </si>
  <si>
    <t>15.4 Amend: Next Gen UWB</t>
  </si>
  <si>
    <t>IG NG OWC</t>
  </si>
  <si>
    <t>TG 4ad NG SUN PHYs Amendment</t>
  </si>
  <si>
    <t>TG 16t Lic NB Amendment</t>
  </si>
  <si>
    <t>IG
NG OWC</t>
  </si>
  <si>
    <t>TG 15 NB AHN New Standard - IN HIBERNATION</t>
  </si>
  <si>
    <t>TG 4ab NG UWB Amendment</t>
  </si>
  <si>
    <t>UWB Ad Hoc Networks (in hibernation)</t>
  </si>
  <si>
    <t>NB Ad Hoc Networks (in hibernation)</t>
  </si>
  <si>
    <t>16 Amend: Licensed Narrowband</t>
  </si>
  <si>
    <t>-</t>
  </si>
  <si>
    <t>Not overlaping mtg w/ TG4me and 4ae and 9a</t>
  </si>
  <si>
    <t>None on THURS PM1</t>
  </si>
  <si>
    <t>Calls: on 9/26 &amp; 10/17 @ 6am Pacific</t>
  </si>
  <si>
    <t>2 before TUES 5pm, 1 on WED before 5pm, 1 on THURS</t>
  </si>
  <si>
    <t>Calls: sched for 9/23 @ 10am Eastern, by TG chair - add to WG15 cal.</t>
  </si>
  <si>
    <t>Calls: TG Chair will send WG15 Chair email request</t>
  </si>
  <si>
    <t>AM1 on THURS</t>
  </si>
  <si>
    <t>AM2 on PM1 THURS</t>
  </si>
  <si>
    <t>TUES - THURS (PM1 or AM2 for THURS), avoid Tero conflicts</t>
  </si>
  <si>
    <t>Call sched for 10/8 @ 8am Paific, by TG chair - add to WG15 cal.</t>
  </si>
  <si>
    <t>JTC1 meets on TUES PM2 free for PHIL</t>
  </si>
  <si>
    <r>
      <t xml:space="preserve">Calls: TUES &amp; THURS weekly starting 9/24 @ 6am </t>
    </r>
    <r>
      <rPr>
        <b/>
        <sz val="10"/>
        <color rgb="FF000000"/>
        <rFont val="Times New Roman"/>
        <family val="1"/>
      </rPr>
      <t xml:space="preserve">&amp; 9/26 </t>
    </r>
    <r>
      <rPr>
        <b/>
        <sz val="10"/>
        <color indexed="8"/>
        <rFont val="Times New Roman"/>
        <family val="1"/>
      </rPr>
      <t>@ 3pm Pacific</t>
    </r>
  </si>
  <si>
    <t>SC
THz</t>
  </si>
  <si>
    <t>SC THz</t>
  </si>
  <si>
    <t>REVIEW AND APPROVE MTG AGENDA (15-24-0xxx-02)</t>
  </si>
  <si>
    <t>APPROVE THE MINUTES FROM Prior Mtg. (15-24-0xxx-00)</t>
  </si>
  <si>
    <t>802.15 WG will hold its session Jan. 12-16, 2024, with the in-person part being held at the Kobe Conventoion Center, Kobe, Japan.</t>
  </si>
  <si>
    <t>Plans for Jan. Mtg.</t>
  </si>
  <si>
    <t>TG 14 IR UWB AHN New Standard - IN HIBERNATION</t>
  </si>
  <si>
    <t>802.15 WG Midweek Plenary
(Virtual Rm 1)</t>
  </si>
  <si>
    <t>R2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</si>
</sst>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General_)"/>
    <numFmt numFmtId="165" formatCode="hh:mm\ AM/PM_)"/>
    <numFmt numFmtId="166" formatCode="_([$€]* #,##0.00_);_([$€]* \(#,##0.00\);_([$€]* &quot;-&quot;??_);_(@_)"/>
    <numFmt numFmtId="167" formatCode="[$-F800]dddd\,\ mmmm\ dd\,\ yyyy"/>
    <numFmt numFmtId="168" formatCode="[$-409]dd\-mmm\-yy;@"/>
  </numFmts>
  <fonts count="59" x14ac:knownFonts="1">
    <font>
      <sz val="12"/>
      <name val="Courie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color indexed="8"/>
      <name val="Times New Roman"/>
      <family val="1"/>
    </font>
    <font>
      <b/>
      <sz val="10"/>
      <name val="Times New Roman"/>
      <family val="1"/>
    </font>
    <font>
      <sz val="12"/>
      <name val="Courier"/>
      <family val="3"/>
    </font>
    <font>
      <sz val="12"/>
      <color indexed="8"/>
      <name val="Courier"/>
      <family val="3"/>
    </font>
    <font>
      <sz val="10"/>
      <color indexed="8"/>
      <name val="Times New Roman"/>
      <family val="1"/>
    </font>
    <font>
      <b/>
      <sz val="14"/>
      <color indexed="8"/>
      <name val="Times New Roman"/>
      <family val="1"/>
    </font>
    <font>
      <sz val="12"/>
      <color indexed="8"/>
      <name val="Times New Roman"/>
      <family val="1"/>
    </font>
    <font>
      <sz val="16"/>
      <name val="Arial"/>
      <family val="2"/>
    </font>
    <font>
      <b/>
      <sz val="14"/>
      <name val="Arial"/>
      <family val="2"/>
    </font>
    <font>
      <b/>
      <u/>
      <sz val="10"/>
      <color theme="10"/>
      <name val="Arial"/>
      <family val="2"/>
    </font>
    <font>
      <sz val="14"/>
      <color rgb="FF000000"/>
      <name val="Helvetica"/>
      <family val="2"/>
    </font>
    <font>
      <sz val="10"/>
      <name val="Times New Roman"/>
      <family val="1"/>
    </font>
    <font>
      <b/>
      <sz val="10"/>
      <color theme="1"/>
      <name val="Times New Roman"/>
      <family val="1"/>
    </font>
    <font>
      <b/>
      <u/>
      <sz val="10"/>
      <name val="Arial"/>
      <family val="2"/>
    </font>
    <font>
      <sz val="10"/>
      <name val="Courier"/>
    </font>
    <font>
      <sz val="10"/>
      <color rgb="FF000000"/>
      <name val="Arial"/>
      <family val="2"/>
    </font>
    <font>
      <b/>
      <sz val="10"/>
      <color rgb="FF000000"/>
      <name val="Arial"/>
      <family val="2"/>
    </font>
    <font>
      <b/>
      <sz val="11"/>
      <name val="Arial"/>
      <family val="2"/>
    </font>
    <font>
      <b/>
      <sz val="10"/>
      <name val="Arial"/>
      <family val="2"/>
    </font>
    <font>
      <b/>
      <sz val="10"/>
      <color indexed="50"/>
      <name val="Arial"/>
      <family val="2"/>
    </font>
    <font>
      <b/>
      <sz val="10"/>
      <color indexed="8"/>
      <name val="Arial"/>
      <family val="2"/>
    </font>
    <font>
      <b/>
      <sz val="8"/>
      <name val="Arial"/>
      <family val="2"/>
    </font>
    <font>
      <b/>
      <sz val="8"/>
      <color theme="0"/>
      <name val="Arial"/>
      <family val="2"/>
    </font>
    <font>
      <b/>
      <sz val="10"/>
      <color indexed="9"/>
      <name val="Arial"/>
      <family val="2"/>
    </font>
    <font>
      <b/>
      <sz val="8"/>
      <color indexed="9"/>
      <name val="Arial"/>
      <family val="2"/>
    </font>
    <font>
      <b/>
      <sz val="10"/>
      <color indexed="14"/>
      <name val="Arial"/>
      <family val="2"/>
    </font>
    <font>
      <b/>
      <sz val="9"/>
      <color indexed="14"/>
      <name val="Arial"/>
      <family val="2"/>
    </font>
    <font>
      <b/>
      <sz val="10"/>
      <color indexed="62"/>
      <name val="Arial"/>
      <family val="2"/>
    </font>
    <font>
      <b/>
      <sz val="9"/>
      <color indexed="11"/>
      <name val="Arial"/>
      <family val="2"/>
    </font>
    <font>
      <b/>
      <sz val="10"/>
      <color indexed="11"/>
      <name val="Arial"/>
      <family val="2"/>
    </font>
    <font>
      <b/>
      <sz val="10"/>
      <color theme="3" tint="0.39997558519241921"/>
      <name val="Arial"/>
      <family val="2"/>
    </font>
    <font>
      <b/>
      <sz val="10"/>
      <color indexed="61"/>
      <name val="Arial"/>
      <family val="2"/>
    </font>
    <font>
      <b/>
      <sz val="7"/>
      <name val="Arial"/>
      <family val="2"/>
    </font>
    <font>
      <sz val="11"/>
      <name val="Calibri"/>
      <family val="2"/>
    </font>
    <font>
      <u/>
      <sz val="11"/>
      <color theme="10"/>
      <name val="Calibri"/>
      <family val="2"/>
      <scheme val="minor"/>
    </font>
    <font>
      <b/>
      <sz val="9"/>
      <color theme="0"/>
      <name val="Arial"/>
      <family val="2"/>
    </font>
    <font>
      <b/>
      <sz val="10"/>
      <name val="Courier"/>
    </font>
    <font>
      <b/>
      <sz val="10"/>
      <color indexed="8"/>
      <name val="Courier"/>
      <family val="3"/>
    </font>
    <font>
      <b/>
      <u/>
      <sz val="10"/>
      <name val="Times New Roman"/>
      <family val="1"/>
    </font>
    <font>
      <u/>
      <sz val="10"/>
      <color theme="10"/>
      <name val="Arial"/>
      <family val="2"/>
    </font>
    <font>
      <b/>
      <sz val="10"/>
      <color theme="10"/>
      <name val="Times New Roman"/>
      <family val="1"/>
    </font>
    <font>
      <sz val="10"/>
      <color theme="10"/>
      <name val="Times New Roman"/>
      <family val="1"/>
    </font>
    <font>
      <sz val="10"/>
      <color rgb="FF0000FF"/>
      <name val="Times New Roman"/>
      <family val="1"/>
    </font>
    <font>
      <b/>
      <sz val="9"/>
      <color theme="1"/>
      <name val="Arial"/>
      <family val="2"/>
    </font>
    <font>
      <b/>
      <sz val="20"/>
      <name val="Arial"/>
      <family val="2"/>
    </font>
    <font>
      <b/>
      <sz val="10"/>
      <color rgb="FF0000FF"/>
      <name val="Arial"/>
      <family val="2"/>
    </font>
    <font>
      <b/>
      <sz val="36"/>
      <color theme="0"/>
      <name val="Arial"/>
      <family val="2"/>
    </font>
    <font>
      <b/>
      <sz val="18"/>
      <color theme="0"/>
      <name val="Arial"/>
      <family val="2"/>
    </font>
    <font>
      <b/>
      <sz val="10"/>
      <color theme="0"/>
      <name val="Arial"/>
      <family val="2"/>
    </font>
    <font>
      <sz val="10"/>
      <color theme="0"/>
      <name val="Arial"/>
      <family val="2"/>
    </font>
    <font>
      <b/>
      <sz val="9"/>
      <name val="Arial"/>
      <family val="2"/>
    </font>
    <font>
      <b/>
      <u/>
      <sz val="8"/>
      <color rgb="FF0000FF"/>
      <name val="Arial"/>
      <family val="2"/>
    </font>
    <font>
      <b/>
      <u/>
      <sz val="9"/>
      <color theme="0"/>
      <name val="Arial"/>
      <family val="2"/>
    </font>
    <font>
      <b/>
      <sz val="10"/>
      <color rgb="FF000000"/>
      <name val="Times New Roman"/>
      <family val="1"/>
    </font>
  </fonts>
  <fills count="33">
    <fill>
      <patternFill patternType="none"/>
    </fill>
    <fill>
      <patternFill patternType="gray125"/>
    </fill>
    <fill>
      <patternFill patternType="solid">
        <fgColor theme="0" tint="-0.14999847407452621"/>
        <bgColor indexed="64"/>
      </patternFill>
    </fill>
    <fill>
      <patternFill patternType="solid">
        <fgColor rgb="FF92D050"/>
        <bgColor indexed="64"/>
      </patternFill>
    </fill>
    <fill>
      <patternFill patternType="solid">
        <fgColor rgb="FFFFC000"/>
        <bgColor indexed="64"/>
      </patternFill>
    </fill>
    <fill>
      <patternFill patternType="solid">
        <fgColor indexed="8"/>
        <bgColor indexed="64"/>
      </patternFill>
    </fill>
    <fill>
      <patternFill patternType="solid">
        <fgColor rgb="FFFFCC99"/>
        <bgColor indexed="64"/>
      </patternFill>
    </fill>
    <fill>
      <patternFill patternType="solid">
        <fgColor indexed="43"/>
        <bgColor indexed="64"/>
      </patternFill>
    </fill>
    <fill>
      <patternFill patternType="solid">
        <fgColor rgb="FFFFFF99"/>
        <bgColor indexed="64"/>
      </patternFill>
    </fill>
    <fill>
      <patternFill patternType="solid">
        <fgColor indexed="55"/>
        <bgColor indexed="64"/>
      </patternFill>
    </fill>
    <fill>
      <patternFill patternType="solid">
        <fgColor rgb="FF0000FF"/>
        <bgColor indexed="64"/>
      </patternFill>
    </fill>
    <fill>
      <patternFill patternType="solid">
        <fgColor indexed="23"/>
        <bgColor indexed="64"/>
      </patternFill>
    </fill>
    <fill>
      <patternFill patternType="solid">
        <fgColor rgb="FF66FFFF"/>
        <bgColor indexed="64"/>
      </patternFill>
    </fill>
    <fill>
      <patternFill patternType="solid">
        <fgColor theme="2" tint="-9.9978637043366805E-2"/>
        <bgColor indexed="64"/>
      </patternFill>
    </fill>
    <fill>
      <patternFill patternType="darkDown">
        <bgColor theme="0" tint="-0.14996795556505021"/>
      </patternFill>
    </fill>
    <fill>
      <patternFill patternType="solid">
        <fgColor rgb="FF96368B"/>
        <bgColor indexed="64"/>
      </patternFill>
    </fill>
    <fill>
      <patternFill patternType="solid">
        <fgColor indexed="42"/>
        <bgColor indexed="64"/>
      </patternFill>
    </fill>
    <fill>
      <patternFill patternType="solid">
        <fgColor rgb="FF66CCFF"/>
        <bgColor indexed="64"/>
      </patternFill>
    </fill>
    <fill>
      <patternFill patternType="solid">
        <fgColor theme="9" tint="-0.249977111117893"/>
        <bgColor indexed="64"/>
      </patternFill>
    </fill>
    <fill>
      <patternFill patternType="solid">
        <fgColor rgb="FFFFFF00"/>
        <bgColor indexed="64"/>
      </patternFill>
    </fill>
    <fill>
      <patternFill patternType="solid">
        <fgColor rgb="FFFFABAB"/>
        <bgColor indexed="64"/>
      </patternFill>
    </fill>
    <fill>
      <patternFill patternType="solid">
        <fgColor rgb="FF37FB82"/>
        <bgColor indexed="64"/>
      </patternFill>
    </fill>
    <fill>
      <patternFill patternType="solid">
        <fgColor rgb="FFFF0000"/>
        <bgColor indexed="64"/>
      </patternFill>
    </fill>
    <fill>
      <patternFill patternType="solid">
        <fgColor indexed="9"/>
        <bgColor indexed="64"/>
      </patternFill>
    </fill>
    <fill>
      <patternFill patternType="solid">
        <fgColor rgb="FF0070C0"/>
        <bgColor indexed="64"/>
      </patternFill>
    </fill>
    <fill>
      <patternFill patternType="solid">
        <fgColor theme="8" tint="0.79998168889431442"/>
        <bgColor indexed="64"/>
      </patternFill>
    </fill>
    <fill>
      <patternFill patternType="solid">
        <fgColor theme="4" tint="-0.249977111117893"/>
        <bgColor indexed="64"/>
      </patternFill>
    </fill>
    <fill>
      <patternFill patternType="solid">
        <fgColor rgb="FFCC00FF"/>
        <bgColor indexed="64"/>
      </patternFill>
    </fill>
    <fill>
      <patternFill patternType="solid">
        <fgColor rgb="FFDDD9C4"/>
        <bgColor indexed="64"/>
      </patternFill>
    </fill>
    <fill>
      <patternFill patternType="solid">
        <fgColor theme="2" tint="-0.499984740745262"/>
        <bgColor indexed="64"/>
      </patternFill>
    </fill>
    <fill>
      <patternFill patternType="solid">
        <fgColor theme="0"/>
        <bgColor indexed="64"/>
      </patternFill>
    </fill>
    <fill>
      <patternFill patternType="solid">
        <fgColor rgb="FF969696"/>
        <bgColor indexed="64"/>
      </patternFill>
    </fill>
    <fill>
      <patternFill patternType="solid">
        <fgColor theme="6" tint="-0.249977111117893"/>
        <bgColor indexed="64"/>
      </patternFill>
    </fill>
  </fills>
  <borders count="35">
    <border>
      <left/>
      <right/>
      <top/>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top style="medium">
        <color indexed="64"/>
      </top>
      <bottom/>
      <diagonal/>
    </border>
    <border>
      <left style="medium">
        <color indexed="64"/>
      </left>
      <right/>
      <top/>
      <bottom/>
      <diagonal/>
    </border>
    <border>
      <left/>
      <right/>
      <top/>
      <bottom style="medium">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right/>
      <top style="medium">
        <color indexed="64"/>
      </top>
      <bottom style="thin">
        <color indexed="64"/>
      </bottom>
      <diagonal/>
    </border>
  </borders>
  <cellStyleXfs count="9">
    <xf numFmtId="164" fontId="0" fillId="0" borderId="0"/>
    <xf numFmtId="166" fontId="4" fillId="0" borderId="0" applyFont="0" applyFill="0" applyBorder="0" applyAlignment="0" applyProtection="0"/>
    <xf numFmtId="164" fontId="7" fillId="0" borderId="0"/>
    <xf numFmtId="164" fontId="7" fillId="0" borderId="0"/>
    <xf numFmtId="164" fontId="14" fillId="0" borderId="0" applyNumberFormat="0" applyFill="0" applyBorder="0" applyAlignment="0" applyProtection="0"/>
    <xf numFmtId="0" fontId="3" fillId="0" borderId="0"/>
    <xf numFmtId="0" fontId="39" fillId="0" borderId="0" applyNumberFormat="0" applyFill="0" applyBorder="0" applyAlignment="0" applyProtection="0"/>
    <xf numFmtId="0" fontId="2" fillId="0" borderId="0"/>
    <xf numFmtId="0" fontId="1" fillId="0" borderId="0"/>
  </cellStyleXfs>
  <cellXfs count="401">
    <xf numFmtId="164" fontId="0" fillId="0" borderId="0" xfId="0"/>
    <xf numFmtId="164" fontId="6" fillId="0" borderId="0" xfId="0" applyFont="1"/>
    <xf numFmtId="164" fontId="5" fillId="0" borderId="0" xfId="0" applyFont="1" applyAlignment="1">
      <alignment horizontal="left"/>
    </xf>
    <xf numFmtId="49" fontId="5" fillId="0" borderId="0" xfId="0" applyNumberFormat="1" applyFont="1" applyAlignment="1">
      <alignment horizontal="left"/>
    </xf>
    <xf numFmtId="49" fontId="5" fillId="0" borderId="0" xfId="0" quotePrefix="1" applyNumberFormat="1" applyFont="1" applyAlignment="1">
      <alignment horizontal="left"/>
    </xf>
    <xf numFmtId="164" fontId="6" fillId="0" borderId="0" xfId="0" applyFont="1" applyAlignment="1">
      <alignment horizontal="left" indent="2"/>
    </xf>
    <xf numFmtId="164" fontId="8" fillId="0" borderId="0" xfId="0" applyFont="1"/>
    <xf numFmtId="164" fontId="9" fillId="0" borderId="0" xfId="0" applyFont="1"/>
    <xf numFmtId="164" fontId="5" fillId="0" borderId="0" xfId="0" applyFont="1"/>
    <xf numFmtId="164" fontId="10" fillId="0" borderId="0" xfId="0" quotePrefix="1" applyFont="1" applyAlignment="1">
      <alignment horizontal="left" vertical="top"/>
    </xf>
    <xf numFmtId="164" fontId="10" fillId="0" borderId="0" xfId="0" applyFont="1" applyAlignment="1">
      <alignment vertical="top"/>
    </xf>
    <xf numFmtId="164" fontId="11" fillId="0" borderId="0" xfId="0" applyFont="1" applyAlignment="1">
      <alignment vertical="top"/>
    </xf>
    <xf numFmtId="164" fontId="5" fillId="0" borderId="0" xfId="0" applyFont="1" applyAlignment="1">
      <alignment horizontal="left" indent="1"/>
    </xf>
    <xf numFmtId="164" fontId="5" fillId="0" borderId="0" xfId="0" applyFont="1" applyAlignment="1">
      <alignment horizontal="left" indent="2"/>
    </xf>
    <xf numFmtId="164" fontId="9" fillId="0" borderId="0" xfId="2" applyFont="1" applyAlignment="1">
      <alignment horizontal="left" vertical="center"/>
    </xf>
    <xf numFmtId="164" fontId="9" fillId="0" borderId="0" xfId="2" applyFont="1" applyAlignment="1">
      <alignment horizontal="left" vertical="center" wrapText="1"/>
    </xf>
    <xf numFmtId="164" fontId="5" fillId="0" borderId="0" xfId="2" applyFont="1" applyAlignment="1">
      <alignment horizontal="center" vertical="center"/>
    </xf>
    <xf numFmtId="164" fontId="11" fillId="0" borderId="0" xfId="3" applyFont="1" applyAlignment="1">
      <alignment horizontal="left" vertical="center"/>
    </xf>
    <xf numFmtId="0" fontId="9" fillId="0" borderId="0" xfId="2" applyNumberFormat="1" applyFont="1" applyAlignment="1">
      <alignment horizontal="left" vertical="center"/>
    </xf>
    <xf numFmtId="0" fontId="5" fillId="0" borderId="0" xfId="0" applyNumberFormat="1" applyFont="1" applyAlignment="1">
      <alignment horizontal="left"/>
    </xf>
    <xf numFmtId="164" fontId="6" fillId="0" borderId="0" xfId="0" applyFont="1" applyAlignment="1">
      <alignment horizontal="left"/>
    </xf>
    <xf numFmtId="164" fontId="5" fillId="0" borderId="0" xfId="0" applyFont="1" applyAlignment="1">
      <alignment horizontal="left" wrapText="1"/>
    </xf>
    <xf numFmtId="164" fontId="6" fillId="0" borderId="0" xfId="0" applyFont="1" applyAlignment="1">
      <alignment horizontal="left" indent="1"/>
    </xf>
    <xf numFmtId="164" fontId="6" fillId="2" borderId="0" xfId="0" applyFont="1" applyFill="1"/>
    <xf numFmtId="0" fontId="8" fillId="0" borderId="0" xfId="0" applyNumberFormat="1" applyFont="1"/>
    <xf numFmtId="164" fontId="5" fillId="0" borderId="0" xfId="0" applyFont="1" applyAlignment="1">
      <alignment horizontal="left" vertical="center" wrapText="1"/>
    </xf>
    <xf numFmtId="164" fontId="5" fillId="0" borderId="0" xfId="0" applyFont="1" applyAlignment="1">
      <alignment horizontal="left" vertical="center" wrapText="1" indent="1"/>
    </xf>
    <xf numFmtId="164" fontId="5" fillId="0" borderId="0" xfId="0" applyFont="1" applyAlignment="1">
      <alignment horizontal="left" vertical="center" indent="1"/>
    </xf>
    <xf numFmtId="164" fontId="6" fillId="0" borderId="0" xfId="0" applyFont="1" applyAlignment="1">
      <alignment horizontal="left" wrapText="1" indent="1"/>
    </xf>
    <xf numFmtId="164" fontId="13" fillId="0" borderId="0" xfId="0" applyFont="1"/>
    <xf numFmtId="164" fontId="15" fillId="0" borderId="0" xfId="0" applyFont="1"/>
    <xf numFmtId="164" fontId="14" fillId="0" borderId="0" xfId="4"/>
    <xf numFmtId="164" fontId="6" fillId="0" borderId="0" xfId="0" applyFont="1" applyAlignment="1">
      <alignment vertical="center" wrapText="1"/>
    </xf>
    <xf numFmtId="164" fontId="17" fillId="0" borderId="0" xfId="4" applyFont="1" applyAlignment="1">
      <alignment horizontal="left" wrapText="1" indent="2"/>
    </xf>
    <xf numFmtId="164" fontId="19" fillId="0" borderId="0" xfId="0" applyFont="1"/>
    <xf numFmtId="164" fontId="4" fillId="0" borderId="0" xfId="0" applyFont="1"/>
    <xf numFmtId="164" fontId="20" fillId="0" borderId="0" xfId="0" applyFont="1" applyAlignment="1">
      <alignment horizontal="left" indent="1"/>
    </xf>
    <xf numFmtId="164" fontId="4" fillId="0" borderId="0" xfId="0" applyFont="1" applyAlignment="1">
      <alignment horizontal="left" indent="1"/>
    </xf>
    <xf numFmtId="164" fontId="4" fillId="0" borderId="0" xfId="0" applyFont="1" applyAlignment="1">
      <alignment horizontal="center"/>
    </xf>
    <xf numFmtId="164" fontId="19" fillId="0" borderId="0" xfId="0" applyFont="1" applyAlignment="1">
      <alignment horizontal="center"/>
    </xf>
    <xf numFmtId="164" fontId="0" fillId="0" borderId="0" xfId="0" applyAlignment="1">
      <alignment horizontal="center"/>
    </xf>
    <xf numFmtId="164" fontId="12" fillId="0" borderId="0" xfId="0" applyFont="1" applyAlignment="1">
      <alignment horizontal="center"/>
    </xf>
    <xf numFmtId="164" fontId="22" fillId="0" borderId="0" xfId="0" applyFont="1"/>
    <xf numFmtId="164" fontId="23" fillId="0" borderId="0" xfId="0" applyFont="1"/>
    <xf numFmtId="164" fontId="4" fillId="0" borderId="0" xfId="0" applyFont="1" applyAlignment="1">
      <alignment horizontal="left"/>
    </xf>
    <xf numFmtId="164" fontId="5" fillId="0" borderId="0" xfId="2" applyFont="1" applyAlignment="1">
      <alignment vertical="center"/>
    </xf>
    <xf numFmtId="0" fontId="5" fillId="0" borderId="18" xfId="2" applyNumberFormat="1" applyFont="1" applyBorder="1" applyAlignment="1">
      <alignment horizontal="left" vertical="center"/>
    </xf>
    <xf numFmtId="164" fontId="5" fillId="0" borderId="19" xfId="2" quotePrefix="1" applyFont="1" applyBorder="1" applyAlignment="1">
      <alignment horizontal="left" vertical="center"/>
    </xf>
    <xf numFmtId="164" fontId="5" fillId="0" borderId="19" xfId="2" quotePrefix="1" applyFont="1" applyBorder="1" applyAlignment="1">
      <alignment horizontal="left" vertical="center" wrapText="1"/>
    </xf>
    <xf numFmtId="164" fontId="19" fillId="0" borderId="16" xfId="0" applyFont="1" applyBorder="1"/>
    <xf numFmtId="164" fontId="19" fillId="0" borderId="17" xfId="0" applyFont="1" applyBorder="1"/>
    <xf numFmtId="164" fontId="20" fillId="0" borderId="0" xfId="0" applyFont="1"/>
    <xf numFmtId="164" fontId="6" fillId="0" borderId="0" xfId="0" applyFont="1" applyAlignment="1">
      <alignment horizontal="left" wrapText="1"/>
    </xf>
    <xf numFmtId="164" fontId="5" fillId="0" borderId="0" xfId="0" applyFont="1" applyAlignment="1">
      <alignment horizontal="left" wrapText="1" indent="1"/>
    </xf>
    <xf numFmtId="167" fontId="19" fillId="0" borderId="0" xfId="0" applyNumberFormat="1" applyFont="1"/>
    <xf numFmtId="164" fontId="6" fillId="0" borderId="0" xfId="0" applyFont="1" applyAlignment="1">
      <alignment horizontal="left" vertical="top" wrapText="1"/>
    </xf>
    <xf numFmtId="164" fontId="38" fillId="0" borderId="0" xfId="0" applyFont="1" applyAlignment="1">
      <alignment horizontal="left" vertical="center" indent="1"/>
    </xf>
    <xf numFmtId="164" fontId="38" fillId="0" borderId="0" xfId="0" applyFont="1" applyAlignment="1">
      <alignment horizontal="left" vertical="center" indent="2"/>
    </xf>
    <xf numFmtId="164" fontId="4" fillId="0" borderId="0" xfId="0" applyFont="1" applyAlignment="1">
      <alignment horizontal="left" wrapText="1" indent="1"/>
    </xf>
    <xf numFmtId="164" fontId="5" fillId="0" borderId="0" xfId="0" applyFont="1" applyAlignment="1">
      <alignment horizontal="center" vertical="center"/>
    </xf>
    <xf numFmtId="164" fontId="5" fillId="0" borderId="0" xfId="0" quotePrefix="1" applyFont="1" applyAlignment="1">
      <alignment horizontal="center" vertical="center"/>
    </xf>
    <xf numFmtId="164" fontId="41" fillId="0" borderId="0" xfId="0" applyFont="1" applyAlignment="1">
      <alignment horizontal="center" vertical="center"/>
    </xf>
    <xf numFmtId="164" fontId="42" fillId="0" borderId="0" xfId="0" applyFont="1" applyAlignment="1">
      <alignment horizontal="center" vertical="center"/>
    </xf>
    <xf numFmtId="164" fontId="5" fillId="0" borderId="0" xfId="3" applyFont="1" applyAlignment="1">
      <alignment horizontal="center" vertical="center"/>
    </xf>
    <xf numFmtId="164" fontId="5" fillId="0" borderId="0" xfId="0" applyFont="1" applyAlignment="1">
      <alignment horizontal="center"/>
    </xf>
    <xf numFmtId="164" fontId="5" fillId="0" borderId="0" xfId="0" applyFont="1" applyAlignment="1">
      <alignment horizontal="left" vertical="center"/>
    </xf>
    <xf numFmtId="164" fontId="5" fillId="0" borderId="0" xfId="2" applyFont="1" applyAlignment="1">
      <alignment horizontal="left" vertical="center"/>
    </xf>
    <xf numFmtId="164" fontId="41" fillId="0" borderId="0" xfId="0" applyFont="1" applyAlignment="1">
      <alignment horizontal="left" vertical="center"/>
    </xf>
    <xf numFmtId="164" fontId="42" fillId="0" borderId="0" xfId="0" applyFont="1" applyAlignment="1">
      <alignment horizontal="left" vertical="center"/>
    </xf>
    <xf numFmtId="164" fontId="5" fillId="0" borderId="0" xfId="3" applyFont="1" applyAlignment="1">
      <alignment horizontal="left" vertical="center"/>
    </xf>
    <xf numFmtId="164" fontId="45" fillId="0" borderId="0" xfId="4" applyFont="1" applyAlignment="1">
      <alignment horizontal="left" vertical="center" wrapText="1" indent="1"/>
    </xf>
    <xf numFmtId="164" fontId="6" fillId="0" borderId="0" xfId="4" applyFont="1" applyAlignment="1">
      <alignment horizontal="left" wrapText="1" indent="1"/>
    </xf>
    <xf numFmtId="164" fontId="44" fillId="0" borderId="0" xfId="4" applyFont="1"/>
    <xf numFmtId="164" fontId="4" fillId="0" borderId="0" xfId="0" applyFont="1" applyAlignment="1">
      <alignment horizontal="left" vertical="center" wrapText="1" indent="1"/>
    </xf>
    <xf numFmtId="164" fontId="5" fillId="6" borderId="0" xfId="0" applyFont="1" applyFill="1" applyAlignment="1">
      <alignment horizontal="center"/>
    </xf>
    <xf numFmtId="164" fontId="23" fillId="0" borderId="15" xfId="0" applyFont="1" applyBorder="1" applyAlignment="1">
      <alignment horizontal="center"/>
    </xf>
    <xf numFmtId="164" fontId="4" fillId="0" borderId="0" xfId="0" applyFont="1" applyAlignment="1">
      <alignment horizontal="left" wrapText="1"/>
    </xf>
    <xf numFmtId="164" fontId="23" fillId="0" borderId="16" xfId="0" applyFont="1" applyBorder="1" applyAlignment="1">
      <alignment horizontal="left"/>
    </xf>
    <xf numFmtId="164" fontId="0" fillId="0" borderId="0" xfId="0" applyAlignment="1">
      <alignment horizontal="left"/>
    </xf>
    <xf numFmtId="164" fontId="13" fillId="0" borderId="0" xfId="0" applyFont="1" applyAlignment="1">
      <alignment horizontal="left"/>
    </xf>
    <xf numFmtId="164" fontId="20" fillId="0" borderId="0" xfId="0" applyFont="1" applyAlignment="1">
      <alignment horizontal="left"/>
    </xf>
    <xf numFmtId="164" fontId="19" fillId="0" borderId="0" xfId="0" applyFont="1" applyAlignment="1">
      <alignment horizontal="left"/>
    </xf>
    <xf numFmtId="164" fontId="14" fillId="0" borderId="0" xfId="4" applyAlignment="1">
      <alignment horizontal="left"/>
    </xf>
    <xf numFmtId="164" fontId="15" fillId="0" borderId="0" xfId="0" applyFont="1" applyAlignment="1">
      <alignment horizontal="left"/>
    </xf>
    <xf numFmtId="164" fontId="5" fillId="0" borderId="0" xfId="0" applyFont="1" applyAlignment="1">
      <alignment vertical="center"/>
    </xf>
    <xf numFmtId="164" fontId="6" fillId="0" borderId="0" xfId="0" applyFont="1" applyAlignment="1">
      <alignment wrapText="1"/>
    </xf>
    <xf numFmtId="164" fontId="9" fillId="0" borderId="0" xfId="0" applyFont="1" applyAlignment="1">
      <alignment horizontal="left"/>
    </xf>
    <xf numFmtId="164" fontId="8" fillId="0" borderId="0" xfId="0" applyFont="1" applyAlignment="1">
      <alignment horizontal="left"/>
    </xf>
    <xf numFmtId="164" fontId="23" fillId="5" borderId="0" xfId="0" applyFont="1" applyFill="1"/>
    <xf numFmtId="164" fontId="24" fillId="9" borderId="4" xfId="0" applyFont="1" applyFill="1" applyBorder="1" applyAlignment="1">
      <alignment horizontal="center" vertical="center" wrapText="1"/>
    </xf>
    <xf numFmtId="164" fontId="24" fillId="9" borderId="0" xfId="0" applyFont="1" applyFill="1" applyAlignment="1">
      <alignment horizontal="center" vertical="center" wrapText="1"/>
    </xf>
    <xf numFmtId="164" fontId="24" fillId="9" borderId="6" xfId="0" applyFont="1" applyFill="1" applyBorder="1" applyAlignment="1">
      <alignment horizontal="center" vertical="center" wrapText="1"/>
    </xf>
    <xf numFmtId="164" fontId="25" fillId="8" borderId="27" xfId="0" applyFont="1" applyFill="1" applyBorder="1" applyAlignment="1">
      <alignment horizontal="center" vertical="center" wrapText="1"/>
    </xf>
    <xf numFmtId="164" fontId="25" fillId="8" borderId="14" xfId="0" applyFont="1" applyFill="1" applyBorder="1" applyAlignment="1">
      <alignment horizontal="center" vertical="center" wrapText="1"/>
    </xf>
    <xf numFmtId="164" fontId="28" fillId="11" borderId="14" xfId="0" quotePrefix="1" applyFont="1" applyFill="1" applyBorder="1" applyAlignment="1">
      <alignment horizontal="center" vertical="center" wrapText="1"/>
    </xf>
    <xf numFmtId="164" fontId="23" fillId="16" borderId="14" xfId="0" applyFont="1" applyFill="1" applyBorder="1" applyAlignment="1">
      <alignment horizontal="center" vertical="center" wrapText="1"/>
    </xf>
    <xf numFmtId="164" fontId="28" fillId="11" borderId="14" xfId="0" applyFont="1" applyFill="1" applyBorder="1" applyAlignment="1">
      <alignment horizontal="center" vertical="center" wrapText="1"/>
    </xf>
    <xf numFmtId="164" fontId="24" fillId="9" borderId="7" xfId="0" applyFont="1" applyFill="1" applyBorder="1" applyAlignment="1">
      <alignment horizontal="center" vertical="center" wrapText="1"/>
    </xf>
    <xf numFmtId="164" fontId="24" fillId="9" borderId="5" xfId="0" applyFont="1" applyFill="1" applyBorder="1" applyAlignment="1">
      <alignment horizontal="center" vertical="center" wrapText="1"/>
    </xf>
    <xf numFmtId="164" fontId="24" fillId="9" borderId="8" xfId="0" applyFont="1" applyFill="1" applyBorder="1" applyAlignment="1">
      <alignment horizontal="center" vertical="center" wrapText="1"/>
    </xf>
    <xf numFmtId="164" fontId="23" fillId="6" borderId="4" xfId="0" applyFont="1" applyFill="1" applyBorder="1" applyAlignment="1">
      <alignment horizontal="right" vertical="center"/>
    </xf>
    <xf numFmtId="164" fontId="23" fillId="6" borderId="0" xfId="0" applyFont="1" applyFill="1" applyAlignment="1">
      <alignment horizontal="right" vertical="center"/>
    </xf>
    <xf numFmtId="164" fontId="23" fillId="23" borderId="4" xfId="0" applyFont="1" applyFill="1" applyBorder="1" applyAlignment="1">
      <alignment vertical="center"/>
    </xf>
    <xf numFmtId="164" fontId="23" fillId="23" borderId="0" xfId="0" applyFont="1" applyFill="1" applyAlignment="1">
      <alignment vertical="center"/>
    </xf>
    <xf numFmtId="164" fontId="32" fillId="23" borderId="0" xfId="0" applyFont="1" applyFill="1" applyAlignment="1">
      <alignment vertical="center"/>
    </xf>
    <xf numFmtId="164" fontId="33" fillId="23" borderId="0" xfId="0" applyFont="1" applyFill="1" applyAlignment="1">
      <alignment horizontal="left" vertical="center" indent="1"/>
    </xf>
    <xf numFmtId="164" fontId="30" fillId="23" borderId="0" xfId="0" applyFont="1" applyFill="1" applyAlignment="1">
      <alignment vertical="center"/>
    </xf>
    <xf numFmtId="164" fontId="31" fillId="23" borderId="0" xfId="0" applyFont="1" applyFill="1" applyAlignment="1">
      <alignment vertical="center"/>
    </xf>
    <xf numFmtId="164" fontId="31" fillId="23" borderId="6" xfId="0" applyFont="1" applyFill="1" applyBorder="1" applyAlignment="1">
      <alignment vertical="center"/>
    </xf>
    <xf numFmtId="164" fontId="33" fillId="23" borderId="0" xfId="0" applyFont="1" applyFill="1" applyAlignment="1">
      <alignment vertical="center"/>
    </xf>
    <xf numFmtId="164" fontId="33" fillId="23" borderId="6" xfId="0" applyFont="1" applyFill="1" applyBorder="1" applyAlignment="1">
      <alignment horizontal="left" vertical="center" indent="1"/>
    </xf>
    <xf numFmtId="164" fontId="34" fillId="23" borderId="0" xfId="0" applyFont="1" applyFill="1" applyAlignment="1">
      <alignment vertical="center"/>
    </xf>
    <xf numFmtId="164" fontId="23" fillId="6" borderId="0" xfId="0" applyFont="1" applyFill="1" applyAlignment="1">
      <alignment horizontal="center" vertical="center"/>
    </xf>
    <xf numFmtId="164" fontId="34" fillId="23" borderId="0" xfId="0" applyFont="1" applyFill="1" applyAlignment="1">
      <alignment horizontal="left" vertical="center" indent="1"/>
    </xf>
    <xf numFmtId="164" fontId="23" fillId="6" borderId="0" xfId="0" applyFont="1" applyFill="1" applyAlignment="1">
      <alignment vertical="center"/>
    </xf>
    <xf numFmtId="164" fontId="23" fillId="6" borderId="6" xfId="0" applyFont="1" applyFill="1" applyBorder="1" applyAlignment="1">
      <alignment horizontal="center" vertical="center"/>
    </xf>
    <xf numFmtId="164" fontId="35" fillId="23" borderId="7" xfId="0" applyFont="1" applyFill="1" applyBorder="1" applyAlignment="1">
      <alignment vertical="center"/>
    </xf>
    <xf numFmtId="164" fontId="32" fillId="23" borderId="5" xfId="0" applyFont="1" applyFill="1" applyBorder="1" applyAlignment="1">
      <alignment vertical="center"/>
    </xf>
    <xf numFmtId="164" fontId="33" fillId="23" borderId="5" xfId="0" applyFont="1" applyFill="1" applyBorder="1" applyAlignment="1">
      <alignment horizontal="left" vertical="center" indent="1"/>
    </xf>
    <xf numFmtId="164" fontId="33" fillId="23" borderId="8" xfId="0" applyFont="1" applyFill="1" applyBorder="1" applyAlignment="1">
      <alignment horizontal="left" vertical="center" indent="1"/>
    </xf>
    <xf numFmtId="164" fontId="23" fillId="0" borderId="0" xfId="0" applyFont="1" applyAlignment="1">
      <alignment horizontal="center"/>
    </xf>
    <xf numFmtId="164" fontId="18" fillId="6" borderId="3" xfId="0" applyFont="1" applyFill="1" applyBorder="1" applyAlignment="1">
      <alignment horizontal="center" vertical="center"/>
    </xf>
    <xf numFmtId="164" fontId="23" fillId="6" borderId="11" xfId="0" applyFont="1" applyFill="1" applyBorder="1" applyAlignment="1">
      <alignment vertical="center"/>
    </xf>
    <xf numFmtId="164" fontId="23" fillId="6" borderId="10" xfId="0" applyFont="1" applyFill="1" applyBorder="1" applyAlignment="1">
      <alignment vertical="center"/>
    </xf>
    <xf numFmtId="164" fontId="35" fillId="6" borderId="0" xfId="0" applyFont="1" applyFill="1" applyAlignment="1">
      <alignment horizontal="right" vertical="center"/>
    </xf>
    <xf numFmtId="164" fontId="36" fillId="6" borderId="5" xfId="0" applyFont="1" applyFill="1" applyBorder="1" applyAlignment="1">
      <alignment horizontal="center" vertical="center"/>
    </xf>
    <xf numFmtId="164" fontId="25" fillId="6" borderId="5" xfId="0" applyFont="1" applyFill="1" applyBorder="1" applyAlignment="1">
      <alignment horizontal="center" vertical="center"/>
    </xf>
    <xf numFmtId="164" fontId="23" fillId="6" borderId="5" xfId="0" applyFont="1" applyFill="1" applyBorder="1" applyAlignment="1">
      <alignment vertical="center"/>
    </xf>
    <xf numFmtId="164" fontId="25" fillId="6" borderId="8" xfId="0" applyFont="1" applyFill="1" applyBorder="1" applyAlignment="1">
      <alignment horizontal="center" vertical="center"/>
    </xf>
    <xf numFmtId="164" fontId="5" fillId="0" borderId="0" xfId="0" applyFont="1" applyAlignment="1">
      <alignment wrapText="1"/>
    </xf>
    <xf numFmtId="164" fontId="52" fillId="26" borderId="11" xfId="0" applyFont="1" applyFill="1" applyBorder="1" applyAlignment="1">
      <alignment horizontal="left" vertical="center" indent="2"/>
    </xf>
    <xf numFmtId="164" fontId="53" fillId="26" borderId="11" xfId="0" applyFont="1" applyFill="1" applyBorder="1" applyAlignment="1">
      <alignment vertical="center"/>
    </xf>
    <xf numFmtId="164" fontId="53" fillId="26" borderId="11" xfId="0" applyFont="1" applyFill="1" applyBorder="1" applyAlignment="1">
      <alignment horizontal="center" vertical="center"/>
    </xf>
    <xf numFmtId="164" fontId="53" fillId="26" borderId="10" xfId="0" applyFont="1" applyFill="1" applyBorder="1" applyAlignment="1">
      <alignment vertical="center"/>
    </xf>
    <xf numFmtId="164" fontId="52" fillId="26" borderId="0" xfId="0" applyFont="1" applyFill="1" applyAlignment="1">
      <alignment horizontal="left" indent="2"/>
    </xf>
    <xf numFmtId="164" fontId="54" fillId="26" borderId="0" xfId="0" applyFont="1" applyFill="1"/>
    <xf numFmtId="164" fontId="54" fillId="26" borderId="6" xfId="0" applyFont="1" applyFill="1" applyBorder="1"/>
    <xf numFmtId="164" fontId="53" fillId="26" borderId="5" xfId="0" applyFont="1" applyFill="1" applyBorder="1" applyAlignment="1">
      <alignment horizontal="left" vertical="center" indent="2"/>
    </xf>
    <xf numFmtId="164" fontId="53" fillId="26" borderId="5" xfId="0" applyFont="1" applyFill="1" applyBorder="1" applyAlignment="1">
      <alignment vertical="center"/>
    </xf>
    <xf numFmtId="164" fontId="53" fillId="26" borderId="5" xfId="0" applyFont="1" applyFill="1" applyBorder="1" applyAlignment="1">
      <alignment horizontal="center" vertical="center"/>
    </xf>
    <xf numFmtId="164" fontId="53" fillId="26" borderId="8" xfId="0" applyFont="1" applyFill="1" applyBorder="1" applyAlignment="1">
      <alignment vertical="center"/>
    </xf>
    <xf numFmtId="164" fontId="5" fillId="0" borderId="0" xfId="0" applyFont="1" applyAlignment="1">
      <alignment horizontal="center" vertical="top"/>
    </xf>
    <xf numFmtId="164" fontId="6" fillId="0" borderId="0" xfId="0" applyFont="1" applyAlignment="1">
      <alignment horizontal="center" vertical="top"/>
    </xf>
    <xf numFmtId="164" fontId="9" fillId="0" borderId="0" xfId="2" applyFont="1" applyAlignment="1">
      <alignment horizontal="center" vertical="top"/>
    </xf>
    <xf numFmtId="164" fontId="5" fillId="0" borderId="0" xfId="2" applyFont="1" applyAlignment="1">
      <alignment horizontal="center" vertical="top"/>
    </xf>
    <xf numFmtId="164" fontId="5" fillId="0" borderId="0" xfId="0" applyFont="1" applyAlignment="1">
      <alignment horizontal="center" vertical="top" wrapText="1"/>
    </xf>
    <xf numFmtId="164" fontId="6" fillId="2" borderId="0" xfId="0" applyFont="1" applyFill="1" applyAlignment="1">
      <alignment horizontal="center" vertical="top"/>
    </xf>
    <xf numFmtId="165" fontId="5" fillId="0" borderId="0" xfId="0" applyNumberFormat="1" applyFont="1" applyAlignment="1">
      <alignment horizontal="center" vertical="top"/>
    </xf>
    <xf numFmtId="165" fontId="6" fillId="0" borderId="0" xfId="0" applyNumberFormat="1" applyFont="1" applyAlignment="1">
      <alignment horizontal="center" vertical="top"/>
    </xf>
    <xf numFmtId="164" fontId="5" fillId="0" borderId="0" xfId="0" quotePrefix="1" applyFont="1" applyAlignment="1">
      <alignment horizontal="left"/>
    </xf>
    <xf numFmtId="164" fontId="24" fillId="31" borderId="0" xfId="0" applyFont="1" applyFill="1" applyAlignment="1">
      <alignment horizontal="center" vertical="center" wrapText="1"/>
    </xf>
    <xf numFmtId="164" fontId="48" fillId="8" borderId="6" xfId="0" applyFont="1" applyFill="1" applyBorder="1" applyAlignment="1">
      <alignment vertical="center" wrapText="1"/>
    </xf>
    <xf numFmtId="0" fontId="5" fillId="0" borderId="0" xfId="2" applyNumberFormat="1" applyFont="1" applyAlignment="1">
      <alignment horizontal="left" vertical="center"/>
    </xf>
    <xf numFmtId="164" fontId="48" fillId="8" borderId="4" xfId="0" applyFont="1" applyFill="1" applyBorder="1" applyAlignment="1">
      <alignment vertical="center" wrapText="1"/>
    </xf>
    <xf numFmtId="164" fontId="48" fillId="8" borderId="0" xfId="0" applyFont="1" applyFill="1" applyAlignment="1">
      <alignment vertical="center" wrapText="1"/>
    </xf>
    <xf numFmtId="164" fontId="48" fillId="8" borderId="5" xfId="0" applyFont="1" applyFill="1" applyBorder="1" applyAlignment="1">
      <alignment vertical="center" wrapText="1"/>
    </xf>
    <xf numFmtId="164" fontId="53" fillId="15" borderId="4" xfId="0" applyFont="1" applyFill="1" applyBorder="1" applyAlignment="1">
      <alignment horizontal="left" vertical="center"/>
    </xf>
    <xf numFmtId="164" fontId="53" fillId="15" borderId="0" xfId="0" applyFont="1" applyFill="1" applyAlignment="1">
      <alignment horizontal="left" vertical="center"/>
    </xf>
    <xf numFmtId="164" fontId="53" fillId="15" borderId="6" xfId="0" applyFont="1" applyFill="1" applyBorder="1" applyAlignment="1">
      <alignment horizontal="left" vertical="center"/>
    </xf>
    <xf numFmtId="164" fontId="23" fillId="17" borderId="4" xfId="0" applyFont="1" applyFill="1" applyBorder="1" applyAlignment="1">
      <alignment horizontal="left" vertical="center"/>
    </xf>
    <xf numFmtId="164" fontId="23" fillId="17" borderId="0" xfId="0" applyFont="1" applyFill="1" applyAlignment="1">
      <alignment horizontal="left" vertical="center"/>
    </xf>
    <xf numFmtId="164" fontId="23" fillId="17" borderId="6" xfId="0" applyFont="1" applyFill="1" applyBorder="1" applyAlignment="1">
      <alignment horizontal="left" vertical="center"/>
    </xf>
    <xf numFmtId="164" fontId="23" fillId="4" borderId="4" xfId="0" applyFont="1" applyFill="1" applyBorder="1" applyAlignment="1">
      <alignment horizontal="left" vertical="center"/>
    </xf>
    <xf numFmtId="164" fontId="23" fillId="4" borderId="0" xfId="0" applyFont="1" applyFill="1" applyAlignment="1">
      <alignment horizontal="left" vertical="center"/>
    </xf>
    <xf numFmtId="164" fontId="23" fillId="4" borderId="6" xfId="0" applyFont="1" applyFill="1" applyBorder="1" applyAlignment="1">
      <alignment horizontal="left" vertical="center"/>
    </xf>
    <xf numFmtId="164" fontId="53" fillId="24" borderId="4" xfId="0" applyFont="1" applyFill="1" applyBorder="1" applyAlignment="1">
      <alignment horizontal="left" vertical="center"/>
    </xf>
    <xf numFmtId="164" fontId="53" fillId="24" borderId="0" xfId="0" applyFont="1" applyFill="1" applyAlignment="1">
      <alignment horizontal="left" vertical="center"/>
    </xf>
    <xf numFmtId="164" fontId="53" fillId="24" borderId="6" xfId="0" applyFont="1" applyFill="1" applyBorder="1" applyAlignment="1">
      <alignment horizontal="left" vertical="center"/>
    </xf>
    <xf numFmtId="164" fontId="23" fillId="6" borderId="5" xfId="0" applyFont="1" applyFill="1" applyBorder="1" applyAlignment="1">
      <alignment horizontal="center" vertical="center"/>
    </xf>
    <xf numFmtId="164" fontId="53" fillId="32" borderId="7" xfId="0" applyFont="1" applyFill="1" applyBorder="1" applyAlignment="1">
      <alignment horizontal="left" vertical="center"/>
    </xf>
    <xf numFmtId="164" fontId="53" fillId="32" borderId="5" xfId="0" applyFont="1" applyFill="1" applyBorder="1" applyAlignment="1">
      <alignment horizontal="left" vertical="center"/>
    </xf>
    <xf numFmtId="164" fontId="53" fillId="32" borderId="8" xfId="0" applyFont="1" applyFill="1" applyBorder="1" applyAlignment="1">
      <alignment horizontal="left" vertical="center"/>
    </xf>
    <xf numFmtId="0" fontId="14" fillId="25" borderId="33" xfId="4" applyNumberFormat="1" applyFill="1" applyBorder="1" applyAlignment="1">
      <alignment horizontal="center" vertical="center" wrapText="1"/>
    </xf>
    <xf numFmtId="164" fontId="24" fillId="8" borderId="4" xfId="0" applyFont="1" applyFill="1" applyBorder="1" applyAlignment="1">
      <alignment vertical="center" wrapText="1"/>
    </xf>
    <xf numFmtId="164" fontId="24" fillId="8" borderId="7" xfId="0" applyFont="1" applyFill="1" applyBorder="1" applyAlignment="1">
      <alignment vertical="center" wrapText="1"/>
    </xf>
    <xf numFmtId="164" fontId="5" fillId="0" borderId="0" xfId="0" applyFont="1" applyAlignment="1">
      <alignment vertical="center" wrapText="1"/>
    </xf>
    <xf numFmtId="164" fontId="48" fillId="8" borderId="3" xfId="0" applyFont="1" applyFill="1" applyBorder="1" applyAlignment="1">
      <alignment vertical="center" wrapText="1"/>
    </xf>
    <xf numFmtId="164" fontId="48" fillId="8" borderId="11" xfId="0" applyFont="1" applyFill="1" applyBorder="1" applyAlignment="1">
      <alignment vertical="center" wrapText="1"/>
    </xf>
    <xf numFmtId="164" fontId="48" fillId="8" borderId="10" xfId="0" applyFont="1" applyFill="1" applyBorder="1" applyAlignment="1">
      <alignment vertical="center" wrapText="1"/>
    </xf>
    <xf numFmtId="0" fontId="37" fillId="30" borderId="8" xfId="4" applyNumberFormat="1" applyFont="1" applyFill="1" applyBorder="1" applyAlignment="1">
      <alignment horizontal="center" vertical="center" wrapText="1"/>
    </xf>
    <xf numFmtId="0" fontId="14" fillId="25" borderId="31" xfId="4" applyNumberFormat="1" applyFill="1" applyBorder="1" applyAlignment="1">
      <alignment horizontal="center" vertical="center" wrapText="1"/>
    </xf>
    <xf numFmtId="164" fontId="6" fillId="19" borderId="0" xfId="0" applyFont="1" applyFill="1" applyAlignment="1">
      <alignment horizontal="left" wrapText="1" indent="1"/>
    </xf>
    <xf numFmtId="164" fontId="10" fillId="0" borderId="3" xfId="0" applyFont="1" applyBorder="1" applyAlignment="1">
      <alignment horizontal="center" wrapText="1"/>
    </xf>
    <xf numFmtId="164" fontId="10" fillId="0" borderId="11" xfId="0" applyFont="1" applyBorder="1" applyAlignment="1">
      <alignment horizontal="center" wrapText="1"/>
    </xf>
    <xf numFmtId="164" fontId="10" fillId="0" borderId="10" xfId="0" applyFont="1" applyBorder="1" applyAlignment="1">
      <alignment horizontal="center" wrapText="1"/>
    </xf>
    <xf numFmtId="164" fontId="10" fillId="0" borderId="7" xfId="0" applyFont="1" applyBorder="1" applyAlignment="1">
      <alignment horizontal="center" wrapText="1"/>
    </xf>
    <xf numFmtId="164" fontId="10" fillId="0" borderId="5" xfId="0" applyFont="1" applyBorder="1" applyAlignment="1">
      <alignment horizontal="center" wrapText="1"/>
    </xf>
    <xf numFmtId="164" fontId="10" fillId="0" borderId="8" xfId="0" applyFont="1" applyBorder="1" applyAlignment="1">
      <alignment horizontal="center" wrapText="1"/>
    </xf>
    <xf numFmtId="164" fontId="21" fillId="0" borderId="21" xfId="0" applyFont="1" applyBorder="1" applyAlignment="1">
      <alignment horizontal="left" vertical="top" wrapText="1" readingOrder="1"/>
    </xf>
    <xf numFmtId="164" fontId="21" fillId="0" borderId="22" xfId="0" applyFont="1" applyBorder="1" applyAlignment="1">
      <alignment horizontal="left" vertical="top" readingOrder="1"/>
    </xf>
    <xf numFmtId="164" fontId="21" fillId="0" borderId="1" xfId="0" applyFont="1" applyBorder="1" applyAlignment="1">
      <alignment horizontal="left" vertical="top" readingOrder="1"/>
    </xf>
    <xf numFmtId="164" fontId="21" fillId="0" borderId="23" xfId="0" applyFont="1" applyBorder="1" applyAlignment="1">
      <alignment horizontal="left" vertical="top" readingOrder="1"/>
    </xf>
    <xf numFmtId="164" fontId="21" fillId="0" borderId="0" xfId="0" applyFont="1" applyAlignment="1">
      <alignment horizontal="left" vertical="top" readingOrder="1"/>
    </xf>
    <xf numFmtId="164" fontId="21" fillId="0" borderId="24" xfId="0" applyFont="1" applyBorder="1" applyAlignment="1">
      <alignment horizontal="left" vertical="top" readingOrder="1"/>
    </xf>
    <xf numFmtId="164" fontId="21" fillId="0" borderId="25" xfId="0" applyFont="1" applyBorder="1" applyAlignment="1">
      <alignment horizontal="left" vertical="top" readingOrder="1"/>
    </xf>
    <xf numFmtId="164" fontId="21" fillId="0" borderId="26" xfId="0" applyFont="1" applyBorder="1" applyAlignment="1">
      <alignment horizontal="left" vertical="top" readingOrder="1"/>
    </xf>
    <xf numFmtId="164" fontId="21" fillId="0" borderId="2" xfId="0" applyFont="1" applyBorder="1" applyAlignment="1">
      <alignment horizontal="left" vertical="top" readingOrder="1"/>
    </xf>
    <xf numFmtId="164" fontId="10" fillId="0" borderId="7" xfId="0" applyFont="1" applyBorder="1" applyAlignment="1">
      <alignment horizontal="center"/>
    </xf>
    <xf numFmtId="164" fontId="10" fillId="0" borderId="5" xfId="0" applyFont="1" applyBorder="1" applyAlignment="1">
      <alignment horizontal="center"/>
    </xf>
    <xf numFmtId="164" fontId="10" fillId="0" borderId="8" xfId="0" applyFont="1" applyBorder="1" applyAlignment="1">
      <alignment horizontal="center"/>
    </xf>
    <xf numFmtId="164" fontId="10" fillId="0" borderId="7" xfId="0" applyFont="1" applyBorder="1" applyAlignment="1">
      <alignment horizontal="right"/>
    </xf>
    <xf numFmtId="164" fontId="10" fillId="0" borderId="5" xfId="0" applyFont="1" applyBorder="1" applyAlignment="1">
      <alignment horizontal="right"/>
    </xf>
    <xf numFmtId="167" fontId="10" fillId="0" borderId="5" xfId="0" applyNumberFormat="1" applyFont="1" applyBorder="1" applyAlignment="1">
      <alignment horizontal="left"/>
    </xf>
    <xf numFmtId="167" fontId="10" fillId="0" borderId="8" xfId="0" applyNumberFormat="1" applyFont="1" applyBorder="1" applyAlignment="1">
      <alignment horizontal="left"/>
    </xf>
    <xf numFmtId="164" fontId="5" fillId="0" borderId="19" xfId="2" applyFont="1" applyBorder="1" applyAlignment="1">
      <alignment horizontal="center" vertical="center" wrapText="1"/>
    </xf>
    <xf numFmtId="164" fontId="5" fillId="0" borderId="20" xfId="2" applyFont="1" applyBorder="1" applyAlignment="1">
      <alignment horizontal="center" vertical="center" wrapText="1"/>
    </xf>
    <xf numFmtId="167" fontId="10" fillId="0" borderId="7" xfId="0" applyNumberFormat="1" applyFont="1" applyBorder="1" applyAlignment="1">
      <alignment horizontal="center" wrapText="1"/>
    </xf>
    <xf numFmtId="167" fontId="10" fillId="0" borderId="5" xfId="0" applyNumberFormat="1" applyFont="1" applyBorder="1" applyAlignment="1">
      <alignment horizontal="center" wrapText="1"/>
    </xf>
    <xf numFmtId="167" fontId="10" fillId="0" borderId="8" xfId="0" applyNumberFormat="1" applyFont="1" applyBorder="1" applyAlignment="1">
      <alignment horizontal="center" wrapText="1"/>
    </xf>
    <xf numFmtId="164" fontId="5" fillId="0" borderId="0" xfId="0" applyFont="1" applyAlignment="1">
      <alignment horizontal="left" vertical="top"/>
    </xf>
    <xf numFmtId="164" fontId="5" fillId="0" borderId="0" xfId="0" applyFont="1" applyAlignment="1">
      <alignment horizontal="center" vertical="top" wrapText="1"/>
    </xf>
    <xf numFmtId="165" fontId="5" fillId="0" borderId="0" xfId="0" applyNumberFormat="1" applyFont="1" applyAlignment="1">
      <alignment horizontal="center" vertical="top"/>
    </xf>
    <xf numFmtId="164" fontId="5" fillId="0" borderId="9" xfId="2" applyFont="1" applyBorder="1" applyAlignment="1">
      <alignment horizontal="center" vertical="center" wrapText="1"/>
    </xf>
    <xf numFmtId="164" fontId="5" fillId="0" borderId="12" xfId="2" applyFont="1" applyBorder="1" applyAlignment="1">
      <alignment horizontal="center" vertical="center" wrapText="1"/>
    </xf>
    <xf numFmtId="164" fontId="5" fillId="0" borderId="13" xfId="2" applyFont="1" applyBorder="1" applyAlignment="1">
      <alignment horizontal="center" vertical="center" wrapText="1"/>
    </xf>
    <xf numFmtId="164" fontId="5" fillId="0" borderId="6" xfId="2" applyFont="1" applyBorder="1" applyAlignment="1">
      <alignment horizontal="left" vertical="center" wrapText="1"/>
    </xf>
    <xf numFmtId="164" fontId="5" fillId="0" borderId="8" xfId="2" applyFont="1" applyBorder="1" applyAlignment="1">
      <alignment horizontal="left" vertical="center" wrapText="1"/>
    </xf>
    <xf numFmtId="164" fontId="5" fillId="0" borderId="28" xfId="2" applyFont="1" applyBorder="1" applyAlignment="1">
      <alignment horizontal="center" vertical="center" wrapText="1"/>
    </xf>
    <xf numFmtId="164" fontId="5" fillId="0" borderId="34" xfId="2" applyFont="1" applyBorder="1" applyAlignment="1">
      <alignment horizontal="center" vertical="center" wrapText="1"/>
    </xf>
    <xf numFmtId="164" fontId="5" fillId="0" borderId="29" xfId="2" applyFont="1" applyBorder="1" applyAlignment="1">
      <alignment horizontal="center" vertical="center" wrapText="1"/>
    </xf>
    <xf numFmtId="164" fontId="5" fillId="0" borderId="30" xfId="2" applyFont="1" applyBorder="1" applyAlignment="1">
      <alignment horizontal="center" vertical="center" wrapText="1"/>
    </xf>
    <xf numFmtId="164" fontId="5" fillId="0" borderId="31" xfId="2" applyFont="1" applyBorder="1" applyAlignment="1">
      <alignment horizontal="center" vertical="center" wrapText="1"/>
    </xf>
    <xf numFmtId="164" fontId="5" fillId="0" borderId="0" xfId="0" applyFont="1" applyAlignment="1">
      <alignment horizontal="center" vertical="top"/>
    </xf>
    <xf numFmtId="164" fontId="6" fillId="0" borderId="0" xfId="0" applyFont="1" applyAlignment="1">
      <alignment horizontal="center" vertical="top"/>
    </xf>
    <xf numFmtId="164" fontId="48" fillId="8" borderId="4" xfId="0" applyFont="1" applyFill="1" applyBorder="1" applyAlignment="1">
      <alignment horizontal="center" vertical="center" wrapText="1"/>
    </xf>
    <xf numFmtId="164" fontId="48" fillId="8" borderId="0" xfId="0" applyFont="1" applyFill="1" applyAlignment="1">
      <alignment horizontal="center" vertical="center" wrapText="1"/>
    </xf>
    <xf numFmtId="164" fontId="48" fillId="8" borderId="6" xfId="0" applyFont="1" applyFill="1" applyBorder="1" applyAlignment="1">
      <alignment horizontal="center" vertical="center" wrapText="1"/>
    </xf>
    <xf numFmtId="164" fontId="48" fillId="8" borderId="7" xfId="0" applyFont="1" applyFill="1" applyBorder="1" applyAlignment="1">
      <alignment horizontal="center" vertical="center" wrapText="1"/>
    </xf>
    <xf numFmtId="164" fontId="48" fillId="8" borderId="5" xfId="0" applyFont="1" applyFill="1" applyBorder="1" applyAlignment="1">
      <alignment horizontal="center" vertical="center" wrapText="1"/>
    </xf>
    <xf numFmtId="164" fontId="48" fillId="8" borderId="8" xfId="0" applyFont="1" applyFill="1" applyBorder="1" applyAlignment="1">
      <alignment horizontal="center" vertical="center" wrapText="1"/>
    </xf>
    <xf numFmtId="164" fontId="53" fillId="18" borderId="4" xfId="0" applyFont="1" applyFill="1" applyBorder="1" applyAlignment="1">
      <alignment horizontal="left" vertical="center"/>
    </xf>
    <xf numFmtId="164" fontId="53" fillId="18" borderId="0" xfId="0" applyFont="1" applyFill="1" applyAlignment="1">
      <alignment horizontal="left" vertical="center"/>
    </xf>
    <xf numFmtId="164" fontId="53" fillId="18" borderId="6" xfId="0" applyFont="1" applyFill="1" applyBorder="1" applyAlignment="1">
      <alignment horizontal="left" vertical="center"/>
    </xf>
    <xf numFmtId="164" fontId="53" fillId="10" borderId="3" xfId="0" applyFont="1" applyFill="1" applyBorder="1" applyAlignment="1">
      <alignment horizontal="left" vertical="center"/>
    </xf>
    <xf numFmtId="164" fontId="53" fillId="10" borderId="11" xfId="0" applyFont="1" applyFill="1" applyBorder="1" applyAlignment="1">
      <alignment horizontal="left" vertical="center"/>
    </xf>
    <xf numFmtId="164" fontId="53" fillId="10" borderId="10" xfId="0" applyFont="1" applyFill="1" applyBorder="1" applyAlignment="1">
      <alignment horizontal="left" vertical="center"/>
    </xf>
    <xf numFmtId="164" fontId="53" fillId="10" borderId="4" xfId="0" applyFont="1" applyFill="1" applyBorder="1" applyAlignment="1">
      <alignment horizontal="left" vertical="center"/>
    </xf>
    <xf numFmtId="164" fontId="53" fillId="10" borderId="0" xfId="0" applyFont="1" applyFill="1" applyAlignment="1">
      <alignment horizontal="left" vertical="center"/>
    </xf>
    <xf numFmtId="164" fontId="53" fillId="10" borderId="6" xfId="0" applyFont="1" applyFill="1" applyBorder="1" applyAlignment="1">
      <alignment horizontal="left" vertical="center"/>
    </xf>
    <xf numFmtId="164" fontId="23" fillId="0" borderId="4" xfId="0" applyFont="1" applyBorder="1" applyAlignment="1">
      <alignment horizontal="left" vertical="center"/>
    </xf>
    <xf numFmtId="164" fontId="23" fillId="0" borderId="0" xfId="0" applyFont="1" applyAlignment="1">
      <alignment horizontal="left" vertical="center"/>
    </xf>
    <xf numFmtId="164" fontId="23" fillId="0" borderId="6" xfId="0" applyFont="1" applyBorder="1" applyAlignment="1">
      <alignment horizontal="left" vertical="center"/>
    </xf>
    <xf numFmtId="164" fontId="23" fillId="3" borderId="4" xfId="0" applyFont="1" applyFill="1" applyBorder="1" applyAlignment="1">
      <alignment horizontal="left" vertical="center"/>
    </xf>
    <xf numFmtId="164" fontId="23" fillId="3" borderId="0" xfId="0" applyFont="1" applyFill="1" applyAlignment="1">
      <alignment horizontal="left" vertical="center"/>
    </xf>
    <xf numFmtId="164" fontId="23" fillId="3" borderId="6" xfId="0" applyFont="1" applyFill="1" applyBorder="1" applyAlignment="1">
      <alignment horizontal="left" vertical="center"/>
    </xf>
    <xf numFmtId="164" fontId="53" fillId="27" borderId="4" xfId="0" applyFont="1" applyFill="1" applyBorder="1" applyAlignment="1">
      <alignment horizontal="left" vertical="center"/>
    </xf>
    <xf numFmtId="164" fontId="53" fillId="27" borderId="0" xfId="0" applyFont="1" applyFill="1" applyAlignment="1">
      <alignment horizontal="left" vertical="center"/>
    </xf>
    <xf numFmtId="164" fontId="53" fillId="27" borderId="6" xfId="0" applyFont="1" applyFill="1" applyBorder="1" applyAlignment="1">
      <alignment horizontal="left" vertical="center"/>
    </xf>
    <xf numFmtId="164" fontId="23" fillId="28" borderId="3" xfId="0" applyFont="1" applyFill="1" applyBorder="1" applyAlignment="1">
      <alignment horizontal="left" vertical="center"/>
    </xf>
    <xf numFmtId="164" fontId="23" fillId="28" borderId="11" xfId="0" applyFont="1" applyFill="1" applyBorder="1" applyAlignment="1">
      <alignment horizontal="left" vertical="center"/>
    </xf>
    <xf numFmtId="164" fontId="23" fillId="28" borderId="10" xfId="0" applyFont="1" applyFill="1" applyBorder="1" applyAlignment="1">
      <alignment horizontal="left" vertical="center"/>
    </xf>
    <xf numFmtId="164" fontId="23" fillId="20" borderId="4" xfId="0" applyFont="1" applyFill="1" applyBorder="1" applyAlignment="1">
      <alignment horizontal="left" vertical="center"/>
    </xf>
    <xf numFmtId="164" fontId="23" fillId="20" borderId="0" xfId="0" applyFont="1" applyFill="1" applyAlignment="1">
      <alignment horizontal="left" vertical="center"/>
    </xf>
    <xf numFmtId="164" fontId="23" fillId="20" borderId="6" xfId="0" applyFont="1" applyFill="1" applyBorder="1" applyAlignment="1">
      <alignment horizontal="left" vertical="center"/>
    </xf>
    <xf numFmtId="164" fontId="53" fillId="22" borderId="4" xfId="0" applyFont="1" applyFill="1" applyBorder="1" applyAlignment="1">
      <alignment horizontal="left" vertical="center"/>
    </xf>
    <xf numFmtId="164" fontId="53" fillId="22" borderId="0" xfId="0" applyFont="1" applyFill="1" applyAlignment="1">
      <alignment horizontal="left" vertical="center"/>
    </xf>
    <xf numFmtId="164" fontId="53" fillId="22" borderId="6" xfId="0" applyFont="1" applyFill="1" applyBorder="1" applyAlignment="1">
      <alignment horizontal="left" vertical="center"/>
    </xf>
    <xf numFmtId="164" fontId="23" fillId="12" borderId="4" xfId="0" applyFont="1" applyFill="1" applyBorder="1" applyAlignment="1">
      <alignment horizontal="left" vertical="center"/>
    </xf>
    <xf numFmtId="164" fontId="23" fillId="12" borderId="0" xfId="0" applyFont="1" applyFill="1" applyAlignment="1">
      <alignment horizontal="left" vertical="center"/>
    </xf>
    <xf numFmtId="164" fontId="23" fillId="12" borderId="6" xfId="0" applyFont="1" applyFill="1" applyBorder="1" applyAlignment="1">
      <alignment horizontal="left" vertical="center"/>
    </xf>
    <xf numFmtId="164" fontId="53" fillId="29" borderId="4" xfId="0" applyFont="1" applyFill="1" applyBorder="1" applyAlignment="1">
      <alignment horizontal="left" vertical="center" wrapText="1"/>
    </xf>
    <xf numFmtId="164" fontId="53" fillId="29" borderId="0" xfId="0" applyFont="1" applyFill="1" applyAlignment="1">
      <alignment horizontal="left" vertical="center"/>
    </xf>
    <xf numFmtId="164" fontId="53" fillId="29" borderId="6" xfId="0" applyFont="1" applyFill="1" applyBorder="1" applyAlignment="1">
      <alignment horizontal="left" vertical="center"/>
    </xf>
    <xf numFmtId="164" fontId="23" fillId="19" borderId="4" xfId="0" applyFont="1" applyFill="1" applyBorder="1" applyAlignment="1">
      <alignment horizontal="left" vertical="center"/>
    </xf>
    <xf numFmtId="164" fontId="23" fillId="19" borderId="0" xfId="0" applyFont="1" applyFill="1" applyAlignment="1">
      <alignment horizontal="left" vertical="center"/>
    </xf>
    <xf numFmtId="164" fontId="23" fillId="19" borderId="6" xfId="0" applyFont="1" applyFill="1" applyBorder="1" applyAlignment="1">
      <alignment horizontal="left" vertical="center"/>
    </xf>
    <xf numFmtId="164" fontId="29" fillId="10" borderId="11" xfId="0" applyFont="1" applyFill="1" applyBorder="1" applyAlignment="1">
      <alignment horizontal="center" vertical="center" wrapText="1"/>
    </xf>
    <xf numFmtId="164" fontId="29" fillId="10" borderId="10" xfId="0" applyFont="1" applyFill="1" applyBorder="1" applyAlignment="1">
      <alignment horizontal="center" vertical="center" wrapText="1"/>
    </xf>
    <xf numFmtId="164" fontId="29" fillId="10" borderId="5" xfId="0" applyFont="1" applyFill="1" applyBorder="1" applyAlignment="1">
      <alignment horizontal="center" vertical="center" wrapText="1"/>
    </xf>
    <xf numFmtId="164" fontId="29" fillId="10" borderId="8" xfId="0" applyFont="1" applyFill="1" applyBorder="1" applyAlignment="1">
      <alignment horizontal="center" vertical="center" wrapText="1"/>
    </xf>
    <xf numFmtId="164" fontId="26" fillId="0" borderId="9" xfId="0" applyFont="1" applyBorder="1" applyAlignment="1">
      <alignment horizontal="center" vertical="center" wrapText="1"/>
    </xf>
    <xf numFmtId="164" fontId="26" fillId="0" borderId="12" xfId="0" applyFont="1" applyBorder="1" applyAlignment="1">
      <alignment horizontal="center" vertical="center" wrapText="1"/>
    </xf>
    <xf numFmtId="164" fontId="26" fillId="0" borderId="13" xfId="0" applyFont="1" applyBorder="1" applyAlignment="1">
      <alignment horizontal="center" vertical="center" wrapText="1"/>
    </xf>
    <xf numFmtId="164" fontId="27" fillId="14" borderId="9" xfId="0" applyFont="1" applyFill="1" applyBorder="1" applyAlignment="1">
      <alignment horizontal="center" vertical="center" wrapText="1"/>
    </xf>
    <xf numFmtId="164" fontId="27" fillId="14" borderId="12" xfId="0" applyFont="1" applyFill="1" applyBorder="1" applyAlignment="1">
      <alignment horizontal="center" vertical="center" wrapText="1"/>
    </xf>
    <xf numFmtId="164" fontId="27" fillId="14" borderId="13" xfId="0" applyFont="1" applyFill="1" applyBorder="1" applyAlignment="1">
      <alignment horizontal="center" vertical="center" wrapText="1"/>
    </xf>
    <xf numFmtId="164" fontId="26" fillId="3" borderId="9" xfId="0" applyFont="1" applyFill="1" applyBorder="1" applyAlignment="1">
      <alignment horizontal="center" vertical="center" wrapText="1"/>
    </xf>
    <xf numFmtId="164" fontId="26" fillId="3" borderId="12" xfId="0" applyFont="1" applyFill="1" applyBorder="1" applyAlignment="1">
      <alignment horizontal="center" vertical="center" wrapText="1"/>
    </xf>
    <xf numFmtId="164" fontId="26" fillId="3" borderId="13" xfId="0" applyFont="1" applyFill="1" applyBorder="1" applyAlignment="1">
      <alignment horizontal="center" vertical="center" wrapText="1"/>
    </xf>
    <xf numFmtId="164" fontId="27" fillId="27" borderId="9" xfId="0" applyFont="1" applyFill="1" applyBorder="1" applyAlignment="1">
      <alignment horizontal="center" vertical="center" wrapText="1"/>
    </xf>
    <xf numFmtId="164" fontId="27" fillId="27" borderId="12" xfId="0" applyFont="1" applyFill="1" applyBorder="1" applyAlignment="1">
      <alignment horizontal="center" vertical="center" wrapText="1"/>
    </xf>
    <xf numFmtId="164" fontId="27" fillId="27" borderId="13" xfId="0" applyFont="1" applyFill="1" applyBorder="1" applyAlignment="1">
      <alignment horizontal="center" vertical="center" wrapText="1"/>
    </xf>
    <xf numFmtId="164" fontId="26" fillId="8" borderId="6" xfId="0" applyFont="1" applyFill="1" applyBorder="1" applyAlignment="1">
      <alignment horizontal="center" vertical="center" wrapText="1"/>
    </xf>
    <xf numFmtId="164" fontId="27" fillId="22" borderId="9" xfId="0" applyFont="1" applyFill="1" applyBorder="1" applyAlignment="1">
      <alignment horizontal="center" vertical="center" wrapText="1"/>
    </xf>
    <xf numFmtId="164" fontId="27" fillId="22" borderId="12" xfId="0" applyFont="1" applyFill="1" applyBorder="1" applyAlignment="1">
      <alignment horizontal="center" vertical="center" wrapText="1"/>
    </xf>
    <xf numFmtId="164" fontId="27" fillId="22" borderId="13" xfId="0" applyFont="1" applyFill="1" applyBorder="1" applyAlignment="1">
      <alignment horizontal="center" vertical="center" wrapText="1"/>
    </xf>
    <xf numFmtId="164" fontId="55" fillId="7" borderId="11" xfId="0" applyFont="1" applyFill="1" applyBorder="1" applyAlignment="1">
      <alignment horizontal="center" vertical="center" wrapText="1"/>
    </xf>
    <xf numFmtId="164" fontId="55" fillId="7" borderId="10" xfId="0" applyFont="1" applyFill="1" applyBorder="1" applyAlignment="1">
      <alignment horizontal="center" vertical="center" wrapText="1"/>
    </xf>
    <xf numFmtId="164" fontId="55" fillId="7" borderId="0" xfId="0" applyFont="1" applyFill="1" applyAlignment="1">
      <alignment horizontal="center" vertical="center" wrapText="1"/>
    </xf>
    <xf numFmtId="164" fontId="55" fillId="7" borderId="6" xfId="0" applyFont="1" applyFill="1" applyBorder="1" applyAlignment="1">
      <alignment horizontal="center" vertical="center" wrapText="1"/>
    </xf>
    <xf numFmtId="164" fontId="55" fillId="7" borderId="5" xfId="0" applyFont="1" applyFill="1" applyBorder="1" applyAlignment="1">
      <alignment horizontal="center" vertical="center" wrapText="1"/>
    </xf>
    <xf numFmtId="164" fontId="55" fillId="7" borderId="8" xfId="0" applyFont="1" applyFill="1" applyBorder="1" applyAlignment="1">
      <alignment horizontal="center" vertical="center" wrapText="1"/>
    </xf>
    <xf numFmtId="0" fontId="56" fillId="12" borderId="11" xfId="4" applyNumberFormat="1" applyFont="1" applyFill="1" applyBorder="1" applyAlignment="1">
      <alignment horizontal="center" vertical="center" wrapText="1"/>
    </xf>
    <xf numFmtId="0" fontId="56" fillId="12" borderId="10" xfId="4" applyNumberFormat="1" applyFont="1" applyFill="1" applyBorder="1" applyAlignment="1">
      <alignment horizontal="center" vertical="center" wrapText="1"/>
    </xf>
    <xf numFmtId="0" fontId="56" fillId="12" borderId="0" xfId="4" applyNumberFormat="1" applyFont="1" applyFill="1" applyAlignment="1">
      <alignment horizontal="center" vertical="center" wrapText="1"/>
    </xf>
    <xf numFmtId="0" fontId="56" fillId="12" borderId="6" xfId="4" applyNumberFormat="1" applyFont="1" applyFill="1" applyBorder="1" applyAlignment="1">
      <alignment horizontal="center" vertical="center" wrapText="1"/>
    </xf>
    <xf numFmtId="0" fontId="56" fillId="12" borderId="5" xfId="4" applyNumberFormat="1" applyFont="1" applyFill="1" applyBorder="1" applyAlignment="1">
      <alignment horizontal="center" vertical="center" wrapText="1"/>
    </xf>
    <xf numFmtId="0" fontId="56" fillId="12" borderId="8" xfId="4" applyNumberFormat="1" applyFont="1" applyFill="1" applyBorder="1" applyAlignment="1">
      <alignment horizontal="center" vertical="center" wrapText="1"/>
    </xf>
    <xf numFmtId="164" fontId="27" fillId="10" borderId="9" xfId="0" applyFont="1" applyFill="1" applyBorder="1" applyAlignment="1">
      <alignment horizontal="center" vertical="center" wrapText="1"/>
    </xf>
    <xf numFmtId="164" fontId="27" fillId="10" borderId="13" xfId="0" applyFont="1" applyFill="1" applyBorder="1" applyAlignment="1">
      <alignment horizontal="center" vertical="center"/>
    </xf>
    <xf numFmtId="164" fontId="55" fillId="8" borderId="0" xfId="0" applyFont="1" applyFill="1" applyAlignment="1">
      <alignment horizontal="center" vertical="center" wrapText="1"/>
    </xf>
    <xf numFmtId="164" fontId="24" fillId="8" borderId="11" xfId="0" applyFont="1" applyFill="1" applyBorder="1" applyAlignment="1">
      <alignment horizontal="center" vertical="center" wrapText="1"/>
    </xf>
    <xf numFmtId="164" fontId="24" fillId="8" borderId="0" xfId="0" applyFont="1" applyFill="1" applyAlignment="1">
      <alignment horizontal="center" vertical="center" wrapText="1"/>
    </xf>
    <xf numFmtId="164" fontId="26" fillId="21" borderId="9" xfId="0" applyFont="1" applyFill="1" applyBorder="1" applyAlignment="1">
      <alignment horizontal="center" vertical="center" wrapText="1"/>
    </xf>
    <xf numFmtId="164" fontId="26" fillId="21" borderId="12" xfId="0" applyFont="1" applyFill="1" applyBorder="1" applyAlignment="1">
      <alignment horizontal="center" vertical="center" wrapText="1"/>
    </xf>
    <xf numFmtId="164" fontId="26" fillId="21" borderId="13" xfId="0" applyFont="1" applyFill="1" applyBorder="1" applyAlignment="1">
      <alignment horizontal="center" vertical="center" wrapText="1"/>
    </xf>
    <xf numFmtId="164" fontId="27" fillId="15" borderId="9" xfId="0" applyFont="1" applyFill="1" applyBorder="1" applyAlignment="1">
      <alignment horizontal="center" vertical="center" wrapText="1"/>
    </xf>
    <xf numFmtId="164" fontId="27" fillId="15" borderId="12" xfId="0" applyFont="1" applyFill="1" applyBorder="1" applyAlignment="1">
      <alignment horizontal="center" vertical="center" wrapText="1"/>
    </xf>
    <xf numFmtId="164" fontId="27" fillId="15" borderId="13" xfId="0" applyFont="1" applyFill="1" applyBorder="1" applyAlignment="1">
      <alignment horizontal="center" vertical="center" wrapText="1"/>
    </xf>
    <xf numFmtId="164" fontId="26" fillId="16" borderId="15" xfId="0" applyFont="1" applyFill="1" applyBorder="1" applyAlignment="1">
      <alignment horizontal="center" vertical="center" wrapText="1"/>
    </xf>
    <xf numFmtId="164" fontId="26" fillId="16" borderId="16" xfId="0" applyFont="1" applyFill="1" applyBorder="1" applyAlignment="1">
      <alignment horizontal="center" vertical="center" wrapText="1"/>
    </xf>
    <xf numFmtId="164" fontId="26" fillId="16" borderId="17" xfId="0" applyFont="1" applyFill="1" applyBorder="1" applyAlignment="1">
      <alignment horizontal="center" vertical="center" wrapText="1"/>
    </xf>
    <xf numFmtId="164" fontId="27" fillId="29" borderId="9" xfId="0" applyFont="1" applyFill="1" applyBorder="1" applyAlignment="1">
      <alignment horizontal="center" vertical="center" wrapText="1"/>
    </xf>
    <xf numFmtId="164" fontId="27" fillId="29" borderId="12" xfId="0" applyFont="1" applyFill="1" applyBorder="1" applyAlignment="1">
      <alignment horizontal="center" vertical="center" wrapText="1"/>
    </xf>
    <xf numFmtId="164" fontId="27" fillId="29" borderId="13" xfId="0" applyFont="1" applyFill="1" applyBorder="1" applyAlignment="1">
      <alignment horizontal="center" vertical="center" wrapText="1"/>
    </xf>
    <xf numFmtId="164" fontId="48" fillId="8" borderId="10" xfId="0" applyFont="1" applyFill="1" applyBorder="1" applyAlignment="1">
      <alignment horizontal="center" vertical="center" wrapText="1"/>
    </xf>
    <xf numFmtId="164" fontId="51" fillId="26" borderId="9" xfId="0" applyFont="1" applyFill="1" applyBorder="1" applyAlignment="1">
      <alignment horizontal="center" vertical="center" wrapText="1"/>
    </xf>
    <xf numFmtId="164" fontId="51" fillId="26" borderId="12" xfId="0" applyFont="1" applyFill="1" applyBorder="1" applyAlignment="1">
      <alignment horizontal="center" vertical="center" wrapText="1"/>
    </xf>
    <xf numFmtId="164" fontId="23" fillId="25" borderId="11" xfId="0" applyFont="1" applyFill="1" applyBorder="1" applyAlignment="1">
      <alignment horizontal="center" vertical="center"/>
    </xf>
    <xf numFmtId="164" fontId="23" fillId="25" borderId="10" xfId="0" applyFont="1" applyFill="1" applyBorder="1" applyAlignment="1">
      <alignment horizontal="center" vertical="center"/>
    </xf>
    <xf numFmtId="164" fontId="23" fillId="25" borderId="3" xfId="0" applyFont="1" applyFill="1" applyBorder="1" applyAlignment="1">
      <alignment horizontal="center" vertical="center" wrapText="1"/>
    </xf>
    <xf numFmtId="164" fontId="23" fillId="25" borderId="11" xfId="0" applyFont="1" applyFill="1" applyBorder="1" applyAlignment="1">
      <alignment horizontal="center" vertical="center" wrapText="1"/>
    </xf>
    <xf numFmtId="164" fontId="23" fillId="25" borderId="10" xfId="0" applyFont="1" applyFill="1" applyBorder="1" applyAlignment="1">
      <alignment horizontal="center" vertical="center" wrapText="1"/>
    </xf>
    <xf numFmtId="168" fontId="23" fillId="25" borderId="0" xfId="0" applyNumberFormat="1" applyFont="1" applyFill="1" applyAlignment="1">
      <alignment horizontal="center" vertical="center"/>
    </xf>
    <xf numFmtId="168" fontId="23" fillId="25" borderId="6" xfId="0" applyNumberFormat="1" applyFont="1" applyFill="1" applyBorder="1" applyAlignment="1">
      <alignment horizontal="center" vertical="center"/>
    </xf>
    <xf numFmtId="0" fontId="14" fillId="25" borderId="31" xfId="4" applyNumberFormat="1" applyFill="1" applyBorder="1" applyAlignment="1">
      <alignment horizontal="center" vertical="center" wrapText="1"/>
    </xf>
    <xf numFmtId="0" fontId="14" fillId="25" borderId="32" xfId="4" applyNumberFormat="1" applyFill="1" applyBorder="1" applyAlignment="1">
      <alignment horizontal="center" vertical="center" wrapText="1"/>
    </xf>
    <xf numFmtId="168" fontId="23" fillId="25" borderId="0" xfId="0" applyNumberFormat="1" applyFont="1" applyFill="1" applyAlignment="1">
      <alignment horizontal="center" vertical="center" wrapText="1"/>
    </xf>
    <xf numFmtId="168" fontId="23" fillId="25" borderId="6" xfId="0" applyNumberFormat="1" applyFont="1" applyFill="1" applyBorder="1" applyAlignment="1">
      <alignment horizontal="center" vertical="center" wrapText="1"/>
    </xf>
    <xf numFmtId="164" fontId="26" fillId="13" borderId="9" xfId="0" applyFont="1" applyFill="1" applyBorder="1" applyAlignment="1">
      <alignment horizontal="center" vertical="center" wrapText="1"/>
    </xf>
    <xf numFmtId="164" fontId="26" fillId="13" borderId="12" xfId="0" applyFont="1" applyFill="1" applyBorder="1" applyAlignment="1">
      <alignment horizontal="center" vertical="center" wrapText="1"/>
    </xf>
    <xf numFmtId="164" fontId="26" fillId="13" borderId="13" xfId="0" applyFont="1" applyFill="1" applyBorder="1" applyAlignment="1">
      <alignment horizontal="center" vertical="center" wrapText="1"/>
    </xf>
    <xf numFmtId="164" fontId="23" fillId="7" borderId="11" xfId="0" applyFont="1" applyFill="1" applyBorder="1" applyAlignment="1">
      <alignment horizontal="center" vertical="center" wrapText="1"/>
    </xf>
    <xf numFmtId="164" fontId="23" fillId="7" borderId="10" xfId="0" applyFont="1" applyFill="1" applyBorder="1" applyAlignment="1">
      <alignment horizontal="center" vertical="center" wrapText="1"/>
    </xf>
    <xf numFmtId="164" fontId="23" fillId="7" borderId="5" xfId="0" applyFont="1" applyFill="1" applyBorder="1" applyAlignment="1">
      <alignment horizontal="center" vertical="center" wrapText="1"/>
    </xf>
    <xf numFmtId="164" fontId="23" fillId="7" borderId="8" xfId="0" applyFont="1" applyFill="1" applyBorder="1" applyAlignment="1">
      <alignment horizontal="center" vertical="center" wrapText="1"/>
    </xf>
    <xf numFmtId="164" fontId="27" fillId="32" borderId="9" xfId="0" applyFont="1" applyFill="1" applyBorder="1" applyAlignment="1">
      <alignment horizontal="center" vertical="center" wrapText="1"/>
    </xf>
    <xf numFmtId="164" fontId="27" fillId="32" borderId="12" xfId="0" applyFont="1" applyFill="1" applyBorder="1" applyAlignment="1">
      <alignment horizontal="center" vertical="center" wrapText="1"/>
    </xf>
    <xf numFmtId="164" fontId="27" fillId="32" borderId="13" xfId="0" applyFont="1" applyFill="1" applyBorder="1" applyAlignment="1">
      <alignment horizontal="center" vertical="center" wrapText="1"/>
    </xf>
    <xf numFmtId="164" fontId="26" fillId="4" borderId="9" xfId="0" applyFont="1" applyFill="1" applyBorder="1" applyAlignment="1">
      <alignment horizontal="center" vertical="center" wrapText="1"/>
    </xf>
    <xf numFmtId="164" fontId="26" fillId="4" borderId="12" xfId="0" applyFont="1" applyFill="1" applyBorder="1" applyAlignment="1">
      <alignment horizontal="center" vertical="center" wrapText="1"/>
    </xf>
    <xf numFmtId="164" fontId="26" fillId="4" borderId="13" xfId="0" applyFont="1" applyFill="1" applyBorder="1" applyAlignment="1">
      <alignment horizontal="center" vertical="center" wrapText="1"/>
    </xf>
    <xf numFmtId="168" fontId="23" fillId="25" borderId="4" xfId="0" applyNumberFormat="1" applyFont="1" applyFill="1" applyBorder="1" applyAlignment="1">
      <alignment horizontal="center" vertical="center" wrapText="1"/>
    </xf>
    <xf numFmtId="164" fontId="49" fillId="25" borderId="9" xfId="0" applyFont="1" applyFill="1" applyBorder="1" applyAlignment="1">
      <alignment horizontal="center" vertical="center" wrapText="1"/>
    </xf>
    <xf numFmtId="164" fontId="49" fillId="25" borderId="12" xfId="0" applyFont="1" applyFill="1" applyBorder="1" applyAlignment="1">
      <alignment horizontal="center" vertical="center" wrapText="1"/>
    </xf>
    <xf numFmtId="164" fontId="49" fillId="25" borderId="13" xfId="0" applyFont="1" applyFill="1" applyBorder="1" applyAlignment="1">
      <alignment horizontal="center" vertical="center" wrapText="1"/>
    </xf>
    <xf numFmtId="164" fontId="23" fillId="7" borderId="0" xfId="0" applyFont="1" applyFill="1" applyAlignment="1">
      <alignment horizontal="center" vertical="center" wrapText="1"/>
    </xf>
    <xf numFmtId="164" fontId="23" fillId="7" borderId="3" xfId="0" applyFont="1" applyFill="1" applyBorder="1" applyAlignment="1">
      <alignment horizontal="center" vertical="center" wrapText="1"/>
    </xf>
    <xf numFmtId="164" fontId="23" fillId="7" borderId="7" xfId="0" applyFont="1" applyFill="1" applyBorder="1" applyAlignment="1">
      <alignment horizontal="center" vertical="center" wrapText="1"/>
    </xf>
    <xf numFmtId="168" fontId="50" fillId="25" borderId="28" xfId="0" applyNumberFormat="1" applyFont="1" applyFill="1" applyBorder="1" applyAlignment="1">
      <alignment horizontal="center" vertical="center"/>
    </xf>
    <xf numFmtId="168" fontId="50" fillId="25" borderId="34" xfId="0" applyNumberFormat="1" applyFont="1" applyFill="1" applyBorder="1" applyAlignment="1">
      <alignment horizontal="center" vertical="center"/>
    </xf>
    <xf numFmtId="168" fontId="50" fillId="25" borderId="29" xfId="0" applyNumberFormat="1" applyFont="1" applyFill="1" applyBorder="1" applyAlignment="1">
      <alignment horizontal="center" vertical="center"/>
    </xf>
    <xf numFmtId="164" fontId="40" fillId="10" borderId="4" xfId="0" applyFont="1" applyFill="1" applyBorder="1" applyAlignment="1">
      <alignment horizontal="center" vertical="center" wrapText="1"/>
    </xf>
    <xf numFmtId="164" fontId="40" fillId="10" borderId="0" xfId="0" applyFont="1" applyFill="1" applyAlignment="1">
      <alignment horizontal="center" vertical="center" wrapText="1"/>
    </xf>
    <xf numFmtId="164" fontId="40" fillId="10" borderId="6" xfId="0" applyFont="1" applyFill="1" applyBorder="1" applyAlignment="1">
      <alignment horizontal="center" vertical="center" wrapText="1"/>
    </xf>
    <xf numFmtId="164" fontId="40" fillId="10" borderId="7" xfId="0" applyFont="1" applyFill="1" applyBorder="1" applyAlignment="1">
      <alignment horizontal="center" vertical="center" wrapText="1"/>
    </xf>
    <xf numFmtId="164" fontId="40" fillId="10" borderId="5" xfId="0" applyFont="1" applyFill="1" applyBorder="1" applyAlignment="1">
      <alignment horizontal="center" vertical="center" wrapText="1"/>
    </xf>
    <xf numFmtId="164" fontId="40" fillId="10" borderId="8" xfId="0" applyFont="1" applyFill="1" applyBorder="1" applyAlignment="1">
      <alignment horizontal="center" vertical="center" wrapText="1"/>
    </xf>
    <xf numFmtId="164" fontId="55" fillId="13" borderId="9" xfId="0" applyFont="1" applyFill="1" applyBorder="1" applyAlignment="1">
      <alignment horizontal="center" vertical="center" wrapText="1"/>
    </xf>
    <xf numFmtId="164" fontId="55" fillId="13" borderId="13" xfId="0" applyFont="1" applyFill="1" applyBorder="1" applyAlignment="1">
      <alignment horizontal="center" vertical="center" wrapText="1"/>
    </xf>
    <xf numFmtId="164" fontId="40" fillId="24" borderId="9" xfId="0" applyFont="1" applyFill="1" applyBorder="1" applyAlignment="1">
      <alignment horizontal="center" vertical="center" wrapText="1"/>
    </xf>
    <xf numFmtId="164" fontId="40" fillId="24" borderId="13" xfId="0" applyFont="1" applyFill="1" applyBorder="1" applyAlignment="1">
      <alignment horizontal="center" vertical="center" wrapText="1"/>
    </xf>
    <xf numFmtId="168" fontId="23" fillId="25" borderId="7" xfId="0" applyNumberFormat="1" applyFont="1" applyFill="1" applyBorder="1" applyAlignment="1">
      <alignment horizontal="center" vertical="center" wrapText="1"/>
    </xf>
    <xf numFmtId="168" fontId="23" fillId="25" borderId="5" xfId="0" applyNumberFormat="1" applyFont="1" applyFill="1" applyBorder="1" applyAlignment="1">
      <alignment horizontal="center" vertical="center" wrapText="1"/>
    </xf>
    <xf numFmtId="168" fontId="23" fillId="25" borderId="8" xfId="0" applyNumberFormat="1" applyFont="1" applyFill="1" applyBorder="1" applyAlignment="1">
      <alignment horizontal="center" vertical="center" wrapText="1"/>
    </xf>
    <xf numFmtId="164" fontId="26" fillId="17" borderId="9" xfId="0" applyFont="1" applyFill="1" applyBorder="1" applyAlignment="1">
      <alignment horizontal="center" vertical="center" wrapText="1"/>
    </xf>
    <xf numFmtId="164" fontId="26" fillId="17" borderId="12" xfId="0" applyFont="1" applyFill="1" applyBorder="1" applyAlignment="1">
      <alignment horizontal="center" vertical="center" wrapText="1"/>
    </xf>
    <xf numFmtId="164" fontId="26" fillId="17" borderId="13" xfId="0" applyFont="1" applyFill="1" applyBorder="1" applyAlignment="1">
      <alignment horizontal="center" vertical="center" wrapText="1"/>
    </xf>
    <xf numFmtId="164" fontId="26" fillId="20" borderId="9" xfId="0" applyFont="1" applyFill="1" applyBorder="1" applyAlignment="1">
      <alignment horizontal="center" vertical="center" wrapText="1"/>
    </xf>
    <xf numFmtId="164" fontId="26" fillId="20" borderId="12" xfId="0" applyFont="1" applyFill="1" applyBorder="1" applyAlignment="1">
      <alignment horizontal="center" vertical="center" wrapText="1"/>
    </xf>
    <xf numFmtId="164" fontId="26" fillId="20" borderId="13" xfId="0" applyFont="1" applyFill="1" applyBorder="1" applyAlignment="1">
      <alignment horizontal="center" vertical="center" wrapText="1"/>
    </xf>
    <xf numFmtId="164" fontId="27" fillId="18" borderId="9" xfId="0" applyFont="1" applyFill="1" applyBorder="1" applyAlignment="1">
      <alignment horizontal="center" vertical="center" wrapText="1"/>
    </xf>
    <xf numFmtId="164" fontId="27" fillId="18" borderId="12" xfId="0" applyFont="1" applyFill="1" applyBorder="1" applyAlignment="1">
      <alignment horizontal="center" vertical="center" wrapText="1"/>
    </xf>
    <xf numFmtId="164" fontId="27" fillId="18" borderId="13" xfId="0" applyFont="1" applyFill="1" applyBorder="1" applyAlignment="1">
      <alignment horizontal="center" vertical="center" wrapText="1"/>
    </xf>
    <xf numFmtId="164" fontId="40" fillId="10" borderId="3" xfId="0" applyFont="1" applyFill="1" applyBorder="1" applyAlignment="1">
      <alignment horizontal="center" vertical="center" wrapText="1"/>
    </xf>
    <xf numFmtId="164" fontId="40" fillId="10" borderId="11" xfId="0" applyFont="1" applyFill="1" applyBorder="1" applyAlignment="1">
      <alignment horizontal="center" vertical="center" wrapText="1"/>
    </xf>
    <xf numFmtId="164" fontId="40" fillId="10" borderId="10" xfId="0" applyFont="1" applyFill="1" applyBorder="1" applyAlignment="1">
      <alignment horizontal="center" vertical="center" wrapText="1"/>
    </xf>
    <xf numFmtId="164" fontId="25" fillId="12" borderId="3" xfId="0" applyFont="1" applyFill="1" applyBorder="1" applyAlignment="1">
      <alignment horizontal="center" vertical="center" wrapText="1"/>
    </xf>
    <xf numFmtId="164" fontId="25" fillId="12" borderId="11" xfId="0" applyFont="1" applyFill="1" applyBorder="1" applyAlignment="1">
      <alignment horizontal="center" vertical="center" wrapText="1"/>
    </xf>
    <xf numFmtId="164" fontId="25" fillId="12" borderId="10" xfId="0" applyFont="1" applyFill="1" applyBorder="1" applyAlignment="1">
      <alignment horizontal="center" vertical="center" wrapText="1"/>
    </xf>
    <xf numFmtId="164" fontId="25" fillId="12" borderId="4" xfId="0" applyFont="1" applyFill="1" applyBorder="1" applyAlignment="1">
      <alignment horizontal="center" vertical="center" wrapText="1"/>
    </xf>
    <xf numFmtId="164" fontId="25" fillId="12" borderId="0" xfId="0" applyFont="1" applyFill="1" applyAlignment="1">
      <alignment horizontal="center" vertical="center" wrapText="1"/>
    </xf>
    <xf numFmtId="164" fontId="25" fillId="12" borderId="6" xfId="0" applyFont="1" applyFill="1" applyBorder="1" applyAlignment="1">
      <alignment horizontal="center" vertical="center" wrapText="1"/>
    </xf>
    <xf numFmtId="164" fontId="25" fillId="12" borderId="7" xfId="0" applyFont="1" applyFill="1" applyBorder="1" applyAlignment="1">
      <alignment horizontal="center" vertical="center" wrapText="1"/>
    </xf>
    <xf numFmtId="164" fontId="25" fillId="12" borderId="5" xfId="0" applyFont="1" applyFill="1" applyBorder="1" applyAlignment="1">
      <alignment horizontal="center" vertical="center" wrapText="1"/>
    </xf>
    <xf numFmtId="164" fontId="25" fillId="12" borderId="8" xfId="0" applyFont="1" applyFill="1" applyBorder="1" applyAlignment="1">
      <alignment horizontal="center" vertical="center" wrapText="1"/>
    </xf>
    <xf numFmtId="0" fontId="57" fillId="10" borderId="9" xfId="6" applyFont="1" applyFill="1" applyBorder="1" applyAlignment="1">
      <alignment horizontal="center" vertical="center" wrapText="1"/>
    </xf>
    <xf numFmtId="0" fontId="57" fillId="10" borderId="13" xfId="6" applyFont="1" applyFill="1" applyBorder="1" applyAlignment="1">
      <alignment horizontal="center" vertical="center" wrapText="1"/>
    </xf>
    <xf numFmtId="0" fontId="57" fillId="10" borderId="12" xfId="6" applyFont="1" applyFill="1" applyBorder="1" applyAlignment="1">
      <alignment horizontal="center" vertical="center" wrapText="1"/>
    </xf>
    <xf numFmtId="164" fontId="13" fillId="12" borderId="3" xfId="0" applyFont="1" applyFill="1" applyBorder="1" applyAlignment="1">
      <alignment horizontal="center" vertical="center" wrapText="1"/>
    </xf>
    <xf numFmtId="164" fontId="13" fillId="12" borderId="11" xfId="0" applyFont="1" applyFill="1" applyBorder="1" applyAlignment="1">
      <alignment horizontal="center" vertical="center" wrapText="1"/>
    </xf>
    <xf numFmtId="164" fontId="13" fillId="12" borderId="10" xfId="0" applyFont="1" applyFill="1" applyBorder="1" applyAlignment="1">
      <alignment horizontal="center" vertical="center" wrapText="1"/>
    </xf>
    <xf numFmtId="164" fontId="13" fillId="12" borderId="4" xfId="0" applyFont="1" applyFill="1" applyBorder="1" applyAlignment="1">
      <alignment horizontal="center" vertical="center" wrapText="1"/>
    </xf>
    <xf numFmtId="164" fontId="13" fillId="12" borderId="0" xfId="0" applyFont="1" applyFill="1" applyAlignment="1">
      <alignment horizontal="center" vertical="center" wrapText="1"/>
    </xf>
    <xf numFmtId="164" fontId="13" fillId="12" borderId="6" xfId="0" applyFont="1" applyFill="1" applyBorder="1" applyAlignment="1">
      <alignment horizontal="center" vertical="center" wrapText="1"/>
    </xf>
    <xf numFmtId="164" fontId="13" fillId="12" borderId="7" xfId="0" applyFont="1" applyFill="1" applyBorder="1" applyAlignment="1">
      <alignment horizontal="center" vertical="center" wrapText="1"/>
    </xf>
    <xf numFmtId="164" fontId="13" fillId="12" borderId="5" xfId="0" applyFont="1" applyFill="1" applyBorder="1" applyAlignment="1">
      <alignment horizontal="center" vertical="center" wrapText="1"/>
    </xf>
    <xf numFmtId="164" fontId="13" fillId="12" borderId="8" xfId="0" applyFont="1" applyFill="1" applyBorder="1" applyAlignment="1">
      <alignment horizontal="center" vertical="center" wrapText="1"/>
    </xf>
    <xf numFmtId="164" fontId="27" fillId="24" borderId="9" xfId="0" applyFont="1" applyFill="1" applyBorder="1" applyAlignment="1">
      <alignment horizontal="center" vertical="center" wrapText="1"/>
    </xf>
    <xf numFmtId="164" fontId="27" fillId="24" borderId="12" xfId="0" applyFont="1" applyFill="1" applyBorder="1" applyAlignment="1">
      <alignment horizontal="center" vertical="center" wrapText="1"/>
    </xf>
    <xf numFmtId="164" fontId="27" fillId="24" borderId="13" xfId="0" applyFont="1" applyFill="1" applyBorder="1" applyAlignment="1">
      <alignment horizontal="center" vertical="center" wrapText="1"/>
    </xf>
  </cellXfs>
  <cellStyles count="9">
    <cellStyle name="Euro" xfId="1" xr:uid="{00000000-0005-0000-0000-000000000000}"/>
    <cellStyle name="Hyperlink" xfId="4" builtinId="8" customBuiltin="1"/>
    <cellStyle name="Hyperlink 2" xfId="6" xr:uid="{00000000-0005-0000-0000-000002000000}"/>
    <cellStyle name="Normal" xfId="0" builtinId="0"/>
    <cellStyle name="Normal 2" xfId="5" xr:uid="{00000000-0005-0000-0000-000004000000}"/>
    <cellStyle name="Normal 3" xfId="7" xr:uid="{00000000-0005-0000-0000-000005000000}"/>
    <cellStyle name="Normal 4" xfId="8" xr:uid="{00000000-0005-0000-0000-000006000000}"/>
    <cellStyle name="Normal_00250r0P802-15_WG-Sep00 Meeting Objectives and Agenda" xfId="2" xr:uid="{00000000-0005-0000-0000-000007000000}"/>
    <cellStyle name="Normal_00250r0P802-15_WG-Sep00 Meeting Objectives and Agenda1" xfId="3" xr:uid="{00000000-0005-0000-0000-000008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66CCFF"/>
      <color rgb="FFCC00FF"/>
      <color rgb="FF0000FF"/>
      <color rgb="FFFFCC99"/>
      <color rgb="FFFFFF99"/>
      <color rgb="FFFFABAB"/>
      <color rgb="FF969696"/>
      <color rgb="FF66FFFF"/>
      <color rgb="FF96368B"/>
      <color rgb="FFDDD9C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8" Type="http://schemas.openxmlformats.org/officeDocument/2006/relationships/image" Target="../media/image8.tmp"/><Relationship Id="rId3" Type="http://schemas.openxmlformats.org/officeDocument/2006/relationships/image" Target="../media/image3.tmp"/><Relationship Id="rId7" Type="http://schemas.openxmlformats.org/officeDocument/2006/relationships/image" Target="../media/image7.tmp"/><Relationship Id="rId2" Type="http://schemas.openxmlformats.org/officeDocument/2006/relationships/image" Target="../media/image2.emf"/><Relationship Id="rId1" Type="http://schemas.openxmlformats.org/officeDocument/2006/relationships/image" Target="../media/image1.emf"/><Relationship Id="rId6" Type="http://schemas.openxmlformats.org/officeDocument/2006/relationships/image" Target="../media/image6.tmp"/><Relationship Id="rId5" Type="http://schemas.openxmlformats.org/officeDocument/2006/relationships/image" Target="../media/image5.tmp"/><Relationship Id="rId10" Type="http://schemas.openxmlformats.org/officeDocument/2006/relationships/image" Target="../media/image10.tmp"/><Relationship Id="rId4" Type="http://schemas.openxmlformats.org/officeDocument/2006/relationships/image" Target="../media/image4.tmp"/><Relationship Id="rId9" Type="http://schemas.openxmlformats.org/officeDocument/2006/relationships/image" Target="../media/image9.tmp"/></Relationships>
</file>

<file path=xl/drawings/_rels/drawing2.xml.rels><?xml version="1.0" encoding="UTF-8" standalone="yes"?>
<Relationships xmlns="http://schemas.openxmlformats.org/package/2006/relationships"><Relationship Id="rId1" Type="http://schemas.openxmlformats.org/officeDocument/2006/relationships/image" Target="../media/image11.jpg"/></Relationships>
</file>

<file path=xl/drawings/drawing1.xml><?xml version="1.0" encoding="utf-8"?>
<xdr:wsDr xmlns:xdr="http://schemas.openxmlformats.org/drawingml/2006/spreadsheetDrawing" xmlns:a="http://schemas.openxmlformats.org/drawingml/2006/main">
  <xdr:twoCellAnchor editAs="oneCell">
    <xdr:from>
      <xdr:col>0</xdr:col>
      <xdr:colOff>343128</xdr:colOff>
      <xdr:row>60</xdr:row>
      <xdr:rowOff>97988</xdr:rowOff>
    </xdr:from>
    <xdr:to>
      <xdr:col>6</xdr:col>
      <xdr:colOff>618067</xdr:colOff>
      <xdr:row>78</xdr:row>
      <xdr:rowOff>157238</xdr:rowOff>
    </xdr:to>
    <xdr:pic>
      <xdr:nvPicPr>
        <xdr:cNvPr id="2" name="Picture 1">
          <a:extLst>
            <a:ext uri="{FF2B5EF4-FFF2-40B4-BE49-F238E27FC236}">
              <a16:creationId xmlns:a16="http://schemas.microsoft.com/office/drawing/2014/main" id="{B114C3C8-A4C0-644D-9E75-C2B29B1028DE}"/>
            </a:ext>
          </a:extLst>
        </xdr:cNvPr>
        <xdr:cNvPicPr>
          <a:picLocks noChangeAspect="1"/>
        </xdr:cNvPicPr>
      </xdr:nvPicPr>
      <xdr:blipFill>
        <a:blip xmlns:r="http://schemas.openxmlformats.org/officeDocument/2006/relationships" r:embed="rId1"/>
        <a:stretch>
          <a:fillRect/>
        </a:stretch>
      </xdr:blipFill>
      <xdr:spPr>
        <a:xfrm>
          <a:off x="343128" y="11854559"/>
          <a:ext cx="5108196" cy="3586222"/>
        </a:xfrm>
        <a:prstGeom prst="rect">
          <a:avLst/>
        </a:prstGeom>
      </xdr:spPr>
    </xdr:pic>
    <xdr:clientData/>
  </xdr:twoCellAnchor>
  <xdr:twoCellAnchor editAs="oneCell">
    <xdr:from>
      <xdr:col>7</xdr:col>
      <xdr:colOff>143813</xdr:colOff>
      <xdr:row>60</xdr:row>
      <xdr:rowOff>88297</xdr:rowOff>
    </xdr:from>
    <xdr:to>
      <xdr:col>13</xdr:col>
      <xdr:colOff>437140</xdr:colOff>
      <xdr:row>78</xdr:row>
      <xdr:rowOff>163286</xdr:rowOff>
    </xdr:to>
    <xdr:pic>
      <xdr:nvPicPr>
        <xdr:cNvPr id="3" name="Picture 2">
          <a:extLst>
            <a:ext uri="{FF2B5EF4-FFF2-40B4-BE49-F238E27FC236}">
              <a16:creationId xmlns:a16="http://schemas.microsoft.com/office/drawing/2014/main" id="{7FC6117A-B33D-C944-9B34-D82033936B6A}"/>
            </a:ext>
          </a:extLst>
        </xdr:cNvPr>
        <xdr:cNvPicPr>
          <a:picLocks noChangeAspect="1"/>
        </xdr:cNvPicPr>
      </xdr:nvPicPr>
      <xdr:blipFill>
        <a:blip xmlns:r="http://schemas.openxmlformats.org/officeDocument/2006/relationships" r:embed="rId2"/>
        <a:stretch>
          <a:fillRect/>
        </a:stretch>
      </xdr:blipFill>
      <xdr:spPr>
        <a:xfrm>
          <a:off x="5782613" y="11844868"/>
          <a:ext cx="5126584" cy="3601961"/>
        </a:xfrm>
        <a:prstGeom prst="rect">
          <a:avLst/>
        </a:prstGeom>
      </xdr:spPr>
    </xdr:pic>
    <xdr:clientData/>
  </xdr:twoCellAnchor>
  <xdr:twoCellAnchor editAs="oneCell">
    <xdr:from>
      <xdr:col>0</xdr:col>
      <xdr:colOff>414159</xdr:colOff>
      <xdr:row>79</xdr:row>
      <xdr:rowOff>151525</xdr:rowOff>
    </xdr:from>
    <xdr:to>
      <xdr:col>6</xdr:col>
      <xdr:colOff>600923</xdr:colOff>
      <xdr:row>99</xdr:row>
      <xdr:rowOff>123184</xdr:rowOff>
    </xdr:to>
    <xdr:pic>
      <xdr:nvPicPr>
        <xdr:cNvPr id="6" name="Picture 5">
          <a:extLst>
            <a:ext uri="{FF2B5EF4-FFF2-40B4-BE49-F238E27FC236}">
              <a16:creationId xmlns:a16="http://schemas.microsoft.com/office/drawing/2014/main" id="{8DC1F090-8A76-5D39-5F87-1AB2AFC2A8F3}"/>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19720" t="21613" r="22454" b="2088"/>
        <a:stretch/>
      </xdr:blipFill>
      <xdr:spPr>
        <a:xfrm>
          <a:off x="414159" y="15631011"/>
          <a:ext cx="5020021" cy="3890516"/>
        </a:xfrm>
        <a:prstGeom prst="rect">
          <a:avLst/>
        </a:prstGeom>
      </xdr:spPr>
    </xdr:pic>
    <xdr:clientData/>
  </xdr:twoCellAnchor>
  <xdr:twoCellAnchor editAs="oneCell">
    <xdr:from>
      <xdr:col>7</xdr:col>
      <xdr:colOff>14276</xdr:colOff>
      <xdr:row>79</xdr:row>
      <xdr:rowOff>151702</xdr:rowOff>
    </xdr:from>
    <xdr:to>
      <xdr:col>13</xdr:col>
      <xdr:colOff>342901</xdr:colOff>
      <xdr:row>99</xdr:row>
      <xdr:rowOff>154422</xdr:rowOff>
    </xdr:to>
    <xdr:pic>
      <xdr:nvPicPr>
        <xdr:cNvPr id="11" name="Picture 10">
          <a:extLst>
            <a:ext uri="{FF2B5EF4-FFF2-40B4-BE49-F238E27FC236}">
              <a16:creationId xmlns:a16="http://schemas.microsoft.com/office/drawing/2014/main" id="{82159F01-85CA-36BB-8D47-21918914F6EB}"/>
            </a:ext>
          </a:extLst>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20495" t="21991" r="21685" b="1735"/>
        <a:stretch/>
      </xdr:blipFill>
      <xdr:spPr>
        <a:xfrm>
          <a:off x="5653076" y="15631188"/>
          <a:ext cx="5161882" cy="3921577"/>
        </a:xfrm>
        <a:prstGeom prst="rect">
          <a:avLst/>
        </a:prstGeom>
      </xdr:spPr>
    </xdr:pic>
    <xdr:clientData/>
  </xdr:twoCellAnchor>
  <xdr:twoCellAnchor editAs="oneCell">
    <xdr:from>
      <xdr:col>0</xdr:col>
      <xdr:colOff>406400</xdr:colOff>
      <xdr:row>100</xdr:row>
      <xdr:rowOff>50012</xdr:rowOff>
    </xdr:from>
    <xdr:to>
      <xdr:col>6</xdr:col>
      <xdr:colOff>596113</xdr:colOff>
      <xdr:row>120</xdr:row>
      <xdr:rowOff>40072</xdr:rowOff>
    </xdr:to>
    <xdr:pic>
      <xdr:nvPicPr>
        <xdr:cNvPr id="16" name="Picture 15">
          <a:extLst>
            <a:ext uri="{FF2B5EF4-FFF2-40B4-BE49-F238E27FC236}">
              <a16:creationId xmlns:a16="http://schemas.microsoft.com/office/drawing/2014/main" id="{A37375F4-76F6-E787-C5B2-A6FF2D4F6ACF}"/>
            </a:ext>
          </a:extLst>
        </xdr:cNvPr>
        <xdr:cNvPicPr>
          <a:picLocks noChangeAspect="1"/>
        </xdr:cNvPicPr>
      </xdr:nvPicPr>
      <xdr:blipFill rotWithShape="1">
        <a:blip xmlns:r="http://schemas.openxmlformats.org/officeDocument/2006/relationships" r:embed="rId5">
          <a:extLst>
            <a:ext uri="{28A0092B-C50C-407E-A947-70E740481C1C}">
              <a14:useLocalDpi xmlns:a14="http://schemas.microsoft.com/office/drawing/2010/main" val="0"/>
            </a:ext>
          </a:extLst>
        </a:blip>
        <a:srcRect l="20177" t="20687" r="22417" b="2290"/>
        <a:stretch/>
      </xdr:blipFill>
      <xdr:spPr>
        <a:xfrm>
          <a:off x="406400" y="19644298"/>
          <a:ext cx="5022970" cy="3908917"/>
        </a:xfrm>
        <a:prstGeom prst="rect">
          <a:avLst/>
        </a:prstGeom>
      </xdr:spPr>
    </xdr:pic>
    <xdr:clientData/>
  </xdr:twoCellAnchor>
  <xdr:twoCellAnchor editAs="oneCell">
    <xdr:from>
      <xdr:col>0</xdr:col>
      <xdr:colOff>337459</xdr:colOff>
      <xdr:row>0</xdr:row>
      <xdr:rowOff>108857</xdr:rowOff>
    </xdr:from>
    <xdr:to>
      <xdr:col>6</xdr:col>
      <xdr:colOff>239488</xdr:colOff>
      <xdr:row>18</xdr:row>
      <xdr:rowOff>121864</xdr:rowOff>
    </xdr:to>
    <xdr:pic>
      <xdr:nvPicPr>
        <xdr:cNvPr id="9" name="Picture 8">
          <a:extLst>
            <a:ext uri="{FF2B5EF4-FFF2-40B4-BE49-F238E27FC236}">
              <a16:creationId xmlns:a16="http://schemas.microsoft.com/office/drawing/2014/main" id="{9B5CB838-00C4-8DB5-79D3-67CCA187115B}"/>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337459" y="108857"/>
          <a:ext cx="4735286" cy="3539978"/>
        </a:xfrm>
        <a:prstGeom prst="rect">
          <a:avLst/>
        </a:prstGeom>
      </xdr:spPr>
    </xdr:pic>
    <xdr:clientData/>
  </xdr:twoCellAnchor>
  <xdr:twoCellAnchor editAs="oneCell">
    <xdr:from>
      <xdr:col>7</xdr:col>
      <xdr:colOff>256397</xdr:colOff>
      <xdr:row>0</xdr:row>
      <xdr:rowOff>97972</xdr:rowOff>
    </xdr:from>
    <xdr:to>
      <xdr:col>13</xdr:col>
      <xdr:colOff>152895</xdr:colOff>
      <xdr:row>18</xdr:row>
      <xdr:rowOff>108858</xdr:rowOff>
    </xdr:to>
    <xdr:pic>
      <xdr:nvPicPr>
        <xdr:cNvPr id="14" name="Picture 13">
          <a:extLst>
            <a:ext uri="{FF2B5EF4-FFF2-40B4-BE49-F238E27FC236}">
              <a16:creationId xmlns:a16="http://schemas.microsoft.com/office/drawing/2014/main" id="{42C2934F-5707-A8D8-A3E3-E5BB6E6167CB}"/>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5895197" y="97972"/>
          <a:ext cx="4729755" cy="3537857"/>
        </a:xfrm>
        <a:prstGeom prst="rect">
          <a:avLst/>
        </a:prstGeom>
      </xdr:spPr>
    </xdr:pic>
    <xdr:clientData/>
  </xdr:twoCellAnchor>
  <xdr:twoCellAnchor editAs="oneCell">
    <xdr:from>
      <xdr:col>0</xdr:col>
      <xdr:colOff>338680</xdr:colOff>
      <xdr:row>20</xdr:row>
      <xdr:rowOff>43543</xdr:rowOff>
    </xdr:from>
    <xdr:to>
      <xdr:col>6</xdr:col>
      <xdr:colOff>266109</xdr:colOff>
      <xdr:row>38</xdr:row>
      <xdr:rowOff>87085</xdr:rowOff>
    </xdr:to>
    <xdr:pic>
      <xdr:nvPicPr>
        <xdr:cNvPr id="17" name="Picture 16">
          <a:extLst>
            <a:ext uri="{FF2B5EF4-FFF2-40B4-BE49-F238E27FC236}">
              <a16:creationId xmlns:a16="http://schemas.microsoft.com/office/drawing/2014/main" id="{42913092-50F2-97D5-9848-C6411333917E}"/>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338680" y="3962400"/>
          <a:ext cx="4760686" cy="3570514"/>
        </a:xfrm>
        <a:prstGeom prst="rect">
          <a:avLst/>
        </a:prstGeom>
      </xdr:spPr>
    </xdr:pic>
    <xdr:clientData/>
  </xdr:twoCellAnchor>
  <xdr:twoCellAnchor editAs="oneCell">
    <xdr:from>
      <xdr:col>7</xdr:col>
      <xdr:colOff>250371</xdr:colOff>
      <xdr:row>20</xdr:row>
      <xdr:rowOff>43543</xdr:rowOff>
    </xdr:from>
    <xdr:to>
      <xdr:col>13</xdr:col>
      <xdr:colOff>192844</xdr:colOff>
      <xdr:row>38</xdr:row>
      <xdr:rowOff>76200</xdr:rowOff>
    </xdr:to>
    <xdr:pic>
      <xdr:nvPicPr>
        <xdr:cNvPr id="19" name="Picture 18">
          <a:extLst>
            <a:ext uri="{FF2B5EF4-FFF2-40B4-BE49-F238E27FC236}">
              <a16:creationId xmlns:a16="http://schemas.microsoft.com/office/drawing/2014/main" id="{1427F36C-8854-960B-DFC3-0236277923EA}"/>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5889171" y="3962400"/>
          <a:ext cx="4775730" cy="3559629"/>
        </a:xfrm>
        <a:prstGeom prst="rect">
          <a:avLst/>
        </a:prstGeom>
      </xdr:spPr>
    </xdr:pic>
    <xdr:clientData/>
  </xdr:twoCellAnchor>
  <xdr:twoCellAnchor editAs="oneCell">
    <xdr:from>
      <xdr:col>0</xdr:col>
      <xdr:colOff>348344</xdr:colOff>
      <xdr:row>40</xdr:row>
      <xdr:rowOff>43543</xdr:rowOff>
    </xdr:from>
    <xdr:to>
      <xdr:col>6</xdr:col>
      <xdr:colOff>295343</xdr:colOff>
      <xdr:row>58</xdr:row>
      <xdr:rowOff>76200</xdr:rowOff>
    </xdr:to>
    <xdr:pic>
      <xdr:nvPicPr>
        <xdr:cNvPr id="21" name="Picture 20">
          <a:extLst>
            <a:ext uri="{FF2B5EF4-FFF2-40B4-BE49-F238E27FC236}">
              <a16:creationId xmlns:a16="http://schemas.microsoft.com/office/drawing/2014/main" id="{DCB96C6C-0C27-9DB4-19C6-659496689B0E}"/>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348344" y="7881257"/>
          <a:ext cx="4780256" cy="355962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12700</xdr:colOff>
      <xdr:row>3</xdr:row>
      <xdr:rowOff>19051</xdr:rowOff>
    </xdr:from>
    <xdr:to>
      <xdr:col>8</xdr:col>
      <xdr:colOff>19050</xdr:colOff>
      <xdr:row>36</xdr:row>
      <xdr:rowOff>167987</xdr:rowOff>
    </xdr:to>
    <xdr:pic>
      <xdr:nvPicPr>
        <xdr:cNvPr id="8" name="Picture 7">
          <a:extLst>
            <a:ext uri="{FF2B5EF4-FFF2-40B4-BE49-F238E27FC236}">
              <a16:creationId xmlns:a16="http://schemas.microsoft.com/office/drawing/2014/main" id="{33665653-227A-4DCB-9457-890A867C428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38150" y="558801"/>
          <a:ext cx="6972300" cy="5387686"/>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hyperlink" Target="https://grouper.ieee.org/groups/802/15/pub/Meeting_Plan.html"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3" Type="http://schemas.openxmlformats.org/officeDocument/2006/relationships/hyperlink" Target="https://mentor.ieee.org/myproject/Public/mytools/mob/slideset.pdf" TargetMode="External"/><Relationship Id="rId7" Type="http://schemas.openxmlformats.org/officeDocument/2006/relationships/printerSettings" Target="../printerSettings/printerSettings2.bin"/><Relationship Id="rId2" Type="http://schemas.openxmlformats.org/officeDocument/2006/relationships/hyperlink" Target="https://mentor.ieee.org/myproject/Public/mytools/mob/slideset.pdf" TargetMode="External"/><Relationship Id="rId1" Type="http://schemas.openxmlformats.org/officeDocument/2006/relationships/hyperlink" Target="https://mentor.ieee.org/myproject/Public/mytools/mob/slideset.pdf" TargetMode="External"/><Relationship Id="rId6" Type="http://schemas.openxmlformats.org/officeDocument/2006/relationships/hyperlink" Target="https://mentor.ieee.org/myproject/Public/mytools/mob/slideset.pdf" TargetMode="External"/><Relationship Id="rId5" Type="http://schemas.openxmlformats.org/officeDocument/2006/relationships/hyperlink" Target="http://grouper.ieee.org/groups/802/15/calendar.html" TargetMode="External"/><Relationship Id="rId4" Type="http://schemas.openxmlformats.org/officeDocument/2006/relationships/hyperlink" Target="https://grouper.ieee.org/groups/802/15/pub/Meeting_Plan.html"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grouper.ieee.org/groups/802/15/calendar.html" TargetMode="External"/><Relationship Id="rId1" Type="http://schemas.openxmlformats.org/officeDocument/2006/relationships/hyperlink" Target="https://grouper.ieee.org/groups/802/15/pub/Meeting_Plan.html" TargetMode="External"/></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grouper.ieee.org/groups/802/15/calendar.html" TargetMode="External"/><Relationship Id="rId1" Type="http://schemas.openxmlformats.org/officeDocument/2006/relationships/hyperlink" Target="https://grouper.ieee.org/groups/802/15/pub/Meeting_Plan.html" TargetMode="External"/></Relationships>
</file>

<file path=xl/worksheets/_rels/sheet9.xml.rels><?xml version="1.0" encoding="UTF-8" standalone="yes"?>
<Relationships xmlns="http://schemas.openxmlformats.org/package/2006/relationships"><Relationship Id="rId8" Type="http://schemas.openxmlformats.org/officeDocument/2006/relationships/hyperlink" Target="https://www.ieee802.org/802tele_calendar.html" TargetMode="External"/><Relationship Id="rId13" Type="http://schemas.openxmlformats.org/officeDocument/2006/relationships/hyperlink" Target="https://ieeesa.webex.com/ieeesa/j.php?MTID=m2008e2a923c7497daca80bac177507ee" TargetMode="External"/><Relationship Id="rId18" Type="http://schemas.openxmlformats.org/officeDocument/2006/relationships/hyperlink" Target="https://ieeesa.webex.com/ieeesa/j.php?MTID=m82e792cb1ad41bc6448966f944e04615" TargetMode="External"/><Relationship Id="rId3" Type="http://schemas.openxmlformats.org/officeDocument/2006/relationships/hyperlink" Target="https://ieeesa.webex.com/ieeesa/j.php?MTID=m82e792cb1ad41bc6448966f944e04615" TargetMode="External"/><Relationship Id="rId21" Type="http://schemas.openxmlformats.org/officeDocument/2006/relationships/printerSettings" Target="../printerSettings/printerSettings6.bin"/><Relationship Id="rId7" Type="http://schemas.openxmlformats.org/officeDocument/2006/relationships/hyperlink" Target="https://www.ieee802.org/802tele_calendar.html" TargetMode="External"/><Relationship Id="rId12" Type="http://schemas.openxmlformats.org/officeDocument/2006/relationships/hyperlink" Target="https://ieeesa.webex.com/ieeesa/j.php?MTID=m38d32a1ad54107c95a9a992a4f1ef93d" TargetMode="External"/><Relationship Id="rId17" Type="http://schemas.openxmlformats.org/officeDocument/2006/relationships/hyperlink" Target="https://ieeesa.webex.com/ieeesa/j.php?MTID=m2008e2a923c7497daca80bac177507ee" TargetMode="External"/><Relationship Id="rId2" Type="http://schemas.openxmlformats.org/officeDocument/2006/relationships/hyperlink" Target="https://ieeesa.webex.com/ieeesa/j.php?MTID=m2008e2a923c7497daca80bac177507ee" TargetMode="External"/><Relationship Id="rId16" Type="http://schemas.openxmlformats.org/officeDocument/2006/relationships/hyperlink" Target="https://ieeesa.webex.com/ieeesa/j.php?MTID=m38d32a1ad54107c95a9a992a4f1ef93d" TargetMode="External"/><Relationship Id="rId20" Type="http://schemas.openxmlformats.org/officeDocument/2006/relationships/hyperlink" Target="https://ieeesa.webex.com/ieeesa/j.php?MTID=m38d32a1ad54107c95a9a992a4f1ef93d" TargetMode="External"/><Relationship Id="rId1" Type="http://schemas.openxmlformats.org/officeDocument/2006/relationships/hyperlink" Target="https://ieeesa.webex.com/ieeesa/j.php?MTID=m82e792cb1ad41bc6448966f944e04615" TargetMode="External"/><Relationship Id="rId6" Type="http://schemas.openxmlformats.org/officeDocument/2006/relationships/hyperlink" Target="https://www.ieee802.org/802tele_calendar.html" TargetMode="External"/><Relationship Id="rId11" Type="http://schemas.openxmlformats.org/officeDocument/2006/relationships/hyperlink" Target="https://ieeesa.webex.com/ieeesa/j.php?MTID=m0b15ee59094628897687936d46631135" TargetMode="External"/><Relationship Id="rId5" Type="http://schemas.openxmlformats.org/officeDocument/2006/relationships/hyperlink" Target="https://ieeesa.webex.com/ieeesa/j.php?MTID=m38d32a1ad54107c95a9a992a4f1ef93d" TargetMode="External"/><Relationship Id="rId15" Type="http://schemas.openxmlformats.org/officeDocument/2006/relationships/hyperlink" Target="https://ieeesa.webex.com/ieeesa/j.php?MTID=m0b15ee59094628897687936d46631135" TargetMode="External"/><Relationship Id="rId10" Type="http://schemas.openxmlformats.org/officeDocument/2006/relationships/hyperlink" Target="https://ieeesa.webex.com/ieeesa/j.php?MTID=m82e792cb1ad41bc6448966f944e04615" TargetMode="External"/><Relationship Id="rId19" Type="http://schemas.openxmlformats.org/officeDocument/2006/relationships/hyperlink" Target="https://ieeesa.webex.com/ieeesa/j.php?MTID=m0b15ee59094628897687936d46631135" TargetMode="External"/><Relationship Id="rId4" Type="http://schemas.openxmlformats.org/officeDocument/2006/relationships/hyperlink" Target="https://ieeesa.webex.com/ieeesa/j.php?MTID=m0b15ee59094628897687936d46631135" TargetMode="External"/><Relationship Id="rId9" Type="http://schemas.openxmlformats.org/officeDocument/2006/relationships/hyperlink" Target="https://ieeesa.webex.com/ieeesa/j.php?MTID=m2008e2a923c7497daca80bac177507ee" TargetMode="External"/><Relationship Id="rId14" Type="http://schemas.openxmlformats.org/officeDocument/2006/relationships/hyperlink" Target="https://ieeesa.webex.com/ieeesa/j.php?MTID=m82e792cb1ad41bc6448966f944e0461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zoomScale="150" zoomScaleNormal="150" workbookViewId="0">
      <selection activeCell="I14" sqref="I14"/>
    </sheetView>
  </sheetViews>
  <sheetFormatPr defaultColWidth="8.75" defaultRowHeight="15" x14ac:dyDescent="0.25"/>
  <sheetData/>
  <phoneticPr fontId="0" type="noConversion"/>
  <pageMargins left="0.75" right="0.75" top="1" bottom="1" header="0.5" footer="0.5"/>
  <pageSetup orientation="landscape" horizontalDpi="0" verticalDpi="0"/>
  <headerFooter alignWithMargins="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9"/>
  <sheetViews>
    <sheetView zoomScaleNormal="100" workbookViewId="0">
      <selection activeCell="A2" sqref="A2:G2"/>
    </sheetView>
  </sheetViews>
  <sheetFormatPr defaultColWidth="10.6640625" defaultRowHeight="15" x14ac:dyDescent="0.25"/>
  <cols>
    <col min="1" max="7" width="15.58203125" customWidth="1"/>
    <col min="8" max="9" width="5.58203125" customWidth="1"/>
  </cols>
  <sheetData>
    <row r="1" spans="1:9" s="7" customFormat="1" ht="15" customHeight="1" x14ac:dyDescent="0.3">
      <c r="A1" s="182" t="s">
        <v>261</v>
      </c>
      <c r="B1" s="183"/>
      <c r="C1" s="183"/>
      <c r="D1" s="183"/>
      <c r="E1" s="183"/>
      <c r="F1" s="183"/>
      <c r="G1" s="184"/>
      <c r="I1" s="9"/>
    </row>
    <row r="2" spans="1:9" s="7" customFormat="1" ht="15" customHeight="1" thickBot="1" x14ac:dyDescent="0.35">
      <c r="A2" s="185" t="s">
        <v>34</v>
      </c>
      <c r="B2" s="186"/>
      <c r="C2" s="186"/>
      <c r="D2" s="186"/>
      <c r="E2" s="186"/>
      <c r="F2" s="186"/>
      <c r="G2" s="187"/>
      <c r="I2" s="10"/>
    </row>
    <row r="3" spans="1:9" ht="15" customHeight="1" x14ac:dyDescent="0.25"/>
    <row r="4" spans="1:9" s="35" customFormat="1" ht="15" customHeight="1" x14ac:dyDescent="0.25">
      <c r="A4" s="188" t="s">
        <v>124</v>
      </c>
      <c r="B4" s="189"/>
      <c r="C4" s="189"/>
      <c r="D4" s="189"/>
      <c r="E4" s="189"/>
      <c r="F4" s="189"/>
      <c r="G4" s="190"/>
    </row>
    <row r="5" spans="1:9" s="35" customFormat="1" ht="15" customHeight="1" x14ac:dyDescent="0.25">
      <c r="A5" s="191"/>
      <c r="B5" s="192"/>
      <c r="C5" s="192"/>
      <c r="D5" s="192"/>
      <c r="E5" s="192"/>
      <c r="F5" s="192"/>
      <c r="G5" s="193"/>
    </row>
    <row r="6" spans="1:9" s="35" customFormat="1" ht="15" customHeight="1" x14ac:dyDescent="0.25">
      <c r="A6" s="191"/>
      <c r="B6" s="192"/>
      <c r="C6" s="192"/>
      <c r="D6" s="192"/>
      <c r="E6" s="192"/>
      <c r="F6" s="192"/>
      <c r="G6" s="193"/>
    </row>
    <row r="7" spans="1:9" s="35" customFormat="1" ht="15" customHeight="1" x14ac:dyDescent="0.25">
      <c r="A7" s="191"/>
      <c r="B7" s="192"/>
      <c r="C7" s="192"/>
      <c r="D7" s="192"/>
      <c r="E7" s="192"/>
      <c r="F7" s="192"/>
      <c r="G7" s="193"/>
    </row>
    <row r="8" spans="1:9" ht="15" customHeight="1" x14ac:dyDescent="0.25">
      <c r="A8" s="194"/>
      <c r="B8" s="195"/>
      <c r="C8" s="195"/>
      <c r="D8" s="195"/>
      <c r="E8" s="195"/>
      <c r="F8" s="195"/>
      <c r="G8" s="196"/>
    </row>
    <row r="9" spans="1:9" x14ac:dyDescent="0.25">
      <c r="A9" s="42" t="s">
        <v>42</v>
      </c>
      <c r="B9" s="72" t="s">
        <v>35</v>
      </c>
    </row>
  </sheetData>
  <mergeCells count="3">
    <mergeCell ref="A1:G1"/>
    <mergeCell ref="A2:G2"/>
    <mergeCell ref="A4:G8"/>
  </mergeCells>
  <hyperlinks>
    <hyperlink ref="B9" r:id="rId1" xr:uid="{00000000-0004-0000-0100-000000000000}"/>
  </hyperlinks>
  <pageMargins left="0.7" right="0.7" top="0.75" bottom="0.75" header="0.3" footer="0.3"/>
  <pageSetup orientation="landscape"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69"/>
  <sheetViews>
    <sheetView workbookViewId="0">
      <selection activeCell="A3" sqref="A3"/>
    </sheetView>
  </sheetViews>
  <sheetFormatPr defaultRowHeight="15" x14ac:dyDescent="0.25"/>
  <cols>
    <col min="1" max="1" width="5.58203125" style="40" customWidth="1"/>
    <col min="2" max="2" width="35.58203125" customWidth="1"/>
    <col min="3" max="3" width="12" customWidth="1"/>
    <col min="4" max="4" width="12.25" customWidth="1"/>
    <col min="8" max="9" width="5.58203125" customWidth="1"/>
  </cols>
  <sheetData>
    <row r="1" spans="1:9" s="7" customFormat="1" ht="15" customHeight="1" x14ac:dyDescent="0.3">
      <c r="A1" s="182" t="str">
        <f>Registration!A1</f>
        <v>153rd IEEE 802.15 WSN Session</v>
      </c>
      <c r="B1" s="183"/>
      <c r="C1" s="183"/>
      <c r="D1" s="183"/>
      <c r="E1" s="183"/>
      <c r="F1" s="183"/>
      <c r="G1" s="184"/>
      <c r="I1" s="9"/>
    </row>
    <row r="2" spans="1:9" s="7" customFormat="1" ht="15" customHeight="1" thickBot="1" x14ac:dyDescent="0.35">
      <c r="A2" s="197" t="s">
        <v>179</v>
      </c>
      <c r="B2" s="198"/>
      <c r="C2" s="198"/>
      <c r="D2" s="198"/>
      <c r="E2" s="198"/>
      <c r="F2" s="198"/>
      <c r="G2" s="199"/>
      <c r="I2" s="10"/>
    </row>
    <row r="3" spans="1:9" x14ac:dyDescent="0.25">
      <c r="A3" s="38"/>
      <c r="B3" s="35"/>
      <c r="C3" s="35"/>
      <c r="D3" s="34"/>
      <c r="E3" s="34"/>
      <c r="F3" s="34"/>
      <c r="G3" s="34"/>
    </row>
    <row r="4" spans="1:9" x14ac:dyDescent="0.25">
      <c r="A4" s="38"/>
      <c r="B4" s="35"/>
      <c r="C4" s="35"/>
      <c r="D4" s="34"/>
      <c r="E4" s="34"/>
      <c r="F4" s="34"/>
      <c r="G4" s="34"/>
    </row>
    <row r="5" spans="1:9" x14ac:dyDescent="0.25">
      <c r="A5" s="38"/>
      <c r="B5" s="35"/>
      <c r="C5" s="35"/>
      <c r="D5" s="34"/>
      <c r="E5" s="34"/>
      <c r="F5" s="34"/>
      <c r="G5" s="34"/>
    </row>
    <row r="6" spans="1:9" x14ac:dyDescent="0.25">
      <c r="A6" s="38"/>
      <c r="B6" s="35"/>
      <c r="C6" s="35"/>
      <c r="D6" s="35"/>
      <c r="E6" s="34"/>
      <c r="F6" s="34"/>
      <c r="G6" s="34"/>
    </row>
    <row r="7" spans="1:9" x14ac:dyDescent="0.25">
      <c r="A7" s="38"/>
      <c r="B7" s="35"/>
      <c r="C7" s="35"/>
      <c r="D7" s="34"/>
      <c r="E7" s="34"/>
      <c r="F7" s="34"/>
      <c r="G7" s="34"/>
    </row>
    <row r="8" spans="1:9" x14ac:dyDescent="0.25">
      <c r="A8" s="38"/>
      <c r="B8" s="35"/>
      <c r="C8" s="35"/>
      <c r="D8" s="34"/>
      <c r="E8" s="34"/>
      <c r="F8" s="34"/>
      <c r="G8" s="34"/>
    </row>
    <row r="9" spans="1:9" x14ac:dyDescent="0.25">
      <c r="A9" s="38"/>
      <c r="B9" s="36"/>
      <c r="C9" s="51"/>
      <c r="D9" s="34"/>
      <c r="E9" s="34"/>
      <c r="F9" s="34"/>
      <c r="G9" s="34"/>
    </row>
    <row r="10" spans="1:9" x14ac:dyDescent="0.25">
      <c r="A10" s="38"/>
      <c r="B10" s="36"/>
      <c r="C10" s="51"/>
      <c r="D10" s="34"/>
      <c r="E10" s="34"/>
      <c r="F10" s="34"/>
      <c r="G10" s="34"/>
    </row>
    <row r="11" spans="1:9" x14ac:dyDescent="0.25">
      <c r="A11" s="38"/>
      <c r="B11" s="36"/>
      <c r="C11" s="51"/>
      <c r="D11" s="34"/>
      <c r="E11" s="34"/>
      <c r="F11" s="34"/>
      <c r="G11" s="34"/>
    </row>
    <row r="12" spans="1:9" x14ac:dyDescent="0.25">
      <c r="A12" s="38"/>
      <c r="B12" s="36"/>
      <c r="C12" s="51"/>
      <c r="D12" s="34"/>
      <c r="E12" s="34"/>
      <c r="F12" s="34"/>
      <c r="G12" s="34"/>
    </row>
    <row r="13" spans="1:9" x14ac:dyDescent="0.25">
      <c r="A13" s="38"/>
      <c r="B13" s="36"/>
      <c r="C13" s="51"/>
      <c r="D13" s="34"/>
      <c r="E13" s="34"/>
      <c r="F13" s="34"/>
      <c r="G13" s="34"/>
    </row>
    <row r="14" spans="1:9" x14ac:dyDescent="0.25">
      <c r="A14" s="39"/>
      <c r="B14" s="36"/>
      <c r="C14" s="51"/>
      <c r="D14" s="34"/>
      <c r="E14" s="34"/>
      <c r="F14" s="34"/>
      <c r="G14" s="34"/>
    </row>
    <row r="15" spans="1:9" x14ac:dyDescent="0.25">
      <c r="A15" s="39"/>
      <c r="B15" s="36"/>
      <c r="C15" s="51"/>
      <c r="D15" s="34"/>
      <c r="E15" s="34"/>
      <c r="F15" s="34"/>
      <c r="G15" s="34"/>
    </row>
    <row r="16" spans="1:9" x14ac:dyDescent="0.25">
      <c r="A16" s="38"/>
      <c r="B16" s="36"/>
      <c r="C16" s="51"/>
      <c r="D16" s="34"/>
      <c r="E16" s="34"/>
      <c r="F16" s="34"/>
      <c r="G16" s="34"/>
    </row>
    <row r="17" spans="1:7" x14ac:dyDescent="0.25">
      <c r="A17" s="38"/>
      <c r="B17" s="35"/>
      <c r="C17" s="35"/>
      <c r="D17" s="34"/>
      <c r="E17" s="34"/>
      <c r="F17" s="34"/>
      <c r="G17" s="34"/>
    </row>
    <row r="18" spans="1:7" x14ac:dyDescent="0.25">
      <c r="A18" s="38"/>
      <c r="B18" s="35"/>
      <c r="C18" s="35"/>
      <c r="D18" s="34"/>
      <c r="E18" s="34"/>
      <c r="F18" s="34"/>
      <c r="G18" s="34"/>
    </row>
    <row r="19" spans="1:7" x14ac:dyDescent="0.25">
      <c r="A19" s="39"/>
      <c r="B19" s="35"/>
      <c r="C19" s="35"/>
      <c r="D19" s="34"/>
      <c r="E19" s="34"/>
      <c r="F19" s="34"/>
      <c r="G19" s="34"/>
    </row>
    <row r="20" spans="1:7" x14ac:dyDescent="0.25">
      <c r="A20" s="39"/>
      <c r="B20" s="35"/>
      <c r="C20" s="35"/>
      <c r="D20" s="34"/>
      <c r="E20" s="34"/>
      <c r="F20" s="34"/>
      <c r="G20" s="34"/>
    </row>
    <row r="21" spans="1:7" x14ac:dyDescent="0.25">
      <c r="A21" s="39"/>
      <c r="B21" s="35"/>
      <c r="C21" s="35"/>
      <c r="D21" s="34"/>
      <c r="E21" s="34"/>
      <c r="F21" s="34"/>
      <c r="G21" s="34"/>
    </row>
    <row r="22" spans="1:7" x14ac:dyDescent="0.25">
      <c r="A22" s="39"/>
      <c r="B22" s="35"/>
      <c r="C22" s="35"/>
      <c r="D22" s="34"/>
      <c r="E22" s="34"/>
      <c r="F22" s="34"/>
      <c r="G22" s="34"/>
    </row>
    <row r="23" spans="1:7" x14ac:dyDescent="0.25">
      <c r="A23" s="39"/>
      <c r="B23" s="35"/>
      <c r="C23" s="35"/>
      <c r="D23" s="34"/>
      <c r="E23" s="34"/>
      <c r="F23" s="34"/>
      <c r="G23" s="34"/>
    </row>
    <row r="24" spans="1:7" x14ac:dyDescent="0.25">
      <c r="A24" s="39"/>
      <c r="B24" s="35"/>
      <c r="C24" s="35"/>
      <c r="D24" s="34"/>
      <c r="E24" s="34"/>
      <c r="F24" s="34"/>
      <c r="G24" s="34"/>
    </row>
    <row r="25" spans="1:7" x14ac:dyDescent="0.25">
      <c r="A25" s="39"/>
      <c r="B25" s="35"/>
      <c r="C25" s="35"/>
      <c r="D25" s="34"/>
      <c r="E25" s="34"/>
      <c r="F25" s="34"/>
      <c r="G25" s="34"/>
    </row>
    <row r="26" spans="1:7" x14ac:dyDescent="0.25">
      <c r="A26" s="39"/>
      <c r="B26" s="35"/>
      <c r="C26" s="35"/>
      <c r="D26" s="34"/>
      <c r="E26" s="34"/>
      <c r="F26" s="34"/>
      <c r="G26" s="34"/>
    </row>
    <row r="27" spans="1:7" x14ac:dyDescent="0.25">
      <c r="A27" s="39"/>
      <c r="B27" s="35"/>
      <c r="C27" s="35"/>
      <c r="D27" s="34"/>
      <c r="E27" s="34"/>
      <c r="F27" s="34"/>
      <c r="G27" s="34"/>
    </row>
    <row r="28" spans="1:7" x14ac:dyDescent="0.25">
      <c r="A28" s="39"/>
      <c r="B28" s="35"/>
      <c r="C28" s="35"/>
      <c r="D28" s="34"/>
      <c r="E28" s="34"/>
      <c r="F28" s="34"/>
      <c r="G28" s="34"/>
    </row>
    <row r="29" spans="1:7" x14ac:dyDescent="0.25">
      <c r="A29" s="39"/>
      <c r="B29" s="35"/>
      <c r="C29" s="35"/>
      <c r="D29" s="34"/>
      <c r="E29" s="34"/>
      <c r="F29" s="34"/>
      <c r="G29" s="34"/>
    </row>
    <row r="30" spans="1:7" x14ac:dyDescent="0.25">
      <c r="A30" s="38"/>
      <c r="B30" s="35"/>
      <c r="C30" s="35"/>
      <c r="D30" s="34"/>
      <c r="E30" s="34"/>
      <c r="F30" s="34"/>
      <c r="G30" s="34"/>
    </row>
    <row r="31" spans="1:7" x14ac:dyDescent="0.25">
      <c r="A31" s="39"/>
      <c r="B31" s="35"/>
      <c r="C31" s="35"/>
      <c r="D31" s="34"/>
      <c r="E31" s="34"/>
      <c r="F31" s="34"/>
      <c r="G31" s="34"/>
    </row>
    <row r="32" spans="1:7" x14ac:dyDescent="0.25">
      <c r="A32" s="38"/>
      <c r="B32" s="35"/>
      <c r="C32" s="35"/>
      <c r="D32" s="34"/>
      <c r="E32" s="34"/>
      <c r="F32" s="34"/>
      <c r="G32" s="34"/>
    </row>
    <row r="33" spans="1:7" x14ac:dyDescent="0.25">
      <c r="A33" s="38"/>
      <c r="B33" s="35"/>
      <c r="C33" s="35"/>
      <c r="D33" s="34"/>
      <c r="E33" s="34"/>
      <c r="F33" s="34"/>
      <c r="G33" s="34"/>
    </row>
    <row r="34" spans="1:7" x14ac:dyDescent="0.25">
      <c r="A34" s="38"/>
      <c r="B34" s="35"/>
      <c r="C34" s="35"/>
      <c r="D34" s="34"/>
      <c r="E34" s="34"/>
      <c r="F34" s="34"/>
      <c r="G34" s="34"/>
    </row>
    <row r="35" spans="1:7" x14ac:dyDescent="0.25">
      <c r="A35" s="38"/>
      <c r="B35" s="37"/>
      <c r="C35" s="35"/>
      <c r="D35" s="35"/>
      <c r="E35" s="34"/>
      <c r="F35" s="34"/>
      <c r="G35" s="34"/>
    </row>
    <row r="36" spans="1:7" x14ac:dyDescent="0.25">
      <c r="A36" s="38"/>
      <c r="B36" s="37"/>
      <c r="C36" s="44"/>
      <c r="D36" s="44"/>
      <c r="E36" s="34"/>
      <c r="F36" s="34"/>
      <c r="G36" s="34"/>
    </row>
    <row r="37" spans="1:7" x14ac:dyDescent="0.25">
      <c r="A37" s="38"/>
      <c r="B37" s="57"/>
      <c r="C37" s="44"/>
      <c r="D37" s="44"/>
      <c r="E37" s="34"/>
      <c r="F37" s="34"/>
      <c r="G37" s="34"/>
    </row>
    <row r="38" spans="1:7" x14ac:dyDescent="0.25">
      <c r="A38" s="38"/>
      <c r="B38" s="57"/>
      <c r="C38" s="44"/>
      <c r="D38" s="44"/>
      <c r="E38" s="34"/>
      <c r="F38" s="34"/>
      <c r="G38" s="34"/>
    </row>
    <row r="39" spans="1:7" x14ac:dyDescent="0.25">
      <c r="A39" s="38"/>
      <c r="B39" s="57"/>
      <c r="C39" s="44"/>
      <c r="D39" s="44"/>
      <c r="E39" s="34"/>
      <c r="F39" s="34"/>
      <c r="G39" s="34"/>
    </row>
    <row r="40" spans="1:7" x14ac:dyDescent="0.25">
      <c r="A40" s="38"/>
      <c r="B40" s="56"/>
      <c r="C40" s="44"/>
      <c r="D40" s="44"/>
      <c r="E40" s="34"/>
      <c r="F40" s="34"/>
      <c r="G40" s="34"/>
    </row>
    <row r="41" spans="1:7" x14ac:dyDescent="0.25">
      <c r="A41" s="38"/>
      <c r="B41" s="35"/>
      <c r="C41" s="35"/>
      <c r="D41" s="34"/>
      <c r="E41" s="34"/>
      <c r="F41" s="34"/>
      <c r="G41" s="34"/>
    </row>
    <row r="42" spans="1:7" x14ac:dyDescent="0.25">
      <c r="A42" s="38"/>
      <c r="B42" s="35"/>
      <c r="C42" s="34"/>
      <c r="D42" s="34"/>
      <c r="E42" s="34"/>
      <c r="F42" s="34"/>
      <c r="G42" s="34"/>
    </row>
    <row r="43" spans="1:7" ht="17.399999999999999" x14ac:dyDescent="0.3">
      <c r="B43" s="29"/>
    </row>
    <row r="44" spans="1:7" ht="20.399999999999999" x14ac:dyDescent="0.35">
      <c r="A44" s="41"/>
      <c r="C44" s="31"/>
    </row>
    <row r="45" spans="1:7" ht="17.399999999999999" x14ac:dyDescent="0.3">
      <c r="B45" s="29"/>
    </row>
    <row r="46" spans="1:7" ht="17.399999999999999" x14ac:dyDescent="0.3">
      <c r="B46" s="29"/>
      <c r="C46" s="30"/>
    </row>
    <row r="47" spans="1:7" ht="17.399999999999999" x14ac:dyDescent="0.3">
      <c r="B47" s="29"/>
      <c r="C47" s="30"/>
    </row>
    <row r="48" spans="1:7" ht="17.399999999999999" x14ac:dyDescent="0.3">
      <c r="B48" s="29"/>
      <c r="C48" s="30"/>
    </row>
    <row r="49" spans="2:3" ht="17.399999999999999" x14ac:dyDescent="0.3">
      <c r="B49" s="29"/>
      <c r="C49" s="30"/>
    </row>
    <row r="50" spans="2:3" ht="17.399999999999999" x14ac:dyDescent="0.3">
      <c r="C50" s="30"/>
    </row>
    <row r="51" spans="2:3" ht="17.399999999999999" x14ac:dyDescent="0.3">
      <c r="B51" s="29"/>
      <c r="C51" s="30"/>
    </row>
    <row r="52" spans="2:3" ht="17.399999999999999" x14ac:dyDescent="0.3">
      <c r="B52" s="29"/>
      <c r="C52" s="30"/>
    </row>
    <row r="53" spans="2:3" ht="17.399999999999999" x14ac:dyDescent="0.3">
      <c r="C53" s="30"/>
    </row>
    <row r="54" spans="2:3" ht="17.399999999999999" x14ac:dyDescent="0.3">
      <c r="B54" s="29"/>
      <c r="C54" s="31"/>
    </row>
    <row r="55" spans="2:3" ht="17.399999999999999" x14ac:dyDescent="0.3">
      <c r="B55" s="29"/>
      <c r="C55" s="30"/>
    </row>
    <row r="56" spans="2:3" ht="17.399999999999999" x14ac:dyDescent="0.3">
      <c r="C56" s="30"/>
    </row>
    <row r="57" spans="2:3" ht="17.399999999999999" x14ac:dyDescent="0.3">
      <c r="B57" s="29"/>
      <c r="C57" s="30"/>
    </row>
    <row r="58" spans="2:3" ht="17.399999999999999" x14ac:dyDescent="0.3">
      <c r="C58" s="30"/>
    </row>
    <row r="59" spans="2:3" ht="17.399999999999999" x14ac:dyDescent="0.3">
      <c r="B59" s="29"/>
      <c r="C59" s="30"/>
    </row>
    <row r="60" spans="2:3" ht="17.399999999999999" x14ac:dyDescent="0.3">
      <c r="C60" s="30"/>
    </row>
    <row r="61" spans="2:3" ht="17.399999999999999" x14ac:dyDescent="0.3">
      <c r="B61" s="29"/>
      <c r="C61" s="30"/>
    </row>
    <row r="62" spans="2:3" ht="17.399999999999999" x14ac:dyDescent="0.3">
      <c r="B62" s="29"/>
      <c r="C62" s="30"/>
    </row>
    <row r="63" spans="2:3" ht="17.399999999999999" x14ac:dyDescent="0.3">
      <c r="C63" s="30"/>
    </row>
    <row r="64" spans="2:3" ht="17.399999999999999" x14ac:dyDescent="0.3">
      <c r="B64" s="29"/>
      <c r="C64" s="30"/>
    </row>
    <row r="65" spans="2:3" ht="17.399999999999999" x14ac:dyDescent="0.3">
      <c r="C65" s="30"/>
    </row>
    <row r="66" spans="2:3" ht="17.399999999999999" x14ac:dyDescent="0.3">
      <c r="B66" s="29"/>
      <c r="C66" s="30"/>
    </row>
    <row r="67" spans="2:3" ht="17.399999999999999" x14ac:dyDescent="0.3">
      <c r="C67" s="30"/>
    </row>
    <row r="68" spans="2:3" ht="17.399999999999999" x14ac:dyDescent="0.3">
      <c r="C68" s="30"/>
    </row>
    <row r="69" spans="2:3" ht="17.399999999999999" x14ac:dyDescent="0.3">
      <c r="C69" s="30"/>
    </row>
  </sheetData>
  <mergeCells count="2">
    <mergeCell ref="A1:G1"/>
    <mergeCell ref="A2:G2"/>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75"/>
  <sheetViews>
    <sheetView zoomScaleNormal="100" workbookViewId="0">
      <pane xSplit="1" ySplit="3" topLeftCell="B4" activePane="bottomRight" state="frozen"/>
      <selection pane="topRight" activeCell="B1" sqref="B1"/>
      <selection pane="bottomLeft" activeCell="A4" sqref="A4"/>
      <selection pane="bottomRight" activeCell="A4" sqref="A4"/>
    </sheetView>
  </sheetViews>
  <sheetFormatPr defaultColWidth="10.6640625" defaultRowHeight="15" x14ac:dyDescent="0.25"/>
  <cols>
    <col min="1" max="1" width="5.58203125" style="40" customWidth="1"/>
    <col min="2" max="2" width="50.58203125" style="78" customWidth="1"/>
    <col min="3" max="3" width="12" style="78" customWidth="1"/>
    <col min="4" max="4" width="12.25" customWidth="1"/>
    <col min="7" max="7" width="5.58203125" customWidth="1"/>
    <col min="8" max="8" width="6.58203125" customWidth="1"/>
  </cols>
  <sheetData>
    <row r="1" spans="1:8" s="7" customFormat="1" ht="15" customHeight="1" x14ac:dyDescent="0.3">
      <c r="A1" s="182" t="str">
        <f>Registration!A1</f>
        <v>153rd IEEE 802.15 WSN Session</v>
      </c>
      <c r="B1" s="183"/>
      <c r="C1" s="183"/>
      <c r="D1" s="183"/>
      <c r="E1" s="183"/>
      <c r="F1" s="184"/>
      <c r="H1" s="9"/>
    </row>
    <row r="2" spans="1:8" s="7" customFormat="1" ht="15" customHeight="1" thickBot="1" x14ac:dyDescent="0.35">
      <c r="A2" s="200" t="s">
        <v>164</v>
      </c>
      <c r="B2" s="201"/>
      <c r="C2" s="202">
        <v>45606</v>
      </c>
      <c r="D2" s="202"/>
      <c r="E2" s="202"/>
      <c r="F2" s="203"/>
      <c r="H2" s="10"/>
    </row>
    <row r="3" spans="1:8" s="34" customFormat="1" ht="15" customHeight="1" thickBot="1" x14ac:dyDescent="0.3">
      <c r="A3" s="75" t="s">
        <v>40</v>
      </c>
      <c r="B3" s="77" t="s">
        <v>41</v>
      </c>
      <c r="C3" s="77" t="s">
        <v>44</v>
      </c>
      <c r="D3" s="49"/>
      <c r="E3" s="49"/>
      <c r="F3" s="50"/>
    </row>
    <row r="4" spans="1:8" s="34" customFormat="1" ht="15" customHeight="1" x14ac:dyDescent="0.25">
      <c r="A4" s="38">
        <v>1</v>
      </c>
      <c r="B4" s="44" t="s">
        <v>118</v>
      </c>
      <c r="C4" s="44" t="s">
        <v>24</v>
      </c>
    </row>
    <row r="5" spans="1:8" s="34" customFormat="1" ht="85.05" customHeight="1" x14ac:dyDescent="0.25">
      <c r="A5" s="38">
        <v>2</v>
      </c>
      <c r="B5" s="76" t="s">
        <v>148</v>
      </c>
      <c r="C5" s="44" t="s">
        <v>24</v>
      </c>
    </row>
    <row r="6" spans="1:8" s="34" customFormat="1" ht="15" customHeight="1" x14ac:dyDescent="0.25">
      <c r="A6" s="38">
        <v>3</v>
      </c>
      <c r="B6" s="76" t="s">
        <v>174</v>
      </c>
      <c r="C6" s="44" t="s">
        <v>24</v>
      </c>
    </row>
    <row r="7" spans="1:8" s="34" customFormat="1" ht="30" customHeight="1" x14ac:dyDescent="0.25">
      <c r="A7" s="38">
        <v>4</v>
      </c>
      <c r="B7" s="76" t="s">
        <v>186</v>
      </c>
      <c r="C7" s="44" t="s">
        <v>24</v>
      </c>
      <c r="D7" s="35"/>
    </row>
    <row r="8" spans="1:8" s="34" customFormat="1" ht="15" customHeight="1" x14ac:dyDescent="0.25">
      <c r="A8" s="38">
        <v>5</v>
      </c>
      <c r="B8" s="44" t="s">
        <v>151</v>
      </c>
      <c r="C8" s="44" t="s">
        <v>24</v>
      </c>
    </row>
    <row r="9" spans="1:8" s="34" customFormat="1" ht="15" customHeight="1" x14ac:dyDescent="0.25">
      <c r="A9" s="38"/>
      <c r="B9" s="36" t="s">
        <v>240</v>
      </c>
      <c r="C9" s="80" t="str">
        <f>_xlfn.CONCAT("2pm to 3:00pm on ",TEXT(('AC Opening'!$C$2),"DDD., MMM. DD, YYYY"))</f>
        <v>2pm to 3:00pm on Sun., Nov. 10, 2024</v>
      </c>
    </row>
    <row r="10" spans="1:8" s="34" customFormat="1" ht="15" customHeight="1" x14ac:dyDescent="0.25">
      <c r="A10" s="38"/>
      <c r="B10" s="36" t="s">
        <v>102</v>
      </c>
      <c r="C10" s="80" t="str">
        <f>_xlfn.CONCAT("4pm to 5:30pm on ",TEXT(('AC Opening'!$C$2),"DDD., MMM. DD, YYYY"))</f>
        <v>4pm to 5:30pm on Sun., Nov. 10, 2024</v>
      </c>
    </row>
    <row r="11" spans="1:8" s="34" customFormat="1" ht="15" customHeight="1" x14ac:dyDescent="0.25">
      <c r="A11" s="38"/>
      <c r="B11" s="36" t="s">
        <v>149</v>
      </c>
      <c r="C11" s="80" t="str">
        <f>_xlfn.CONCAT("5:30pm to 6:30pm on ",TEXT(('AC Opening'!$C$2),"DDD., MMM. DD, YYYY"))</f>
        <v>5:30pm to 6:30pm on Sun., Nov. 10, 2024</v>
      </c>
    </row>
    <row r="12" spans="1:8" s="34" customFormat="1" ht="15" customHeight="1" x14ac:dyDescent="0.25">
      <c r="A12" s="38"/>
      <c r="B12" s="36" t="s">
        <v>169</v>
      </c>
      <c r="C12" s="80" t="s">
        <v>183</v>
      </c>
    </row>
    <row r="13" spans="1:8" s="34" customFormat="1" ht="15" customHeight="1" x14ac:dyDescent="0.25">
      <c r="A13" s="38"/>
      <c r="B13" s="36" t="s">
        <v>168</v>
      </c>
      <c r="C13" s="80" t="str">
        <f>_xlfn.CONCAT("8:00am to 10:00am on ",TEXT(('AC Opening'!$C$2)+1,"DDD., MMM. DD, YYYY"))</f>
        <v>8:00am to 10:00am on Mon., Nov. 11, 2024</v>
      </c>
    </row>
    <row r="14" spans="1:8" s="34" customFormat="1" ht="15" customHeight="1" x14ac:dyDescent="0.25">
      <c r="A14" s="38"/>
      <c r="B14" s="36" t="s">
        <v>99</v>
      </c>
      <c r="C14" s="80" t="str">
        <f>_xlfn.CONCAT("10:30am to 12:30pm on ",TEXT(('AC Opening'!$C$2)+1,"DDD., MMM. DD, YYYY"))</f>
        <v>10:30am to 12:30pm on Mon., Nov. 11, 2024</v>
      </c>
    </row>
    <row r="15" spans="1:8" s="34" customFormat="1" ht="15" customHeight="1" x14ac:dyDescent="0.25">
      <c r="A15" s="38"/>
      <c r="B15" s="36" t="s">
        <v>150</v>
      </c>
      <c r="C15" s="80" t="str">
        <f>_xlfn.CONCAT("9:00am to10:00am on ",TEXT(('AC Opening'!$C$2)+3,"DDD., MMM. DD, YYYY"))</f>
        <v>9:00am to10:00am on Wed., Nov. 13, 2024</v>
      </c>
    </row>
    <row r="16" spans="1:8" s="34" customFormat="1" ht="15" customHeight="1" x14ac:dyDescent="0.25">
      <c r="A16" s="39"/>
      <c r="B16" s="36" t="s">
        <v>100</v>
      </c>
      <c r="C16" s="80" t="str">
        <f>_xlfn.CONCAT("10:30am to 11:30am on ",TEXT(('AC Opening'!$C$2)+3,"DDD., MMM. DD, YYYY"))</f>
        <v>10:30am to 11:30am on Wed., Nov. 13, 2024</v>
      </c>
    </row>
    <row r="17" spans="1:7" s="34" customFormat="1" ht="15" customHeight="1" x14ac:dyDescent="0.25">
      <c r="A17" s="39"/>
      <c r="B17" s="36" t="s">
        <v>177</v>
      </c>
      <c r="C17" s="80" t="str">
        <f>_xlfn.CONCAT("11:30am to 12:30pm on ",TEXT(('AC Opening'!$C$2)+3,"DDD., MMM. DD, YYYY"))</f>
        <v>11:30am to 12:30pm on Wed., Nov. 13, 2024</v>
      </c>
    </row>
    <row r="18" spans="1:7" s="34" customFormat="1" ht="15" customHeight="1" x14ac:dyDescent="0.25">
      <c r="A18" s="39"/>
      <c r="B18" s="36" t="s">
        <v>101</v>
      </c>
      <c r="C18" s="80" t="str">
        <f>_xlfn.CONCAT("4:00pm to 6:00pm on ",TEXT(('AC Opening'!$C$2)+4,"DDD., MMM. DD, YYYY"))</f>
        <v>4:00pm to 6:00pm on Thu., Nov. 14, 2024</v>
      </c>
    </row>
    <row r="19" spans="1:7" s="34" customFormat="1" ht="15" customHeight="1" x14ac:dyDescent="0.25">
      <c r="A19" s="39"/>
      <c r="B19" s="36" t="s">
        <v>170</v>
      </c>
      <c r="C19" s="80" t="s">
        <v>183</v>
      </c>
    </row>
    <row r="20" spans="1:7" s="34" customFormat="1" ht="15" customHeight="1" x14ac:dyDescent="0.25">
      <c r="A20" s="38">
        <v>6</v>
      </c>
      <c r="B20" s="44" t="s">
        <v>119</v>
      </c>
      <c r="C20" s="44" t="s">
        <v>24</v>
      </c>
    </row>
    <row r="21" spans="1:7" s="34" customFormat="1" ht="15" customHeight="1" x14ac:dyDescent="0.25">
      <c r="A21" s="39"/>
      <c r="B21" s="44" t="s">
        <v>278</v>
      </c>
      <c r="C21" s="44" t="s">
        <v>19</v>
      </c>
      <c r="E21" s="44"/>
      <c r="F21" s="44"/>
    </row>
    <row r="22" spans="1:7" s="34" customFormat="1" ht="15" customHeight="1" x14ac:dyDescent="0.25">
      <c r="A22" s="39"/>
      <c r="B22" s="44" t="s">
        <v>18</v>
      </c>
      <c r="C22" s="44" t="s">
        <v>19</v>
      </c>
      <c r="E22" s="44"/>
      <c r="F22" s="44"/>
    </row>
    <row r="23" spans="1:7" s="34" customFormat="1" ht="15" customHeight="1" x14ac:dyDescent="0.25">
      <c r="A23" s="39"/>
      <c r="B23" s="44" t="s">
        <v>223</v>
      </c>
      <c r="C23" s="44" t="s">
        <v>19</v>
      </c>
      <c r="E23" s="44"/>
      <c r="F23" s="44"/>
    </row>
    <row r="24" spans="1:7" s="34" customFormat="1" ht="15" customHeight="1" x14ac:dyDescent="0.25">
      <c r="A24" s="39"/>
      <c r="B24" s="44" t="s">
        <v>212</v>
      </c>
      <c r="C24" s="44" t="s">
        <v>19</v>
      </c>
      <c r="E24" s="44"/>
      <c r="F24" s="44"/>
    </row>
    <row r="25" spans="1:7" s="34" customFormat="1" ht="15" customHeight="1" x14ac:dyDescent="0.25">
      <c r="A25" s="39"/>
      <c r="B25" s="44" t="s">
        <v>165</v>
      </c>
      <c r="C25" s="44" t="s">
        <v>20</v>
      </c>
      <c r="E25" s="44"/>
      <c r="F25" s="44"/>
      <c r="G25" s="35"/>
    </row>
    <row r="26" spans="1:7" s="34" customFormat="1" ht="15" customHeight="1" x14ac:dyDescent="0.25">
      <c r="A26" s="39"/>
      <c r="B26" s="44" t="s">
        <v>189</v>
      </c>
      <c r="C26" s="44" t="s">
        <v>20</v>
      </c>
    </row>
    <row r="27" spans="1:7" s="34" customFormat="1" ht="15" customHeight="1" x14ac:dyDescent="0.25">
      <c r="A27" s="39"/>
      <c r="B27" s="44" t="s">
        <v>249</v>
      </c>
      <c r="C27" s="44" t="s">
        <v>20</v>
      </c>
    </row>
    <row r="28" spans="1:7" s="34" customFormat="1" ht="15" customHeight="1" x14ac:dyDescent="0.25">
      <c r="A28" s="39"/>
      <c r="B28" s="44" t="s">
        <v>248</v>
      </c>
      <c r="C28" s="44" t="s">
        <v>20</v>
      </c>
    </row>
    <row r="29" spans="1:7" s="34" customFormat="1" ht="15" customHeight="1" x14ac:dyDescent="0.25">
      <c r="A29" s="39"/>
      <c r="B29" s="44" t="s">
        <v>274</v>
      </c>
      <c r="C29" s="44" t="s">
        <v>28</v>
      </c>
    </row>
    <row r="30" spans="1:7" s="34" customFormat="1" ht="15" customHeight="1" x14ac:dyDescent="0.25">
      <c r="A30" s="39"/>
      <c r="B30" s="44" t="s">
        <v>202</v>
      </c>
      <c r="C30" s="44" t="s">
        <v>28</v>
      </c>
    </row>
    <row r="31" spans="1:7" s="34" customFormat="1" ht="15" customHeight="1" x14ac:dyDescent="0.25">
      <c r="A31" s="39"/>
      <c r="B31" s="44" t="s">
        <v>175</v>
      </c>
      <c r="C31" s="44" t="s">
        <v>28</v>
      </c>
    </row>
    <row r="32" spans="1:7" s="34" customFormat="1" ht="15" customHeight="1" x14ac:dyDescent="0.25">
      <c r="A32" s="39"/>
      <c r="B32" s="44" t="s">
        <v>130</v>
      </c>
      <c r="C32" s="44" t="s">
        <v>117</v>
      </c>
    </row>
    <row r="33" spans="1:6" s="34" customFormat="1" ht="15" customHeight="1" x14ac:dyDescent="0.25">
      <c r="A33" s="39"/>
      <c r="B33" s="44" t="s">
        <v>131</v>
      </c>
      <c r="C33" s="44" t="s">
        <v>22</v>
      </c>
    </row>
    <row r="34" spans="1:6" s="34" customFormat="1" ht="15" customHeight="1" x14ac:dyDescent="0.25">
      <c r="A34" s="39"/>
      <c r="B34" s="44" t="s">
        <v>132</v>
      </c>
      <c r="C34" s="44" t="s">
        <v>23</v>
      </c>
      <c r="F34" s="35"/>
    </row>
    <row r="35" spans="1:6" s="34" customFormat="1" ht="15" customHeight="1" x14ac:dyDescent="0.25">
      <c r="A35" s="39"/>
      <c r="B35" s="44" t="s">
        <v>273</v>
      </c>
      <c r="C35" s="44" t="s">
        <v>23</v>
      </c>
      <c r="F35" s="35"/>
    </row>
    <row r="36" spans="1:6" s="34" customFormat="1" ht="15" customHeight="1" x14ac:dyDescent="0.25">
      <c r="A36" s="39"/>
      <c r="B36" s="44" t="s">
        <v>301</v>
      </c>
      <c r="C36" s="44" t="s">
        <v>28</v>
      </c>
    </row>
    <row r="37" spans="1:6" s="34" customFormat="1" ht="15" customHeight="1" x14ac:dyDescent="0.25">
      <c r="A37" s="38"/>
      <c r="B37" s="44" t="s">
        <v>277</v>
      </c>
      <c r="C37" s="44" t="s">
        <v>24</v>
      </c>
    </row>
    <row r="38" spans="1:6" s="34" customFormat="1" ht="15" customHeight="1" x14ac:dyDescent="0.25">
      <c r="A38" s="39"/>
      <c r="B38" s="44" t="s">
        <v>275</v>
      </c>
      <c r="C38" s="44" t="s">
        <v>21</v>
      </c>
    </row>
    <row r="39" spans="1:6" s="34" customFormat="1" ht="15" customHeight="1" x14ac:dyDescent="0.25">
      <c r="A39" s="39"/>
      <c r="B39" s="44" t="s">
        <v>296</v>
      </c>
      <c r="C39" s="44" t="s">
        <v>194</v>
      </c>
    </row>
    <row r="40" spans="1:6" s="34" customFormat="1" ht="15" customHeight="1" x14ac:dyDescent="0.25">
      <c r="A40" s="38">
        <v>7</v>
      </c>
      <c r="B40" s="44" t="s">
        <v>300</v>
      </c>
      <c r="C40" s="44" t="s">
        <v>24</v>
      </c>
    </row>
    <row r="41" spans="1:6" s="34" customFormat="1" ht="15" customHeight="1" x14ac:dyDescent="0.25">
      <c r="A41" s="38">
        <v>8</v>
      </c>
      <c r="B41" s="44" t="s">
        <v>29</v>
      </c>
      <c r="C41" s="44" t="s">
        <v>24</v>
      </c>
    </row>
    <row r="42" spans="1:6" s="34" customFormat="1" ht="15" customHeight="1" x14ac:dyDescent="0.25">
      <c r="A42" s="38"/>
      <c r="B42" s="37"/>
      <c r="C42" s="44" t="s">
        <v>24</v>
      </c>
      <c r="D42" s="44"/>
    </row>
    <row r="43" spans="1:6" s="34" customFormat="1" ht="15" customHeight="1" x14ac:dyDescent="0.25">
      <c r="A43" s="38"/>
      <c r="B43" s="58"/>
      <c r="C43" s="44" t="s">
        <v>24</v>
      </c>
      <c r="D43" s="44"/>
    </row>
    <row r="44" spans="1:6" s="34" customFormat="1" ht="15" customHeight="1" x14ac:dyDescent="0.25">
      <c r="A44" s="38"/>
      <c r="B44" s="58"/>
      <c r="C44" s="44" t="s">
        <v>24</v>
      </c>
      <c r="D44" s="44"/>
    </row>
    <row r="45" spans="1:6" s="34" customFormat="1" ht="15" customHeight="1" x14ac:dyDescent="0.25">
      <c r="A45" s="38"/>
      <c r="B45" s="58"/>
      <c r="C45" s="44"/>
      <c r="D45" s="44"/>
    </row>
    <row r="46" spans="1:6" s="34" customFormat="1" ht="79.95" customHeight="1" x14ac:dyDescent="0.25">
      <c r="A46" s="38"/>
      <c r="B46" s="76" t="s">
        <v>184</v>
      </c>
      <c r="C46" s="44" t="s">
        <v>158</v>
      </c>
      <c r="D46" s="44"/>
    </row>
    <row r="47" spans="1:6" s="34" customFormat="1" ht="15" customHeight="1" x14ac:dyDescent="0.25">
      <c r="A47" s="38">
        <v>9</v>
      </c>
      <c r="B47" s="44" t="s">
        <v>135</v>
      </c>
      <c r="C47" s="44" t="s">
        <v>24</v>
      </c>
    </row>
    <row r="48" spans="1:6" s="34" customFormat="1" ht="15" customHeight="1" x14ac:dyDescent="0.25">
      <c r="A48" s="38"/>
      <c r="B48" s="44"/>
      <c r="C48" s="81"/>
    </row>
    <row r="49" spans="1:3" x14ac:dyDescent="0.25">
      <c r="B49" s="73"/>
    </row>
    <row r="50" spans="1:3" ht="20.399999999999999" x14ac:dyDescent="0.35">
      <c r="A50" s="41"/>
      <c r="C50" s="82"/>
    </row>
    <row r="51" spans="1:3" ht="17.399999999999999" x14ac:dyDescent="0.3">
      <c r="B51" s="79"/>
    </row>
    <row r="52" spans="1:3" ht="17.399999999999999" x14ac:dyDescent="0.3">
      <c r="B52" s="79"/>
      <c r="C52" s="83"/>
    </row>
    <row r="53" spans="1:3" ht="17.399999999999999" x14ac:dyDescent="0.3">
      <c r="B53" s="79"/>
      <c r="C53" s="83"/>
    </row>
    <row r="54" spans="1:3" ht="17.399999999999999" x14ac:dyDescent="0.3">
      <c r="B54" s="79"/>
      <c r="C54" s="83"/>
    </row>
    <row r="55" spans="1:3" ht="17.399999999999999" x14ac:dyDescent="0.3">
      <c r="B55" s="79"/>
      <c r="C55" s="83"/>
    </row>
    <row r="56" spans="1:3" ht="17.399999999999999" x14ac:dyDescent="0.3">
      <c r="C56" s="83"/>
    </row>
    <row r="57" spans="1:3" ht="17.399999999999999" x14ac:dyDescent="0.3">
      <c r="B57" s="79"/>
      <c r="C57" s="83"/>
    </row>
    <row r="58" spans="1:3" ht="17.399999999999999" x14ac:dyDescent="0.3">
      <c r="B58" s="79"/>
      <c r="C58" s="83"/>
    </row>
    <row r="59" spans="1:3" ht="17.399999999999999" x14ac:dyDescent="0.3">
      <c r="C59" s="83"/>
    </row>
    <row r="60" spans="1:3" ht="17.399999999999999" x14ac:dyDescent="0.3">
      <c r="B60" s="79"/>
      <c r="C60" s="82"/>
    </row>
    <row r="61" spans="1:3" ht="17.399999999999999" x14ac:dyDescent="0.3">
      <c r="B61" s="79"/>
      <c r="C61" s="83"/>
    </row>
    <row r="62" spans="1:3" ht="17.399999999999999" x14ac:dyDescent="0.3">
      <c r="C62" s="83"/>
    </row>
    <row r="63" spans="1:3" ht="17.399999999999999" x14ac:dyDescent="0.3">
      <c r="B63" s="79"/>
      <c r="C63" s="83"/>
    </row>
    <row r="64" spans="1:3" ht="17.399999999999999" x14ac:dyDescent="0.3">
      <c r="C64" s="83"/>
    </row>
    <row r="65" spans="2:3" ht="17.399999999999999" x14ac:dyDescent="0.3">
      <c r="B65" s="79"/>
      <c r="C65" s="83"/>
    </row>
    <row r="66" spans="2:3" ht="17.399999999999999" x14ac:dyDescent="0.3">
      <c r="C66" s="83"/>
    </row>
    <row r="67" spans="2:3" ht="17.399999999999999" x14ac:dyDescent="0.3">
      <c r="B67" s="79"/>
      <c r="C67" s="83"/>
    </row>
    <row r="68" spans="2:3" ht="17.399999999999999" x14ac:dyDescent="0.3">
      <c r="B68" s="79"/>
      <c r="C68" s="83"/>
    </row>
    <row r="69" spans="2:3" ht="17.399999999999999" x14ac:dyDescent="0.3">
      <c r="C69" s="83"/>
    </row>
    <row r="70" spans="2:3" ht="17.399999999999999" x14ac:dyDescent="0.3">
      <c r="B70" s="79"/>
      <c r="C70" s="83"/>
    </row>
    <row r="71" spans="2:3" ht="17.399999999999999" x14ac:dyDescent="0.3">
      <c r="C71" s="83"/>
    </row>
    <row r="72" spans="2:3" ht="17.399999999999999" x14ac:dyDescent="0.3">
      <c r="B72" s="79"/>
      <c r="C72" s="83"/>
    </row>
    <row r="73" spans="2:3" ht="17.399999999999999" x14ac:dyDescent="0.3">
      <c r="C73" s="83"/>
    </row>
    <row r="74" spans="2:3" ht="17.399999999999999" x14ac:dyDescent="0.3">
      <c r="C74" s="83"/>
    </row>
    <row r="75" spans="2:3" ht="17.399999999999999" x14ac:dyDescent="0.3">
      <c r="C75" s="83"/>
    </row>
  </sheetData>
  <mergeCells count="3">
    <mergeCell ref="A1:F1"/>
    <mergeCell ref="A2:B2"/>
    <mergeCell ref="C2:F2"/>
  </mergeCells>
  <pageMargins left="0.7" right="0.7" top="0.75" bottom="0.75" header="0.3" footer="0.3"/>
  <pageSetup orientation="landscape"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U104"/>
  <sheetViews>
    <sheetView workbookViewId="0">
      <pane xSplit="2" ySplit="3" topLeftCell="C32" activePane="bottomRight" state="frozen"/>
      <selection pane="topRight" activeCell="C1" sqref="C1"/>
      <selection pane="bottomLeft" activeCell="A4" sqref="A4"/>
      <selection pane="bottomRight" activeCell="A4" sqref="A4"/>
    </sheetView>
  </sheetViews>
  <sheetFormatPr defaultColWidth="9.4140625" defaultRowHeight="13.2" x14ac:dyDescent="0.25"/>
  <cols>
    <col min="1" max="1" width="5.58203125" style="18" customWidth="1"/>
    <col min="2" max="2" width="3.58203125" style="14" customWidth="1"/>
    <col min="3" max="3" width="75.58203125" style="15" customWidth="1"/>
    <col min="4" max="4" width="11.58203125" style="14" customWidth="1"/>
    <col min="5" max="5" width="3.1640625" style="144" customWidth="1"/>
    <col min="6" max="6" width="8.75" style="143" customWidth="1"/>
    <col min="7" max="7" width="5.58203125" style="14" customWidth="1"/>
    <col min="8" max="8" width="6.58203125" style="14" customWidth="1"/>
    <col min="9" max="255" width="9.4140625" style="14"/>
    <col min="256" max="256" width="6.25" style="14" customWidth="1"/>
    <col min="257" max="257" width="4.75" style="14" customWidth="1"/>
    <col min="258" max="258" width="55.83203125" style="14" customWidth="1"/>
    <col min="259" max="259" width="2.75" style="14" customWidth="1"/>
    <col min="260" max="260" width="14.75" style="14" customWidth="1"/>
    <col min="261" max="261" width="3.25" style="14" customWidth="1"/>
    <col min="262" max="262" width="8.1640625" style="14" customWidth="1"/>
    <col min="263" max="263" width="4.1640625" style="14" customWidth="1"/>
    <col min="264" max="511" width="9.4140625" style="14"/>
    <col min="512" max="512" width="6.25" style="14" customWidth="1"/>
    <col min="513" max="513" width="4.75" style="14" customWidth="1"/>
    <col min="514" max="514" width="55.83203125" style="14" customWidth="1"/>
    <col min="515" max="515" width="2.75" style="14" customWidth="1"/>
    <col min="516" max="516" width="14.75" style="14" customWidth="1"/>
    <col min="517" max="517" width="3.25" style="14" customWidth="1"/>
    <col min="518" max="518" width="8.1640625" style="14" customWidth="1"/>
    <col min="519" max="519" width="4.1640625" style="14" customWidth="1"/>
    <col min="520" max="767" width="9.4140625" style="14"/>
    <col min="768" max="768" width="6.25" style="14" customWidth="1"/>
    <col min="769" max="769" width="4.75" style="14" customWidth="1"/>
    <col min="770" max="770" width="55.83203125" style="14" customWidth="1"/>
    <col min="771" max="771" width="2.75" style="14" customWidth="1"/>
    <col min="772" max="772" width="14.75" style="14" customWidth="1"/>
    <col min="773" max="773" width="3.25" style="14" customWidth="1"/>
    <col min="774" max="774" width="8.1640625" style="14" customWidth="1"/>
    <col min="775" max="775" width="4.1640625" style="14" customWidth="1"/>
    <col min="776" max="1023" width="9.4140625" style="14"/>
    <col min="1024" max="1024" width="6.25" style="14" customWidth="1"/>
    <col min="1025" max="1025" width="4.75" style="14" customWidth="1"/>
    <col min="1026" max="1026" width="55.83203125" style="14" customWidth="1"/>
    <col min="1027" max="1027" width="2.75" style="14" customWidth="1"/>
    <col min="1028" max="1028" width="14.75" style="14" customWidth="1"/>
    <col min="1029" max="1029" width="3.25" style="14" customWidth="1"/>
    <col min="1030" max="1030" width="8.1640625" style="14" customWidth="1"/>
    <col min="1031" max="1031" width="4.1640625" style="14" customWidth="1"/>
    <col min="1032" max="1279" width="9.4140625" style="14"/>
    <col min="1280" max="1280" width="6.25" style="14" customWidth="1"/>
    <col min="1281" max="1281" width="4.75" style="14" customWidth="1"/>
    <col min="1282" max="1282" width="55.83203125" style="14" customWidth="1"/>
    <col min="1283" max="1283" width="2.75" style="14" customWidth="1"/>
    <col min="1284" max="1284" width="14.75" style="14" customWidth="1"/>
    <col min="1285" max="1285" width="3.25" style="14" customWidth="1"/>
    <col min="1286" max="1286" width="8.1640625" style="14" customWidth="1"/>
    <col min="1287" max="1287" width="4.1640625" style="14" customWidth="1"/>
    <col min="1288" max="1535" width="9.4140625" style="14"/>
    <col min="1536" max="1536" width="6.25" style="14" customWidth="1"/>
    <col min="1537" max="1537" width="4.75" style="14" customWidth="1"/>
    <col min="1538" max="1538" width="55.83203125" style="14" customWidth="1"/>
    <col min="1539" max="1539" width="2.75" style="14" customWidth="1"/>
    <col min="1540" max="1540" width="14.75" style="14" customWidth="1"/>
    <col min="1541" max="1541" width="3.25" style="14" customWidth="1"/>
    <col min="1542" max="1542" width="8.1640625" style="14" customWidth="1"/>
    <col min="1543" max="1543" width="4.1640625" style="14" customWidth="1"/>
    <col min="1544" max="1791" width="9.4140625" style="14"/>
    <col min="1792" max="1792" width="6.25" style="14" customWidth="1"/>
    <col min="1793" max="1793" width="4.75" style="14" customWidth="1"/>
    <col min="1794" max="1794" width="55.83203125" style="14" customWidth="1"/>
    <col min="1795" max="1795" width="2.75" style="14" customWidth="1"/>
    <col min="1796" max="1796" width="14.75" style="14" customWidth="1"/>
    <col min="1797" max="1797" width="3.25" style="14" customWidth="1"/>
    <col min="1798" max="1798" width="8.1640625" style="14" customWidth="1"/>
    <col min="1799" max="1799" width="4.1640625" style="14" customWidth="1"/>
    <col min="1800" max="2047" width="9.4140625" style="14"/>
    <col min="2048" max="2048" width="6.25" style="14" customWidth="1"/>
    <col min="2049" max="2049" width="4.75" style="14" customWidth="1"/>
    <col min="2050" max="2050" width="55.83203125" style="14" customWidth="1"/>
    <col min="2051" max="2051" width="2.75" style="14" customWidth="1"/>
    <col min="2052" max="2052" width="14.75" style="14" customWidth="1"/>
    <col min="2053" max="2053" width="3.25" style="14" customWidth="1"/>
    <col min="2054" max="2054" width="8.1640625" style="14" customWidth="1"/>
    <col min="2055" max="2055" width="4.1640625" style="14" customWidth="1"/>
    <col min="2056" max="2303" width="9.4140625" style="14"/>
    <col min="2304" max="2304" width="6.25" style="14" customWidth="1"/>
    <col min="2305" max="2305" width="4.75" style="14" customWidth="1"/>
    <col min="2306" max="2306" width="55.83203125" style="14" customWidth="1"/>
    <col min="2307" max="2307" width="2.75" style="14" customWidth="1"/>
    <col min="2308" max="2308" width="14.75" style="14" customWidth="1"/>
    <col min="2309" max="2309" width="3.25" style="14" customWidth="1"/>
    <col min="2310" max="2310" width="8.1640625" style="14" customWidth="1"/>
    <col min="2311" max="2311" width="4.1640625" style="14" customWidth="1"/>
    <col min="2312" max="2559" width="9.4140625" style="14"/>
    <col min="2560" max="2560" width="6.25" style="14" customWidth="1"/>
    <col min="2561" max="2561" width="4.75" style="14" customWidth="1"/>
    <col min="2562" max="2562" width="55.83203125" style="14" customWidth="1"/>
    <col min="2563" max="2563" width="2.75" style="14" customWidth="1"/>
    <col min="2564" max="2564" width="14.75" style="14" customWidth="1"/>
    <col min="2565" max="2565" width="3.25" style="14" customWidth="1"/>
    <col min="2566" max="2566" width="8.1640625" style="14" customWidth="1"/>
    <col min="2567" max="2567" width="4.1640625" style="14" customWidth="1"/>
    <col min="2568" max="2815" width="9.4140625" style="14"/>
    <col min="2816" max="2816" width="6.25" style="14" customWidth="1"/>
    <col min="2817" max="2817" width="4.75" style="14" customWidth="1"/>
    <col min="2818" max="2818" width="55.83203125" style="14" customWidth="1"/>
    <col min="2819" max="2819" width="2.75" style="14" customWidth="1"/>
    <col min="2820" max="2820" width="14.75" style="14" customWidth="1"/>
    <col min="2821" max="2821" width="3.25" style="14" customWidth="1"/>
    <col min="2822" max="2822" width="8.1640625" style="14" customWidth="1"/>
    <col min="2823" max="2823" width="4.1640625" style="14" customWidth="1"/>
    <col min="2824" max="3071" width="9.4140625" style="14"/>
    <col min="3072" max="3072" width="6.25" style="14" customWidth="1"/>
    <col min="3073" max="3073" width="4.75" style="14" customWidth="1"/>
    <col min="3074" max="3074" width="55.83203125" style="14" customWidth="1"/>
    <col min="3075" max="3075" width="2.75" style="14" customWidth="1"/>
    <col min="3076" max="3076" width="14.75" style="14" customWidth="1"/>
    <col min="3077" max="3077" width="3.25" style="14" customWidth="1"/>
    <col min="3078" max="3078" width="8.1640625" style="14" customWidth="1"/>
    <col min="3079" max="3079" width="4.1640625" style="14" customWidth="1"/>
    <col min="3080" max="3327" width="9.4140625" style="14"/>
    <col min="3328" max="3328" width="6.25" style="14" customWidth="1"/>
    <col min="3329" max="3329" width="4.75" style="14" customWidth="1"/>
    <col min="3330" max="3330" width="55.83203125" style="14" customWidth="1"/>
    <col min="3331" max="3331" width="2.75" style="14" customWidth="1"/>
    <col min="3332" max="3332" width="14.75" style="14" customWidth="1"/>
    <col min="3333" max="3333" width="3.25" style="14" customWidth="1"/>
    <col min="3334" max="3334" width="8.1640625" style="14" customWidth="1"/>
    <col min="3335" max="3335" width="4.1640625" style="14" customWidth="1"/>
    <col min="3336" max="3583" width="9.4140625" style="14"/>
    <col min="3584" max="3584" width="6.25" style="14" customWidth="1"/>
    <col min="3585" max="3585" width="4.75" style="14" customWidth="1"/>
    <col min="3586" max="3586" width="55.83203125" style="14" customWidth="1"/>
    <col min="3587" max="3587" width="2.75" style="14" customWidth="1"/>
    <col min="3588" max="3588" width="14.75" style="14" customWidth="1"/>
    <col min="3589" max="3589" width="3.25" style="14" customWidth="1"/>
    <col min="3590" max="3590" width="8.1640625" style="14" customWidth="1"/>
    <col min="3591" max="3591" width="4.1640625" style="14" customWidth="1"/>
    <col min="3592" max="3839" width="9.4140625" style="14"/>
    <col min="3840" max="3840" width="6.25" style="14" customWidth="1"/>
    <col min="3841" max="3841" width="4.75" style="14" customWidth="1"/>
    <col min="3842" max="3842" width="55.83203125" style="14" customWidth="1"/>
    <col min="3843" max="3843" width="2.75" style="14" customWidth="1"/>
    <col min="3844" max="3844" width="14.75" style="14" customWidth="1"/>
    <col min="3845" max="3845" width="3.25" style="14" customWidth="1"/>
    <col min="3846" max="3846" width="8.1640625" style="14" customWidth="1"/>
    <col min="3847" max="3847" width="4.1640625" style="14" customWidth="1"/>
    <col min="3848" max="4095" width="9.4140625" style="14"/>
    <col min="4096" max="4096" width="6.25" style="14" customWidth="1"/>
    <col min="4097" max="4097" width="4.75" style="14" customWidth="1"/>
    <col min="4098" max="4098" width="55.83203125" style="14" customWidth="1"/>
    <col min="4099" max="4099" width="2.75" style="14" customWidth="1"/>
    <col min="4100" max="4100" width="14.75" style="14" customWidth="1"/>
    <col min="4101" max="4101" width="3.25" style="14" customWidth="1"/>
    <col min="4102" max="4102" width="8.1640625" style="14" customWidth="1"/>
    <col min="4103" max="4103" width="4.1640625" style="14" customWidth="1"/>
    <col min="4104" max="4351" width="9.4140625" style="14"/>
    <col min="4352" max="4352" width="6.25" style="14" customWidth="1"/>
    <col min="4353" max="4353" width="4.75" style="14" customWidth="1"/>
    <col min="4354" max="4354" width="55.83203125" style="14" customWidth="1"/>
    <col min="4355" max="4355" width="2.75" style="14" customWidth="1"/>
    <col min="4356" max="4356" width="14.75" style="14" customWidth="1"/>
    <col min="4357" max="4357" width="3.25" style="14" customWidth="1"/>
    <col min="4358" max="4358" width="8.1640625" style="14" customWidth="1"/>
    <col min="4359" max="4359" width="4.1640625" style="14" customWidth="1"/>
    <col min="4360" max="4607" width="9.4140625" style="14"/>
    <col min="4608" max="4608" width="6.25" style="14" customWidth="1"/>
    <col min="4609" max="4609" width="4.75" style="14" customWidth="1"/>
    <col min="4610" max="4610" width="55.83203125" style="14" customWidth="1"/>
    <col min="4611" max="4611" width="2.75" style="14" customWidth="1"/>
    <col min="4612" max="4612" width="14.75" style="14" customWidth="1"/>
    <col min="4613" max="4613" width="3.25" style="14" customWidth="1"/>
    <col min="4614" max="4614" width="8.1640625" style="14" customWidth="1"/>
    <col min="4615" max="4615" width="4.1640625" style="14" customWidth="1"/>
    <col min="4616" max="4863" width="9.4140625" style="14"/>
    <col min="4864" max="4864" width="6.25" style="14" customWidth="1"/>
    <col min="4865" max="4865" width="4.75" style="14" customWidth="1"/>
    <col min="4866" max="4866" width="55.83203125" style="14" customWidth="1"/>
    <col min="4867" max="4867" width="2.75" style="14" customWidth="1"/>
    <col min="4868" max="4868" width="14.75" style="14" customWidth="1"/>
    <col min="4869" max="4869" width="3.25" style="14" customWidth="1"/>
    <col min="4870" max="4870" width="8.1640625" style="14" customWidth="1"/>
    <col min="4871" max="4871" width="4.1640625" style="14" customWidth="1"/>
    <col min="4872" max="5119" width="9.4140625" style="14"/>
    <col min="5120" max="5120" width="6.25" style="14" customWidth="1"/>
    <col min="5121" max="5121" width="4.75" style="14" customWidth="1"/>
    <col min="5122" max="5122" width="55.83203125" style="14" customWidth="1"/>
    <col min="5123" max="5123" width="2.75" style="14" customWidth="1"/>
    <col min="5124" max="5124" width="14.75" style="14" customWidth="1"/>
    <col min="5125" max="5125" width="3.25" style="14" customWidth="1"/>
    <col min="5126" max="5126" width="8.1640625" style="14" customWidth="1"/>
    <col min="5127" max="5127" width="4.1640625" style="14" customWidth="1"/>
    <col min="5128" max="5375" width="9.4140625" style="14"/>
    <col min="5376" max="5376" width="6.25" style="14" customWidth="1"/>
    <col min="5377" max="5377" width="4.75" style="14" customWidth="1"/>
    <col min="5378" max="5378" width="55.83203125" style="14" customWidth="1"/>
    <col min="5379" max="5379" width="2.75" style="14" customWidth="1"/>
    <col min="5380" max="5380" width="14.75" style="14" customWidth="1"/>
    <col min="5381" max="5381" width="3.25" style="14" customWidth="1"/>
    <col min="5382" max="5382" width="8.1640625" style="14" customWidth="1"/>
    <col min="5383" max="5383" width="4.1640625" style="14" customWidth="1"/>
    <col min="5384" max="5631" width="9.4140625" style="14"/>
    <col min="5632" max="5632" width="6.25" style="14" customWidth="1"/>
    <col min="5633" max="5633" width="4.75" style="14" customWidth="1"/>
    <col min="5634" max="5634" width="55.83203125" style="14" customWidth="1"/>
    <col min="5635" max="5635" width="2.75" style="14" customWidth="1"/>
    <col min="5636" max="5636" width="14.75" style="14" customWidth="1"/>
    <col min="5637" max="5637" width="3.25" style="14" customWidth="1"/>
    <col min="5638" max="5638" width="8.1640625" style="14" customWidth="1"/>
    <col min="5639" max="5639" width="4.1640625" style="14" customWidth="1"/>
    <col min="5640" max="5887" width="9.4140625" style="14"/>
    <col min="5888" max="5888" width="6.25" style="14" customWidth="1"/>
    <col min="5889" max="5889" width="4.75" style="14" customWidth="1"/>
    <col min="5890" max="5890" width="55.83203125" style="14" customWidth="1"/>
    <col min="5891" max="5891" width="2.75" style="14" customWidth="1"/>
    <col min="5892" max="5892" width="14.75" style="14" customWidth="1"/>
    <col min="5893" max="5893" width="3.25" style="14" customWidth="1"/>
    <col min="5894" max="5894" width="8.1640625" style="14" customWidth="1"/>
    <col min="5895" max="5895" width="4.1640625" style="14" customWidth="1"/>
    <col min="5896" max="6143" width="9.4140625" style="14"/>
    <col min="6144" max="6144" width="6.25" style="14" customWidth="1"/>
    <col min="6145" max="6145" width="4.75" style="14" customWidth="1"/>
    <col min="6146" max="6146" width="55.83203125" style="14" customWidth="1"/>
    <col min="6147" max="6147" width="2.75" style="14" customWidth="1"/>
    <col min="6148" max="6148" width="14.75" style="14" customWidth="1"/>
    <col min="6149" max="6149" width="3.25" style="14" customWidth="1"/>
    <col min="6150" max="6150" width="8.1640625" style="14" customWidth="1"/>
    <col min="6151" max="6151" width="4.1640625" style="14" customWidth="1"/>
    <col min="6152" max="6399" width="9.4140625" style="14"/>
    <col min="6400" max="6400" width="6.25" style="14" customWidth="1"/>
    <col min="6401" max="6401" width="4.75" style="14" customWidth="1"/>
    <col min="6402" max="6402" width="55.83203125" style="14" customWidth="1"/>
    <col min="6403" max="6403" width="2.75" style="14" customWidth="1"/>
    <col min="6404" max="6404" width="14.75" style="14" customWidth="1"/>
    <col min="6405" max="6405" width="3.25" style="14" customWidth="1"/>
    <col min="6406" max="6406" width="8.1640625" style="14" customWidth="1"/>
    <col min="6407" max="6407" width="4.1640625" style="14" customWidth="1"/>
    <col min="6408" max="6655" width="9.4140625" style="14"/>
    <col min="6656" max="6656" width="6.25" style="14" customWidth="1"/>
    <col min="6657" max="6657" width="4.75" style="14" customWidth="1"/>
    <col min="6658" max="6658" width="55.83203125" style="14" customWidth="1"/>
    <col min="6659" max="6659" width="2.75" style="14" customWidth="1"/>
    <col min="6660" max="6660" width="14.75" style="14" customWidth="1"/>
    <col min="6661" max="6661" width="3.25" style="14" customWidth="1"/>
    <col min="6662" max="6662" width="8.1640625" style="14" customWidth="1"/>
    <col min="6663" max="6663" width="4.1640625" style="14" customWidth="1"/>
    <col min="6664" max="6911" width="9.4140625" style="14"/>
    <col min="6912" max="6912" width="6.25" style="14" customWidth="1"/>
    <col min="6913" max="6913" width="4.75" style="14" customWidth="1"/>
    <col min="6914" max="6914" width="55.83203125" style="14" customWidth="1"/>
    <col min="6915" max="6915" width="2.75" style="14" customWidth="1"/>
    <col min="6916" max="6916" width="14.75" style="14" customWidth="1"/>
    <col min="6917" max="6917" width="3.25" style="14" customWidth="1"/>
    <col min="6918" max="6918" width="8.1640625" style="14" customWidth="1"/>
    <col min="6919" max="6919" width="4.1640625" style="14" customWidth="1"/>
    <col min="6920" max="7167" width="9.4140625" style="14"/>
    <col min="7168" max="7168" width="6.25" style="14" customWidth="1"/>
    <col min="7169" max="7169" width="4.75" style="14" customWidth="1"/>
    <col min="7170" max="7170" width="55.83203125" style="14" customWidth="1"/>
    <col min="7171" max="7171" width="2.75" style="14" customWidth="1"/>
    <col min="7172" max="7172" width="14.75" style="14" customWidth="1"/>
    <col min="7173" max="7173" width="3.25" style="14" customWidth="1"/>
    <col min="7174" max="7174" width="8.1640625" style="14" customWidth="1"/>
    <col min="7175" max="7175" width="4.1640625" style="14" customWidth="1"/>
    <col min="7176" max="7423" width="9.4140625" style="14"/>
    <col min="7424" max="7424" width="6.25" style="14" customWidth="1"/>
    <col min="7425" max="7425" width="4.75" style="14" customWidth="1"/>
    <col min="7426" max="7426" width="55.83203125" style="14" customWidth="1"/>
    <col min="7427" max="7427" width="2.75" style="14" customWidth="1"/>
    <col min="7428" max="7428" width="14.75" style="14" customWidth="1"/>
    <col min="7429" max="7429" width="3.25" style="14" customWidth="1"/>
    <col min="7430" max="7430" width="8.1640625" style="14" customWidth="1"/>
    <col min="7431" max="7431" width="4.1640625" style="14" customWidth="1"/>
    <col min="7432" max="7679" width="9.4140625" style="14"/>
    <col min="7680" max="7680" width="6.25" style="14" customWidth="1"/>
    <col min="7681" max="7681" width="4.75" style="14" customWidth="1"/>
    <col min="7682" max="7682" width="55.83203125" style="14" customWidth="1"/>
    <col min="7683" max="7683" width="2.75" style="14" customWidth="1"/>
    <col min="7684" max="7684" width="14.75" style="14" customWidth="1"/>
    <col min="7685" max="7685" width="3.25" style="14" customWidth="1"/>
    <col min="7686" max="7686" width="8.1640625" style="14" customWidth="1"/>
    <col min="7687" max="7687" width="4.1640625" style="14" customWidth="1"/>
    <col min="7688" max="7935" width="9.4140625" style="14"/>
    <col min="7936" max="7936" width="6.25" style="14" customWidth="1"/>
    <col min="7937" max="7937" width="4.75" style="14" customWidth="1"/>
    <col min="7938" max="7938" width="55.83203125" style="14" customWidth="1"/>
    <col min="7939" max="7939" width="2.75" style="14" customWidth="1"/>
    <col min="7940" max="7940" width="14.75" style="14" customWidth="1"/>
    <col min="7941" max="7941" width="3.25" style="14" customWidth="1"/>
    <col min="7942" max="7942" width="8.1640625" style="14" customWidth="1"/>
    <col min="7943" max="7943" width="4.1640625" style="14" customWidth="1"/>
    <col min="7944" max="8191" width="9.4140625" style="14"/>
    <col min="8192" max="8192" width="6.25" style="14" customWidth="1"/>
    <col min="8193" max="8193" width="4.75" style="14" customWidth="1"/>
    <col min="8194" max="8194" width="55.83203125" style="14" customWidth="1"/>
    <col min="8195" max="8195" width="2.75" style="14" customWidth="1"/>
    <col min="8196" max="8196" width="14.75" style="14" customWidth="1"/>
    <col min="8197" max="8197" width="3.25" style="14" customWidth="1"/>
    <col min="8198" max="8198" width="8.1640625" style="14" customWidth="1"/>
    <col min="8199" max="8199" width="4.1640625" style="14" customWidth="1"/>
    <col min="8200" max="8447" width="9.4140625" style="14"/>
    <col min="8448" max="8448" width="6.25" style="14" customWidth="1"/>
    <col min="8449" max="8449" width="4.75" style="14" customWidth="1"/>
    <col min="8450" max="8450" width="55.83203125" style="14" customWidth="1"/>
    <col min="8451" max="8451" width="2.75" style="14" customWidth="1"/>
    <col min="8452" max="8452" width="14.75" style="14" customWidth="1"/>
    <col min="8453" max="8453" width="3.25" style="14" customWidth="1"/>
    <col min="8454" max="8454" width="8.1640625" style="14" customWidth="1"/>
    <col min="8455" max="8455" width="4.1640625" style="14" customWidth="1"/>
    <col min="8456" max="8703" width="9.4140625" style="14"/>
    <col min="8704" max="8704" width="6.25" style="14" customWidth="1"/>
    <col min="8705" max="8705" width="4.75" style="14" customWidth="1"/>
    <col min="8706" max="8706" width="55.83203125" style="14" customWidth="1"/>
    <col min="8707" max="8707" width="2.75" style="14" customWidth="1"/>
    <col min="8708" max="8708" width="14.75" style="14" customWidth="1"/>
    <col min="8709" max="8709" width="3.25" style="14" customWidth="1"/>
    <col min="8710" max="8710" width="8.1640625" style="14" customWidth="1"/>
    <col min="8711" max="8711" width="4.1640625" style="14" customWidth="1"/>
    <col min="8712" max="8959" width="9.4140625" style="14"/>
    <col min="8960" max="8960" width="6.25" style="14" customWidth="1"/>
    <col min="8961" max="8961" width="4.75" style="14" customWidth="1"/>
    <col min="8962" max="8962" width="55.83203125" style="14" customWidth="1"/>
    <col min="8963" max="8963" width="2.75" style="14" customWidth="1"/>
    <col min="8964" max="8964" width="14.75" style="14" customWidth="1"/>
    <col min="8965" max="8965" width="3.25" style="14" customWidth="1"/>
    <col min="8966" max="8966" width="8.1640625" style="14" customWidth="1"/>
    <col min="8967" max="8967" width="4.1640625" style="14" customWidth="1"/>
    <col min="8968" max="9215" width="9.4140625" style="14"/>
    <col min="9216" max="9216" width="6.25" style="14" customWidth="1"/>
    <col min="9217" max="9217" width="4.75" style="14" customWidth="1"/>
    <col min="9218" max="9218" width="55.83203125" style="14" customWidth="1"/>
    <col min="9219" max="9219" width="2.75" style="14" customWidth="1"/>
    <col min="9220" max="9220" width="14.75" style="14" customWidth="1"/>
    <col min="9221" max="9221" width="3.25" style="14" customWidth="1"/>
    <col min="9222" max="9222" width="8.1640625" style="14" customWidth="1"/>
    <col min="9223" max="9223" width="4.1640625" style="14" customWidth="1"/>
    <col min="9224" max="9471" width="9.4140625" style="14"/>
    <col min="9472" max="9472" width="6.25" style="14" customWidth="1"/>
    <col min="9473" max="9473" width="4.75" style="14" customWidth="1"/>
    <col min="9474" max="9474" width="55.83203125" style="14" customWidth="1"/>
    <col min="9475" max="9475" width="2.75" style="14" customWidth="1"/>
    <col min="9476" max="9476" width="14.75" style="14" customWidth="1"/>
    <col min="9477" max="9477" width="3.25" style="14" customWidth="1"/>
    <col min="9478" max="9478" width="8.1640625" style="14" customWidth="1"/>
    <col min="9479" max="9479" width="4.1640625" style="14" customWidth="1"/>
    <col min="9480" max="9727" width="9.4140625" style="14"/>
    <col min="9728" max="9728" width="6.25" style="14" customWidth="1"/>
    <col min="9729" max="9729" width="4.75" style="14" customWidth="1"/>
    <col min="9730" max="9730" width="55.83203125" style="14" customWidth="1"/>
    <col min="9731" max="9731" width="2.75" style="14" customWidth="1"/>
    <col min="9732" max="9732" width="14.75" style="14" customWidth="1"/>
    <col min="9733" max="9733" width="3.25" style="14" customWidth="1"/>
    <col min="9734" max="9734" width="8.1640625" style="14" customWidth="1"/>
    <col min="9735" max="9735" width="4.1640625" style="14" customWidth="1"/>
    <col min="9736" max="9983" width="9.4140625" style="14"/>
    <col min="9984" max="9984" width="6.25" style="14" customWidth="1"/>
    <col min="9985" max="9985" width="4.75" style="14" customWidth="1"/>
    <col min="9986" max="9986" width="55.83203125" style="14" customWidth="1"/>
    <col min="9987" max="9987" width="2.75" style="14" customWidth="1"/>
    <col min="9988" max="9988" width="14.75" style="14" customWidth="1"/>
    <col min="9989" max="9989" width="3.25" style="14" customWidth="1"/>
    <col min="9990" max="9990" width="8.1640625" style="14" customWidth="1"/>
    <col min="9991" max="9991" width="4.1640625" style="14" customWidth="1"/>
    <col min="9992" max="10239" width="9.4140625" style="14"/>
    <col min="10240" max="10240" width="6.25" style="14" customWidth="1"/>
    <col min="10241" max="10241" width="4.75" style="14" customWidth="1"/>
    <col min="10242" max="10242" width="55.83203125" style="14" customWidth="1"/>
    <col min="10243" max="10243" width="2.75" style="14" customWidth="1"/>
    <col min="10244" max="10244" width="14.75" style="14" customWidth="1"/>
    <col min="10245" max="10245" width="3.25" style="14" customWidth="1"/>
    <col min="10246" max="10246" width="8.1640625" style="14" customWidth="1"/>
    <col min="10247" max="10247" width="4.1640625" style="14" customWidth="1"/>
    <col min="10248" max="10495" width="9.4140625" style="14"/>
    <col min="10496" max="10496" width="6.25" style="14" customWidth="1"/>
    <col min="10497" max="10497" width="4.75" style="14" customWidth="1"/>
    <col min="10498" max="10498" width="55.83203125" style="14" customWidth="1"/>
    <col min="10499" max="10499" width="2.75" style="14" customWidth="1"/>
    <col min="10500" max="10500" width="14.75" style="14" customWidth="1"/>
    <col min="10501" max="10501" width="3.25" style="14" customWidth="1"/>
    <col min="10502" max="10502" width="8.1640625" style="14" customWidth="1"/>
    <col min="10503" max="10503" width="4.1640625" style="14" customWidth="1"/>
    <col min="10504" max="10751" width="9.4140625" style="14"/>
    <col min="10752" max="10752" width="6.25" style="14" customWidth="1"/>
    <col min="10753" max="10753" width="4.75" style="14" customWidth="1"/>
    <col min="10754" max="10754" width="55.83203125" style="14" customWidth="1"/>
    <col min="10755" max="10755" width="2.75" style="14" customWidth="1"/>
    <col min="10756" max="10756" width="14.75" style="14" customWidth="1"/>
    <col min="10757" max="10757" width="3.25" style="14" customWidth="1"/>
    <col min="10758" max="10758" width="8.1640625" style="14" customWidth="1"/>
    <col min="10759" max="10759" width="4.1640625" style="14" customWidth="1"/>
    <col min="10760" max="11007" width="9.4140625" style="14"/>
    <col min="11008" max="11008" width="6.25" style="14" customWidth="1"/>
    <col min="11009" max="11009" width="4.75" style="14" customWidth="1"/>
    <col min="11010" max="11010" width="55.83203125" style="14" customWidth="1"/>
    <col min="11011" max="11011" width="2.75" style="14" customWidth="1"/>
    <col min="11012" max="11012" width="14.75" style="14" customWidth="1"/>
    <col min="11013" max="11013" width="3.25" style="14" customWidth="1"/>
    <col min="11014" max="11014" width="8.1640625" style="14" customWidth="1"/>
    <col min="11015" max="11015" width="4.1640625" style="14" customWidth="1"/>
    <col min="11016" max="11263" width="9.4140625" style="14"/>
    <col min="11264" max="11264" width="6.25" style="14" customWidth="1"/>
    <col min="11265" max="11265" width="4.75" style="14" customWidth="1"/>
    <col min="11266" max="11266" width="55.83203125" style="14" customWidth="1"/>
    <col min="11267" max="11267" width="2.75" style="14" customWidth="1"/>
    <col min="11268" max="11268" width="14.75" style="14" customWidth="1"/>
    <col min="11269" max="11269" width="3.25" style="14" customWidth="1"/>
    <col min="11270" max="11270" width="8.1640625" style="14" customWidth="1"/>
    <col min="11271" max="11271" width="4.1640625" style="14" customWidth="1"/>
    <col min="11272" max="11519" width="9.4140625" style="14"/>
    <col min="11520" max="11520" width="6.25" style="14" customWidth="1"/>
    <col min="11521" max="11521" width="4.75" style="14" customWidth="1"/>
    <col min="11522" max="11522" width="55.83203125" style="14" customWidth="1"/>
    <col min="11523" max="11523" width="2.75" style="14" customWidth="1"/>
    <col min="11524" max="11524" width="14.75" style="14" customWidth="1"/>
    <col min="11525" max="11525" width="3.25" style="14" customWidth="1"/>
    <col min="11526" max="11526" width="8.1640625" style="14" customWidth="1"/>
    <col min="11527" max="11527" width="4.1640625" style="14" customWidth="1"/>
    <col min="11528" max="11775" width="9.4140625" style="14"/>
    <col min="11776" max="11776" width="6.25" style="14" customWidth="1"/>
    <col min="11777" max="11777" width="4.75" style="14" customWidth="1"/>
    <col min="11778" max="11778" width="55.83203125" style="14" customWidth="1"/>
    <col min="11779" max="11779" width="2.75" style="14" customWidth="1"/>
    <col min="11780" max="11780" width="14.75" style="14" customWidth="1"/>
    <col min="11781" max="11781" width="3.25" style="14" customWidth="1"/>
    <col min="11782" max="11782" width="8.1640625" style="14" customWidth="1"/>
    <col min="11783" max="11783" width="4.1640625" style="14" customWidth="1"/>
    <col min="11784" max="12031" width="9.4140625" style="14"/>
    <col min="12032" max="12032" width="6.25" style="14" customWidth="1"/>
    <col min="12033" max="12033" width="4.75" style="14" customWidth="1"/>
    <col min="12034" max="12034" width="55.83203125" style="14" customWidth="1"/>
    <col min="12035" max="12035" width="2.75" style="14" customWidth="1"/>
    <col min="12036" max="12036" width="14.75" style="14" customWidth="1"/>
    <col min="12037" max="12037" width="3.25" style="14" customWidth="1"/>
    <col min="12038" max="12038" width="8.1640625" style="14" customWidth="1"/>
    <col min="12039" max="12039" width="4.1640625" style="14" customWidth="1"/>
    <col min="12040" max="12287" width="9.4140625" style="14"/>
    <col min="12288" max="12288" width="6.25" style="14" customWidth="1"/>
    <col min="12289" max="12289" width="4.75" style="14" customWidth="1"/>
    <col min="12290" max="12290" width="55.83203125" style="14" customWidth="1"/>
    <col min="12291" max="12291" width="2.75" style="14" customWidth="1"/>
    <col min="12292" max="12292" width="14.75" style="14" customWidth="1"/>
    <col min="12293" max="12293" width="3.25" style="14" customWidth="1"/>
    <col min="12294" max="12294" width="8.1640625" style="14" customWidth="1"/>
    <col min="12295" max="12295" width="4.1640625" style="14" customWidth="1"/>
    <col min="12296" max="12543" width="9.4140625" style="14"/>
    <col min="12544" max="12544" width="6.25" style="14" customWidth="1"/>
    <col min="12545" max="12545" width="4.75" style="14" customWidth="1"/>
    <col min="12546" max="12546" width="55.83203125" style="14" customWidth="1"/>
    <col min="12547" max="12547" width="2.75" style="14" customWidth="1"/>
    <col min="12548" max="12548" width="14.75" style="14" customWidth="1"/>
    <col min="12549" max="12549" width="3.25" style="14" customWidth="1"/>
    <col min="12550" max="12550" width="8.1640625" style="14" customWidth="1"/>
    <col min="12551" max="12551" width="4.1640625" style="14" customWidth="1"/>
    <col min="12552" max="12799" width="9.4140625" style="14"/>
    <col min="12800" max="12800" width="6.25" style="14" customWidth="1"/>
    <col min="12801" max="12801" width="4.75" style="14" customWidth="1"/>
    <col min="12802" max="12802" width="55.83203125" style="14" customWidth="1"/>
    <col min="12803" max="12803" width="2.75" style="14" customWidth="1"/>
    <col min="12804" max="12804" width="14.75" style="14" customWidth="1"/>
    <col min="12805" max="12805" width="3.25" style="14" customWidth="1"/>
    <col min="12806" max="12806" width="8.1640625" style="14" customWidth="1"/>
    <col min="12807" max="12807" width="4.1640625" style="14" customWidth="1"/>
    <col min="12808" max="13055" width="9.4140625" style="14"/>
    <col min="13056" max="13056" width="6.25" style="14" customWidth="1"/>
    <col min="13057" max="13057" width="4.75" style="14" customWidth="1"/>
    <col min="13058" max="13058" width="55.83203125" style="14" customWidth="1"/>
    <col min="13059" max="13059" width="2.75" style="14" customWidth="1"/>
    <col min="13060" max="13060" width="14.75" style="14" customWidth="1"/>
    <col min="13061" max="13061" width="3.25" style="14" customWidth="1"/>
    <col min="13062" max="13062" width="8.1640625" style="14" customWidth="1"/>
    <col min="13063" max="13063" width="4.1640625" style="14" customWidth="1"/>
    <col min="13064" max="13311" width="9.4140625" style="14"/>
    <col min="13312" max="13312" width="6.25" style="14" customWidth="1"/>
    <col min="13313" max="13313" width="4.75" style="14" customWidth="1"/>
    <col min="13314" max="13314" width="55.83203125" style="14" customWidth="1"/>
    <col min="13315" max="13315" width="2.75" style="14" customWidth="1"/>
    <col min="13316" max="13316" width="14.75" style="14" customWidth="1"/>
    <col min="13317" max="13317" width="3.25" style="14" customWidth="1"/>
    <col min="13318" max="13318" width="8.1640625" style="14" customWidth="1"/>
    <col min="13319" max="13319" width="4.1640625" style="14" customWidth="1"/>
    <col min="13320" max="13567" width="9.4140625" style="14"/>
    <col min="13568" max="13568" width="6.25" style="14" customWidth="1"/>
    <col min="13569" max="13569" width="4.75" style="14" customWidth="1"/>
    <col min="13570" max="13570" width="55.83203125" style="14" customWidth="1"/>
    <col min="13571" max="13571" width="2.75" style="14" customWidth="1"/>
    <col min="13572" max="13572" width="14.75" style="14" customWidth="1"/>
    <col min="13573" max="13573" width="3.25" style="14" customWidth="1"/>
    <col min="13574" max="13574" width="8.1640625" style="14" customWidth="1"/>
    <col min="13575" max="13575" width="4.1640625" style="14" customWidth="1"/>
    <col min="13576" max="13823" width="9.4140625" style="14"/>
    <col min="13824" max="13824" width="6.25" style="14" customWidth="1"/>
    <col min="13825" max="13825" width="4.75" style="14" customWidth="1"/>
    <col min="13826" max="13826" width="55.83203125" style="14" customWidth="1"/>
    <col min="13827" max="13827" width="2.75" style="14" customWidth="1"/>
    <col min="13828" max="13828" width="14.75" style="14" customWidth="1"/>
    <col min="13829" max="13829" width="3.25" style="14" customWidth="1"/>
    <col min="13830" max="13830" width="8.1640625" style="14" customWidth="1"/>
    <col min="13831" max="13831" width="4.1640625" style="14" customWidth="1"/>
    <col min="13832" max="14079" width="9.4140625" style="14"/>
    <col min="14080" max="14080" width="6.25" style="14" customWidth="1"/>
    <col min="14081" max="14081" width="4.75" style="14" customWidth="1"/>
    <col min="14082" max="14082" width="55.83203125" style="14" customWidth="1"/>
    <col min="14083" max="14083" width="2.75" style="14" customWidth="1"/>
    <col min="14084" max="14084" width="14.75" style="14" customWidth="1"/>
    <col min="14085" max="14085" width="3.25" style="14" customWidth="1"/>
    <col min="14086" max="14086" width="8.1640625" style="14" customWidth="1"/>
    <col min="14087" max="14087" width="4.1640625" style="14" customWidth="1"/>
    <col min="14088" max="14335" width="9.4140625" style="14"/>
    <col min="14336" max="14336" width="6.25" style="14" customWidth="1"/>
    <col min="14337" max="14337" width="4.75" style="14" customWidth="1"/>
    <col min="14338" max="14338" width="55.83203125" style="14" customWidth="1"/>
    <col min="14339" max="14339" width="2.75" style="14" customWidth="1"/>
    <col min="14340" max="14340" width="14.75" style="14" customWidth="1"/>
    <col min="14341" max="14341" width="3.25" style="14" customWidth="1"/>
    <col min="14342" max="14342" width="8.1640625" style="14" customWidth="1"/>
    <col min="14343" max="14343" width="4.1640625" style="14" customWidth="1"/>
    <col min="14344" max="14591" width="9.4140625" style="14"/>
    <col min="14592" max="14592" width="6.25" style="14" customWidth="1"/>
    <col min="14593" max="14593" width="4.75" style="14" customWidth="1"/>
    <col min="14594" max="14594" width="55.83203125" style="14" customWidth="1"/>
    <col min="14595" max="14595" width="2.75" style="14" customWidth="1"/>
    <col min="14596" max="14596" width="14.75" style="14" customWidth="1"/>
    <col min="14597" max="14597" width="3.25" style="14" customWidth="1"/>
    <col min="14598" max="14598" width="8.1640625" style="14" customWidth="1"/>
    <col min="14599" max="14599" width="4.1640625" style="14" customWidth="1"/>
    <col min="14600" max="14847" width="9.4140625" style="14"/>
    <col min="14848" max="14848" width="6.25" style="14" customWidth="1"/>
    <col min="14849" max="14849" width="4.75" style="14" customWidth="1"/>
    <col min="14850" max="14850" width="55.83203125" style="14" customWidth="1"/>
    <col min="14851" max="14851" width="2.75" style="14" customWidth="1"/>
    <col min="14852" max="14852" width="14.75" style="14" customWidth="1"/>
    <col min="14853" max="14853" width="3.25" style="14" customWidth="1"/>
    <col min="14854" max="14854" width="8.1640625" style="14" customWidth="1"/>
    <col min="14855" max="14855" width="4.1640625" style="14" customWidth="1"/>
    <col min="14856" max="15103" width="9.4140625" style="14"/>
    <col min="15104" max="15104" width="6.25" style="14" customWidth="1"/>
    <col min="15105" max="15105" width="4.75" style="14" customWidth="1"/>
    <col min="15106" max="15106" width="55.83203125" style="14" customWidth="1"/>
    <col min="15107" max="15107" width="2.75" style="14" customWidth="1"/>
    <col min="15108" max="15108" width="14.75" style="14" customWidth="1"/>
    <col min="15109" max="15109" width="3.25" style="14" customWidth="1"/>
    <col min="15110" max="15110" width="8.1640625" style="14" customWidth="1"/>
    <col min="15111" max="15111" width="4.1640625" style="14" customWidth="1"/>
    <col min="15112" max="15359" width="9.4140625" style="14"/>
    <col min="15360" max="15360" width="6.25" style="14" customWidth="1"/>
    <col min="15361" max="15361" width="4.75" style="14" customWidth="1"/>
    <col min="15362" max="15362" width="55.83203125" style="14" customWidth="1"/>
    <col min="15363" max="15363" width="2.75" style="14" customWidth="1"/>
    <col min="15364" max="15364" width="14.75" style="14" customWidth="1"/>
    <col min="15365" max="15365" width="3.25" style="14" customWidth="1"/>
    <col min="15366" max="15366" width="8.1640625" style="14" customWidth="1"/>
    <col min="15367" max="15367" width="4.1640625" style="14" customWidth="1"/>
    <col min="15368" max="15615" width="9.4140625" style="14"/>
    <col min="15616" max="15616" width="6.25" style="14" customWidth="1"/>
    <col min="15617" max="15617" width="4.75" style="14" customWidth="1"/>
    <col min="15618" max="15618" width="55.83203125" style="14" customWidth="1"/>
    <col min="15619" max="15619" width="2.75" style="14" customWidth="1"/>
    <col min="15620" max="15620" width="14.75" style="14" customWidth="1"/>
    <col min="15621" max="15621" width="3.25" style="14" customWidth="1"/>
    <col min="15622" max="15622" width="8.1640625" style="14" customWidth="1"/>
    <col min="15623" max="15623" width="4.1640625" style="14" customWidth="1"/>
    <col min="15624" max="15871" width="9.4140625" style="14"/>
    <col min="15872" max="15872" width="6.25" style="14" customWidth="1"/>
    <col min="15873" max="15873" width="4.75" style="14" customWidth="1"/>
    <col min="15874" max="15874" width="55.83203125" style="14" customWidth="1"/>
    <col min="15875" max="15875" width="2.75" style="14" customWidth="1"/>
    <col min="15876" max="15876" width="14.75" style="14" customWidth="1"/>
    <col min="15877" max="15877" width="3.25" style="14" customWidth="1"/>
    <col min="15878" max="15878" width="8.1640625" style="14" customWidth="1"/>
    <col min="15879" max="15879" width="4.1640625" style="14" customWidth="1"/>
    <col min="15880" max="16127" width="9.4140625" style="14"/>
    <col min="16128" max="16128" width="6.25" style="14" customWidth="1"/>
    <col min="16129" max="16129" width="4.75" style="14" customWidth="1"/>
    <col min="16130" max="16130" width="55.83203125" style="14" customWidth="1"/>
    <col min="16131" max="16131" width="2.75" style="14" customWidth="1"/>
    <col min="16132" max="16132" width="14.75" style="14" customWidth="1"/>
    <col min="16133" max="16133" width="3.25" style="14" customWidth="1"/>
    <col min="16134" max="16134" width="8.1640625" style="14" customWidth="1"/>
    <col min="16135" max="16135" width="4.1640625" style="14" customWidth="1"/>
    <col min="16136" max="16384" width="9.4140625" style="14"/>
  </cols>
  <sheetData>
    <row r="1" spans="1:12" s="7" customFormat="1" ht="15" customHeight="1" x14ac:dyDescent="0.3">
      <c r="A1" s="182" t="str">
        <f>Registration!A1</f>
        <v>153rd IEEE 802.15 WSN Session</v>
      </c>
      <c r="B1" s="183"/>
      <c r="C1" s="183"/>
      <c r="D1" s="183"/>
      <c r="E1" s="183"/>
      <c r="F1" s="184"/>
      <c r="H1" s="6"/>
      <c r="I1" s="6"/>
      <c r="J1" s="6"/>
      <c r="K1" s="6"/>
      <c r="L1" s="6"/>
    </row>
    <row r="2" spans="1:12" s="7" customFormat="1" ht="15" customHeight="1" thickBot="1" x14ac:dyDescent="0.35">
      <c r="A2" s="206" t="str">
        <f>_xlfn.CONCAT("Agenda for WG15 Opening Plenary - ",TEXT(('AC Opening'!C2)+1,"DDDD, MMMM DD, YYYY"))</f>
        <v>Agenda for WG15 Opening Plenary - Monday, November 11, 2024</v>
      </c>
      <c r="B2" s="207"/>
      <c r="C2" s="207"/>
      <c r="D2" s="207"/>
      <c r="E2" s="207"/>
      <c r="F2" s="208"/>
      <c r="H2" s="6"/>
      <c r="I2" s="6"/>
      <c r="J2" s="6"/>
      <c r="K2" s="6"/>
      <c r="L2" s="6"/>
    </row>
    <row r="3" spans="1:12" ht="25.05" customHeight="1" thickBot="1" x14ac:dyDescent="0.3">
      <c r="A3" s="46" t="s">
        <v>40</v>
      </c>
      <c r="B3" s="47" t="s">
        <v>43</v>
      </c>
      <c r="C3" s="48" t="s">
        <v>41</v>
      </c>
      <c r="D3" s="47" t="s">
        <v>44</v>
      </c>
      <c r="E3" s="204" t="s">
        <v>138</v>
      </c>
      <c r="F3" s="205"/>
      <c r="G3" s="45"/>
      <c r="H3" s="6"/>
      <c r="I3" s="6"/>
      <c r="J3" s="6"/>
      <c r="K3" s="6"/>
      <c r="L3" s="6"/>
    </row>
    <row r="4" spans="1:12" s="6" customFormat="1" ht="15" customHeight="1" x14ac:dyDescent="0.25">
      <c r="A4" s="152"/>
      <c r="B4" s="8"/>
      <c r="C4" s="21" t="s">
        <v>0</v>
      </c>
      <c r="D4" s="2" t="s">
        <v>24</v>
      </c>
      <c r="E4" s="145"/>
      <c r="F4" s="147">
        <f>TIME(10,30,0)</f>
        <v>0.4375</v>
      </c>
    </row>
    <row r="5" spans="1:12" s="6" customFormat="1" ht="15" customHeight="1" x14ac:dyDescent="0.25">
      <c r="A5" s="4">
        <v>1</v>
      </c>
      <c r="B5" s="8"/>
      <c r="C5" s="2" t="s">
        <v>16</v>
      </c>
      <c r="D5" s="209" t="s">
        <v>28</v>
      </c>
      <c r="E5" s="210">
        <v>5</v>
      </c>
      <c r="F5" s="211">
        <f>F4+TIME(0,E4,0)</f>
        <v>0.4375</v>
      </c>
    </row>
    <row r="6" spans="1:12" s="6" customFormat="1" ht="30" customHeight="1" x14ac:dyDescent="0.25">
      <c r="A6" s="4">
        <v>1.1000000000000001</v>
      </c>
      <c r="B6" s="8" t="s">
        <v>4</v>
      </c>
      <c r="C6" s="70" t="s">
        <v>153</v>
      </c>
      <c r="D6" s="209"/>
      <c r="E6" s="210"/>
      <c r="F6" s="211"/>
    </row>
    <row r="7" spans="1:12" s="6" customFormat="1" ht="45" customHeight="1" x14ac:dyDescent="0.25">
      <c r="A7" s="4" t="s">
        <v>12</v>
      </c>
      <c r="B7" s="8" t="s">
        <v>4</v>
      </c>
      <c r="C7" s="71" t="s">
        <v>152</v>
      </c>
      <c r="D7" s="209"/>
      <c r="E7" s="210"/>
      <c r="F7" s="211"/>
    </row>
    <row r="8" spans="1:12" s="6" customFormat="1" ht="15" customHeight="1" x14ac:dyDescent="0.25">
      <c r="A8" s="4" t="s">
        <v>13</v>
      </c>
      <c r="B8" s="8" t="s">
        <v>4</v>
      </c>
      <c r="C8" s="22" t="s">
        <v>180</v>
      </c>
      <c r="D8" s="209"/>
      <c r="E8" s="210"/>
      <c r="F8" s="211"/>
    </row>
    <row r="9" spans="1:12" s="6" customFormat="1" ht="15" customHeight="1" x14ac:dyDescent="0.25">
      <c r="A9" s="4" t="s">
        <v>14</v>
      </c>
      <c r="B9" s="8" t="s">
        <v>4</v>
      </c>
      <c r="C9" s="27" t="s">
        <v>129</v>
      </c>
      <c r="D9" s="209"/>
      <c r="E9" s="210"/>
      <c r="F9" s="211"/>
    </row>
    <row r="10" spans="1:12" s="6" customFormat="1" ht="30" customHeight="1" x14ac:dyDescent="0.25">
      <c r="A10" s="4" t="s">
        <v>32</v>
      </c>
      <c r="B10" s="8" t="s">
        <v>4</v>
      </c>
      <c r="C10" s="26" t="s">
        <v>173</v>
      </c>
      <c r="D10" s="209"/>
      <c r="E10" s="210"/>
      <c r="F10" s="211"/>
    </row>
    <row r="11" spans="1:12" s="6" customFormat="1" ht="15" customHeight="1" x14ac:dyDescent="0.25">
      <c r="A11" s="4" t="s">
        <v>45</v>
      </c>
      <c r="B11" s="8" t="s">
        <v>4</v>
      </c>
      <c r="C11" s="26" t="s">
        <v>120</v>
      </c>
      <c r="D11" s="209"/>
      <c r="E11" s="210"/>
      <c r="F11" s="211"/>
    </row>
    <row r="12" spans="1:12" s="6" customFormat="1" ht="15" customHeight="1" x14ac:dyDescent="0.25">
      <c r="A12" s="4" t="s">
        <v>103</v>
      </c>
      <c r="B12" s="8" t="s">
        <v>4</v>
      </c>
      <c r="C12" s="28"/>
      <c r="D12" s="2"/>
      <c r="E12" s="145">
        <v>0</v>
      </c>
      <c r="F12" s="147">
        <f>F5+TIME(0,E5,0)</f>
        <v>0.44097222222222221</v>
      </c>
    </row>
    <row r="13" spans="1:12" s="6" customFormat="1" ht="15" customHeight="1" x14ac:dyDescent="0.25">
      <c r="A13" s="4" t="s">
        <v>191</v>
      </c>
      <c r="B13" s="8" t="s">
        <v>4</v>
      </c>
      <c r="C13" s="28"/>
      <c r="D13" s="2"/>
      <c r="E13" s="145">
        <v>0</v>
      </c>
      <c r="F13" s="147">
        <f>F12+TIME(0,E12,0)</f>
        <v>0.44097222222222221</v>
      </c>
    </row>
    <row r="14" spans="1:12" s="6" customFormat="1" ht="15" customHeight="1" x14ac:dyDescent="0.25">
      <c r="A14" s="4">
        <v>1.2</v>
      </c>
      <c r="B14" s="8" t="s">
        <v>3</v>
      </c>
      <c r="C14" s="25" t="s">
        <v>15</v>
      </c>
      <c r="D14" s="2" t="s">
        <v>24</v>
      </c>
      <c r="E14" s="145">
        <v>1</v>
      </c>
      <c r="F14" s="147">
        <f>F13+TIME(0,E13,0)</f>
        <v>0.44097222222222221</v>
      </c>
    </row>
    <row r="15" spans="1:12" s="6" customFormat="1" ht="30" customHeight="1" x14ac:dyDescent="0.25">
      <c r="A15" s="4">
        <v>1.3</v>
      </c>
      <c r="B15" s="8" t="s">
        <v>4</v>
      </c>
      <c r="C15" s="32" t="s">
        <v>154</v>
      </c>
      <c r="D15" s="209" t="s">
        <v>24</v>
      </c>
      <c r="E15" s="210">
        <v>6</v>
      </c>
      <c r="F15" s="211">
        <f>F14+TIME(0,E14,0)</f>
        <v>0.44166666666666665</v>
      </c>
    </row>
    <row r="16" spans="1:12" s="6" customFormat="1" ht="30" customHeight="1" x14ac:dyDescent="0.25">
      <c r="A16" s="4">
        <v>1.4</v>
      </c>
      <c r="B16" s="8" t="s">
        <v>4</v>
      </c>
      <c r="C16" s="32" t="s">
        <v>155</v>
      </c>
      <c r="D16" s="209"/>
      <c r="E16" s="210"/>
      <c r="F16" s="211"/>
    </row>
    <row r="17" spans="1:255" s="6" customFormat="1" ht="45" customHeight="1" x14ac:dyDescent="0.25">
      <c r="A17" s="4" t="s">
        <v>105</v>
      </c>
      <c r="B17" s="8" t="s">
        <v>4</v>
      </c>
      <c r="C17" s="32" t="s">
        <v>156</v>
      </c>
      <c r="D17" s="209"/>
      <c r="E17" s="210"/>
      <c r="F17" s="211"/>
    </row>
    <row r="18" spans="1:255" s="6" customFormat="1" ht="15" customHeight="1" x14ac:dyDescent="0.25">
      <c r="A18" s="4" t="s">
        <v>106</v>
      </c>
      <c r="B18" s="8" t="s">
        <v>2</v>
      </c>
      <c r="C18" s="25" t="s">
        <v>297</v>
      </c>
      <c r="D18" s="2" t="s">
        <v>24</v>
      </c>
      <c r="E18" s="145">
        <v>1</v>
      </c>
      <c r="F18" s="147">
        <f>F15+TIME(0,E15,0)</f>
        <v>0.4458333333333333</v>
      </c>
    </row>
    <row r="19" spans="1:255" s="6" customFormat="1" ht="15" customHeight="1" x14ac:dyDescent="0.25">
      <c r="A19" s="4" t="s">
        <v>107</v>
      </c>
      <c r="B19" s="8" t="s">
        <v>2</v>
      </c>
      <c r="C19" s="1" t="s">
        <v>298</v>
      </c>
      <c r="D19" s="2" t="s">
        <v>24</v>
      </c>
      <c r="E19" s="145">
        <v>1</v>
      </c>
      <c r="F19" s="147">
        <f>F18+TIME(0,E18,0)</f>
        <v>0.44652777777777775</v>
      </c>
    </row>
    <row r="20" spans="1:255" customFormat="1" ht="15" customHeight="1" x14ac:dyDescent="0.25">
      <c r="A20" s="2">
        <v>1.8</v>
      </c>
      <c r="B20" s="2" t="s">
        <v>4</v>
      </c>
      <c r="C20" s="52" t="s">
        <v>187</v>
      </c>
      <c r="D20" s="2" t="s">
        <v>24</v>
      </c>
      <c r="E20" s="145">
        <v>1</v>
      </c>
      <c r="F20" s="147">
        <f>F19+TIME(0,E19,0)</f>
        <v>0.44722222222222219</v>
      </c>
    </row>
    <row r="21" spans="1:255" s="6" customFormat="1" ht="15" customHeight="1" x14ac:dyDescent="0.25">
      <c r="A21" s="2"/>
      <c r="B21" s="8"/>
      <c r="D21" s="2"/>
      <c r="E21" s="145"/>
      <c r="F21" s="147">
        <f t="shared" ref="F21:F33" si="0">F20+TIME(0,E20,0)</f>
        <v>0.44791666666666663</v>
      </c>
    </row>
    <row r="22" spans="1:255" s="6" customFormat="1" ht="15" customHeight="1" x14ac:dyDescent="0.25">
      <c r="A22" s="4">
        <v>2</v>
      </c>
      <c r="B22" s="8"/>
      <c r="C22" s="25" t="s">
        <v>10</v>
      </c>
      <c r="D22" s="2" t="s">
        <v>24</v>
      </c>
      <c r="E22" s="145"/>
      <c r="F22" s="147">
        <f t="shared" si="0"/>
        <v>0.44791666666666663</v>
      </c>
    </row>
    <row r="23" spans="1:255" s="8" customFormat="1" ht="15" customHeight="1" x14ac:dyDescent="0.25">
      <c r="A23" s="4">
        <v>2.1</v>
      </c>
      <c r="B23" s="8" t="s">
        <v>4</v>
      </c>
      <c r="C23" s="175" t="s">
        <v>253</v>
      </c>
      <c r="D23" s="2" t="s">
        <v>24</v>
      </c>
      <c r="E23" s="145">
        <v>1</v>
      </c>
      <c r="F23" s="147">
        <f t="shared" si="0"/>
        <v>0.44791666666666663</v>
      </c>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c r="HP23" s="6"/>
      <c r="HQ23" s="6"/>
      <c r="HR23" s="6"/>
      <c r="HS23" s="6"/>
      <c r="HT23" s="6"/>
      <c r="HU23" s="6"/>
      <c r="HV23" s="6"/>
      <c r="HW23" s="6"/>
      <c r="HX23" s="6"/>
      <c r="HY23" s="6"/>
      <c r="HZ23" s="6"/>
      <c r="IA23" s="6"/>
      <c r="IB23" s="6"/>
      <c r="IC23" s="6"/>
      <c r="ID23" s="6"/>
      <c r="IE23" s="6"/>
      <c r="IF23" s="6"/>
      <c r="IG23" s="6"/>
      <c r="IH23" s="6"/>
      <c r="II23" s="6"/>
      <c r="IJ23" s="6"/>
      <c r="IK23" s="6"/>
      <c r="IL23" s="6"/>
      <c r="IM23" s="6"/>
      <c r="IN23" s="6"/>
      <c r="IO23" s="6"/>
      <c r="IP23" s="6"/>
      <c r="IQ23" s="6"/>
      <c r="IR23" s="6"/>
      <c r="IS23" s="6"/>
      <c r="IT23" s="6"/>
      <c r="IU23" s="6"/>
    </row>
    <row r="24" spans="1:255" s="6" customFormat="1" ht="15" customHeight="1" x14ac:dyDescent="0.25">
      <c r="A24" s="4">
        <v>2.2000000000000002</v>
      </c>
      <c r="B24" s="1" t="s">
        <v>4</v>
      </c>
      <c r="C24" s="84" t="s">
        <v>178</v>
      </c>
      <c r="D24" s="2" t="s">
        <v>19</v>
      </c>
      <c r="E24" s="145">
        <v>5</v>
      </c>
      <c r="F24" s="147">
        <f t="shared" si="0"/>
        <v>0.44861111111111107</v>
      </c>
    </row>
    <row r="25" spans="1:255" s="17" customFormat="1" ht="15" customHeight="1" x14ac:dyDescent="0.25">
      <c r="A25" s="4">
        <v>2.2999999999999998</v>
      </c>
      <c r="B25" s="1" t="s">
        <v>4</v>
      </c>
      <c r="C25" s="84" t="s">
        <v>203</v>
      </c>
      <c r="D25" s="2" t="s">
        <v>24</v>
      </c>
      <c r="E25" s="145">
        <v>1</v>
      </c>
      <c r="F25" s="147">
        <f t="shared" si="0"/>
        <v>0.45208333333333328</v>
      </c>
      <c r="G25" s="20"/>
      <c r="H25" s="20"/>
      <c r="I25" s="20"/>
      <c r="J25" s="20"/>
      <c r="K25" s="20"/>
      <c r="L25" s="20"/>
      <c r="M25" s="20"/>
      <c r="N25" s="20"/>
      <c r="O25" s="20"/>
      <c r="P25" s="20"/>
      <c r="Q25" s="20"/>
      <c r="R25" s="20"/>
      <c r="S25" s="20"/>
      <c r="T25" s="20"/>
      <c r="U25" s="20"/>
      <c r="V25" s="20"/>
      <c r="W25" s="20"/>
      <c r="X25" s="20"/>
      <c r="Y25" s="20"/>
      <c r="Z25" s="20"/>
      <c r="AA25" s="20"/>
      <c r="AB25" s="20"/>
      <c r="AC25" s="20"/>
      <c r="AD25" s="20"/>
      <c r="AE25" s="20"/>
      <c r="AF25" s="20"/>
      <c r="AG25" s="20"/>
      <c r="AH25" s="20"/>
      <c r="AI25" s="20"/>
      <c r="AJ25" s="20"/>
      <c r="AK25" s="20"/>
      <c r="AL25" s="20"/>
      <c r="AM25" s="20"/>
      <c r="AN25" s="20"/>
      <c r="AO25" s="20"/>
      <c r="AP25" s="20"/>
      <c r="AQ25" s="20"/>
      <c r="AR25" s="20"/>
      <c r="AS25" s="20"/>
      <c r="AT25" s="20"/>
      <c r="AU25" s="20"/>
      <c r="AV25" s="20"/>
      <c r="AW25" s="20"/>
      <c r="AX25" s="20"/>
      <c r="AY25" s="20"/>
      <c r="AZ25" s="20"/>
      <c r="BA25" s="20"/>
      <c r="BB25" s="20"/>
      <c r="BC25" s="20"/>
      <c r="BD25" s="20"/>
      <c r="BE25" s="20"/>
      <c r="BF25" s="20"/>
      <c r="BG25" s="20"/>
      <c r="BH25" s="20"/>
      <c r="BI25" s="20"/>
      <c r="BJ25" s="20"/>
      <c r="BK25" s="20"/>
      <c r="BL25" s="20"/>
      <c r="BM25" s="20"/>
      <c r="BN25" s="20"/>
      <c r="BO25" s="20"/>
      <c r="BP25" s="20"/>
      <c r="BQ25" s="20"/>
      <c r="BR25" s="20"/>
      <c r="BS25" s="20"/>
      <c r="BT25" s="20"/>
      <c r="BU25" s="20"/>
      <c r="BV25" s="20"/>
      <c r="BW25" s="20"/>
      <c r="BX25" s="20"/>
      <c r="BY25" s="20"/>
      <c r="BZ25" s="20"/>
      <c r="CA25" s="20"/>
      <c r="CB25" s="20"/>
      <c r="CC25" s="20"/>
      <c r="CD25" s="20"/>
      <c r="CE25" s="20"/>
      <c r="CF25" s="20"/>
      <c r="CG25" s="20"/>
      <c r="CH25" s="20"/>
      <c r="CI25" s="20"/>
      <c r="CJ25" s="20"/>
      <c r="CK25" s="20"/>
      <c r="CL25" s="20"/>
      <c r="CM25" s="20"/>
      <c r="CN25" s="20"/>
      <c r="CO25" s="20"/>
      <c r="CP25" s="20"/>
      <c r="CQ25" s="20"/>
      <c r="CR25" s="20"/>
      <c r="CS25" s="20"/>
      <c r="CT25" s="20"/>
      <c r="CU25" s="20"/>
      <c r="CV25" s="20"/>
      <c r="CW25" s="20"/>
      <c r="CX25" s="20"/>
      <c r="CY25" s="20"/>
      <c r="CZ25" s="20"/>
      <c r="DA25" s="20"/>
      <c r="DB25" s="20"/>
      <c r="DC25" s="20"/>
      <c r="DD25" s="20"/>
      <c r="DE25" s="20"/>
      <c r="DF25" s="20"/>
      <c r="DG25" s="20"/>
      <c r="DH25" s="20"/>
      <c r="DI25" s="20"/>
      <c r="DJ25" s="20"/>
      <c r="DK25" s="20"/>
      <c r="DL25" s="20"/>
      <c r="DM25" s="20"/>
      <c r="DN25" s="20"/>
      <c r="DO25" s="20"/>
      <c r="DP25" s="20"/>
      <c r="DQ25" s="20"/>
      <c r="DR25" s="20"/>
      <c r="DS25" s="20"/>
      <c r="DT25" s="20"/>
      <c r="DU25" s="20"/>
      <c r="DV25" s="20"/>
      <c r="DW25" s="20"/>
      <c r="DX25" s="20"/>
      <c r="DY25" s="20"/>
      <c r="DZ25" s="20"/>
      <c r="EA25" s="20"/>
      <c r="EB25" s="20"/>
      <c r="EC25" s="20"/>
      <c r="ED25" s="20"/>
      <c r="EE25" s="20"/>
      <c r="EF25" s="20"/>
      <c r="EG25" s="20"/>
      <c r="EH25" s="20"/>
      <c r="EI25" s="20"/>
      <c r="EJ25" s="20"/>
      <c r="EK25" s="20"/>
      <c r="EL25" s="20"/>
      <c r="EM25" s="20"/>
      <c r="EN25" s="20"/>
      <c r="EO25" s="20"/>
      <c r="EP25" s="20"/>
      <c r="EQ25" s="20"/>
      <c r="ER25" s="20"/>
      <c r="ES25" s="20"/>
      <c r="ET25" s="20"/>
      <c r="EU25" s="20"/>
      <c r="EV25" s="20"/>
      <c r="EW25" s="20"/>
      <c r="EX25" s="20"/>
      <c r="EY25" s="20"/>
      <c r="EZ25" s="20"/>
      <c r="FA25" s="20"/>
      <c r="FB25" s="20"/>
      <c r="FC25" s="20"/>
      <c r="FD25" s="20"/>
      <c r="FE25" s="20"/>
      <c r="FF25" s="20"/>
      <c r="FG25" s="20"/>
      <c r="FH25" s="20"/>
      <c r="FI25" s="20"/>
      <c r="FJ25" s="20"/>
      <c r="FK25" s="20"/>
      <c r="FL25" s="20"/>
      <c r="FM25" s="20"/>
      <c r="FN25" s="20"/>
      <c r="FO25" s="20"/>
      <c r="FP25" s="20"/>
      <c r="FQ25" s="20"/>
      <c r="FR25" s="20"/>
      <c r="FS25" s="20"/>
      <c r="FT25" s="20"/>
      <c r="FU25" s="20"/>
      <c r="FV25" s="20"/>
      <c r="FW25" s="20"/>
      <c r="FX25" s="20"/>
      <c r="FY25" s="20"/>
      <c r="FZ25" s="20"/>
      <c r="GA25" s="20"/>
      <c r="GB25" s="20"/>
      <c r="GC25" s="20"/>
      <c r="GD25" s="20"/>
      <c r="GE25" s="20"/>
      <c r="GF25" s="20"/>
      <c r="GG25" s="20"/>
      <c r="GH25" s="20"/>
      <c r="GI25" s="20"/>
      <c r="GJ25" s="20"/>
      <c r="GK25" s="20"/>
      <c r="GL25" s="20"/>
      <c r="GM25" s="20"/>
      <c r="GN25" s="20"/>
      <c r="GO25" s="20"/>
      <c r="GP25" s="20"/>
      <c r="GQ25" s="20"/>
      <c r="GR25" s="20"/>
      <c r="GS25" s="20"/>
      <c r="GT25" s="20"/>
      <c r="GU25" s="20"/>
      <c r="GV25" s="20"/>
      <c r="GW25" s="20"/>
      <c r="GX25" s="20"/>
      <c r="GY25" s="20"/>
      <c r="GZ25" s="20"/>
      <c r="HA25" s="20"/>
      <c r="HB25" s="20"/>
      <c r="HC25" s="20"/>
      <c r="HD25" s="20"/>
      <c r="HE25" s="20"/>
      <c r="HF25" s="20"/>
      <c r="HG25" s="20"/>
      <c r="HH25" s="20"/>
      <c r="HI25" s="20"/>
      <c r="HJ25" s="20"/>
      <c r="HK25" s="20"/>
      <c r="HL25" s="20"/>
      <c r="HM25" s="20"/>
      <c r="HN25" s="20"/>
      <c r="HO25" s="20"/>
      <c r="HP25" s="20"/>
      <c r="HQ25" s="20"/>
      <c r="HR25" s="20"/>
      <c r="HS25" s="20"/>
      <c r="HT25" s="20"/>
      <c r="HU25" s="20"/>
      <c r="HV25" s="20"/>
      <c r="HW25" s="20"/>
      <c r="HX25" s="20"/>
      <c r="HY25" s="20"/>
      <c r="HZ25" s="20"/>
      <c r="IA25" s="20"/>
      <c r="IB25" s="20"/>
      <c r="IC25" s="20"/>
      <c r="ID25" s="20"/>
      <c r="IE25" s="20"/>
      <c r="IF25" s="20"/>
      <c r="IG25" s="20"/>
      <c r="IH25" s="20"/>
      <c r="II25" s="20"/>
      <c r="IJ25" s="20"/>
      <c r="IK25" s="20"/>
      <c r="IL25" s="20"/>
      <c r="IM25" s="20"/>
      <c r="IN25" s="20"/>
      <c r="IO25" s="20"/>
      <c r="IP25" s="20"/>
      <c r="IQ25" s="20"/>
      <c r="IR25" s="20"/>
      <c r="IS25" s="20"/>
      <c r="IT25" s="20"/>
      <c r="IU25" s="20"/>
    </row>
    <row r="26" spans="1:255" ht="15" customHeight="1" x14ac:dyDescent="0.25">
      <c r="A26" s="4">
        <v>2.4</v>
      </c>
      <c r="B26" s="1" t="s">
        <v>4</v>
      </c>
      <c r="C26" s="85" t="s">
        <v>239</v>
      </c>
      <c r="D26" s="2" t="s">
        <v>24</v>
      </c>
      <c r="E26" s="145">
        <v>1</v>
      </c>
      <c r="F26" s="147">
        <f t="shared" si="0"/>
        <v>0.45277777777777772</v>
      </c>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c r="IO26" s="6"/>
      <c r="IP26" s="6"/>
      <c r="IQ26" s="6"/>
      <c r="IR26" s="6"/>
      <c r="IS26" s="6"/>
      <c r="IT26" s="6"/>
      <c r="IU26" s="6"/>
    </row>
    <row r="27" spans="1:255" ht="15" customHeight="1" x14ac:dyDescent="0.25">
      <c r="A27" s="4" t="s">
        <v>190</v>
      </c>
      <c r="B27" s="1" t="s">
        <v>4</v>
      </c>
      <c r="C27" s="85" t="str">
        <f>'AC Opening'!B6</f>
        <v>WG ADMIN ITEMS - N/A</v>
      </c>
      <c r="D27" s="2" t="s">
        <v>24</v>
      </c>
      <c r="E27" s="145">
        <v>0</v>
      </c>
      <c r="F27" s="147">
        <f t="shared" si="0"/>
        <v>0.45347222222222217</v>
      </c>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c r="IS27" s="6"/>
      <c r="IT27" s="6"/>
      <c r="IU27" s="6"/>
    </row>
    <row r="28" spans="1:255" ht="15" customHeight="1" x14ac:dyDescent="0.25">
      <c r="A28" s="4" t="s">
        <v>104</v>
      </c>
      <c r="B28" s="1" t="s">
        <v>4</v>
      </c>
      <c r="C28" s="85" t="s">
        <v>254</v>
      </c>
      <c r="D28" s="2" t="s">
        <v>24</v>
      </c>
      <c r="E28" s="145">
        <v>3</v>
      </c>
      <c r="F28" s="147">
        <f t="shared" si="0"/>
        <v>0.45347222222222217</v>
      </c>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c r="IH28" s="6"/>
      <c r="II28" s="6"/>
      <c r="IJ28" s="6"/>
      <c r="IK28" s="6"/>
      <c r="IL28" s="6"/>
      <c r="IM28" s="6"/>
      <c r="IN28" s="6"/>
      <c r="IO28" s="6"/>
      <c r="IP28" s="6"/>
      <c r="IQ28" s="6"/>
      <c r="IR28" s="6"/>
      <c r="IS28" s="6"/>
      <c r="IT28" s="6"/>
      <c r="IU28" s="6"/>
    </row>
    <row r="29" spans="1:255" ht="15" customHeight="1" x14ac:dyDescent="0.25">
      <c r="A29" s="4" t="s">
        <v>192</v>
      </c>
      <c r="B29" s="1" t="s">
        <v>4</v>
      </c>
      <c r="C29" s="85"/>
      <c r="D29" s="2"/>
      <c r="E29" s="145">
        <v>0</v>
      </c>
      <c r="F29" s="147">
        <f t="shared" si="0"/>
        <v>0.45555555555555549</v>
      </c>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c r="HP29" s="6"/>
      <c r="HQ29" s="6"/>
      <c r="HR29" s="6"/>
      <c r="HS29" s="6"/>
      <c r="HT29" s="6"/>
      <c r="HU29" s="6"/>
      <c r="HV29" s="6"/>
      <c r="HW29" s="6"/>
      <c r="HX29" s="6"/>
      <c r="HY29" s="6"/>
      <c r="HZ29" s="6"/>
      <c r="IA29" s="6"/>
      <c r="IB29" s="6"/>
      <c r="IC29" s="6"/>
      <c r="ID29" s="6"/>
      <c r="IE29" s="6"/>
      <c r="IF29" s="6"/>
      <c r="IG29" s="6"/>
      <c r="IH29" s="6"/>
      <c r="II29" s="6"/>
      <c r="IJ29" s="6"/>
      <c r="IK29" s="6"/>
      <c r="IL29" s="6"/>
      <c r="IM29" s="6"/>
      <c r="IN29" s="6"/>
      <c r="IO29" s="6"/>
      <c r="IP29" s="6"/>
      <c r="IQ29" s="6"/>
      <c r="IR29" s="6"/>
      <c r="IS29" s="6"/>
      <c r="IT29" s="6"/>
      <c r="IU29" s="6"/>
    </row>
    <row r="30" spans="1:255" ht="15" customHeight="1" x14ac:dyDescent="0.25">
      <c r="A30" s="4" t="s">
        <v>227</v>
      </c>
      <c r="B30" s="2" t="s">
        <v>4</v>
      </c>
      <c r="C30" s="85"/>
      <c r="D30" s="2"/>
      <c r="E30" s="145">
        <v>0</v>
      </c>
      <c r="F30" s="147">
        <f t="shared" si="0"/>
        <v>0.45555555555555549</v>
      </c>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c r="HK30" s="6"/>
      <c r="HL30" s="6"/>
      <c r="HM30" s="6"/>
      <c r="HN30" s="6"/>
      <c r="HO30" s="6"/>
      <c r="HP30" s="6"/>
      <c r="HQ30" s="6"/>
      <c r="HR30" s="6"/>
      <c r="HS30" s="6"/>
      <c r="HT30" s="6"/>
      <c r="HU30" s="6"/>
      <c r="HV30" s="6"/>
      <c r="HW30" s="6"/>
      <c r="HX30" s="6"/>
      <c r="HY30" s="6"/>
      <c r="HZ30" s="6"/>
      <c r="IA30" s="6"/>
      <c r="IB30" s="6"/>
      <c r="IC30" s="6"/>
      <c r="ID30" s="6"/>
      <c r="IE30" s="6"/>
      <c r="IF30" s="6"/>
      <c r="IG30" s="6"/>
      <c r="IH30" s="6"/>
      <c r="II30" s="6"/>
      <c r="IJ30" s="6"/>
      <c r="IK30" s="6"/>
      <c r="IL30" s="6"/>
      <c r="IM30" s="6"/>
      <c r="IN30" s="6"/>
      <c r="IO30" s="6"/>
      <c r="IP30" s="6"/>
      <c r="IQ30" s="6"/>
      <c r="IR30" s="6"/>
      <c r="IS30" s="6"/>
      <c r="IT30" s="6"/>
      <c r="IU30" s="6"/>
    </row>
    <row r="31" spans="1:255" ht="15" customHeight="1" x14ac:dyDescent="0.25">
      <c r="A31" s="4" t="s">
        <v>228</v>
      </c>
      <c r="B31" s="2" t="s">
        <v>2</v>
      </c>
      <c r="C31" s="26"/>
      <c r="D31" s="2"/>
      <c r="E31" s="145">
        <v>0</v>
      </c>
      <c r="F31" s="147">
        <f t="shared" si="0"/>
        <v>0.45555555555555549</v>
      </c>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c r="BR31" s="6"/>
      <c r="BS31" s="6"/>
      <c r="BT31" s="6"/>
      <c r="BU31" s="6"/>
      <c r="BV31" s="6"/>
      <c r="BW31" s="6"/>
      <c r="BX31" s="6"/>
      <c r="BY31" s="6"/>
      <c r="BZ31" s="6"/>
      <c r="CA31" s="6"/>
      <c r="CB31" s="6"/>
      <c r="CC31" s="6"/>
      <c r="CD31" s="6"/>
      <c r="CE31" s="6"/>
      <c r="CF31" s="6"/>
      <c r="CG31" s="6"/>
      <c r="CH31" s="6"/>
      <c r="CI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c r="GZ31" s="6"/>
      <c r="HA31" s="6"/>
      <c r="HB31" s="6"/>
      <c r="HC31" s="6"/>
      <c r="HD31" s="6"/>
      <c r="HE31" s="6"/>
      <c r="HF31" s="6"/>
      <c r="HG31" s="6"/>
      <c r="HH31" s="6"/>
      <c r="HI31" s="6"/>
      <c r="HJ31" s="6"/>
      <c r="HK31" s="6"/>
      <c r="HL31" s="6"/>
      <c r="HM31" s="6"/>
      <c r="HN31" s="6"/>
      <c r="HO31" s="6"/>
      <c r="HP31" s="6"/>
      <c r="HQ31" s="6"/>
      <c r="HR31" s="6"/>
      <c r="HS31" s="6"/>
      <c r="HT31" s="6"/>
      <c r="HU31" s="6"/>
      <c r="HV31" s="6"/>
      <c r="HW31" s="6"/>
      <c r="HX31" s="6"/>
      <c r="HY31" s="6"/>
      <c r="HZ31" s="6"/>
      <c r="IA31" s="6"/>
      <c r="IB31" s="6"/>
      <c r="IC31" s="6"/>
      <c r="ID31" s="6"/>
      <c r="IE31" s="6"/>
      <c r="IF31" s="6"/>
      <c r="IG31" s="6"/>
      <c r="IH31" s="6"/>
      <c r="II31" s="6"/>
      <c r="IJ31" s="6"/>
      <c r="IK31" s="6"/>
      <c r="IL31" s="6"/>
      <c r="IM31" s="6"/>
      <c r="IN31" s="6"/>
      <c r="IO31" s="6"/>
      <c r="IP31" s="6"/>
      <c r="IQ31" s="6"/>
      <c r="IR31" s="6"/>
      <c r="IS31" s="6"/>
      <c r="IT31" s="6"/>
      <c r="IU31" s="6"/>
    </row>
    <row r="32" spans="1:255" ht="15" customHeight="1" x14ac:dyDescent="0.25">
      <c r="A32" s="4"/>
      <c r="C32" s="33"/>
      <c r="D32" s="2"/>
      <c r="E32" s="145"/>
      <c r="F32" s="147">
        <f t="shared" si="0"/>
        <v>0.45555555555555549</v>
      </c>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c r="BT32" s="6"/>
      <c r="BU32" s="6"/>
      <c r="BV32" s="6"/>
      <c r="BW32" s="6"/>
      <c r="BX32" s="6"/>
      <c r="BY32" s="6"/>
      <c r="BZ32" s="6"/>
      <c r="CA32" s="6"/>
      <c r="CB32" s="6"/>
      <c r="CC32" s="6"/>
      <c r="CD32" s="6"/>
      <c r="CE32" s="6"/>
      <c r="CF32" s="6"/>
      <c r="CG32" s="6"/>
      <c r="CH32" s="6"/>
      <c r="CI32" s="6"/>
      <c r="CJ32" s="6"/>
      <c r="CK32" s="6"/>
      <c r="CL32" s="6"/>
      <c r="CM32" s="6"/>
      <c r="CN32" s="6"/>
      <c r="CO32" s="6"/>
      <c r="CP32" s="6"/>
      <c r="CQ32" s="6"/>
      <c r="CR32" s="6"/>
      <c r="CS32" s="6"/>
      <c r="CT32" s="6"/>
      <c r="CU32" s="6"/>
      <c r="CV32" s="6"/>
      <c r="CW32" s="6"/>
      <c r="CX32" s="6"/>
      <c r="CY32" s="6"/>
      <c r="CZ32" s="6"/>
      <c r="DA32" s="6"/>
      <c r="DB32" s="6"/>
      <c r="DC32" s="6"/>
      <c r="DD32" s="6"/>
      <c r="DE32" s="6"/>
      <c r="DF32" s="6"/>
      <c r="DG32" s="6"/>
      <c r="DH32" s="6"/>
      <c r="DI32" s="6"/>
      <c r="DJ32" s="6"/>
      <c r="DK32" s="6"/>
      <c r="DL32" s="6"/>
      <c r="DM32" s="6"/>
      <c r="DN32" s="6"/>
      <c r="DO32" s="6"/>
      <c r="DP32" s="6"/>
      <c r="DQ32" s="6"/>
      <c r="DR32" s="6"/>
      <c r="DS32" s="6"/>
      <c r="DT32" s="6"/>
      <c r="DU32" s="6"/>
      <c r="DV32" s="6"/>
      <c r="DW32" s="6"/>
      <c r="DX32" s="6"/>
      <c r="DY32" s="6"/>
      <c r="DZ32" s="6"/>
      <c r="EA32" s="6"/>
      <c r="EB32" s="6"/>
      <c r="EC32" s="6"/>
      <c r="ED32" s="6"/>
      <c r="EE32" s="6"/>
      <c r="EF32" s="6"/>
      <c r="EG32" s="6"/>
      <c r="EH32" s="6"/>
      <c r="EI32" s="6"/>
      <c r="EJ32" s="6"/>
      <c r="EK32" s="6"/>
      <c r="EL32" s="6"/>
      <c r="EM32" s="6"/>
      <c r="EN32" s="6"/>
      <c r="EO32" s="6"/>
      <c r="EP32" s="6"/>
      <c r="EQ32" s="6"/>
      <c r="ER32" s="6"/>
      <c r="ES32" s="6"/>
      <c r="ET32" s="6"/>
      <c r="EU32" s="6"/>
      <c r="EV32" s="6"/>
      <c r="EW32" s="6"/>
      <c r="EX32" s="6"/>
      <c r="EY32" s="6"/>
      <c r="EZ32" s="6"/>
      <c r="FA32" s="6"/>
      <c r="FB32" s="6"/>
      <c r="FC32" s="6"/>
      <c r="FD32" s="6"/>
      <c r="FE32" s="6"/>
      <c r="FF32" s="6"/>
      <c r="FG32" s="6"/>
      <c r="FH32" s="6"/>
      <c r="FI32" s="6"/>
      <c r="FJ32" s="6"/>
      <c r="FK32" s="6"/>
      <c r="FL32" s="6"/>
      <c r="FM32" s="6"/>
      <c r="FN32" s="6"/>
      <c r="FO32" s="6"/>
      <c r="FP32" s="6"/>
      <c r="FQ32" s="6"/>
      <c r="FR32" s="6"/>
      <c r="FS32" s="6"/>
      <c r="FT32" s="6"/>
      <c r="FU32" s="6"/>
      <c r="FV32" s="6"/>
      <c r="FW32" s="6"/>
      <c r="FX32" s="6"/>
      <c r="FY32" s="6"/>
      <c r="FZ32" s="6"/>
      <c r="GA32" s="6"/>
      <c r="GB32" s="6"/>
      <c r="GC32" s="6"/>
      <c r="GD32" s="6"/>
      <c r="GE32" s="6"/>
      <c r="GF32" s="6"/>
      <c r="GG32" s="6"/>
      <c r="GH32" s="6"/>
      <c r="GI32" s="6"/>
      <c r="GJ32" s="6"/>
      <c r="GK32" s="6"/>
      <c r="GL32" s="6"/>
      <c r="GM32" s="6"/>
      <c r="GN32" s="6"/>
      <c r="GO32" s="6"/>
      <c r="GP32" s="6"/>
      <c r="GQ32" s="6"/>
      <c r="GR32" s="6"/>
      <c r="GS32" s="6"/>
      <c r="GT32" s="6"/>
      <c r="GU32" s="6"/>
      <c r="GV32" s="6"/>
      <c r="GW32" s="6"/>
      <c r="GX32" s="6"/>
      <c r="GY32" s="6"/>
      <c r="GZ32" s="6"/>
      <c r="HA32" s="6"/>
      <c r="HB32" s="6"/>
      <c r="HC32" s="6"/>
      <c r="HD32" s="6"/>
      <c r="HE32" s="6"/>
      <c r="HF32" s="6"/>
      <c r="HG32" s="6"/>
      <c r="HH32" s="6"/>
      <c r="HI32" s="6"/>
      <c r="HJ32" s="6"/>
      <c r="HK32" s="6"/>
      <c r="HL32" s="6"/>
      <c r="HM32" s="6"/>
      <c r="HN32" s="6"/>
      <c r="HO32" s="6"/>
      <c r="HP32" s="6"/>
      <c r="HQ32" s="6"/>
      <c r="HR32" s="6"/>
      <c r="HS32" s="6"/>
      <c r="HT32" s="6"/>
      <c r="HU32" s="6"/>
      <c r="HV32" s="6"/>
      <c r="HW32" s="6"/>
      <c r="HX32" s="6"/>
      <c r="HY32" s="6"/>
      <c r="HZ32" s="6"/>
      <c r="IA32" s="6"/>
      <c r="IB32" s="6"/>
      <c r="IC32" s="6"/>
      <c r="ID32" s="6"/>
      <c r="IE32" s="6"/>
      <c r="IF32" s="6"/>
      <c r="IG32" s="6"/>
      <c r="IH32" s="6"/>
      <c r="II32" s="6"/>
      <c r="IJ32" s="6"/>
      <c r="IK32" s="6"/>
      <c r="IL32" s="6"/>
      <c r="IM32" s="6"/>
      <c r="IN32" s="6"/>
      <c r="IO32" s="6"/>
      <c r="IP32" s="6"/>
      <c r="IQ32" s="6"/>
      <c r="IR32" s="6"/>
      <c r="IS32" s="6"/>
      <c r="IT32" s="6"/>
      <c r="IU32" s="6"/>
    </row>
    <row r="33" spans="1:255" ht="15" customHeight="1" x14ac:dyDescent="0.25">
      <c r="A33" s="4">
        <v>3</v>
      </c>
      <c r="B33" s="2"/>
      <c r="C33" s="2" t="s">
        <v>109</v>
      </c>
      <c r="D33" s="2" t="s">
        <v>24</v>
      </c>
      <c r="E33" s="145"/>
      <c r="F33" s="147">
        <f t="shared" si="0"/>
        <v>0.45555555555555549</v>
      </c>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c r="BT33" s="6"/>
      <c r="BU33" s="6"/>
      <c r="BV33" s="6"/>
      <c r="BW33" s="6"/>
      <c r="BX33" s="6"/>
      <c r="BY33" s="6"/>
      <c r="BZ33" s="6"/>
      <c r="CA33" s="6"/>
      <c r="CB33" s="6"/>
      <c r="CC33" s="6"/>
      <c r="CD33" s="6"/>
      <c r="CE33" s="6"/>
      <c r="CF33" s="6"/>
      <c r="CG33" s="6"/>
      <c r="CH33" s="6"/>
      <c r="CI33" s="6"/>
      <c r="CJ33" s="6"/>
      <c r="CK33" s="6"/>
      <c r="CL33" s="6"/>
      <c r="CM33" s="6"/>
      <c r="CN33" s="6"/>
      <c r="CO33" s="6"/>
      <c r="CP33" s="6"/>
      <c r="CQ33" s="6"/>
      <c r="CR33" s="6"/>
      <c r="CS33" s="6"/>
      <c r="CT33" s="6"/>
      <c r="CU33" s="6"/>
      <c r="CV33" s="6"/>
      <c r="CW33" s="6"/>
      <c r="CX33" s="6"/>
      <c r="CY33" s="6"/>
      <c r="CZ33" s="6"/>
      <c r="DA33" s="6"/>
      <c r="DB33" s="6"/>
      <c r="DC33" s="6"/>
      <c r="DD33" s="6"/>
      <c r="DE33" s="6"/>
      <c r="DF33" s="6"/>
      <c r="DG33" s="6"/>
      <c r="DH33" s="6"/>
      <c r="DI33" s="6"/>
      <c r="DJ33" s="6"/>
      <c r="DK33" s="6"/>
      <c r="DL33" s="6"/>
      <c r="DM33" s="6"/>
      <c r="DN33" s="6"/>
      <c r="DO33" s="6"/>
      <c r="DP33" s="6"/>
      <c r="DQ33" s="6"/>
      <c r="DR33" s="6"/>
      <c r="DS33" s="6"/>
      <c r="DT33" s="6"/>
      <c r="DU33" s="6"/>
      <c r="DV33" s="6"/>
      <c r="DW33" s="6"/>
      <c r="DX33" s="6"/>
      <c r="DY33" s="6"/>
      <c r="DZ33" s="6"/>
      <c r="EA33" s="6"/>
      <c r="EB33" s="6"/>
      <c r="EC33" s="6"/>
      <c r="ED33" s="6"/>
      <c r="EE33" s="6"/>
      <c r="EF33" s="6"/>
      <c r="EG33" s="6"/>
      <c r="EH33" s="6"/>
      <c r="EI33" s="6"/>
      <c r="EJ33" s="6"/>
      <c r="EK33" s="6"/>
      <c r="EL33" s="6"/>
      <c r="EM33" s="6"/>
      <c r="EN33" s="6"/>
      <c r="EO33" s="6"/>
      <c r="EP33" s="6"/>
      <c r="EQ33" s="6"/>
      <c r="ER33" s="6"/>
      <c r="ES33" s="6"/>
      <c r="ET33" s="6"/>
      <c r="EU33" s="6"/>
      <c r="EV33" s="6"/>
      <c r="EW33" s="6"/>
      <c r="EX33" s="6"/>
      <c r="EY33" s="6"/>
      <c r="EZ33" s="6"/>
      <c r="FA33" s="6"/>
      <c r="FB33" s="6"/>
      <c r="FC33" s="6"/>
      <c r="FD33" s="6"/>
      <c r="FE33" s="6"/>
      <c r="FF33" s="6"/>
      <c r="FG33" s="6"/>
      <c r="FH33" s="6"/>
      <c r="FI33" s="6"/>
      <c r="FJ33" s="6"/>
      <c r="FK33" s="6"/>
      <c r="FL33" s="6"/>
      <c r="FM33" s="6"/>
      <c r="FN33" s="6"/>
      <c r="FO33" s="6"/>
      <c r="FP33" s="6"/>
      <c r="FQ33" s="6"/>
      <c r="FR33" s="6"/>
      <c r="FS33" s="6"/>
      <c r="FT33" s="6"/>
      <c r="FU33" s="6"/>
      <c r="FV33" s="6"/>
      <c r="FW33" s="6"/>
      <c r="FX33" s="6"/>
      <c r="FY33" s="6"/>
      <c r="FZ33" s="6"/>
      <c r="GA33" s="6"/>
      <c r="GB33" s="6"/>
      <c r="GC33" s="6"/>
      <c r="GD33" s="6"/>
      <c r="GE33" s="6"/>
      <c r="GF33" s="6"/>
      <c r="GG33" s="6"/>
      <c r="GH33" s="6"/>
      <c r="GI33" s="6"/>
      <c r="GJ33" s="6"/>
      <c r="GK33" s="6"/>
      <c r="GL33" s="6"/>
      <c r="GM33" s="6"/>
      <c r="GN33" s="6"/>
      <c r="GO33" s="6"/>
      <c r="GP33" s="6"/>
      <c r="GQ33" s="6"/>
      <c r="GR33" s="6"/>
      <c r="GS33" s="6"/>
      <c r="GT33" s="6"/>
      <c r="GU33" s="6"/>
      <c r="GV33" s="6"/>
      <c r="GW33" s="6"/>
      <c r="GX33" s="6"/>
      <c r="GY33" s="6"/>
      <c r="GZ33" s="6"/>
      <c r="HA33" s="6"/>
      <c r="HB33" s="6"/>
      <c r="HC33" s="6"/>
      <c r="HD33" s="6"/>
      <c r="HE33" s="6"/>
      <c r="HF33" s="6"/>
      <c r="HG33" s="6"/>
      <c r="HH33" s="6"/>
      <c r="HI33" s="6"/>
      <c r="HJ33" s="6"/>
      <c r="HK33" s="6"/>
      <c r="HL33" s="6"/>
      <c r="HM33" s="6"/>
      <c r="HN33" s="6"/>
      <c r="HO33" s="6"/>
      <c r="HP33" s="6"/>
      <c r="HQ33" s="6"/>
      <c r="HR33" s="6"/>
      <c r="HS33" s="6"/>
      <c r="HT33" s="6"/>
      <c r="HU33" s="6"/>
      <c r="HV33" s="6"/>
      <c r="HW33" s="6"/>
      <c r="HX33" s="6"/>
      <c r="HY33" s="6"/>
      <c r="HZ33" s="6"/>
      <c r="IA33" s="6"/>
      <c r="IB33" s="6"/>
      <c r="IC33" s="6"/>
      <c r="ID33" s="6"/>
      <c r="IE33" s="6"/>
      <c r="IF33" s="6"/>
      <c r="IG33" s="6"/>
      <c r="IH33" s="6"/>
      <c r="II33" s="6"/>
      <c r="IJ33" s="6"/>
      <c r="IK33" s="6"/>
      <c r="IL33" s="6"/>
      <c r="IM33" s="6"/>
      <c r="IN33" s="6"/>
      <c r="IO33" s="6"/>
      <c r="IP33" s="6"/>
      <c r="IQ33" s="6"/>
      <c r="IR33" s="6"/>
      <c r="IS33" s="6"/>
      <c r="IT33" s="6"/>
      <c r="IU33" s="6"/>
    </row>
    <row r="34" spans="1:255" ht="15" customHeight="1" x14ac:dyDescent="0.25">
      <c r="A34" s="4" t="s">
        <v>37</v>
      </c>
      <c r="B34" s="2" t="s">
        <v>4</v>
      </c>
      <c r="C34" s="1" t="s">
        <v>266</v>
      </c>
      <c r="D34" s="209" t="s">
        <v>24</v>
      </c>
      <c r="E34" s="210">
        <v>3</v>
      </c>
      <c r="F34" s="211">
        <f>F33+TIME(0,E33,0)</f>
        <v>0.45555555555555549</v>
      </c>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c r="BU34" s="6"/>
      <c r="BV34" s="6"/>
      <c r="BW34" s="6"/>
      <c r="BX34" s="6"/>
      <c r="BY34" s="6"/>
      <c r="BZ34" s="6"/>
      <c r="CA34" s="6"/>
      <c r="CB34" s="6"/>
      <c r="CC34" s="6"/>
      <c r="CD34" s="6"/>
      <c r="CE34" s="6"/>
      <c r="CF34" s="6"/>
      <c r="CG34" s="6"/>
      <c r="CH34" s="6"/>
      <c r="CI34" s="6"/>
      <c r="CJ34" s="6"/>
      <c r="CK34" s="6"/>
      <c r="CL34" s="6"/>
      <c r="CM34" s="6"/>
      <c r="CN34" s="6"/>
      <c r="CO34" s="6"/>
      <c r="CP34" s="6"/>
      <c r="CQ34" s="6"/>
      <c r="CR34" s="6"/>
      <c r="CS34" s="6"/>
      <c r="CT34" s="6"/>
      <c r="CU34" s="6"/>
      <c r="CV34" s="6"/>
      <c r="CW34" s="6"/>
      <c r="CX34" s="6"/>
      <c r="CY34" s="6"/>
      <c r="CZ34" s="6"/>
      <c r="DA34" s="6"/>
      <c r="DB34" s="6"/>
      <c r="DC34" s="6"/>
      <c r="DD34" s="6"/>
      <c r="DE34" s="6"/>
      <c r="DF34" s="6"/>
      <c r="DG34" s="6"/>
      <c r="DH34" s="6"/>
      <c r="DI34" s="6"/>
      <c r="DJ34" s="6"/>
      <c r="DK34" s="6"/>
      <c r="DL34" s="6"/>
      <c r="DM34" s="6"/>
      <c r="DN34" s="6"/>
      <c r="DO34" s="6"/>
      <c r="DP34" s="6"/>
      <c r="DQ34" s="6"/>
      <c r="DR34" s="6"/>
      <c r="DS34" s="6"/>
      <c r="DT34" s="6"/>
      <c r="DU34" s="6"/>
      <c r="DV34" s="6"/>
      <c r="DW34" s="6"/>
      <c r="DX34" s="6"/>
      <c r="DY34" s="6"/>
      <c r="DZ34" s="6"/>
      <c r="EA34" s="6"/>
      <c r="EB34" s="6"/>
      <c r="EC34" s="6"/>
      <c r="ED34" s="6"/>
      <c r="EE34" s="6"/>
      <c r="EF34" s="6"/>
      <c r="EG34" s="6"/>
      <c r="EH34" s="6"/>
      <c r="EI34" s="6"/>
      <c r="EJ34" s="6"/>
      <c r="EK34" s="6"/>
      <c r="EL34" s="6"/>
      <c r="EM34" s="6"/>
      <c r="EN34" s="6"/>
      <c r="EO34" s="6"/>
      <c r="EP34" s="6"/>
      <c r="EQ34" s="6"/>
      <c r="ER34" s="6"/>
      <c r="ES34" s="6"/>
      <c r="ET34" s="6"/>
      <c r="EU34" s="6"/>
      <c r="EV34" s="6"/>
      <c r="EW34" s="6"/>
      <c r="EX34" s="6"/>
      <c r="EY34" s="6"/>
      <c r="EZ34" s="6"/>
      <c r="FA34" s="6"/>
      <c r="FB34" s="6"/>
      <c r="FC34" s="6"/>
      <c r="FD34" s="6"/>
      <c r="FE34" s="6"/>
      <c r="FF34" s="6"/>
      <c r="FG34" s="6"/>
      <c r="FH34" s="6"/>
      <c r="FI34" s="6"/>
      <c r="FJ34" s="6"/>
      <c r="FK34" s="6"/>
      <c r="FL34" s="6"/>
      <c r="FM34" s="6"/>
      <c r="FN34" s="6"/>
      <c r="FO34" s="6"/>
      <c r="FP34" s="6"/>
      <c r="FQ34" s="6"/>
      <c r="FR34" s="6"/>
      <c r="FS34" s="6"/>
      <c r="FT34" s="6"/>
      <c r="FU34" s="6"/>
      <c r="FV34" s="6"/>
      <c r="FW34" s="6"/>
      <c r="FX34" s="6"/>
      <c r="FY34" s="6"/>
      <c r="FZ34" s="6"/>
      <c r="GA34" s="6"/>
      <c r="GB34" s="6"/>
      <c r="GC34" s="6"/>
      <c r="GD34" s="6"/>
      <c r="GE34" s="6"/>
      <c r="GF34" s="6"/>
      <c r="GG34" s="6"/>
      <c r="GH34" s="6"/>
      <c r="GI34" s="6"/>
      <c r="GJ34" s="6"/>
      <c r="GK34" s="6"/>
      <c r="GL34" s="6"/>
      <c r="GM34" s="6"/>
      <c r="GN34" s="6"/>
      <c r="GO34" s="6"/>
      <c r="GP34" s="6"/>
      <c r="GQ34" s="6"/>
      <c r="GR34" s="6"/>
      <c r="GS34" s="6"/>
      <c r="GT34" s="6"/>
      <c r="GU34" s="6"/>
      <c r="GV34" s="6"/>
      <c r="GW34" s="6"/>
      <c r="GX34" s="6"/>
      <c r="GY34" s="6"/>
      <c r="GZ34" s="6"/>
      <c r="HA34" s="6"/>
      <c r="HB34" s="6"/>
      <c r="HC34" s="6"/>
      <c r="HD34" s="6"/>
      <c r="HE34" s="6"/>
      <c r="HF34" s="6"/>
      <c r="HG34" s="6"/>
      <c r="HH34" s="6"/>
      <c r="HI34" s="6"/>
      <c r="HJ34" s="6"/>
      <c r="HK34" s="6"/>
      <c r="HL34" s="6"/>
      <c r="HM34" s="6"/>
      <c r="HN34" s="6"/>
      <c r="HO34" s="6"/>
      <c r="HP34" s="6"/>
      <c r="HQ34" s="6"/>
      <c r="HR34" s="6"/>
      <c r="HS34" s="6"/>
      <c r="HT34" s="6"/>
      <c r="HU34" s="6"/>
      <c r="HV34" s="6"/>
      <c r="HW34" s="6"/>
      <c r="HX34" s="6"/>
      <c r="HY34" s="6"/>
      <c r="HZ34" s="6"/>
      <c r="IA34" s="6"/>
      <c r="IB34" s="6"/>
      <c r="IC34" s="6"/>
      <c r="ID34" s="6"/>
      <c r="IE34" s="6"/>
      <c r="IF34" s="6"/>
      <c r="IG34" s="6"/>
      <c r="IH34" s="6"/>
      <c r="II34" s="6"/>
      <c r="IJ34" s="6"/>
      <c r="IK34" s="6"/>
      <c r="IL34" s="6"/>
      <c r="IM34" s="6"/>
      <c r="IN34" s="6"/>
      <c r="IO34" s="6"/>
      <c r="IP34" s="6"/>
      <c r="IQ34" s="6"/>
      <c r="IR34" s="6"/>
      <c r="IS34" s="6"/>
      <c r="IT34" s="6"/>
      <c r="IU34" s="6"/>
    </row>
    <row r="35" spans="1:255" customFormat="1" ht="30" customHeight="1" x14ac:dyDescent="0.25">
      <c r="A35" s="4" t="s">
        <v>110</v>
      </c>
      <c r="B35" s="2" t="s">
        <v>4</v>
      </c>
      <c r="C35" s="28" t="s">
        <v>299</v>
      </c>
      <c r="D35" s="209"/>
      <c r="E35" s="210"/>
      <c r="F35" s="211"/>
      <c r="G35" s="28"/>
    </row>
    <row r="36" spans="1:255" customFormat="1" ht="15" customHeight="1" x14ac:dyDescent="0.25">
      <c r="A36" s="4" t="s">
        <v>111</v>
      </c>
      <c r="B36" s="2" t="s">
        <v>4</v>
      </c>
      <c r="C36" s="26" t="str">
        <f>_xlfn.CONCAT("The 802 Wireless Chairs Adv. Committee will be held 4pm to 5:30pm on Sun. Jan. 12, 2025")</f>
        <v>The 802 Wireless Chairs Adv. Committee will be held 4pm to 5:30pm on Sun. Jan. 12, 2025</v>
      </c>
      <c r="D36" s="209"/>
      <c r="E36" s="210"/>
      <c r="F36" s="211"/>
      <c r="I36" s="26"/>
    </row>
    <row r="37" spans="1:255" customFormat="1" ht="15" customHeight="1" x14ac:dyDescent="0.25">
      <c r="A37" s="4" t="s">
        <v>112</v>
      </c>
      <c r="B37" s="2" t="s">
        <v>4</v>
      </c>
      <c r="C37" s="26" t="str">
        <f>_xlfn.CONCAT("The 802.15 AC will be held ","5:30 to 6:30pm on Sun. Jan. 12, 2025")</f>
        <v>The 802.15 AC will be held 5:30 to 6:30pm on Sun. Jan. 12, 2025</v>
      </c>
      <c r="D37" s="209"/>
      <c r="E37" s="210"/>
      <c r="F37" s="211"/>
    </row>
    <row r="38" spans="1:255" customFormat="1" ht="60" customHeight="1" x14ac:dyDescent="0.25">
      <c r="A38" s="4" t="s">
        <v>113</v>
      </c>
      <c r="B38" s="2" t="s">
        <v>4</v>
      </c>
      <c r="C38" s="181" t="s">
        <v>244</v>
      </c>
      <c r="D38" s="209"/>
      <c r="E38" s="210"/>
      <c r="F38" s="211"/>
    </row>
    <row r="39" spans="1:255" customFormat="1" ht="139.94999999999999" customHeight="1" x14ac:dyDescent="0.25">
      <c r="A39" s="4" t="s">
        <v>114</v>
      </c>
      <c r="B39" s="2" t="s">
        <v>4</v>
      </c>
      <c r="C39" s="28" t="s">
        <v>182</v>
      </c>
      <c r="D39" s="209"/>
      <c r="E39" s="210"/>
      <c r="F39" s="211"/>
    </row>
    <row r="40" spans="1:255" ht="15" customHeight="1" x14ac:dyDescent="0.25">
      <c r="A40" s="4" t="s">
        <v>38</v>
      </c>
      <c r="B40" s="2" t="s">
        <v>4</v>
      </c>
      <c r="C40" s="1" t="s">
        <v>188</v>
      </c>
      <c r="D40" s="2" t="s">
        <v>255</v>
      </c>
      <c r="E40" s="145">
        <v>2</v>
      </c>
      <c r="F40" s="147">
        <f>F34+TIME(0,E34,0)</f>
        <v>0.45763888888888882</v>
      </c>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c r="BR40" s="6"/>
      <c r="BS40" s="6"/>
      <c r="BT40" s="6"/>
      <c r="BU40" s="6"/>
      <c r="BV40" s="6"/>
      <c r="BW40" s="6"/>
      <c r="BX40" s="6"/>
      <c r="BY40" s="6"/>
      <c r="BZ40" s="6"/>
      <c r="CA40" s="6"/>
      <c r="CB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6"/>
      <c r="DY40" s="6"/>
      <c r="DZ40" s="6"/>
      <c r="EA40" s="6"/>
      <c r="EB40" s="6"/>
      <c r="EC40" s="6"/>
      <c r="ED40" s="6"/>
      <c r="EE40" s="6"/>
      <c r="EF40" s="6"/>
      <c r="EG40" s="6"/>
      <c r="EH40" s="6"/>
      <c r="EI40" s="6"/>
      <c r="EJ40" s="6"/>
      <c r="EK40" s="6"/>
      <c r="EL40" s="6"/>
      <c r="EM40" s="6"/>
      <c r="EN40" s="6"/>
      <c r="EO40" s="6"/>
      <c r="EP40" s="6"/>
      <c r="EQ40" s="6"/>
      <c r="ER40" s="6"/>
      <c r="ES40" s="6"/>
      <c r="ET40" s="6"/>
      <c r="EU40" s="6"/>
      <c r="EV40" s="6"/>
      <c r="EW40" s="6"/>
      <c r="EX40" s="6"/>
      <c r="EY40" s="6"/>
      <c r="EZ40" s="6"/>
      <c r="FA40" s="6"/>
      <c r="FB40" s="6"/>
      <c r="FC40" s="6"/>
      <c r="FD40" s="6"/>
      <c r="FE40" s="6"/>
      <c r="FF40" s="6"/>
      <c r="FG40" s="6"/>
      <c r="FH40" s="6"/>
      <c r="FI40" s="6"/>
      <c r="FJ40" s="6"/>
      <c r="FK40" s="6"/>
      <c r="FL40" s="6"/>
      <c r="FM40" s="6"/>
      <c r="FN40" s="6"/>
      <c r="FO40" s="6"/>
      <c r="FP40" s="6"/>
      <c r="FQ40" s="6"/>
      <c r="FR40" s="6"/>
      <c r="FS40" s="6"/>
      <c r="FT40" s="6"/>
      <c r="FU40" s="6"/>
      <c r="FV40" s="6"/>
      <c r="FW40" s="6"/>
      <c r="FX40" s="6"/>
      <c r="FY40" s="6"/>
      <c r="FZ40" s="6"/>
      <c r="GA40" s="6"/>
      <c r="GB40" s="6"/>
      <c r="GC40" s="6"/>
      <c r="GD40" s="6"/>
      <c r="GE40" s="6"/>
      <c r="GF40" s="6"/>
      <c r="GG40" s="6"/>
      <c r="GH40" s="6"/>
      <c r="GI40" s="6"/>
      <c r="GJ40" s="6"/>
      <c r="GK40" s="6"/>
      <c r="GL40" s="6"/>
      <c r="GM40" s="6"/>
      <c r="GN40" s="6"/>
      <c r="GO40" s="6"/>
      <c r="GP40" s="6"/>
      <c r="GQ40" s="6"/>
      <c r="GR40" s="6"/>
      <c r="GS40" s="6"/>
      <c r="GT40" s="6"/>
      <c r="GU40" s="6"/>
      <c r="GV40" s="6"/>
      <c r="GW40" s="6"/>
      <c r="GX40" s="6"/>
      <c r="GY40" s="6"/>
      <c r="GZ40" s="6"/>
      <c r="HA40" s="6"/>
      <c r="HB40" s="6"/>
      <c r="HC40" s="6"/>
      <c r="HD40" s="6"/>
      <c r="HE40" s="6"/>
      <c r="HF40" s="6"/>
      <c r="HG40" s="6"/>
      <c r="HH40" s="6"/>
      <c r="HI40" s="6"/>
      <c r="HJ40" s="6"/>
      <c r="HK40" s="6"/>
      <c r="HL40" s="6"/>
      <c r="HM40" s="6"/>
      <c r="HN40" s="6"/>
      <c r="HO40" s="6"/>
      <c r="HP40" s="6"/>
      <c r="HQ40" s="6"/>
      <c r="HR40" s="6"/>
      <c r="HS40" s="6"/>
      <c r="HT40" s="6"/>
      <c r="HU40" s="6"/>
      <c r="HV40" s="6"/>
      <c r="HW40" s="6"/>
      <c r="HX40" s="6"/>
      <c r="HY40" s="6"/>
      <c r="HZ40" s="6"/>
      <c r="IA40" s="6"/>
      <c r="IB40" s="6"/>
      <c r="IC40" s="6"/>
      <c r="ID40" s="6"/>
      <c r="IE40" s="6"/>
      <c r="IF40" s="6"/>
      <c r="IG40" s="6"/>
      <c r="IH40" s="6"/>
      <c r="II40" s="6"/>
      <c r="IJ40" s="6"/>
      <c r="IK40" s="6"/>
      <c r="IL40" s="6"/>
      <c r="IM40" s="6"/>
      <c r="IN40" s="6"/>
      <c r="IO40" s="6"/>
      <c r="IP40" s="6"/>
      <c r="IQ40" s="6"/>
      <c r="IR40" s="6"/>
      <c r="IS40" s="6"/>
      <c r="IT40" s="6"/>
      <c r="IU40" s="6"/>
    </row>
    <row r="41" spans="1:255" ht="15" customHeight="1" x14ac:dyDescent="0.25">
      <c r="A41" s="4"/>
      <c r="B41" s="2"/>
      <c r="C41" s="55"/>
      <c r="D41" s="2"/>
      <c r="E41" s="145"/>
      <c r="F41" s="147">
        <f>F40+TIME(0,E40,0)</f>
        <v>0.4590277777777777</v>
      </c>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6"/>
      <c r="AY41" s="6"/>
      <c r="AZ41" s="6"/>
      <c r="BA41" s="6"/>
      <c r="BB41" s="6"/>
      <c r="BC41" s="6"/>
      <c r="BD41" s="6"/>
      <c r="BE41" s="6"/>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6"/>
      <c r="DD41" s="6"/>
      <c r="DE41" s="6"/>
      <c r="DF41" s="6"/>
      <c r="DG41" s="6"/>
      <c r="DH41" s="6"/>
      <c r="DI41" s="6"/>
      <c r="DJ41" s="6"/>
      <c r="DK41" s="6"/>
      <c r="DL41" s="6"/>
      <c r="DM41" s="6"/>
      <c r="DN41" s="6"/>
      <c r="DO41" s="6"/>
      <c r="DP41" s="6"/>
      <c r="DQ41" s="6"/>
      <c r="DR41" s="6"/>
      <c r="DS41" s="6"/>
      <c r="DT41" s="6"/>
      <c r="DU41" s="6"/>
      <c r="DV41" s="6"/>
      <c r="DW41" s="6"/>
      <c r="DX41" s="6"/>
      <c r="DY41" s="6"/>
      <c r="DZ41" s="6"/>
      <c r="EA41" s="6"/>
      <c r="EB41" s="6"/>
      <c r="EC41" s="6"/>
      <c r="ED41" s="6"/>
      <c r="EE41" s="6"/>
      <c r="EF41" s="6"/>
      <c r="EG41" s="6"/>
      <c r="EH41" s="6"/>
      <c r="EI41" s="6"/>
      <c r="EJ41" s="6"/>
      <c r="EK41" s="6"/>
      <c r="EL41" s="6"/>
      <c r="EM41" s="6"/>
      <c r="EN41" s="6"/>
      <c r="EO41" s="6"/>
      <c r="EP41" s="6"/>
      <c r="EQ41" s="6"/>
      <c r="ER41" s="6"/>
      <c r="ES41" s="6"/>
      <c r="ET41" s="6"/>
      <c r="EU41" s="6"/>
      <c r="EV41" s="6"/>
      <c r="EW41" s="6"/>
      <c r="EX41" s="6"/>
      <c r="EY41" s="6"/>
      <c r="EZ41" s="6"/>
      <c r="FA41" s="6"/>
      <c r="FB41" s="6"/>
      <c r="FC41" s="6"/>
      <c r="FD41" s="6"/>
      <c r="FE41" s="6"/>
      <c r="FF41" s="6"/>
      <c r="FG41" s="6"/>
      <c r="FH41" s="6"/>
      <c r="FI41" s="6"/>
      <c r="FJ41" s="6"/>
      <c r="FK41" s="6"/>
      <c r="FL41" s="6"/>
      <c r="FM41" s="6"/>
      <c r="FN41" s="6"/>
      <c r="FO41" s="6"/>
      <c r="FP41" s="6"/>
      <c r="FQ41" s="6"/>
      <c r="FR41" s="6"/>
      <c r="FS41" s="6"/>
      <c r="FT41" s="6"/>
      <c r="FU41" s="6"/>
      <c r="FV41" s="6"/>
      <c r="FW41" s="6"/>
      <c r="FX41" s="6"/>
      <c r="FY41" s="6"/>
      <c r="FZ41" s="6"/>
      <c r="GA41" s="6"/>
      <c r="GB41" s="6"/>
      <c r="GC41" s="6"/>
      <c r="GD41" s="6"/>
      <c r="GE41" s="6"/>
      <c r="GF41" s="6"/>
      <c r="GG41" s="6"/>
      <c r="GH41" s="6"/>
      <c r="GI41" s="6"/>
      <c r="GJ41" s="6"/>
      <c r="GK41" s="6"/>
      <c r="GL41" s="6"/>
      <c r="GM41" s="6"/>
      <c r="GN41" s="6"/>
      <c r="GO41" s="6"/>
      <c r="GP41" s="6"/>
      <c r="GQ41" s="6"/>
      <c r="GR41" s="6"/>
      <c r="GS41" s="6"/>
      <c r="GT41" s="6"/>
      <c r="GU41" s="6"/>
      <c r="GV41" s="6"/>
      <c r="GW41" s="6"/>
      <c r="GX41" s="6"/>
      <c r="GY41" s="6"/>
      <c r="GZ41" s="6"/>
      <c r="HA41" s="6"/>
      <c r="HB41" s="6"/>
      <c r="HC41" s="6"/>
      <c r="HD41" s="6"/>
      <c r="HE41" s="6"/>
      <c r="HF41" s="6"/>
      <c r="HG41" s="6"/>
      <c r="HH41" s="6"/>
      <c r="HI41" s="6"/>
      <c r="HJ41" s="6"/>
      <c r="HK41" s="6"/>
      <c r="HL41" s="6"/>
      <c r="HM41" s="6"/>
      <c r="HN41" s="6"/>
      <c r="HO41" s="6"/>
      <c r="HP41" s="6"/>
      <c r="HQ41" s="6"/>
      <c r="HR41" s="6"/>
      <c r="HS41" s="6"/>
      <c r="HT41" s="6"/>
      <c r="HU41" s="6"/>
      <c r="HV41" s="6"/>
      <c r="HW41" s="6"/>
      <c r="HX41" s="6"/>
      <c r="HY41" s="6"/>
      <c r="HZ41" s="6"/>
      <c r="IA41" s="6"/>
      <c r="IB41" s="6"/>
      <c r="IC41" s="6"/>
      <c r="ID41" s="6"/>
      <c r="IE41" s="6"/>
      <c r="IF41" s="6"/>
      <c r="IG41" s="6"/>
      <c r="IH41" s="6"/>
      <c r="II41" s="6"/>
      <c r="IJ41" s="6"/>
      <c r="IK41" s="6"/>
      <c r="IL41" s="6"/>
      <c r="IM41" s="6"/>
      <c r="IN41" s="6"/>
      <c r="IO41" s="6"/>
      <c r="IP41" s="6"/>
      <c r="IQ41" s="6"/>
      <c r="IR41" s="6"/>
      <c r="IS41" s="6"/>
      <c r="IT41" s="6"/>
      <c r="IU41" s="6"/>
    </row>
    <row r="42" spans="1:255" ht="15" customHeight="1" x14ac:dyDescent="0.25">
      <c r="A42" s="4">
        <v>4</v>
      </c>
      <c r="B42" s="2"/>
      <c r="C42" s="2" t="s">
        <v>121</v>
      </c>
      <c r="D42" s="2" t="s">
        <v>24</v>
      </c>
      <c r="E42" s="145"/>
      <c r="F42" s="147">
        <f t="shared" ref="F42:F70" si="1">F41+TIME(0,E41,0)</f>
        <v>0.4590277777777777</v>
      </c>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6"/>
      <c r="DD42" s="6"/>
      <c r="DE42" s="6"/>
      <c r="DF42" s="6"/>
      <c r="DG42" s="6"/>
      <c r="DH42" s="6"/>
      <c r="DI42" s="6"/>
      <c r="DJ42" s="6"/>
      <c r="DK42" s="6"/>
      <c r="DL42" s="6"/>
      <c r="DM42" s="6"/>
      <c r="DN42" s="6"/>
      <c r="DO42" s="6"/>
      <c r="DP42" s="6"/>
      <c r="DQ42" s="6"/>
      <c r="DR42" s="6"/>
      <c r="DS42" s="6"/>
      <c r="DT42" s="6"/>
      <c r="DU42" s="6"/>
      <c r="DV42" s="6"/>
      <c r="DW42" s="6"/>
      <c r="DX42" s="6"/>
      <c r="DY42" s="6"/>
      <c r="DZ42" s="6"/>
      <c r="EA42" s="6"/>
      <c r="EB42" s="6"/>
      <c r="EC42" s="6"/>
      <c r="ED42" s="6"/>
      <c r="EE42" s="6"/>
      <c r="EF42" s="6"/>
      <c r="EG42" s="6"/>
      <c r="EH42" s="6"/>
      <c r="EI42" s="6"/>
      <c r="EJ42" s="6"/>
      <c r="EK42" s="6"/>
      <c r="EL42" s="6"/>
      <c r="EM42" s="6"/>
      <c r="EN42" s="6"/>
      <c r="EO42" s="6"/>
      <c r="EP42" s="6"/>
      <c r="EQ42" s="6"/>
      <c r="ER42" s="6"/>
      <c r="ES42" s="6"/>
      <c r="ET42" s="6"/>
      <c r="EU42" s="6"/>
      <c r="EV42" s="6"/>
      <c r="EW42" s="6"/>
      <c r="EX42" s="6"/>
      <c r="EY42" s="6"/>
      <c r="EZ42" s="6"/>
      <c r="FA42" s="6"/>
      <c r="FB42" s="6"/>
      <c r="FC42" s="6"/>
      <c r="FD42" s="6"/>
      <c r="FE42" s="6"/>
      <c r="FF42" s="6"/>
      <c r="FG42" s="6"/>
      <c r="FH42" s="6"/>
      <c r="FI42" s="6"/>
      <c r="FJ42" s="6"/>
      <c r="FK42" s="6"/>
      <c r="FL42" s="6"/>
      <c r="FM42" s="6"/>
      <c r="FN42" s="6"/>
      <c r="FO42" s="6"/>
      <c r="FP42" s="6"/>
      <c r="FQ42" s="6"/>
      <c r="FR42" s="6"/>
      <c r="FS42" s="6"/>
      <c r="FT42" s="6"/>
      <c r="FU42" s="6"/>
      <c r="FV42" s="6"/>
      <c r="FW42" s="6"/>
      <c r="FX42" s="6"/>
      <c r="FY42" s="6"/>
      <c r="FZ42" s="6"/>
      <c r="GA42" s="6"/>
      <c r="GB42" s="6"/>
      <c r="GC42" s="6"/>
      <c r="GD42" s="6"/>
      <c r="GE42" s="6"/>
      <c r="GF42" s="6"/>
      <c r="GG42" s="6"/>
      <c r="GH42" s="6"/>
      <c r="GI42" s="6"/>
      <c r="GJ42" s="6"/>
      <c r="GK42" s="6"/>
      <c r="GL42" s="6"/>
      <c r="GM42" s="6"/>
      <c r="GN42" s="6"/>
      <c r="GO42" s="6"/>
      <c r="GP42" s="6"/>
      <c r="GQ42" s="6"/>
      <c r="GR42" s="6"/>
      <c r="GS42" s="6"/>
      <c r="GT42" s="6"/>
      <c r="GU42" s="6"/>
      <c r="GV42" s="6"/>
      <c r="GW42" s="6"/>
      <c r="GX42" s="6"/>
      <c r="GY42" s="6"/>
      <c r="GZ42" s="6"/>
      <c r="HA42" s="6"/>
      <c r="HB42" s="6"/>
      <c r="HC42" s="6"/>
      <c r="HD42" s="6"/>
      <c r="HE42" s="6"/>
      <c r="HF42" s="6"/>
      <c r="HG42" s="6"/>
      <c r="HH42" s="6"/>
      <c r="HI42" s="6"/>
      <c r="HJ42" s="6"/>
      <c r="HK42" s="6"/>
      <c r="HL42" s="6"/>
      <c r="HM42" s="6"/>
      <c r="HN42" s="6"/>
      <c r="HO42" s="6"/>
      <c r="HP42" s="6"/>
      <c r="HQ42" s="6"/>
      <c r="HR42" s="6"/>
      <c r="HS42" s="6"/>
      <c r="HT42" s="6"/>
      <c r="HU42" s="6"/>
      <c r="HV42" s="6"/>
      <c r="HW42" s="6"/>
      <c r="HX42" s="6"/>
      <c r="HY42" s="6"/>
      <c r="HZ42" s="6"/>
      <c r="IA42" s="6"/>
      <c r="IB42" s="6"/>
      <c r="IC42" s="6"/>
      <c r="ID42" s="6"/>
      <c r="IE42" s="6"/>
      <c r="IF42" s="6"/>
      <c r="IG42" s="6"/>
      <c r="IH42" s="6"/>
      <c r="II42" s="6"/>
      <c r="IJ42" s="6"/>
      <c r="IK42" s="6"/>
      <c r="IL42" s="6"/>
      <c r="IM42" s="6"/>
      <c r="IN42" s="6"/>
      <c r="IO42" s="6"/>
      <c r="IP42" s="6"/>
      <c r="IQ42" s="6"/>
      <c r="IR42" s="6"/>
      <c r="IS42" s="6"/>
      <c r="IT42" s="6"/>
      <c r="IU42" s="6"/>
    </row>
    <row r="43" spans="1:255" ht="15" customHeight="1" x14ac:dyDescent="0.25">
      <c r="A43" s="4" t="s">
        <v>193</v>
      </c>
      <c r="B43" s="2" t="s">
        <v>3</v>
      </c>
      <c r="C43" s="2" t="str">
        <f>'AC Opening'!B21</f>
        <v>TG 4ab NG UWB Amendment</v>
      </c>
      <c r="D43" s="2" t="str">
        <f>'AC Opening'!C21</f>
        <v>Rolfe</v>
      </c>
      <c r="E43" s="145">
        <v>2</v>
      </c>
      <c r="F43" s="147">
        <f t="shared" si="1"/>
        <v>0.4590277777777777</v>
      </c>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c r="DM43" s="6"/>
      <c r="DN43" s="6"/>
      <c r="DO43" s="6"/>
      <c r="DP43" s="6"/>
      <c r="DQ43" s="6"/>
      <c r="DR43" s="6"/>
      <c r="DS43" s="6"/>
      <c r="DT43" s="6"/>
      <c r="DU43" s="6"/>
      <c r="DV43" s="6"/>
      <c r="DW43" s="6"/>
      <c r="DX43" s="6"/>
      <c r="DY43" s="6"/>
      <c r="DZ43" s="6"/>
      <c r="EA43" s="6"/>
      <c r="EB43" s="6"/>
      <c r="EC43" s="6"/>
      <c r="ED43" s="6"/>
      <c r="EE43" s="6"/>
      <c r="EF43" s="6"/>
      <c r="EG43" s="6"/>
      <c r="EH43" s="6"/>
      <c r="EI43" s="6"/>
      <c r="EJ43" s="6"/>
      <c r="EK43" s="6"/>
      <c r="EL43" s="6"/>
      <c r="EM43" s="6"/>
      <c r="EN43" s="6"/>
      <c r="EO43" s="6"/>
      <c r="EP43" s="6"/>
      <c r="EQ43" s="6"/>
      <c r="ER43" s="6"/>
      <c r="ES43" s="6"/>
      <c r="ET43" s="6"/>
      <c r="EU43" s="6"/>
      <c r="EV43" s="6"/>
      <c r="EW43" s="6"/>
      <c r="EX43" s="6"/>
      <c r="EY43" s="6"/>
      <c r="EZ43" s="6"/>
      <c r="FA43" s="6"/>
      <c r="FB43" s="6"/>
      <c r="FC43" s="6"/>
      <c r="FD43" s="6"/>
      <c r="FE43" s="6"/>
      <c r="FF43" s="6"/>
      <c r="FG43" s="6"/>
      <c r="FH43" s="6"/>
      <c r="FI43" s="6"/>
      <c r="FJ43" s="6"/>
      <c r="FK43" s="6"/>
      <c r="FL43" s="6"/>
      <c r="FM43" s="6"/>
      <c r="FN43" s="6"/>
      <c r="FO43" s="6"/>
      <c r="FP43" s="6"/>
      <c r="FQ43" s="6"/>
      <c r="FR43" s="6"/>
      <c r="FS43" s="6"/>
      <c r="FT43" s="6"/>
      <c r="FU43" s="6"/>
      <c r="FV43" s="6"/>
      <c r="FW43" s="6"/>
      <c r="FX43" s="6"/>
      <c r="FY43" s="6"/>
      <c r="FZ43" s="6"/>
      <c r="GA43" s="6"/>
      <c r="GB43" s="6"/>
      <c r="GC43" s="6"/>
      <c r="GD43" s="6"/>
      <c r="GE43" s="6"/>
      <c r="GF43" s="6"/>
      <c r="GG43" s="6"/>
      <c r="GH43" s="6"/>
      <c r="GI43" s="6"/>
      <c r="GJ43" s="6"/>
      <c r="GK43" s="6"/>
      <c r="GL43" s="6"/>
      <c r="GM43" s="6"/>
      <c r="GN43" s="6"/>
      <c r="GO43" s="6"/>
      <c r="GP43" s="6"/>
      <c r="GQ43" s="6"/>
      <c r="GR43" s="6"/>
      <c r="GS43" s="6"/>
      <c r="GT43" s="6"/>
      <c r="GU43" s="6"/>
      <c r="GV43" s="6"/>
      <c r="GW43" s="6"/>
      <c r="GX43" s="6"/>
      <c r="GY43" s="6"/>
      <c r="GZ43" s="6"/>
      <c r="HA43" s="6"/>
      <c r="HB43" s="6"/>
      <c r="HC43" s="6"/>
      <c r="HD43" s="6"/>
      <c r="HE43" s="6"/>
      <c r="HF43" s="6"/>
      <c r="HG43" s="6"/>
      <c r="HH43" s="6"/>
      <c r="HI43" s="6"/>
      <c r="HJ43" s="6"/>
      <c r="HK43" s="6"/>
      <c r="HL43" s="6"/>
      <c r="HM43" s="6"/>
      <c r="HN43" s="6"/>
      <c r="HO43" s="6"/>
      <c r="HP43" s="6"/>
      <c r="HQ43" s="6"/>
      <c r="HR43" s="6"/>
      <c r="HS43" s="6"/>
      <c r="HT43" s="6"/>
      <c r="HU43" s="6"/>
      <c r="HV43" s="6"/>
      <c r="HW43" s="6"/>
      <c r="HX43" s="6"/>
      <c r="HY43" s="6"/>
      <c r="HZ43" s="6"/>
      <c r="IA43" s="6"/>
      <c r="IB43" s="6"/>
      <c r="IC43" s="6"/>
      <c r="ID43" s="6"/>
      <c r="IE43" s="6"/>
      <c r="IF43" s="6"/>
      <c r="IG43" s="6"/>
      <c r="IH43" s="6"/>
      <c r="II43" s="6"/>
      <c r="IJ43" s="6"/>
      <c r="IK43" s="6"/>
      <c r="IL43" s="6"/>
      <c r="IM43" s="6"/>
      <c r="IN43" s="6"/>
      <c r="IO43" s="6"/>
      <c r="IP43" s="6"/>
      <c r="IQ43" s="6"/>
      <c r="IR43" s="6"/>
      <c r="IS43" s="6"/>
      <c r="IT43" s="6"/>
      <c r="IU43" s="6"/>
    </row>
    <row r="44" spans="1:255" ht="15" customHeight="1" x14ac:dyDescent="0.25">
      <c r="A44" s="4">
        <v>4.2</v>
      </c>
      <c r="B44" s="2" t="s">
        <v>3</v>
      </c>
      <c r="C44" s="2" t="str">
        <f>'AC Opening'!B22</f>
        <v>SC WNG</v>
      </c>
      <c r="D44" s="2" t="str">
        <f>'AC Opening'!C22</f>
        <v>Rolfe</v>
      </c>
      <c r="E44" s="145">
        <v>2</v>
      </c>
      <c r="F44" s="147">
        <f t="shared" si="1"/>
        <v>0.46041666666666659</v>
      </c>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6"/>
      <c r="DI44" s="6"/>
      <c r="DJ44" s="6"/>
      <c r="DK44" s="6"/>
      <c r="DL44" s="6"/>
      <c r="DM44" s="6"/>
      <c r="DN44" s="6"/>
      <c r="DO44" s="6"/>
      <c r="DP44" s="6"/>
      <c r="DQ44" s="6"/>
      <c r="DR44" s="6"/>
      <c r="DS44" s="6"/>
      <c r="DT44" s="6"/>
      <c r="DU44" s="6"/>
      <c r="DV44" s="6"/>
      <c r="DW44" s="6"/>
      <c r="DX44" s="6"/>
      <c r="DY44" s="6"/>
      <c r="DZ44" s="6"/>
      <c r="EA44" s="6"/>
      <c r="EB44" s="6"/>
      <c r="EC44" s="6"/>
      <c r="ED44" s="6"/>
      <c r="EE44" s="6"/>
      <c r="EF44" s="6"/>
      <c r="EG44" s="6"/>
      <c r="EH44" s="6"/>
      <c r="EI44" s="6"/>
      <c r="EJ44" s="6"/>
      <c r="EK44" s="6"/>
      <c r="EL44" s="6"/>
      <c r="EM44" s="6"/>
      <c r="EN44" s="6"/>
      <c r="EO44" s="6"/>
      <c r="EP44" s="6"/>
      <c r="EQ44" s="6"/>
      <c r="ER44" s="6"/>
      <c r="ES44" s="6"/>
      <c r="ET44" s="6"/>
      <c r="EU44" s="6"/>
      <c r="EV44" s="6"/>
      <c r="EW44" s="6"/>
      <c r="EX44" s="6"/>
      <c r="EY44" s="6"/>
      <c r="EZ44" s="6"/>
      <c r="FA44" s="6"/>
      <c r="FB44" s="6"/>
      <c r="FC44" s="6"/>
      <c r="FD44" s="6"/>
      <c r="FE44" s="6"/>
      <c r="FF44" s="6"/>
      <c r="FG44" s="6"/>
      <c r="FH44" s="6"/>
      <c r="FI44" s="6"/>
      <c r="FJ44" s="6"/>
      <c r="FK44" s="6"/>
      <c r="FL44" s="6"/>
      <c r="FM44" s="6"/>
      <c r="FN44" s="6"/>
      <c r="FO44" s="6"/>
      <c r="FP44" s="6"/>
      <c r="FQ44" s="6"/>
      <c r="FR44" s="6"/>
      <c r="FS44" s="6"/>
      <c r="FT44" s="6"/>
      <c r="FU44" s="6"/>
      <c r="FV44" s="6"/>
      <c r="FW44" s="6"/>
      <c r="FX44" s="6"/>
      <c r="FY44" s="6"/>
      <c r="FZ44" s="6"/>
      <c r="GA44" s="6"/>
      <c r="GB44" s="6"/>
      <c r="GC44" s="6"/>
      <c r="GD44" s="6"/>
      <c r="GE44" s="6"/>
      <c r="GF44" s="6"/>
      <c r="GG44" s="6"/>
      <c r="GH44" s="6"/>
      <c r="GI44" s="6"/>
      <c r="GJ44" s="6"/>
      <c r="GK44" s="6"/>
      <c r="GL44" s="6"/>
      <c r="GM44" s="6"/>
      <c r="GN44" s="6"/>
      <c r="GO44" s="6"/>
      <c r="GP44" s="6"/>
      <c r="GQ44" s="6"/>
      <c r="GR44" s="6"/>
      <c r="GS44" s="6"/>
      <c r="GT44" s="6"/>
      <c r="GU44" s="6"/>
      <c r="GV44" s="6"/>
      <c r="GW44" s="6"/>
      <c r="GX44" s="6"/>
      <c r="GY44" s="6"/>
      <c r="GZ44" s="6"/>
      <c r="HA44" s="6"/>
      <c r="HB44" s="6"/>
      <c r="HC44" s="6"/>
      <c r="HD44" s="6"/>
      <c r="HE44" s="6"/>
      <c r="HF44" s="6"/>
      <c r="HG44" s="6"/>
      <c r="HH44" s="6"/>
      <c r="HI44" s="6"/>
      <c r="HJ44" s="6"/>
      <c r="HK44" s="6"/>
      <c r="HL44" s="6"/>
      <c r="HM44" s="6"/>
      <c r="HN44" s="6"/>
      <c r="HO44" s="6"/>
      <c r="HP44" s="6"/>
      <c r="HQ44" s="6"/>
      <c r="HR44" s="6"/>
      <c r="HS44" s="6"/>
      <c r="HT44" s="6"/>
      <c r="HU44" s="6"/>
      <c r="HV44" s="6"/>
      <c r="HW44" s="6"/>
      <c r="HX44" s="6"/>
      <c r="HY44" s="6"/>
      <c r="HZ44" s="6"/>
      <c r="IA44" s="6"/>
      <c r="IB44" s="6"/>
      <c r="IC44" s="6"/>
      <c r="ID44" s="6"/>
      <c r="IE44" s="6"/>
      <c r="IF44" s="6"/>
      <c r="IG44" s="6"/>
      <c r="IH44" s="6"/>
      <c r="II44" s="6"/>
      <c r="IJ44" s="6"/>
      <c r="IK44" s="6"/>
      <c r="IL44" s="6"/>
      <c r="IM44" s="6"/>
      <c r="IN44" s="6"/>
      <c r="IO44" s="6"/>
      <c r="IP44" s="6"/>
      <c r="IQ44" s="6"/>
      <c r="IR44" s="6"/>
      <c r="IS44" s="6"/>
      <c r="IT44" s="6"/>
      <c r="IU44" s="6"/>
    </row>
    <row r="45" spans="1:255" ht="15" customHeight="1" x14ac:dyDescent="0.25">
      <c r="A45" s="4">
        <v>4.3</v>
      </c>
      <c r="B45" s="2" t="s">
        <v>3</v>
      </c>
      <c r="C45" s="2" t="str">
        <f>'AC Opening'!B23</f>
        <v>IG Access</v>
      </c>
      <c r="D45" s="2" t="str">
        <f>'AC Opening'!C23</f>
        <v>Rolfe</v>
      </c>
      <c r="E45" s="145">
        <v>2</v>
      </c>
      <c r="F45" s="147">
        <f t="shared" si="1"/>
        <v>0.46180555555555547</v>
      </c>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c r="CY45" s="6"/>
      <c r="CZ45" s="6"/>
      <c r="DA45" s="6"/>
      <c r="DB45" s="6"/>
      <c r="DC45" s="6"/>
      <c r="DD45" s="6"/>
      <c r="DE45" s="6"/>
      <c r="DF45" s="6"/>
      <c r="DG45" s="6"/>
      <c r="DH45" s="6"/>
      <c r="DI45" s="6"/>
      <c r="DJ45" s="6"/>
      <c r="DK45" s="6"/>
      <c r="DL45" s="6"/>
      <c r="DM45" s="6"/>
      <c r="DN45" s="6"/>
      <c r="DO45" s="6"/>
      <c r="DP45" s="6"/>
      <c r="DQ45" s="6"/>
      <c r="DR45" s="6"/>
      <c r="DS45" s="6"/>
      <c r="DT45" s="6"/>
      <c r="DU45" s="6"/>
      <c r="DV45" s="6"/>
      <c r="DW45" s="6"/>
      <c r="DX45" s="6"/>
      <c r="DY45" s="6"/>
      <c r="DZ45" s="6"/>
      <c r="EA45" s="6"/>
      <c r="EB45" s="6"/>
      <c r="EC45" s="6"/>
      <c r="ED45" s="6"/>
      <c r="EE45" s="6"/>
      <c r="EF45" s="6"/>
      <c r="EG45" s="6"/>
      <c r="EH45" s="6"/>
      <c r="EI45" s="6"/>
      <c r="EJ45" s="6"/>
      <c r="EK45" s="6"/>
      <c r="EL45" s="6"/>
      <c r="EM45" s="6"/>
      <c r="EN45" s="6"/>
      <c r="EO45" s="6"/>
      <c r="EP45" s="6"/>
      <c r="EQ45" s="6"/>
      <c r="ER45" s="6"/>
      <c r="ES45" s="6"/>
      <c r="ET45" s="6"/>
      <c r="EU45" s="6"/>
      <c r="EV45" s="6"/>
      <c r="EW45" s="6"/>
      <c r="EX45" s="6"/>
      <c r="EY45" s="6"/>
      <c r="EZ45" s="6"/>
      <c r="FA45" s="6"/>
      <c r="FB45" s="6"/>
      <c r="FC45" s="6"/>
      <c r="FD45" s="6"/>
      <c r="FE45" s="6"/>
      <c r="FF45" s="6"/>
      <c r="FG45" s="6"/>
      <c r="FH45" s="6"/>
      <c r="FI45" s="6"/>
      <c r="FJ45" s="6"/>
      <c r="FK45" s="6"/>
      <c r="FL45" s="6"/>
      <c r="FM45" s="6"/>
      <c r="FN45" s="6"/>
      <c r="FO45" s="6"/>
      <c r="FP45" s="6"/>
      <c r="FQ45" s="6"/>
      <c r="FR45" s="6"/>
      <c r="FS45" s="6"/>
      <c r="FT45" s="6"/>
      <c r="FU45" s="6"/>
      <c r="FV45" s="6"/>
      <c r="FW45" s="6"/>
      <c r="FX45" s="6"/>
      <c r="FY45" s="6"/>
      <c r="FZ45" s="6"/>
      <c r="GA45" s="6"/>
      <c r="GB45" s="6"/>
      <c r="GC45" s="6"/>
      <c r="GD45" s="6"/>
      <c r="GE45" s="6"/>
      <c r="GF45" s="6"/>
      <c r="GG45" s="6"/>
      <c r="GH45" s="6"/>
      <c r="GI45" s="6"/>
      <c r="GJ45" s="6"/>
      <c r="GK45" s="6"/>
      <c r="GL45" s="6"/>
      <c r="GM45" s="6"/>
      <c r="GN45" s="6"/>
      <c r="GO45" s="6"/>
      <c r="GP45" s="6"/>
      <c r="GQ45" s="6"/>
      <c r="GR45" s="6"/>
      <c r="GS45" s="6"/>
      <c r="GT45" s="6"/>
      <c r="GU45" s="6"/>
      <c r="GV45" s="6"/>
      <c r="GW45" s="6"/>
      <c r="GX45" s="6"/>
      <c r="GY45" s="6"/>
      <c r="GZ45" s="6"/>
      <c r="HA45" s="6"/>
      <c r="HB45" s="6"/>
      <c r="HC45" s="6"/>
      <c r="HD45" s="6"/>
      <c r="HE45" s="6"/>
      <c r="HF45" s="6"/>
      <c r="HG45" s="6"/>
      <c r="HH45" s="6"/>
      <c r="HI45" s="6"/>
      <c r="HJ45" s="6"/>
      <c r="HK45" s="6"/>
      <c r="HL45" s="6"/>
      <c r="HM45" s="6"/>
      <c r="HN45" s="6"/>
      <c r="HO45" s="6"/>
      <c r="HP45" s="6"/>
      <c r="HQ45" s="6"/>
      <c r="HR45" s="6"/>
      <c r="HS45" s="6"/>
      <c r="HT45" s="6"/>
      <c r="HU45" s="6"/>
      <c r="HV45" s="6"/>
      <c r="HW45" s="6"/>
      <c r="HX45" s="6"/>
      <c r="HY45" s="6"/>
      <c r="HZ45" s="6"/>
      <c r="IA45" s="6"/>
      <c r="IB45" s="6"/>
      <c r="IC45" s="6"/>
      <c r="ID45" s="6"/>
      <c r="IE45" s="6"/>
      <c r="IF45" s="6"/>
      <c r="IG45" s="6"/>
      <c r="IH45" s="6"/>
      <c r="II45" s="6"/>
      <c r="IJ45" s="6"/>
      <c r="IK45" s="6"/>
      <c r="IL45" s="6"/>
      <c r="IM45" s="6"/>
      <c r="IN45" s="6"/>
      <c r="IO45" s="6"/>
      <c r="IP45" s="6"/>
      <c r="IQ45" s="6"/>
      <c r="IR45" s="6"/>
      <c r="IS45" s="6"/>
      <c r="IT45" s="6"/>
      <c r="IU45" s="6"/>
    </row>
    <row r="46" spans="1:255" ht="15" customHeight="1" x14ac:dyDescent="0.25">
      <c r="A46" s="4">
        <v>4.4000000000000004</v>
      </c>
      <c r="B46" s="2" t="s">
        <v>3</v>
      </c>
      <c r="C46" s="2" t="str">
        <f>'AC Opening'!B24</f>
        <v>Joint .15/.11 Mtg.</v>
      </c>
      <c r="D46" s="2" t="str">
        <f>'AC Opening'!C24</f>
        <v>Rolfe</v>
      </c>
      <c r="E46" s="145">
        <v>2</v>
      </c>
      <c r="F46" s="147">
        <f t="shared" si="1"/>
        <v>0.46319444444444435</v>
      </c>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K46" s="6"/>
      <c r="CL46" s="6"/>
      <c r="CM46" s="6"/>
      <c r="CN46" s="6"/>
      <c r="CO46" s="6"/>
      <c r="CP46" s="6"/>
      <c r="CQ46" s="6"/>
      <c r="CR46" s="6"/>
      <c r="CS46" s="6"/>
      <c r="CT46" s="6"/>
      <c r="CU46" s="6"/>
      <c r="CV46" s="6"/>
      <c r="CW46" s="6"/>
      <c r="CX46" s="6"/>
      <c r="CY46" s="6"/>
      <c r="CZ46" s="6"/>
      <c r="DA46" s="6"/>
      <c r="DB46" s="6"/>
      <c r="DC46" s="6"/>
      <c r="DD46" s="6"/>
      <c r="DE46" s="6"/>
      <c r="DF46" s="6"/>
      <c r="DG46" s="6"/>
      <c r="DH46" s="6"/>
      <c r="DI46" s="6"/>
      <c r="DJ46" s="6"/>
      <c r="DK46" s="6"/>
      <c r="DL46" s="6"/>
      <c r="DM46" s="6"/>
      <c r="DN46" s="6"/>
      <c r="DO46" s="6"/>
      <c r="DP46" s="6"/>
      <c r="DQ46" s="6"/>
      <c r="DR46" s="6"/>
      <c r="DS46" s="6"/>
      <c r="DT46" s="6"/>
      <c r="DU46" s="6"/>
      <c r="DV46" s="6"/>
      <c r="DW46" s="6"/>
      <c r="DX46" s="6"/>
      <c r="DY46" s="6"/>
      <c r="DZ46" s="6"/>
      <c r="EA46" s="6"/>
      <c r="EB46" s="6"/>
      <c r="EC46" s="6"/>
      <c r="ED46" s="6"/>
      <c r="EE46" s="6"/>
      <c r="EF46" s="6"/>
      <c r="EG46" s="6"/>
      <c r="EH46" s="6"/>
      <c r="EI46" s="6"/>
      <c r="EJ46" s="6"/>
      <c r="EK46" s="6"/>
      <c r="EL46" s="6"/>
      <c r="EM46" s="6"/>
      <c r="EN46" s="6"/>
      <c r="EO46" s="6"/>
      <c r="EP46" s="6"/>
      <c r="EQ46" s="6"/>
      <c r="ER46" s="6"/>
      <c r="ES46" s="6"/>
      <c r="ET46" s="6"/>
      <c r="EU46" s="6"/>
      <c r="EV46" s="6"/>
      <c r="EW46" s="6"/>
      <c r="EX46" s="6"/>
      <c r="EY46" s="6"/>
      <c r="EZ46" s="6"/>
      <c r="FA46" s="6"/>
      <c r="FB46" s="6"/>
      <c r="FC46" s="6"/>
      <c r="FD46" s="6"/>
      <c r="FE46" s="6"/>
      <c r="FF46" s="6"/>
      <c r="FG46" s="6"/>
      <c r="FH46" s="6"/>
      <c r="FI46" s="6"/>
      <c r="FJ46" s="6"/>
      <c r="FK46" s="6"/>
      <c r="FL46" s="6"/>
      <c r="FM46" s="6"/>
      <c r="FN46" s="6"/>
      <c r="FO46" s="6"/>
      <c r="FP46" s="6"/>
      <c r="FQ46" s="6"/>
      <c r="FR46" s="6"/>
      <c r="FS46" s="6"/>
      <c r="FT46" s="6"/>
      <c r="FU46" s="6"/>
      <c r="FV46" s="6"/>
      <c r="FW46" s="6"/>
      <c r="FX46" s="6"/>
      <c r="FY46" s="6"/>
      <c r="FZ46" s="6"/>
      <c r="GA46" s="6"/>
      <c r="GB46" s="6"/>
      <c r="GC46" s="6"/>
      <c r="GD46" s="6"/>
      <c r="GE46" s="6"/>
      <c r="GF46" s="6"/>
      <c r="GG46" s="6"/>
      <c r="GH46" s="6"/>
      <c r="GI46" s="6"/>
      <c r="GJ46" s="6"/>
      <c r="GK46" s="6"/>
      <c r="GL46" s="6"/>
      <c r="GM46" s="6"/>
      <c r="GN46" s="6"/>
      <c r="GO46" s="6"/>
      <c r="GP46" s="6"/>
      <c r="GQ46" s="6"/>
      <c r="GR46" s="6"/>
      <c r="GS46" s="6"/>
      <c r="GT46" s="6"/>
      <c r="GU46" s="6"/>
      <c r="GV46" s="6"/>
      <c r="GW46" s="6"/>
      <c r="GX46" s="6"/>
      <c r="GY46" s="6"/>
      <c r="GZ46" s="6"/>
      <c r="HA46" s="6"/>
      <c r="HB46" s="6"/>
      <c r="HC46" s="6"/>
      <c r="HD46" s="6"/>
      <c r="HE46" s="6"/>
      <c r="HF46" s="6"/>
      <c r="HG46" s="6"/>
      <c r="HH46" s="6"/>
      <c r="HI46" s="6"/>
      <c r="HJ46" s="6"/>
      <c r="HK46" s="6"/>
      <c r="HL46" s="6"/>
      <c r="HM46" s="6"/>
      <c r="HN46" s="6"/>
      <c r="HO46" s="6"/>
      <c r="HP46" s="6"/>
      <c r="HQ46" s="6"/>
      <c r="HR46" s="6"/>
      <c r="HS46" s="6"/>
      <c r="HT46" s="6"/>
      <c r="HU46" s="6"/>
      <c r="HV46" s="6"/>
      <c r="HW46" s="6"/>
      <c r="HX46" s="6"/>
      <c r="HY46" s="6"/>
      <c r="HZ46" s="6"/>
      <c r="IA46" s="6"/>
      <c r="IB46" s="6"/>
      <c r="IC46" s="6"/>
      <c r="ID46" s="6"/>
      <c r="IE46" s="6"/>
      <c r="IF46" s="6"/>
      <c r="IG46" s="6"/>
      <c r="IH46" s="6"/>
      <c r="II46" s="6"/>
      <c r="IJ46" s="6"/>
      <c r="IK46" s="6"/>
      <c r="IL46" s="6"/>
      <c r="IM46" s="6"/>
      <c r="IN46" s="6"/>
      <c r="IO46" s="6"/>
      <c r="IP46" s="6"/>
      <c r="IQ46" s="6"/>
      <c r="IR46" s="6"/>
      <c r="IS46" s="6"/>
      <c r="IT46" s="6"/>
      <c r="IU46" s="6"/>
    </row>
    <row r="47" spans="1:255" ht="15" customHeight="1" x14ac:dyDescent="0.25">
      <c r="A47" s="4">
        <v>4.5</v>
      </c>
      <c r="B47" s="2" t="s">
        <v>3</v>
      </c>
      <c r="C47" s="2" t="str">
        <f>'AC Opening'!B25</f>
        <v>TG 4ac Privacy Amendment</v>
      </c>
      <c r="D47" s="2" t="str">
        <f>'AC Opening'!C25</f>
        <v>Kivinen</v>
      </c>
      <c r="E47" s="145">
        <v>2</v>
      </c>
      <c r="F47" s="147">
        <f t="shared" si="1"/>
        <v>0.46458333333333324</v>
      </c>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c r="CY47" s="6"/>
      <c r="CZ47" s="6"/>
      <c r="DA47" s="6"/>
      <c r="DB47" s="6"/>
      <c r="DC47" s="6"/>
      <c r="DD47" s="6"/>
      <c r="DE47" s="6"/>
      <c r="DF47" s="6"/>
      <c r="DG47" s="6"/>
      <c r="DH47" s="6"/>
      <c r="DI47" s="6"/>
      <c r="DJ47" s="6"/>
      <c r="DK47" s="6"/>
      <c r="DL47" s="6"/>
      <c r="DM47" s="6"/>
      <c r="DN47" s="6"/>
      <c r="DO47" s="6"/>
      <c r="DP47" s="6"/>
      <c r="DQ47" s="6"/>
      <c r="DR47" s="6"/>
      <c r="DS47" s="6"/>
      <c r="DT47" s="6"/>
      <c r="DU47" s="6"/>
      <c r="DV47" s="6"/>
      <c r="DW47" s="6"/>
      <c r="DX47" s="6"/>
      <c r="DY47" s="6"/>
      <c r="DZ47" s="6"/>
      <c r="EA47" s="6"/>
      <c r="EB47" s="6"/>
      <c r="EC47" s="6"/>
      <c r="ED47" s="6"/>
      <c r="EE47" s="6"/>
      <c r="EF47" s="6"/>
      <c r="EG47" s="6"/>
      <c r="EH47" s="6"/>
      <c r="EI47" s="6"/>
      <c r="EJ47" s="6"/>
      <c r="EK47" s="6"/>
      <c r="EL47" s="6"/>
      <c r="EM47" s="6"/>
      <c r="EN47" s="6"/>
      <c r="EO47" s="6"/>
      <c r="EP47" s="6"/>
      <c r="EQ47" s="6"/>
      <c r="ER47" s="6"/>
      <c r="ES47" s="6"/>
      <c r="ET47" s="6"/>
      <c r="EU47" s="6"/>
      <c r="EV47" s="6"/>
      <c r="EW47" s="6"/>
      <c r="EX47" s="6"/>
      <c r="EY47" s="6"/>
      <c r="EZ47" s="6"/>
      <c r="FA47" s="6"/>
      <c r="FB47" s="6"/>
      <c r="FC47" s="6"/>
      <c r="FD47" s="6"/>
      <c r="FE47" s="6"/>
      <c r="FF47" s="6"/>
      <c r="FG47" s="6"/>
      <c r="FH47" s="6"/>
      <c r="FI47" s="6"/>
      <c r="FJ47" s="6"/>
      <c r="FK47" s="6"/>
      <c r="FL47" s="6"/>
      <c r="FM47" s="6"/>
      <c r="FN47" s="6"/>
      <c r="FO47" s="6"/>
      <c r="FP47" s="6"/>
      <c r="FQ47" s="6"/>
      <c r="FR47" s="6"/>
      <c r="FS47" s="6"/>
      <c r="FT47" s="6"/>
      <c r="FU47" s="6"/>
      <c r="FV47" s="6"/>
      <c r="FW47" s="6"/>
      <c r="FX47" s="6"/>
      <c r="FY47" s="6"/>
      <c r="FZ47" s="6"/>
      <c r="GA47" s="6"/>
      <c r="GB47" s="6"/>
      <c r="GC47" s="6"/>
      <c r="GD47" s="6"/>
      <c r="GE47" s="6"/>
      <c r="GF47" s="6"/>
      <c r="GG47" s="6"/>
      <c r="GH47" s="6"/>
      <c r="GI47" s="6"/>
      <c r="GJ47" s="6"/>
      <c r="GK47" s="6"/>
      <c r="GL47" s="6"/>
      <c r="GM47" s="6"/>
      <c r="GN47" s="6"/>
      <c r="GO47" s="6"/>
      <c r="GP47" s="6"/>
      <c r="GQ47" s="6"/>
      <c r="GR47" s="6"/>
      <c r="GS47" s="6"/>
      <c r="GT47" s="6"/>
      <c r="GU47" s="6"/>
      <c r="GV47" s="6"/>
      <c r="GW47" s="6"/>
      <c r="GX47" s="6"/>
      <c r="GY47" s="6"/>
      <c r="GZ47" s="6"/>
      <c r="HA47" s="6"/>
      <c r="HB47" s="6"/>
      <c r="HC47" s="6"/>
      <c r="HD47" s="6"/>
      <c r="HE47" s="6"/>
      <c r="HF47" s="6"/>
      <c r="HG47" s="6"/>
      <c r="HH47" s="6"/>
      <c r="HI47" s="6"/>
      <c r="HJ47" s="6"/>
      <c r="HK47" s="6"/>
      <c r="HL47" s="6"/>
      <c r="HM47" s="6"/>
      <c r="HN47" s="6"/>
      <c r="HO47" s="6"/>
      <c r="HP47" s="6"/>
      <c r="HQ47" s="6"/>
      <c r="HR47" s="6"/>
      <c r="HS47" s="6"/>
      <c r="HT47" s="6"/>
      <c r="HU47" s="6"/>
      <c r="HV47" s="6"/>
      <c r="HW47" s="6"/>
      <c r="HX47" s="6"/>
      <c r="HY47" s="6"/>
      <c r="HZ47" s="6"/>
      <c r="IA47" s="6"/>
      <c r="IB47" s="6"/>
      <c r="IC47" s="6"/>
      <c r="ID47" s="6"/>
      <c r="IE47" s="6"/>
      <c r="IF47" s="6"/>
      <c r="IG47" s="6"/>
      <c r="IH47" s="6"/>
      <c r="II47" s="6"/>
      <c r="IJ47" s="6"/>
      <c r="IK47" s="6"/>
      <c r="IL47" s="6"/>
      <c r="IM47" s="6"/>
      <c r="IN47" s="6"/>
      <c r="IO47" s="6"/>
      <c r="IP47" s="6"/>
      <c r="IQ47" s="6"/>
      <c r="IR47" s="6"/>
      <c r="IS47" s="6"/>
      <c r="IT47" s="6"/>
      <c r="IU47" s="6"/>
    </row>
    <row r="48" spans="1:255" ht="15" customHeight="1" x14ac:dyDescent="0.25">
      <c r="A48" s="4">
        <v>4.5999999999999996</v>
      </c>
      <c r="B48" s="2" t="s">
        <v>3</v>
      </c>
      <c r="C48" s="2" t="str">
        <f>'AC Opening'!B26</f>
        <v>SC IETF - update at WG15 Mid-Week</v>
      </c>
      <c r="D48" s="2" t="str">
        <f>'AC Opening'!C26</f>
        <v>Kivinen</v>
      </c>
      <c r="E48" s="145">
        <v>0</v>
      </c>
      <c r="F48" s="147">
        <f t="shared" si="1"/>
        <v>0.46597222222222212</v>
      </c>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K48" s="6"/>
      <c r="CL48" s="6"/>
      <c r="CM48" s="6"/>
      <c r="CN48" s="6"/>
      <c r="CO48" s="6"/>
      <c r="CP48" s="6"/>
      <c r="CQ48" s="6"/>
      <c r="CR48" s="6"/>
      <c r="CS48" s="6"/>
      <c r="CT48" s="6"/>
      <c r="CU48" s="6"/>
      <c r="CV48" s="6"/>
      <c r="CW48" s="6"/>
      <c r="CX48" s="6"/>
      <c r="CY48" s="6"/>
      <c r="CZ48" s="6"/>
      <c r="DA48" s="6"/>
      <c r="DB48" s="6"/>
      <c r="DC48" s="6"/>
      <c r="DD48" s="6"/>
      <c r="DE48" s="6"/>
      <c r="DF48" s="6"/>
      <c r="DG48" s="6"/>
      <c r="DH48" s="6"/>
      <c r="DI48" s="6"/>
      <c r="DJ48" s="6"/>
      <c r="DK48" s="6"/>
      <c r="DL48" s="6"/>
      <c r="DM48" s="6"/>
      <c r="DN48" s="6"/>
      <c r="DO48" s="6"/>
      <c r="DP48" s="6"/>
      <c r="DQ48" s="6"/>
      <c r="DR48" s="6"/>
      <c r="DS48" s="6"/>
      <c r="DT48" s="6"/>
      <c r="DU48" s="6"/>
      <c r="DV48" s="6"/>
      <c r="DW48" s="6"/>
      <c r="DX48" s="6"/>
      <c r="DY48" s="6"/>
      <c r="DZ48" s="6"/>
      <c r="EA48" s="6"/>
      <c r="EB48" s="6"/>
      <c r="EC48" s="6"/>
      <c r="ED48" s="6"/>
      <c r="EE48" s="6"/>
      <c r="EF48" s="6"/>
      <c r="EG48" s="6"/>
      <c r="EH48" s="6"/>
      <c r="EI48" s="6"/>
      <c r="EJ48" s="6"/>
      <c r="EK48" s="6"/>
      <c r="EL48" s="6"/>
      <c r="EM48" s="6"/>
      <c r="EN48" s="6"/>
      <c r="EO48" s="6"/>
      <c r="EP48" s="6"/>
      <c r="EQ48" s="6"/>
      <c r="ER48" s="6"/>
      <c r="ES48" s="6"/>
      <c r="ET48" s="6"/>
      <c r="EU48" s="6"/>
      <c r="EV48" s="6"/>
      <c r="EW48" s="6"/>
      <c r="EX48" s="6"/>
      <c r="EY48" s="6"/>
      <c r="EZ48" s="6"/>
      <c r="FA48" s="6"/>
      <c r="FB48" s="6"/>
      <c r="FC48" s="6"/>
      <c r="FD48" s="6"/>
      <c r="FE48" s="6"/>
      <c r="FF48" s="6"/>
      <c r="FG48" s="6"/>
      <c r="FH48" s="6"/>
      <c r="FI48" s="6"/>
      <c r="FJ48" s="6"/>
      <c r="FK48" s="6"/>
      <c r="FL48" s="6"/>
      <c r="FM48" s="6"/>
      <c r="FN48" s="6"/>
      <c r="FO48" s="6"/>
      <c r="FP48" s="6"/>
      <c r="FQ48" s="6"/>
      <c r="FR48" s="6"/>
      <c r="FS48" s="6"/>
      <c r="FT48" s="6"/>
      <c r="FU48" s="6"/>
      <c r="FV48" s="6"/>
      <c r="FW48" s="6"/>
      <c r="FX48" s="6"/>
      <c r="FY48" s="6"/>
      <c r="FZ48" s="6"/>
      <c r="GA48" s="6"/>
      <c r="GB48" s="6"/>
      <c r="GC48" s="6"/>
      <c r="GD48" s="6"/>
      <c r="GE48" s="6"/>
      <c r="GF48" s="6"/>
      <c r="GG48" s="6"/>
      <c r="GH48" s="6"/>
      <c r="GI48" s="6"/>
      <c r="GJ48" s="6"/>
      <c r="GK48" s="6"/>
      <c r="GL48" s="6"/>
      <c r="GM48" s="6"/>
      <c r="GN48" s="6"/>
      <c r="GO48" s="6"/>
      <c r="GP48" s="6"/>
      <c r="GQ48" s="6"/>
      <c r="GR48" s="6"/>
      <c r="GS48" s="6"/>
      <c r="GT48" s="6"/>
      <c r="GU48" s="6"/>
      <c r="GV48" s="6"/>
      <c r="GW48" s="6"/>
      <c r="GX48" s="6"/>
      <c r="GY48" s="6"/>
      <c r="GZ48" s="6"/>
      <c r="HA48" s="6"/>
      <c r="HB48" s="6"/>
      <c r="HC48" s="6"/>
      <c r="HD48" s="6"/>
      <c r="HE48" s="6"/>
      <c r="HF48" s="6"/>
      <c r="HG48" s="6"/>
      <c r="HH48" s="6"/>
      <c r="HI48" s="6"/>
      <c r="HJ48" s="6"/>
      <c r="HK48" s="6"/>
      <c r="HL48" s="6"/>
      <c r="HM48" s="6"/>
      <c r="HN48" s="6"/>
      <c r="HO48" s="6"/>
      <c r="HP48" s="6"/>
      <c r="HQ48" s="6"/>
      <c r="HR48" s="6"/>
      <c r="HS48" s="6"/>
      <c r="HT48" s="6"/>
      <c r="HU48" s="6"/>
      <c r="HV48" s="6"/>
      <c r="HW48" s="6"/>
      <c r="HX48" s="6"/>
      <c r="HY48" s="6"/>
      <c r="HZ48" s="6"/>
      <c r="IA48" s="6"/>
      <c r="IB48" s="6"/>
      <c r="IC48" s="6"/>
      <c r="ID48" s="6"/>
      <c r="IE48" s="6"/>
      <c r="IF48" s="6"/>
      <c r="IG48" s="6"/>
      <c r="IH48" s="6"/>
      <c r="II48" s="6"/>
      <c r="IJ48" s="6"/>
      <c r="IK48" s="6"/>
      <c r="IL48" s="6"/>
      <c r="IM48" s="6"/>
      <c r="IN48" s="6"/>
      <c r="IO48" s="6"/>
      <c r="IP48" s="6"/>
      <c r="IQ48" s="6"/>
      <c r="IR48" s="6"/>
      <c r="IS48" s="6"/>
      <c r="IT48" s="6"/>
      <c r="IU48" s="6"/>
    </row>
    <row r="49" spans="1:255" ht="15" customHeight="1" x14ac:dyDescent="0.25">
      <c r="A49" s="4">
        <v>4.7</v>
      </c>
      <c r="B49" s="2" t="s">
        <v>3</v>
      </c>
      <c r="C49" s="2" t="str">
        <f>'AC Opening'!B27</f>
        <v>TG 4ae Ascon Cryptographic Algorithms Amendment</v>
      </c>
      <c r="D49" s="2" t="str">
        <f>'AC Opening'!C27</f>
        <v>Kivinen</v>
      </c>
      <c r="E49" s="145">
        <v>2</v>
      </c>
      <c r="F49" s="147">
        <f t="shared" si="1"/>
        <v>0.46597222222222212</v>
      </c>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c r="BT49" s="6"/>
      <c r="BU49" s="6"/>
      <c r="BV49" s="6"/>
      <c r="BW49" s="6"/>
      <c r="BX49" s="6"/>
      <c r="BY49" s="6"/>
      <c r="BZ49" s="6"/>
      <c r="CA49" s="6"/>
      <c r="CB49" s="6"/>
      <c r="CC49" s="6"/>
      <c r="CD49" s="6"/>
      <c r="CE49" s="6"/>
      <c r="CF49" s="6"/>
      <c r="CG49" s="6"/>
      <c r="CH49" s="6"/>
      <c r="CI49" s="6"/>
      <c r="CJ49" s="6"/>
      <c r="CK49" s="6"/>
      <c r="CL49" s="6"/>
      <c r="CM49" s="6"/>
      <c r="CN49" s="6"/>
      <c r="CO49" s="6"/>
      <c r="CP49" s="6"/>
      <c r="CQ49" s="6"/>
      <c r="CR49" s="6"/>
      <c r="CS49" s="6"/>
      <c r="CT49" s="6"/>
      <c r="CU49" s="6"/>
      <c r="CV49" s="6"/>
      <c r="CW49" s="6"/>
      <c r="CX49" s="6"/>
      <c r="CY49" s="6"/>
      <c r="CZ49" s="6"/>
      <c r="DA49" s="6"/>
      <c r="DB49" s="6"/>
      <c r="DC49" s="6"/>
      <c r="DD49" s="6"/>
      <c r="DE49" s="6"/>
      <c r="DF49" s="6"/>
      <c r="DG49" s="6"/>
      <c r="DH49" s="6"/>
      <c r="DI49" s="6"/>
      <c r="DJ49" s="6"/>
      <c r="DK49" s="6"/>
      <c r="DL49" s="6"/>
      <c r="DM49" s="6"/>
      <c r="DN49" s="6"/>
      <c r="DO49" s="6"/>
      <c r="DP49" s="6"/>
      <c r="DQ49" s="6"/>
      <c r="DR49" s="6"/>
      <c r="DS49" s="6"/>
      <c r="DT49" s="6"/>
      <c r="DU49" s="6"/>
      <c r="DV49" s="6"/>
      <c r="DW49" s="6"/>
      <c r="DX49" s="6"/>
      <c r="DY49" s="6"/>
      <c r="DZ49" s="6"/>
      <c r="EA49" s="6"/>
      <c r="EB49" s="6"/>
      <c r="EC49" s="6"/>
      <c r="ED49" s="6"/>
      <c r="EE49" s="6"/>
      <c r="EF49" s="6"/>
      <c r="EG49" s="6"/>
      <c r="EH49" s="6"/>
      <c r="EI49" s="6"/>
      <c r="EJ49" s="6"/>
      <c r="EK49" s="6"/>
      <c r="EL49" s="6"/>
      <c r="EM49" s="6"/>
      <c r="EN49" s="6"/>
      <c r="EO49" s="6"/>
      <c r="EP49" s="6"/>
      <c r="EQ49" s="6"/>
      <c r="ER49" s="6"/>
      <c r="ES49" s="6"/>
      <c r="ET49" s="6"/>
      <c r="EU49" s="6"/>
      <c r="EV49" s="6"/>
      <c r="EW49" s="6"/>
      <c r="EX49" s="6"/>
      <c r="EY49" s="6"/>
      <c r="EZ49" s="6"/>
      <c r="FA49" s="6"/>
      <c r="FB49" s="6"/>
      <c r="FC49" s="6"/>
      <c r="FD49" s="6"/>
      <c r="FE49" s="6"/>
      <c r="FF49" s="6"/>
      <c r="FG49" s="6"/>
      <c r="FH49" s="6"/>
      <c r="FI49" s="6"/>
      <c r="FJ49" s="6"/>
      <c r="FK49" s="6"/>
      <c r="FL49" s="6"/>
      <c r="FM49" s="6"/>
      <c r="FN49" s="6"/>
      <c r="FO49" s="6"/>
      <c r="FP49" s="6"/>
      <c r="FQ49" s="6"/>
      <c r="FR49" s="6"/>
      <c r="FS49" s="6"/>
      <c r="FT49" s="6"/>
      <c r="FU49" s="6"/>
      <c r="FV49" s="6"/>
      <c r="FW49" s="6"/>
      <c r="FX49" s="6"/>
      <c r="FY49" s="6"/>
      <c r="FZ49" s="6"/>
      <c r="GA49" s="6"/>
      <c r="GB49" s="6"/>
      <c r="GC49" s="6"/>
      <c r="GD49" s="6"/>
      <c r="GE49" s="6"/>
      <c r="GF49" s="6"/>
      <c r="GG49" s="6"/>
      <c r="GH49" s="6"/>
      <c r="GI49" s="6"/>
      <c r="GJ49" s="6"/>
      <c r="GK49" s="6"/>
      <c r="GL49" s="6"/>
      <c r="GM49" s="6"/>
      <c r="GN49" s="6"/>
      <c r="GO49" s="6"/>
      <c r="GP49" s="6"/>
      <c r="GQ49" s="6"/>
      <c r="GR49" s="6"/>
      <c r="GS49" s="6"/>
      <c r="GT49" s="6"/>
      <c r="GU49" s="6"/>
      <c r="GV49" s="6"/>
      <c r="GW49" s="6"/>
      <c r="GX49" s="6"/>
      <c r="GY49" s="6"/>
      <c r="GZ49" s="6"/>
      <c r="HA49" s="6"/>
      <c r="HB49" s="6"/>
      <c r="HC49" s="6"/>
      <c r="HD49" s="6"/>
      <c r="HE49" s="6"/>
      <c r="HF49" s="6"/>
      <c r="HG49" s="6"/>
      <c r="HH49" s="6"/>
      <c r="HI49" s="6"/>
      <c r="HJ49" s="6"/>
      <c r="HK49" s="6"/>
      <c r="HL49" s="6"/>
      <c r="HM49" s="6"/>
      <c r="HN49" s="6"/>
      <c r="HO49" s="6"/>
      <c r="HP49" s="6"/>
      <c r="HQ49" s="6"/>
      <c r="HR49" s="6"/>
      <c r="HS49" s="6"/>
      <c r="HT49" s="6"/>
      <c r="HU49" s="6"/>
      <c r="HV49" s="6"/>
      <c r="HW49" s="6"/>
      <c r="HX49" s="6"/>
      <c r="HY49" s="6"/>
      <c r="HZ49" s="6"/>
      <c r="IA49" s="6"/>
      <c r="IB49" s="6"/>
      <c r="IC49" s="6"/>
      <c r="ID49" s="6"/>
      <c r="IE49" s="6"/>
      <c r="IF49" s="6"/>
      <c r="IG49" s="6"/>
      <c r="IH49" s="6"/>
      <c r="II49" s="6"/>
      <c r="IJ49" s="6"/>
      <c r="IK49" s="6"/>
      <c r="IL49" s="6"/>
      <c r="IM49" s="6"/>
      <c r="IN49" s="6"/>
      <c r="IO49" s="6"/>
      <c r="IP49" s="6"/>
      <c r="IQ49" s="6"/>
      <c r="IR49" s="6"/>
      <c r="IS49" s="6"/>
      <c r="IT49" s="6"/>
      <c r="IU49" s="6"/>
    </row>
    <row r="50" spans="1:255" ht="15" customHeight="1" x14ac:dyDescent="0.25">
      <c r="A50" s="4" t="s">
        <v>241</v>
      </c>
      <c r="B50" s="2" t="s">
        <v>3</v>
      </c>
      <c r="C50" s="2" t="str">
        <f>'AC Opening'!B28</f>
        <v>TG 9a EDHOC KMP Amendment</v>
      </c>
      <c r="D50" s="2" t="str">
        <f>'AC Opening'!C28</f>
        <v>Kivinen</v>
      </c>
      <c r="E50" s="145">
        <v>2</v>
      </c>
      <c r="F50" s="147">
        <f t="shared" si="1"/>
        <v>0.46736111111111101</v>
      </c>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6"/>
      <c r="BT50" s="6"/>
      <c r="BU50" s="6"/>
      <c r="BV50" s="6"/>
      <c r="BW50" s="6"/>
      <c r="BX50" s="6"/>
      <c r="BY50" s="6"/>
      <c r="BZ50" s="6"/>
      <c r="CA50" s="6"/>
      <c r="CB50" s="6"/>
      <c r="CC50" s="6"/>
      <c r="CD50" s="6"/>
      <c r="CE50" s="6"/>
      <c r="CF50" s="6"/>
      <c r="CG50" s="6"/>
      <c r="CH50" s="6"/>
      <c r="CI50" s="6"/>
      <c r="CJ50" s="6"/>
      <c r="CK50" s="6"/>
      <c r="CL50" s="6"/>
      <c r="CM50" s="6"/>
      <c r="CN50" s="6"/>
      <c r="CO50" s="6"/>
      <c r="CP50" s="6"/>
      <c r="CQ50" s="6"/>
      <c r="CR50" s="6"/>
      <c r="CS50" s="6"/>
      <c r="CT50" s="6"/>
      <c r="CU50" s="6"/>
      <c r="CV50" s="6"/>
      <c r="CW50" s="6"/>
      <c r="CX50" s="6"/>
      <c r="CY50" s="6"/>
      <c r="CZ50" s="6"/>
      <c r="DA50" s="6"/>
      <c r="DB50" s="6"/>
      <c r="DC50" s="6"/>
      <c r="DD50" s="6"/>
      <c r="DE50" s="6"/>
      <c r="DF50" s="6"/>
      <c r="DG50" s="6"/>
      <c r="DH50" s="6"/>
      <c r="DI50" s="6"/>
      <c r="DJ50" s="6"/>
      <c r="DK50" s="6"/>
      <c r="DL50" s="6"/>
      <c r="DM50" s="6"/>
      <c r="DN50" s="6"/>
      <c r="DO50" s="6"/>
      <c r="DP50" s="6"/>
      <c r="DQ50" s="6"/>
      <c r="DR50" s="6"/>
      <c r="DS50" s="6"/>
      <c r="DT50" s="6"/>
      <c r="DU50" s="6"/>
      <c r="DV50" s="6"/>
      <c r="DW50" s="6"/>
      <c r="DX50" s="6"/>
      <c r="DY50" s="6"/>
      <c r="DZ50" s="6"/>
      <c r="EA50" s="6"/>
      <c r="EB50" s="6"/>
      <c r="EC50" s="6"/>
      <c r="ED50" s="6"/>
      <c r="EE50" s="6"/>
      <c r="EF50" s="6"/>
      <c r="EG50" s="6"/>
      <c r="EH50" s="6"/>
      <c r="EI50" s="6"/>
      <c r="EJ50" s="6"/>
      <c r="EK50" s="6"/>
      <c r="EL50" s="6"/>
      <c r="EM50" s="6"/>
      <c r="EN50" s="6"/>
      <c r="EO50" s="6"/>
      <c r="EP50" s="6"/>
      <c r="EQ50" s="6"/>
      <c r="ER50" s="6"/>
      <c r="ES50" s="6"/>
      <c r="ET50" s="6"/>
      <c r="EU50" s="6"/>
      <c r="EV50" s="6"/>
      <c r="EW50" s="6"/>
      <c r="EX50" s="6"/>
      <c r="EY50" s="6"/>
      <c r="EZ50" s="6"/>
      <c r="FA50" s="6"/>
      <c r="FB50" s="6"/>
      <c r="FC50" s="6"/>
      <c r="FD50" s="6"/>
      <c r="FE50" s="6"/>
      <c r="FF50" s="6"/>
      <c r="FG50" s="6"/>
      <c r="FH50" s="6"/>
      <c r="FI50" s="6"/>
      <c r="FJ50" s="6"/>
      <c r="FK50" s="6"/>
      <c r="FL50" s="6"/>
      <c r="FM50" s="6"/>
      <c r="FN50" s="6"/>
      <c r="FO50" s="6"/>
      <c r="FP50" s="6"/>
      <c r="FQ50" s="6"/>
      <c r="FR50" s="6"/>
      <c r="FS50" s="6"/>
      <c r="FT50" s="6"/>
      <c r="FU50" s="6"/>
      <c r="FV50" s="6"/>
      <c r="FW50" s="6"/>
      <c r="FX50" s="6"/>
      <c r="FY50" s="6"/>
      <c r="FZ50" s="6"/>
      <c r="GA50" s="6"/>
      <c r="GB50" s="6"/>
      <c r="GC50" s="6"/>
      <c r="GD50" s="6"/>
      <c r="GE50" s="6"/>
      <c r="GF50" s="6"/>
      <c r="GG50" s="6"/>
      <c r="GH50" s="6"/>
      <c r="GI50" s="6"/>
      <c r="GJ50" s="6"/>
      <c r="GK50" s="6"/>
      <c r="GL50" s="6"/>
      <c r="GM50" s="6"/>
      <c r="GN50" s="6"/>
      <c r="GO50" s="6"/>
      <c r="GP50" s="6"/>
      <c r="GQ50" s="6"/>
      <c r="GR50" s="6"/>
      <c r="GS50" s="6"/>
      <c r="GT50" s="6"/>
      <c r="GU50" s="6"/>
      <c r="GV50" s="6"/>
      <c r="GW50" s="6"/>
      <c r="GX50" s="6"/>
      <c r="GY50" s="6"/>
      <c r="GZ50" s="6"/>
      <c r="HA50" s="6"/>
      <c r="HB50" s="6"/>
      <c r="HC50" s="6"/>
      <c r="HD50" s="6"/>
      <c r="HE50" s="6"/>
      <c r="HF50" s="6"/>
      <c r="HG50" s="6"/>
      <c r="HH50" s="6"/>
      <c r="HI50" s="6"/>
      <c r="HJ50" s="6"/>
      <c r="HK50" s="6"/>
      <c r="HL50" s="6"/>
      <c r="HM50" s="6"/>
      <c r="HN50" s="6"/>
      <c r="HO50" s="6"/>
      <c r="HP50" s="6"/>
      <c r="HQ50" s="6"/>
      <c r="HR50" s="6"/>
      <c r="HS50" s="6"/>
      <c r="HT50" s="6"/>
      <c r="HU50" s="6"/>
      <c r="HV50" s="6"/>
      <c r="HW50" s="6"/>
      <c r="HX50" s="6"/>
      <c r="HY50" s="6"/>
      <c r="HZ50" s="6"/>
      <c r="IA50" s="6"/>
      <c r="IB50" s="6"/>
      <c r="IC50" s="6"/>
      <c r="ID50" s="6"/>
      <c r="IE50" s="6"/>
      <c r="IF50" s="6"/>
      <c r="IG50" s="6"/>
      <c r="IH50" s="6"/>
      <c r="II50" s="6"/>
      <c r="IJ50" s="6"/>
      <c r="IK50" s="6"/>
      <c r="IL50" s="6"/>
      <c r="IM50" s="6"/>
      <c r="IN50" s="6"/>
      <c r="IO50" s="6"/>
      <c r="IP50" s="6"/>
      <c r="IQ50" s="6"/>
      <c r="IR50" s="6"/>
      <c r="IS50" s="6"/>
      <c r="IT50" s="6"/>
      <c r="IU50" s="6"/>
    </row>
    <row r="51" spans="1:255" ht="15" customHeight="1" x14ac:dyDescent="0.25">
      <c r="A51" s="4">
        <v>4.9000000000000004</v>
      </c>
      <c r="B51" s="2" t="s">
        <v>3</v>
      </c>
      <c r="C51" s="2" t="str">
        <f>'AC Opening'!B29</f>
        <v>TG 4ad NG SUN PHYs Amendment</v>
      </c>
      <c r="D51" s="2" t="str">
        <f>'AC Opening'!C29</f>
        <v>Beecher</v>
      </c>
      <c r="E51" s="145">
        <v>2</v>
      </c>
      <c r="F51" s="147">
        <f t="shared" si="1"/>
        <v>0.46874999999999989</v>
      </c>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S51" s="6"/>
      <c r="BT51" s="6"/>
      <c r="BU51" s="6"/>
      <c r="BV51" s="6"/>
      <c r="BW51" s="6"/>
      <c r="BX51" s="6"/>
      <c r="BY51" s="6"/>
      <c r="BZ51" s="6"/>
      <c r="CA51" s="6"/>
      <c r="CB51" s="6"/>
      <c r="CC51" s="6"/>
      <c r="CD51" s="6"/>
      <c r="CE51" s="6"/>
      <c r="CF51" s="6"/>
      <c r="CG51" s="6"/>
      <c r="CH51" s="6"/>
      <c r="CI51" s="6"/>
      <c r="CJ51" s="6"/>
      <c r="CK51" s="6"/>
      <c r="CL51" s="6"/>
      <c r="CM51" s="6"/>
      <c r="CN51" s="6"/>
      <c r="CO51" s="6"/>
      <c r="CP51" s="6"/>
      <c r="CQ51" s="6"/>
      <c r="CR51" s="6"/>
      <c r="CS51" s="6"/>
      <c r="CT51" s="6"/>
      <c r="CU51" s="6"/>
      <c r="CV51" s="6"/>
      <c r="CW51" s="6"/>
      <c r="CX51" s="6"/>
      <c r="CY51" s="6"/>
      <c r="CZ51" s="6"/>
      <c r="DA51" s="6"/>
      <c r="DB51" s="6"/>
      <c r="DC51" s="6"/>
      <c r="DD51" s="6"/>
      <c r="DE51" s="6"/>
      <c r="DF51" s="6"/>
      <c r="DG51" s="6"/>
      <c r="DH51" s="6"/>
      <c r="DI51" s="6"/>
      <c r="DJ51" s="6"/>
      <c r="DK51" s="6"/>
      <c r="DL51" s="6"/>
      <c r="DM51" s="6"/>
      <c r="DN51" s="6"/>
      <c r="DO51" s="6"/>
      <c r="DP51" s="6"/>
      <c r="DQ51" s="6"/>
      <c r="DR51" s="6"/>
      <c r="DS51" s="6"/>
      <c r="DT51" s="6"/>
      <c r="DU51" s="6"/>
      <c r="DV51" s="6"/>
      <c r="DW51" s="6"/>
      <c r="DX51" s="6"/>
      <c r="DY51" s="6"/>
      <c r="DZ51" s="6"/>
      <c r="EA51" s="6"/>
      <c r="EB51" s="6"/>
      <c r="EC51" s="6"/>
      <c r="ED51" s="6"/>
      <c r="EE51" s="6"/>
      <c r="EF51" s="6"/>
      <c r="EG51" s="6"/>
      <c r="EH51" s="6"/>
      <c r="EI51" s="6"/>
      <c r="EJ51" s="6"/>
      <c r="EK51" s="6"/>
      <c r="EL51" s="6"/>
      <c r="EM51" s="6"/>
      <c r="EN51" s="6"/>
      <c r="EO51" s="6"/>
      <c r="EP51" s="6"/>
      <c r="EQ51" s="6"/>
      <c r="ER51" s="6"/>
      <c r="ES51" s="6"/>
      <c r="ET51" s="6"/>
      <c r="EU51" s="6"/>
      <c r="EV51" s="6"/>
      <c r="EW51" s="6"/>
      <c r="EX51" s="6"/>
      <c r="EY51" s="6"/>
      <c r="EZ51" s="6"/>
      <c r="FA51" s="6"/>
      <c r="FB51" s="6"/>
      <c r="FC51" s="6"/>
      <c r="FD51" s="6"/>
      <c r="FE51" s="6"/>
      <c r="FF51" s="6"/>
      <c r="FG51" s="6"/>
      <c r="FH51" s="6"/>
      <c r="FI51" s="6"/>
      <c r="FJ51" s="6"/>
      <c r="FK51" s="6"/>
      <c r="FL51" s="6"/>
      <c r="FM51" s="6"/>
      <c r="FN51" s="6"/>
      <c r="FO51" s="6"/>
      <c r="FP51" s="6"/>
      <c r="FQ51" s="6"/>
      <c r="FR51" s="6"/>
      <c r="FS51" s="6"/>
      <c r="FT51" s="6"/>
      <c r="FU51" s="6"/>
      <c r="FV51" s="6"/>
      <c r="FW51" s="6"/>
      <c r="FX51" s="6"/>
      <c r="FY51" s="6"/>
      <c r="FZ51" s="6"/>
      <c r="GA51" s="6"/>
      <c r="GB51" s="6"/>
      <c r="GC51" s="6"/>
      <c r="GD51" s="6"/>
      <c r="GE51" s="6"/>
      <c r="GF51" s="6"/>
      <c r="GG51" s="6"/>
      <c r="GH51" s="6"/>
      <c r="GI51" s="6"/>
      <c r="GJ51" s="6"/>
      <c r="GK51" s="6"/>
      <c r="GL51" s="6"/>
      <c r="GM51" s="6"/>
      <c r="GN51" s="6"/>
      <c r="GO51" s="6"/>
      <c r="GP51" s="6"/>
      <c r="GQ51" s="6"/>
      <c r="GR51" s="6"/>
      <c r="GS51" s="6"/>
      <c r="GT51" s="6"/>
      <c r="GU51" s="6"/>
      <c r="GV51" s="6"/>
      <c r="GW51" s="6"/>
      <c r="GX51" s="6"/>
      <c r="GY51" s="6"/>
      <c r="GZ51" s="6"/>
      <c r="HA51" s="6"/>
      <c r="HB51" s="6"/>
      <c r="HC51" s="6"/>
      <c r="HD51" s="6"/>
      <c r="HE51" s="6"/>
      <c r="HF51" s="6"/>
      <c r="HG51" s="6"/>
      <c r="HH51" s="6"/>
      <c r="HI51" s="6"/>
      <c r="HJ51" s="6"/>
      <c r="HK51" s="6"/>
      <c r="HL51" s="6"/>
      <c r="HM51" s="6"/>
      <c r="HN51" s="6"/>
      <c r="HO51" s="6"/>
      <c r="HP51" s="6"/>
      <c r="HQ51" s="6"/>
      <c r="HR51" s="6"/>
      <c r="HS51" s="6"/>
      <c r="HT51" s="6"/>
      <c r="HU51" s="6"/>
      <c r="HV51" s="6"/>
      <c r="HW51" s="6"/>
      <c r="HX51" s="6"/>
      <c r="HY51" s="6"/>
      <c r="HZ51" s="6"/>
      <c r="IA51" s="6"/>
      <c r="IB51" s="6"/>
      <c r="IC51" s="6"/>
      <c r="ID51" s="6"/>
      <c r="IE51" s="6"/>
      <c r="IF51" s="6"/>
      <c r="IG51" s="6"/>
      <c r="IH51" s="6"/>
      <c r="II51" s="6"/>
      <c r="IJ51" s="6"/>
      <c r="IK51" s="6"/>
      <c r="IL51" s="6"/>
      <c r="IM51" s="6"/>
      <c r="IN51" s="6"/>
      <c r="IO51" s="6"/>
      <c r="IP51" s="6"/>
      <c r="IQ51" s="6"/>
      <c r="IR51" s="6"/>
      <c r="IS51" s="6"/>
      <c r="IT51" s="6"/>
      <c r="IU51" s="6"/>
    </row>
    <row r="52" spans="1:255" ht="15" customHeight="1" x14ac:dyDescent="0.25">
      <c r="A52" s="4" t="s">
        <v>171</v>
      </c>
      <c r="B52" s="2" t="s">
        <v>3</v>
      </c>
      <c r="C52" s="2" t="str">
        <f>'AC Opening'!B30</f>
        <v>Joint .15/.1 Mtg.</v>
      </c>
      <c r="D52" s="2" t="str">
        <f>'AC Opening'!C30</f>
        <v>Beecher</v>
      </c>
      <c r="E52" s="145">
        <v>2</v>
      </c>
      <c r="F52" s="147">
        <f t="shared" si="1"/>
        <v>0.47013888888888877</v>
      </c>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c r="BR52" s="6"/>
      <c r="BS52" s="6"/>
      <c r="BT52" s="6"/>
      <c r="BU52" s="6"/>
      <c r="BV52" s="6"/>
      <c r="BW52" s="6"/>
      <c r="BX52" s="6"/>
      <c r="BY52" s="6"/>
      <c r="BZ52" s="6"/>
      <c r="CA52" s="6"/>
      <c r="CB52" s="6"/>
      <c r="CC52" s="6"/>
      <c r="CD52" s="6"/>
      <c r="CE52" s="6"/>
      <c r="CF52" s="6"/>
      <c r="CG52" s="6"/>
      <c r="CH52" s="6"/>
      <c r="CI52" s="6"/>
      <c r="CJ52" s="6"/>
      <c r="CK52" s="6"/>
      <c r="CL52" s="6"/>
      <c r="CM52" s="6"/>
      <c r="CN52" s="6"/>
      <c r="CO52" s="6"/>
      <c r="CP52" s="6"/>
      <c r="CQ52" s="6"/>
      <c r="CR52" s="6"/>
      <c r="CS52" s="6"/>
      <c r="CT52" s="6"/>
      <c r="CU52" s="6"/>
      <c r="CV52" s="6"/>
      <c r="CW52" s="6"/>
      <c r="CX52" s="6"/>
      <c r="CY52" s="6"/>
      <c r="CZ52" s="6"/>
      <c r="DA52" s="6"/>
      <c r="DB52" s="6"/>
      <c r="DC52" s="6"/>
      <c r="DD52" s="6"/>
      <c r="DE52" s="6"/>
      <c r="DF52" s="6"/>
      <c r="DG52" s="6"/>
      <c r="DH52" s="6"/>
      <c r="DI52" s="6"/>
      <c r="DJ52" s="6"/>
      <c r="DK52" s="6"/>
      <c r="DL52" s="6"/>
      <c r="DM52" s="6"/>
      <c r="DN52" s="6"/>
      <c r="DO52" s="6"/>
      <c r="DP52" s="6"/>
      <c r="DQ52" s="6"/>
      <c r="DR52" s="6"/>
      <c r="DS52" s="6"/>
      <c r="DT52" s="6"/>
      <c r="DU52" s="6"/>
      <c r="DV52" s="6"/>
      <c r="DW52" s="6"/>
      <c r="DX52" s="6"/>
      <c r="DY52" s="6"/>
      <c r="DZ52" s="6"/>
      <c r="EA52" s="6"/>
      <c r="EB52" s="6"/>
      <c r="EC52" s="6"/>
      <c r="ED52" s="6"/>
      <c r="EE52" s="6"/>
      <c r="EF52" s="6"/>
      <c r="EG52" s="6"/>
      <c r="EH52" s="6"/>
      <c r="EI52" s="6"/>
      <c r="EJ52" s="6"/>
      <c r="EK52" s="6"/>
      <c r="EL52" s="6"/>
      <c r="EM52" s="6"/>
      <c r="EN52" s="6"/>
      <c r="EO52" s="6"/>
      <c r="EP52" s="6"/>
      <c r="EQ52" s="6"/>
      <c r="ER52" s="6"/>
      <c r="ES52" s="6"/>
      <c r="ET52" s="6"/>
      <c r="EU52" s="6"/>
      <c r="EV52" s="6"/>
      <c r="EW52" s="6"/>
      <c r="EX52" s="6"/>
      <c r="EY52" s="6"/>
      <c r="EZ52" s="6"/>
      <c r="FA52" s="6"/>
      <c r="FB52" s="6"/>
      <c r="FC52" s="6"/>
      <c r="FD52" s="6"/>
      <c r="FE52" s="6"/>
      <c r="FF52" s="6"/>
      <c r="FG52" s="6"/>
      <c r="FH52" s="6"/>
      <c r="FI52" s="6"/>
      <c r="FJ52" s="6"/>
      <c r="FK52" s="6"/>
      <c r="FL52" s="6"/>
      <c r="FM52" s="6"/>
      <c r="FN52" s="6"/>
      <c r="FO52" s="6"/>
      <c r="FP52" s="6"/>
      <c r="FQ52" s="6"/>
      <c r="FR52" s="6"/>
      <c r="FS52" s="6"/>
      <c r="FT52" s="6"/>
      <c r="FU52" s="6"/>
      <c r="FV52" s="6"/>
      <c r="FW52" s="6"/>
      <c r="FX52" s="6"/>
      <c r="FY52" s="6"/>
      <c r="FZ52" s="6"/>
      <c r="GA52" s="6"/>
      <c r="GB52" s="6"/>
      <c r="GC52" s="6"/>
      <c r="GD52" s="6"/>
      <c r="GE52" s="6"/>
      <c r="GF52" s="6"/>
      <c r="GG52" s="6"/>
      <c r="GH52" s="6"/>
      <c r="GI52" s="6"/>
      <c r="GJ52" s="6"/>
      <c r="GK52" s="6"/>
      <c r="GL52" s="6"/>
      <c r="GM52" s="6"/>
      <c r="GN52" s="6"/>
      <c r="GO52" s="6"/>
      <c r="GP52" s="6"/>
      <c r="GQ52" s="6"/>
      <c r="GR52" s="6"/>
      <c r="GS52" s="6"/>
      <c r="GT52" s="6"/>
      <c r="GU52" s="6"/>
      <c r="GV52" s="6"/>
      <c r="GW52" s="6"/>
      <c r="GX52" s="6"/>
      <c r="GY52" s="6"/>
      <c r="GZ52" s="6"/>
      <c r="HA52" s="6"/>
      <c r="HB52" s="6"/>
      <c r="HC52" s="6"/>
      <c r="HD52" s="6"/>
      <c r="HE52" s="6"/>
      <c r="HF52" s="6"/>
      <c r="HG52" s="6"/>
      <c r="HH52" s="6"/>
      <c r="HI52" s="6"/>
      <c r="HJ52" s="6"/>
      <c r="HK52" s="6"/>
      <c r="HL52" s="6"/>
      <c r="HM52" s="6"/>
      <c r="HN52" s="6"/>
      <c r="HO52" s="6"/>
      <c r="HP52" s="6"/>
      <c r="HQ52" s="6"/>
      <c r="HR52" s="6"/>
      <c r="HS52" s="6"/>
      <c r="HT52" s="6"/>
      <c r="HU52" s="6"/>
      <c r="HV52" s="6"/>
      <c r="HW52" s="6"/>
      <c r="HX52" s="6"/>
      <c r="HY52" s="6"/>
      <c r="HZ52" s="6"/>
      <c r="IA52" s="6"/>
      <c r="IB52" s="6"/>
      <c r="IC52" s="6"/>
      <c r="ID52" s="6"/>
      <c r="IE52" s="6"/>
      <c r="IF52" s="6"/>
      <c r="IG52" s="6"/>
      <c r="IH52" s="6"/>
      <c r="II52" s="6"/>
      <c r="IJ52" s="6"/>
      <c r="IK52" s="6"/>
      <c r="IL52" s="6"/>
      <c r="IM52" s="6"/>
      <c r="IN52" s="6"/>
      <c r="IO52" s="6"/>
      <c r="IP52" s="6"/>
      <c r="IQ52" s="6"/>
      <c r="IR52" s="6"/>
      <c r="IS52" s="6"/>
      <c r="IT52" s="6"/>
      <c r="IU52" s="6"/>
    </row>
    <row r="53" spans="1:255" ht="15" customHeight="1" x14ac:dyDescent="0.25">
      <c r="A53" s="4">
        <v>4.1100000000000003</v>
      </c>
      <c r="B53" s="2" t="s">
        <v>3</v>
      </c>
      <c r="C53" s="2" t="str">
        <f>'AC Opening'!B31</f>
        <v>SC MAINT/RULES</v>
      </c>
      <c r="D53" s="2" t="str">
        <f>'AC Opening'!C31</f>
        <v>Beecher</v>
      </c>
      <c r="E53" s="145">
        <v>2</v>
      </c>
      <c r="F53" s="147">
        <f t="shared" si="1"/>
        <v>0.47152777777777766</v>
      </c>
      <c r="G53" s="6"/>
      <c r="H53" s="6"/>
      <c r="I53" s="6"/>
      <c r="J53" s="6"/>
      <c r="K53" s="6"/>
      <c r="L53" s="6"/>
      <c r="M53" s="6"/>
      <c r="N53" s="6"/>
      <c r="O53" s="6"/>
      <c r="P53" s="6"/>
      <c r="Q53" s="6"/>
      <c r="R53" s="6"/>
      <c r="S53" s="6"/>
      <c r="T53" s="6"/>
      <c r="U53" s="6"/>
      <c r="V53" s="6"/>
      <c r="W53" s="6"/>
      <c r="X53" s="6"/>
      <c r="Y53" s="6"/>
      <c r="Z53" s="6"/>
      <c r="AA53" s="6"/>
      <c r="AB53" s="6"/>
      <c r="AC53" s="6"/>
      <c r="AD53" s="6"/>
      <c r="AE53" s="6"/>
      <c r="AF53" s="6"/>
      <c r="AG53" s="6"/>
      <c r="AH53" s="6"/>
      <c r="AI53" s="6"/>
      <c r="AJ53" s="6"/>
      <c r="AK53" s="6"/>
      <c r="AL53" s="6"/>
      <c r="AM53" s="6"/>
      <c r="AN53" s="6"/>
      <c r="AO53" s="6"/>
      <c r="AP53" s="6"/>
      <c r="AQ53" s="6"/>
      <c r="AR53" s="6"/>
      <c r="AS53" s="6"/>
      <c r="AT53" s="6"/>
      <c r="AU53" s="6"/>
      <c r="AV53" s="6"/>
      <c r="AW53" s="6"/>
      <c r="AX53" s="6"/>
      <c r="AY53" s="6"/>
      <c r="AZ53" s="6"/>
      <c r="BA53" s="6"/>
      <c r="BB53" s="6"/>
      <c r="BC53" s="6"/>
      <c r="BD53" s="6"/>
      <c r="BE53" s="6"/>
      <c r="BF53" s="6"/>
      <c r="BG53" s="6"/>
      <c r="BH53" s="6"/>
      <c r="BI53" s="6"/>
      <c r="BJ53" s="6"/>
      <c r="BK53" s="6"/>
      <c r="BL53" s="6"/>
      <c r="BM53" s="6"/>
      <c r="BN53" s="6"/>
      <c r="BO53" s="6"/>
      <c r="BP53" s="6"/>
      <c r="BQ53" s="6"/>
      <c r="BR53" s="6"/>
      <c r="BS53" s="6"/>
      <c r="BT53" s="6"/>
      <c r="BU53" s="6"/>
      <c r="BV53" s="6"/>
      <c r="BW53" s="6"/>
      <c r="BX53" s="6"/>
      <c r="BY53" s="6"/>
      <c r="BZ53" s="6"/>
      <c r="CA53" s="6"/>
      <c r="CB53" s="6"/>
      <c r="CC53" s="6"/>
      <c r="CD53" s="6"/>
      <c r="CE53" s="6"/>
      <c r="CF53" s="6"/>
      <c r="CG53" s="6"/>
      <c r="CH53" s="6"/>
      <c r="CI53" s="6"/>
      <c r="CJ53" s="6"/>
      <c r="CK53" s="6"/>
      <c r="CL53" s="6"/>
      <c r="CM53" s="6"/>
      <c r="CN53" s="6"/>
      <c r="CO53" s="6"/>
      <c r="CP53" s="6"/>
      <c r="CQ53" s="6"/>
      <c r="CR53" s="6"/>
      <c r="CS53" s="6"/>
      <c r="CT53" s="6"/>
      <c r="CU53" s="6"/>
      <c r="CV53" s="6"/>
      <c r="CW53" s="6"/>
      <c r="CX53" s="6"/>
      <c r="CY53" s="6"/>
      <c r="CZ53" s="6"/>
      <c r="DA53" s="6"/>
      <c r="DB53" s="6"/>
      <c r="DC53" s="6"/>
      <c r="DD53" s="6"/>
      <c r="DE53" s="6"/>
      <c r="DF53" s="6"/>
      <c r="DG53" s="6"/>
      <c r="DH53" s="6"/>
      <c r="DI53" s="6"/>
      <c r="DJ53" s="6"/>
      <c r="DK53" s="6"/>
      <c r="DL53" s="6"/>
      <c r="DM53" s="6"/>
      <c r="DN53" s="6"/>
      <c r="DO53" s="6"/>
      <c r="DP53" s="6"/>
      <c r="DQ53" s="6"/>
      <c r="DR53" s="6"/>
      <c r="DS53" s="6"/>
      <c r="DT53" s="6"/>
      <c r="DU53" s="6"/>
      <c r="DV53" s="6"/>
      <c r="DW53" s="6"/>
      <c r="DX53" s="6"/>
      <c r="DY53" s="6"/>
      <c r="DZ53" s="6"/>
      <c r="EA53" s="6"/>
      <c r="EB53" s="6"/>
      <c r="EC53" s="6"/>
      <c r="ED53" s="6"/>
      <c r="EE53" s="6"/>
      <c r="EF53" s="6"/>
      <c r="EG53" s="6"/>
      <c r="EH53" s="6"/>
      <c r="EI53" s="6"/>
      <c r="EJ53" s="6"/>
      <c r="EK53" s="6"/>
      <c r="EL53" s="6"/>
      <c r="EM53" s="6"/>
      <c r="EN53" s="6"/>
      <c r="EO53" s="6"/>
      <c r="EP53" s="6"/>
      <c r="EQ53" s="6"/>
      <c r="ER53" s="6"/>
      <c r="ES53" s="6"/>
      <c r="ET53" s="6"/>
      <c r="EU53" s="6"/>
      <c r="EV53" s="6"/>
      <c r="EW53" s="6"/>
      <c r="EX53" s="6"/>
      <c r="EY53" s="6"/>
      <c r="EZ53" s="6"/>
      <c r="FA53" s="6"/>
      <c r="FB53" s="6"/>
      <c r="FC53" s="6"/>
      <c r="FD53" s="6"/>
      <c r="FE53" s="6"/>
      <c r="FF53" s="6"/>
      <c r="FG53" s="6"/>
      <c r="FH53" s="6"/>
      <c r="FI53" s="6"/>
      <c r="FJ53" s="6"/>
      <c r="FK53" s="6"/>
      <c r="FL53" s="6"/>
      <c r="FM53" s="6"/>
      <c r="FN53" s="6"/>
      <c r="FO53" s="6"/>
      <c r="FP53" s="6"/>
      <c r="FQ53" s="6"/>
      <c r="FR53" s="6"/>
      <c r="FS53" s="6"/>
      <c r="FT53" s="6"/>
      <c r="FU53" s="6"/>
      <c r="FV53" s="6"/>
      <c r="FW53" s="6"/>
      <c r="FX53" s="6"/>
      <c r="FY53" s="6"/>
      <c r="FZ53" s="6"/>
      <c r="GA53" s="6"/>
      <c r="GB53" s="6"/>
      <c r="GC53" s="6"/>
      <c r="GD53" s="6"/>
      <c r="GE53" s="6"/>
      <c r="GF53" s="6"/>
      <c r="GG53" s="6"/>
      <c r="GH53" s="6"/>
      <c r="GI53" s="6"/>
      <c r="GJ53" s="6"/>
      <c r="GK53" s="6"/>
      <c r="GL53" s="6"/>
      <c r="GM53" s="6"/>
      <c r="GN53" s="6"/>
      <c r="GO53" s="6"/>
      <c r="GP53" s="6"/>
      <c r="GQ53" s="6"/>
      <c r="GR53" s="6"/>
      <c r="GS53" s="6"/>
      <c r="GT53" s="6"/>
      <c r="GU53" s="6"/>
      <c r="GV53" s="6"/>
      <c r="GW53" s="6"/>
      <c r="GX53" s="6"/>
      <c r="GY53" s="6"/>
      <c r="GZ53" s="6"/>
      <c r="HA53" s="6"/>
      <c r="HB53" s="6"/>
      <c r="HC53" s="6"/>
      <c r="HD53" s="6"/>
      <c r="HE53" s="6"/>
      <c r="HF53" s="6"/>
      <c r="HG53" s="6"/>
      <c r="HH53" s="6"/>
      <c r="HI53" s="6"/>
      <c r="HJ53" s="6"/>
      <c r="HK53" s="6"/>
      <c r="HL53" s="6"/>
      <c r="HM53" s="6"/>
      <c r="HN53" s="6"/>
      <c r="HO53" s="6"/>
      <c r="HP53" s="6"/>
      <c r="HQ53" s="6"/>
      <c r="HR53" s="6"/>
      <c r="HS53" s="6"/>
      <c r="HT53" s="6"/>
      <c r="HU53" s="6"/>
      <c r="HV53" s="6"/>
      <c r="HW53" s="6"/>
      <c r="HX53" s="6"/>
      <c r="HY53" s="6"/>
      <c r="HZ53" s="6"/>
      <c r="IA53" s="6"/>
      <c r="IB53" s="6"/>
      <c r="IC53" s="6"/>
      <c r="ID53" s="6"/>
      <c r="IE53" s="6"/>
      <c r="IF53" s="6"/>
      <c r="IG53" s="6"/>
      <c r="IH53" s="6"/>
      <c r="II53" s="6"/>
      <c r="IJ53" s="6"/>
      <c r="IK53" s="6"/>
      <c r="IL53" s="6"/>
      <c r="IM53" s="6"/>
      <c r="IN53" s="6"/>
      <c r="IO53" s="6"/>
      <c r="IP53" s="6"/>
      <c r="IQ53" s="6"/>
      <c r="IR53" s="6"/>
      <c r="IS53" s="6"/>
      <c r="IT53" s="6"/>
      <c r="IU53" s="6"/>
    </row>
    <row r="54" spans="1:255" ht="15" customHeight="1" x14ac:dyDescent="0.25">
      <c r="A54" s="4">
        <v>4.12</v>
      </c>
      <c r="B54" s="2" t="s">
        <v>3</v>
      </c>
      <c r="C54" s="2" t="str">
        <f>'AC Opening'!B32</f>
        <v>TG 4me Revision to 2020</v>
      </c>
      <c r="D54" s="2" t="str">
        <f>'AC Opening'!C32</f>
        <v>Stuebing</v>
      </c>
      <c r="E54" s="145">
        <v>2</v>
      </c>
      <c r="F54" s="147">
        <f t="shared" si="1"/>
        <v>0.47291666666666654</v>
      </c>
      <c r="G54" s="6"/>
      <c r="H54" s="6"/>
      <c r="I54" s="6"/>
      <c r="J54" s="6"/>
      <c r="K54" s="6"/>
      <c r="L54" s="6"/>
      <c r="M54" s="6"/>
      <c r="N54" s="6"/>
      <c r="O54" s="6"/>
      <c r="P54" s="6"/>
      <c r="Q54" s="6"/>
      <c r="R54" s="6"/>
      <c r="S54" s="6"/>
      <c r="T54" s="6"/>
      <c r="U54" s="6"/>
      <c r="V54" s="6"/>
      <c r="W54" s="6"/>
      <c r="X54" s="6"/>
      <c r="Y54" s="6"/>
      <c r="Z54" s="6"/>
      <c r="AA54" s="6"/>
      <c r="AB54" s="6"/>
      <c r="AC54" s="6"/>
      <c r="AD54" s="6"/>
      <c r="AE54" s="6"/>
      <c r="AF54" s="6"/>
      <c r="AG54" s="6"/>
      <c r="AH54" s="6"/>
      <c r="AI54" s="6"/>
      <c r="AJ54" s="6"/>
      <c r="AK54" s="6"/>
      <c r="AL54" s="6"/>
      <c r="AM54" s="6"/>
      <c r="AN54" s="6"/>
      <c r="AO54" s="6"/>
      <c r="AP54" s="6"/>
      <c r="AQ54" s="6"/>
      <c r="AR54" s="6"/>
      <c r="AS54" s="6"/>
      <c r="AT54" s="6"/>
      <c r="AU54" s="6"/>
      <c r="AV54" s="6"/>
      <c r="AW54" s="6"/>
      <c r="AX54" s="6"/>
      <c r="AY54" s="6"/>
      <c r="AZ54" s="6"/>
      <c r="BA54" s="6"/>
      <c r="BB54" s="6"/>
      <c r="BC54" s="6"/>
      <c r="BD54" s="6"/>
      <c r="BE54" s="6"/>
      <c r="BF54" s="6"/>
      <c r="BG54" s="6"/>
      <c r="BH54" s="6"/>
      <c r="BI54" s="6"/>
      <c r="BJ54" s="6"/>
      <c r="BK54" s="6"/>
      <c r="BL54" s="6"/>
      <c r="BM54" s="6"/>
      <c r="BN54" s="6"/>
      <c r="BO54" s="6"/>
      <c r="BP54" s="6"/>
      <c r="BQ54" s="6"/>
      <c r="BR54" s="6"/>
      <c r="BS54" s="6"/>
      <c r="BT54" s="6"/>
      <c r="BU54" s="6"/>
      <c r="BV54" s="6"/>
      <c r="BW54" s="6"/>
      <c r="BX54" s="6"/>
      <c r="BY54" s="6"/>
      <c r="BZ54" s="6"/>
      <c r="CA54" s="6"/>
      <c r="CB54" s="6"/>
      <c r="CC54" s="6"/>
      <c r="CD54" s="6"/>
      <c r="CE54" s="6"/>
      <c r="CF54" s="6"/>
      <c r="CG54" s="6"/>
      <c r="CH54" s="6"/>
      <c r="CI54" s="6"/>
      <c r="CJ54" s="6"/>
      <c r="CK54" s="6"/>
      <c r="CL54" s="6"/>
      <c r="CM54" s="6"/>
      <c r="CN54" s="6"/>
      <c r="CO54" s="6"/>
      <c r="CP54" s="6"/>
      <c r="CQ54" s="6"/>
      <c r="CR54" s="6"/>
      <c r="CS54" s="6"/>
      <c r="CT54" s="6"/>
      <c r="CU54" s="6"/>
      <c r="CV54" s="6"/>
      <c r="CW54" s="6"/>
      <c r="CX54" s="6"/>
      <c r="CY54" s="6"/>
      <c r="CZ54" s="6"/>
      <c r="DA54" s="6"/>
      <c r="DB54" s="6"/>
      <c r="DC54" s="6"/>
      <c r="DD54" s="6"/>
      <c r="DE54" s="6"/>
      <c r="DF54" s="6"/>
      <c r="DG54" s="6"/>
      <c r="DH54" s="6"/>
      <c r="DI54" s="6"/>
      <c r="DJ54" s="6"/>
      <c r="DK54" s="6"/>
      <c r="DL54" s="6"/>
      <c r="DM54" s="6"/>
      <c r="DN54" s="6"/>
      <c r="DO54" s="6"/>
      <c r="DP54" s="6"/>
      <c r="DQ54" s="6"/>
      <c r="DR54" s="6"/>
      <c r="DS54" s="6"/>
      <c r="DT54" s="6"/>
      <c r="DU54" s="6"/>
      <c r="DV54" s="6"/>
      <c r="DW54" s="6"/>
      <c r="DX54" s="6"/>
      <c r="DY54" s="6"/>
      <c r="DZ54" s="6"/>
      <c r="EA54" s="6"/>
      <c r="EB54" s="6"/>
      <c r="EC54" s="6"/>
      <c r="ED54" s="6"/>
      <c r="EE54" s="6"/>
      <c r="EF54" s="6"/>
      <c r="EG54" s="6"/>
      <c r="EH54" s="6"/>
      <c r="EI54" s="6"/>
      <c r="EJ54" s="6"/>
      <c r="EK54" s="6"/>
      <c r="EL54" s="6"/>
      <c r="EM54" s="6"/>
      <c r="EN54" s="6"/>
      <c r="EO54" s="6"/>
      <c r="EP54" s="6"/>
      <c r="EQ54" s="6"/>
      <c r="ER54" s="6"/>
      <c r="ES54" s="6"/>
      <c r="ET54" s="6"/>
      <c r="EU54" s="6"/>
      <c r="EV54" s="6"/>
      <c r="EW54" s="6"/>
      <c r="EX54" s="6"/>
      <c r="EY54" s="6"/>
      <c r="EZ54" s="6"/>
      <c r="FA54" s="6"/>
      <c r="FB54" s="6"/>
      <c r="FC54" s="6"/>
      <c r="FD54" s="6"/>
      <c r="FE54" s="6"/>
      <c r="FF54" s="6"/>
      <c r="FG54" s="6"/>
      <c r="FH54" s="6"/>
      <c r="FI54" s="6"/>
      <c r="FJ54" s="6"/>
      <c r="FK54" s="6"/>
      <c r="FL54" s="6"/>
      <c r="FM54" s="6"/>
      <c r="FN54" s="6"/>
      <c r="FO54" s="6"/>
      <c r="FP54" s="6"/>
      <c r="FQ54" s="6"/>
      <c r="FR54" s="6"/>
      <c r="FS54" s="6"/>
      <c r="FT54" s="6"/>
      <c r="FU54" s="6"/>
      <c r="FV54" s="6"/>
      <c r="FW54" s="6"/>
      <c r="FX54" s="6"/>
      <c r="FY54" s="6"/>
      <c r="FZ54" s="6"/>
      <c r="GA54" s="6"/>
      <c r="GB54" s="6"/>
      <c r="GC54" s="6"/>
      <c r="GD54" s="6"/>
      <c r="GE54" s="6"/>
      <c r="GF54" s="6"/>
      <c r="GG54" s="6"/>
      <c r="GH54" s="6"/>
      <c r="GI54" s="6"/>
      <c r="GJ54" s="6"/>
      <c r="GK54" s="6"/>
      <c r="GL54" s="6"/>
      <c r="GM54" s="6"/>
      <c r="GN54" s="6"/>
      <c r="GO54" s="6"/>
      <c r="GP54" s="6"/>
      <c r="GQ54" s="6"/>
      <c r="GR54" s="6"/>
      <c r="GS54" s="6"/>
      <c r="GT54" s="6"/>
      <c r="GU54" s="6"/>
      <c r="GV54" s="6"/>
      <c r="GW54" s="6"/>
      <c r="GX54" s="6"/>
      <c r="GY54" s="6"/>
      <c r="GZ54" s="6"/>
      <c r="HA54" s="6"/>
      <c r="HB54" s="6"/>
      <c r="HC54" s="6"/>
      <c r="HD54" s="6"/>
      <c r="HE54" s="6"/>
      <c r="HF54" s="6"/>
      <c r="HG54" s="6"/>
      <c r="HH54" s="6"/>
      <c r="HI54" s="6"/>
      <c r="HJ54" s="6"/>
      <c r="HK54" s="6"/>
      <c r="HL54" s="6"/>
      <c r="HM54" s="6"/>
      <c r="HN54" s="6"/>
      <c r="HO54" s="6"/>
      <c r="HP54" s="6"/>
      <c r="HQ54" s="6"/>
      <c r="HR54" s="6"/>
      <c r="HS54" s="6"/>
      <c r="HT54" s="6"/>
      <c r="HU54" s="6"/>
      <c r="HV54" s="6"/>
      <c r="HW54" s="6"/>
      <c r="HX54" s="6"/>
      <c r="HY54" s="6"/>
      <c r="HZ54" s="6"/>
      <c r="IA54" s="6"/>
      <c r="IB54" s="6"/>
      <c r="IC54" s="6"/>
      <c r="ID54" s="6"/>
      <c r="IE54" s="6"/>
      <c r="IF54" s="6"/>
      <c r="IG54" s="6"/>
      <c r="IH54" s="6"/>
      <c r="II54" s="6"/>
      <c r="IJ54" s="6"/>
      <c r="IK54" s="6"/>
      <c r="IL54" s="6"/>
      <c r="IM54" s="6"/>
      <c r="IN54" s="6"/>
      <c r="IO54" s="6"/>
      <c r="IP54" s="6"/>
      <c r="IQ54" s="6"/>
      <c r="IR54" s="6"/>
      <c r="IS54" s="6"/>
      <c r="IT54" s="6"/>
      <c r="IU54" s="6"/>
    </row>
    <row r="55" spans="1:255" ht="15" customHeight="1" x14ac:dyDescent="0.25">
      <c r="A55" s="4" t="s">
        <v>172</v>
      </c>
      <c r="B55" s="2" t="s">
        <v>3</v>
      </c>
      <c r="C55" s="2" t="str">
        <f>'AC Opening'!B33</f>
        <v>TG 6ma BAN/VAN Revision</v>
      </c>
      <c r="D55" s="2" t="str">
        <f>'AC Opening'!C33</f>
        <v>Kohno</v>
      </c>
      <c r="E55" s="145">
        <v>2</v>
      </c>
      <c r="F55" s="147">
        <f t="shared" si="1"/>
        <v>0.47430555555555542</v>
      </c>
      <c r="G55" s="6"/>
      <c r="H55" s="6"/>
      <c r="I55" s="6"/>
      <c r="J55" s="6"/>
      <c r="K55" s="6"/>
      <c r="L55" s="6"/>
      <c r="M55" s="6"/>
      <c r="N55" s="6"/>
      <c r="O55" s="6"/>
      <c r="P55" s="6"/>
      <c r="Q55" s="6"/>
      <c r="R55" s="6"/>
      <c r="S55" s="6"/>
      <c r="T55" s="6"/>
      <c r="U55" s="6"/>
      <c r="V55" s="6"/>
      <c r="W55" s="6"/>
      <c r="X55" s="6"/>
      <c r="Y55" s="6"/>
      <c r="Z55" s="6"/>
      <c r="AA55" s="6"/>
      <c r="AB55" s="6"/>
      <c r="AC55" s="6"/>
      <c r="AD55" s="6"/>
      <c r="AE55" s="6"/>
      <c r="AF55" s="6"/>
      <c r="AG55" s="6"/>
      <c r="AH55" s="6"/>
      <c r="AI55" s="6"/>
      <c r="AJ55" s="6"/>
      <c r="AK55" s="6"/>
      <c r="AL55" s="6"/>
      <c r="AM55" s="6"/>
      <c r="AN55" s="6"/>
      <c r="AO55" s="6"/>
      <c r="AP55" s="6"/>
      <c r="AQ55" s="6"/>
      <c r="AR55" s="6"/>
      <c r="AS55" s="6"/>
      <c r="AT55" s="6"/>
      <c r="AU55" s="6"/>
      <c r="AV55" s="6"/>
      <c r="AW55" s="6"/>
      <c r="AX55" s="6"/>
      <c r="AY55" s="6"/>
      <c r="AZ55" s="6"/>
      <c r="BA55" s="6"/>
      <c r="BB55" s="6"/>
      <c r="BC55" s="6"/>
      <c r="BD55" s="6"/>
      <c r="BE55" s="6"/>
      <c r="BF55" s="6"/>
      <c r="BG55" s="6"/>
      <c r="BH55" s="6"/>
      <c r="BI55" s="6"/>
      <c r="BJ55" s="6"/>
      <c r="BK55" s="6"/>
      <c r="BL55" s="6"/>
      <c r="BM55" s="6"/>
      <c r="BN55" s="6"/>
      <c r="BO55" s="6"/>
      <c r="BP55" s="6"/>
      <c r="BQ55" s="6"/>
      <c r="BR55" s="6"/>
      <c r="BS55" s="6"/>
      <c r="BT55" s="6"/>
      <c r="BU55" s="6"/>
      <c r="BV55" s="6"/>
      <c r="BW55" s="6"/>
      <c r="BX55" s="6"/>
      <c r="BY55" s="6"/>
      <c r="BZ55" s="6"/>
      <c r="CA55" s="6"/>
      <c r="CB55" s="6"/>
      <c r="CC55" s="6"/>
      <c r="CD55" s="6"/>
      <c r="CE55" s="6"/>
      <c r="CF55" s="6"/>
      <c r="CG55" s="6"/>
      <c r="CH55" s="6"/>
      <c r="CI55" s="6"/>
      <c r="CJ55" s="6"/>
      <c r="CK55" s="6"/>
      <c r="CL55" s="6"/>
      <c r="CM55" s="6"/>
      <c r="CN55" s="6"/>
      <c r="CO55" s="6"/>
      <c r="CP55" s="6"/>
      <c r="CQ55" s="6"/>
      <c r="CR55" s="6"/>
      <c r="CS55" s="6"/>
      <c r="CT55" s="6"/>
      <c r="CU55" s="6"/>
      <c r="CV55" s="6"/>
      <c r="CW55" s="6"/>
      <c r="CX55" s="6"/>
      <c r="CY55" s="6"/>
      <c r="CZ55" s="6"/>
      <c r="DA55" s="6"/>
      <c r="DB55" s="6"/>
      <c r="DC55" s="6"/>
      <c r="DD55" s="6"/>
      <c r="DE55" s="6"/>
      <c r="DF55" s="6"/>
      <c r="DG55" s="6"/>
      <c r="DH55" s="6"/>
      <c r="DI55" s="6"/>
      <c r="DJ55" s="6"/>
      <c r="DK55" s="6"/>
      <c r="DL55" s="6"/>
      <c r="DM55" s="6"/>
      <c r="DN55" s="6"/>
      <c r="DO55" s="6"/>
      <c r="DP55" s="6"/>
      <c r="DQ55" s="6"/>
      <c r="DR55" s="6"/>
      <c r="DS55" s="6"/>
      <c r="DT55" s="6"/>
      <c r="DU55" s="6"/>
      <c r="DV55" s="6"/>
      <c r="DW55" s="6"/>
      <c r="DX55" s="6"/>
      <c r="DY55" s="6"/>
      <c r="DZ55" s="6"/>
      <c r="EA55" s="6"/>
      <c r="EB55" s="6"/>
      <c r="EC55" s="6"/>
      <c r="ED55" s="6"/>
      <c r="EE55" s="6"/>
      <c r="EF55" s="6"/>
      <c r="EG55" s="6"/>
      <c r="EH55" s="6"/>
      <c r="EI55" s="6"/>
      <c r="EJ55" s="6"/>
      <c r="EK55" s="6"/>
      <c r="EL55" s="6"/>
      <c r="EM55" s="6"/>
      <c r="EN55" s="6"/>
      <c r="EO55" s="6"/>
      <c r="EP55" s="6"/>
      <c r="EQ55" s="6"/>
      <c r="ER55" s="6"/>
      <c r="ES55" s="6"/>
      <c r="ET55" s="6"/>
      <c r="EU55" s="6"/>
      <c r="EV55" s="6"/>
      <c r="EW55" s="6"/>
      <c r="EX55" s="6"/>
      <c r="EY55" s="6"/>
      <c r="EZ55" s="6"/>
      <c r="FA55" s="6"/>
      <c r="FB55" s="6"/>
      <c r="FC55" s="6"/>
      <c r="FD55" s="6"/>
      <c r="FE55" s="6"/>
      <c r="FF55" s="6"/>
      <c r="FG55" s="6"/>
      <c r="FH55" s="6"/>
      <c r="FI55" s="6"/>
      <c r="FJ55" s="6"/>
      <c r="FK55" s="6"/>
      <c r="FL55" s="6"/>
      <c r="FM55" s="6"/>
      <c r="FN55" s="6"/>
      <c r="FO55" s="6"/>
      <c r="FP55" s="6"/>
      <c r="FQ55" s="6"/>
      <c r="FR55" s="6"/>
      <c r="FS55" s="6"/>
      <c r="FT55" s="6"/>
      <c r="FU55" s="6"/>
      <c r="FV55" s="6"/>
      <c r="FW55" s="6"/>
      <c r="FX55" s="6"/>
      <c r="FY55" s="6"/>
      <c r="FZ55" s="6"/>
      <c r="GA55" s="6"/>
      <c r="GB55" s="6"/>
      <c r="GC55" s="6"/>
      <c r="GD55" s="6"/>
      <c r="GE55" s="6"/>
      <c r="GF55" s="6"/>
      <c r="GG55" s="6"/>
      <c r="GH55" s="6"/>
      <c r="GI55" s="6"/>
      <c r="GJ55" s="6"/>
      <c r="GK55" s="6"/>
      <c r="GL55" s="6"/>
      <c r="GM55" s="6"/>
      <c r="GN55" s="6"/>
      <c r="GO55" s="6"/>
      <c r="GP55" s="6"/>
      <c r="GQ55" s="6"/>
      <c r="GR55" s="6"/>
      <c r="GS55" s="6"/>
      <c r="GT55" s="6"/>
      <c r="GU55" s="6"/>
      <c r="GV55" s="6"/>
      <c r="GW55" s="6"/>
      <c r="GX55" s="6"/>
      <c r="GY55" s="6"/>
      <c r="GZ55" s="6"/>
      <c r="HA55" s="6"/>
      <c r="HB55" s="6"/>
      <c r="HC55" s="6"/>
      <c r="HD55" s="6"/>
      <c r="HE55" s="6"/>
      <c r="HF55" s="6"/>
      <c r="HG55" s="6"/>
      <c r="HH55" s="6"/>
      <c r="HI55" s="6"/>
      <c r="HJ55" s="6"/>
      <c r="HK55" s="6"/>
      <c r="HL55" s="6"/>
      <c r="HM55" s="6"/>
      <c r="HN55" s="6"/>
      <c r="HO55" s="6"/>
      <c r="HP55" s="6"/>
      <c r="HQ55" s="6"/>
      <c r="HR55" s="6"/>
      <c r="HS55" s="6"/>
      <c r="HT55" s="6"/>
      <c r="HU55" s="6"/>
      <c r="HV55" s="6"/>
      <c r="HW55" s="6"/>
      <c r="HX55" s="6"/>
      <c r="HY55" s="6"/>
      <c r="HZ55" s="6"/>
      <c r="IA55" s="6"/>
      <c r="IB55" s="6"/>
      <c r="IC55" s="6"/>
      <c r="ID55" s="6"/>
      <c r="IE55" s="6"/>
      <c r="IF55" s="6"/>
      <c r="IG55" s="6"/>
      <c r="IH55" s="6"/>
      <c r="II55" s="6"/>
      <c r="IJ55" s="6"/>
      <c r="IK55" s="6"/>
      <c r="IL55" s="6"/>
      <c r="IM55" s="6"/>
      <c r="IN55" s="6"/>
      <c r="IO55" s="6"/>
      <c r="IP55" s="6"/>
      <c r="IQ55" s="6"/>
      <c r="IR55" s="6"/>
      <c r="IS55" s="6"/>
      <c r="IT55" s="6"/>
      <c r="IU55" s="6"/>
    </row>
    <row r="56" spans="1:255" ht="15" customHeight="1" x14ac:dyDescent="0.25">
      <c r="A56" s="4">
        <v>4.1399999999999997</v>
      </c>
      <c r="B56" s="2" t="s">
        <v>3</v>
      </c>
      <c r="C56" s="2" t="str">
        <f>'AC Opening'!B34</f>
        <v>TG 7a OCC Amendment</v>
      </c>
      <c r="D56" s="2" t="str">
        <f>'AC Opening'!C34</f>
        <v>Jang</v>
      </c>
      <c r="E56" s="145">
        <v>2</v>
      </c>
      <c r="F56" s="147">
        <f t="shared" si="1"/>
        <v>0.47569444444444431</v>
      </c>
      <c r="G56" s="6"/>
      <c r="H56" s="6"/>
      <c r="I56" s="6"/>
      <c r="J56" s="6"/>
      <c r="K56" s="6"/>
      <c r="L56" s="6"/>
      <c r="M56" s="6"/>
      <c r="N56" s="6"/>
      <c r="O56" s="6"/>
      <c r="P56" s="6"/>
      <c r="Q56" s="6"/>
      <c r="R56" s="6"/>
      <c r="S56" s="6"/>
      <c r="T56" s="6"/>
      <c r="U56" s="6"/>
      <c r="V56" s="6"/>
      <c r="W56" s="6"/>
      <c r="X56" s="6"/>
      <c r="Y56" s="6"/>
      <c r="Z56" s="6"/>
      <c r="AA56" s="6"/>
      <c r="AB56" s="6"/>
      <c r="AC56" s="6"/>
      <c r="AD56" s="6"/>
      <c r="AE56" s="6"/>
      <c r="AF56" s="6"/>
      <c r="AG56" s="6"/>
      <c r="AH56" s="6"/>
      <c r="AI56" s="6"/>
      <c r="AJ56" s="6"/>
      <c r="AK56" s="6"/>
      <c r="AL56" s="6"/>
      <c r="AM56" s="6"/>
      <c r="AN56" s="6"/>
      <c r="AO56" s="6"/>
      <c r="AP56" s="6"/>
      <c r="AQ56" s="6"/>
      <c r="AR56" s="6"/>
      <c r="AS56" s="6"/>
      <c r="AT56" s="6"/>
      <c r="AU56" s="6"/>
      <c r="AV56" s="6"/>
      <c r="AW56" s="6"/>
      <c r="AX56" s="6"/>
      <c r="AY56" s="6"/>
      <c r="AZ56" s="6"/>
      <c r="BA56" s="6"/>
      <c r="BB56" s="6"/>
      <c r="BC56" s="6"/>
      <c r="BD56" s="6"/>
      <c r="BE56" s="6"/>
      <c r="BF56" s="6"/>
      <c r="BG56" s="6"/>
      <c r="BH56" s="6"/>
      <c r="BI56" s="6"/>
      <c r="BJ56" s="6"/>
      <c r="BK56" s="6"/>
      <c r="BL56" s="6"/>
      <c r="BM56" s="6"/>
      <c r="BN56" s="6"/>
      <c r="BO56" s="6"/>
      <c r="BP56" s="6"/>
      <c r="BQ56" s="6"/>
      <c r="BR56" s="6"/>
      <c r="BS56" s="6"/>
      <c r="BT56" s="6"/>
      <c r="BU56" s="6"/>
      <c r="BV56" s="6"/>
      <c r="BW56" s="6"/>
      <c r="BX56" s="6"/>
      <c r="BY56" s="6"/>
      <c r="BZ56" s="6"/>
      <c r="CA56" s="6"/>
      <c r="CB56" s="6"/>
      <c r="CC56" s="6"/>
      <c r="CD56" s="6"/>
      <c r="CE56" s="6"/>
      <c r="CF56" s="6"/>
      <c r="CG56" s="6"/>
      <c r="CH56" s="6"/>
      <c r="CI56" s="6"/>
      <c r="CJ56" s="6"/>
      <c r="CK56" s="6"/>
      <c r="CL56" s="6"/>
      <c r="CM56" s="6"/>
      <c r="CN56" s="6"/>
      <c r="CO56" s="6"/>
      <c r="CP56" s="6"/>
      <c r="CQ56" s="6"/>
      <c r="CR56" s="6"/>
      <c r="CS56" s="6"/>
      <c r="CT56" s="6"/>
      <c r="CU56" s="6"/>
      <c r="CV56" s="6"/>
      <c r="CW56" s="6"/>
      <c r="CX56" s="6"/>
      <c r="CY56" s="6"/>
      <c r="CZ56" s="6"/>
      <c r="DA56" s="6"/>
      <c r="DB56" s="6"/>
      <c r="DC56" s="6"/>
      <c r="DD56" s="6"/>
      <c r="DE56" s="6"/>
      <c r="DF56" s="6"/>
      <c r="DG56" s="6"/>
      <c r="DH56" s="6"/>
      <c r="DI56" s="6"/>
      <c r="DJ56" s="6"/>
      <c r="DK56" s="6"/>
      <c r="DL56" s="6"/>
      <c r="DM56" s="6"/>
      <c r="DN56" s="6"/>
      <c r="DO56" s="6"/>
      <c r="DP56" s="6"/>
      <c r="DQ56" s="6"/>
      <c r="DR56" s="6"/>
      <c r="DS56" s="6"/>
      <c r="DT56" s="6"/>
      <c r="DU56" s="6"/>
      <c r="DV56" s="6"/>
      <c r="DW56" s="6"/>
      <c r="DX56" s="6"/>
      <c r="DY56" s="6"/>
      <c r="DZ56" s="6"/>
      <c r="EA56" s="6"/>
      <c r="EB56" s="6"/>
      <c r="EC56" s="6"/>
      <c r="ED56" s="6"/>
      <c r="EE56" s="6"/>
      <c r="EF56" s="6"/>
      <c r="EG56" s="6"/>
      <c r="EH56" s="6"/>
      <c r="EI56" s="6"/>
      <c r="EJ56" s="6"/>
      <c r="EK56" s="6"/>
      <c r="EL56" s="6"/>
      <c r="EM56" s="6"/>
      <c r="EN56" s="6"/>
      <c r="EO56" s="6"/>
      <c r="EP56" s="6"/>
      <c r="EQ56" s="6"/>
      <c r="ER56" s="6"/>
      <c r="ES56" s="6"/>
      <c r="ET56" s="6"/>
      <c r="EU56" s="6"/>
      <c r="EV56" s="6"/>
      <c r="EW56" s="6"/>
      <c r="EX56" s="6"/>
      <c r="EY56" s="6"/>
      <c r="EZ56" s="6"/>
      <c r="FA56" s="6"/>
      <c r="FB56" s="6"/>
      <c r="FC56" s="6"/>
      <c r="FD56" s="6"/>
      <c r="FE56" s="6"/>
      <c r="FF56" s="6"/>
      <c r="FG56" s="6"/>
      <c r="FH56" s="6"/>
      <c r="FI56" s="6"/>
      <c r="FJ56" s="6"/>
      <c r="FK56" s="6"/>
      <c r="FL56" s="6"/>
      <c r="FM56" s="6"/>
      <c r="FN56" s="6"/>
      <c r="FO56" s="6"/>
      <c r="FP56" s="6"/>
      <c r="FQ56" s="6"/>
      <c r="FR56" s="6"/>
      <c r="FS56" s="6"/>
      <c r="FT56" s="6"/>
      <c r="FU56" s="6"/>
      <c r="FV56" s="6"/>
      <c r="FW56" s="6"/>
      <c r="FX56" s="6"/>
      <c r="FY56" s="6"/>
      <c r="FZ56" s="6"/>
      <c r="GA56" s="6"/>
      <c r="GB56" s="6"/>
      <c r="GC56" s="6"/>
      <c r="GD56" s="6"/>
      <c r="GE56" s="6"/>
      <c r="GF56" s="6"/>
      <c r="GG56" s="6"/>
      <c r="GH56" s="6"/>
      <c r="GI56" s="6"/>
      <c r="GJ56" s="6"/>
      <c r="GK56" s="6"/>
      <c r="GL56" s="6"/>
      <c r="GM56" s="6"/>
      <c r="GN56" s="6"/>
      <c r="GO56" s="6"/>
      <c r="GP56" s="6"/>
      <c r="GQ56" s="6"/>
      <c r="GR56" s="6"/>
      <c r="GS56" s="6"/>
      <c r="GT56" s="6"/>
      <c r="GU56" s="6"/>
      <c r="GV56" s="6"/>
      <c r="GW56" s="6"/>
      <c r="GX56" s="6"/>
      <c r="GY56" s="6"/>
      <c r="GZ56" s="6"/>
      <c r="HA56" s="6"/>
      <c r="HB56" s="6"/>
      <c r="HC56" s="6"/>
      <c r="HD56" s="6"/>
      <c r="HE56" s="6"/>
      <c r="HF56" s="6"/>
      <c r="HG56" s="6"/>
      <c r="HH56" s="6"/>
      <c r="HI56" s="6"/>
      <c r="HJ56" s="6"/>
      <c r="HK56" s="6"/>
      <c r="HL56" s="6"/>
      <c r="HM56" s="6"/>
      <c r="HN56" s="6"/>
      <c r="HO56" s="6"/>
      <c r="HP56" s="6"/>
      <c r="HQ56" s="6"/>
      <c r="HR56" s="6"/>
      <c r="HS56" s="6"/>
      <c r="HT56" s="6"/>
      <c r="HU56" s="6"/>
      <c r="HV56" s="6"/>
      <c r="HW56" s="6"/>
      <c r="HX56" s="6"/>
      <c r="HY56" s="6"/>
      <c r="HZ56" s="6"/>
      <c r="IA56" s="6"/>
      <c r="IB56" s="6"/>
      <c r="IC56" s="6"/>
      <c r="ID56" s="6"/>
      <c r="IE56" s="6"/>
      <c r="IF56" s="6"/>
      <c r="IG56" s="6"/>
      <c r="IH56" s="6"/>
      <c r="II56" s="6"/>
      <c r="IJ56" s="6"/>
      <c r="IK56" s="6"/>
      <c r="IL56" s="6"/>
      <c r="IM56" s="6"/>
      <c r="IN56" s="6"/>
      <c r="IO56" s="6"/>
      <c r="IP56" s="6"/>
      <c r="IQ56" s="6"/>
      <c r="IR56" s="6"/>
      <c r="IS56" s="6"/>
      <c r="IT56" s="6"/>
      <c r="IU56" s="6"/>
    </row>
    <row r="57" spans="1:255" ht="15" customHeight="1" x14ac:dyDescent="0.25">
      <c r="A57" s="4" t="s">
        <v>195</v>
      </c>
      <c r="B57" s="2" t="s">
        <v>3</v>
      </c>
      <c r="C57" s="2" t="str">
        <f>'AC Opening'!B35</f>
        <v>IG NG OWC</v>
      </c>
      <c r="D57" s="2" t="str">
        <f>'AC Opening'!C35</f>
        <v>Jang</v>
      </c>
      <c r="E57" s="145">
        <v>2</v>
      </c>
      <c r="F57" s="147">
        <f t="shared" si="1"/>
        <v>0.47708333333333319</v>
      </c>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c r="BT57" s="6"/>
      <c r="BU57" s="6"/>
      <c r="BV57" s="6"/>
      <c r="BW57" s="6"/>
      <c r="BX57" s="6"/>
      <c r="BY57" s="6"/>
      <c r="BZ57" s="6"/>
      <c r="CA57" s="6"/>
      <c r="CB57" s="6"/>
      <c r="CC57" s="6"/>
      <c r="CD57" s="6"/>
      <c r="CE57" s="6"/>
      <c r="CF57" s="6"/>
      <c r="CG57" s="6"/>
      <c r="CH57" s="6"/>
      <c r="CI57" s="6"/>
      <c r="CJ57" s="6"/>
      <c r="CK57" s="6"/>
      <c r="CL57" s="6"/>
      <c r="CM57" s="6"/>
      <c r="CN57" s="6"/>
      <c r="CO57" s="6"/>
      <c r="CP57" s="6"/>
      <c r="CQ57" s="6"/>
      <c r="CR57" s="6"/>
      <c r="CS57" s="6"/>
      <c r="CT57" s="6"/>
      <c r="CU57" s="6"/>
      <c r="CV57" s="6"/>
      <c r="CW57" s="6"/>
      <c r="CX57" s="6"/>
      <c r="CY57" s="6"/>
      <c r="CZ57" s="6"/>
      <c r="DA57" s="6"/>
      <c r="DB57" s="6"/>
      <c r="DC57" s="6"/>
      <c r="DD57" s="6"/>
      <c r="DE57" s="6"/>
      <c r="DF57" s="6"/>
      <c r="DG57" s="6"/>
      <c r="DH57" s="6"/>
      <c r="DI57" s="6"/>
      <c r="DJ57" s="6"/>
      <c r="DK57" s="6"/>
      <c r="DL57" s="6"/>
      <c r="DM57" s="6"/>
      <c r="DN57" s="6"/>
      <c r="DO57" s="6"/>
      <c r="DP57" s="6"/>
      <c r="DQ57" s="6"/>
      <c r="DR57" s="6"/>
      <c r="DS57" s="6"/>
      <c r="DT57" s="6"/>
      <c r="DU57" s="6"/>
      <c r="DV57" s="6"/>
      <c r="DW57" s="6"/>
      <c r="DX57" s="6"/>
      <c r="DY57" s="6"/>
      <c r="DZ57" s="6"/>
      <c r="EA57" s="6"/>
      <c r="EB57" s="6"/>
      <c r="EC57" s="6"/>
      <c r="ED57" s="6"/>
      <c r="EE57" s="6"/>
      <c r="EF57" s="6"/>
      <c r="EG57" s="6"/>
      <c r="EH57" s="6"/>
      <c r="EI57" s="6"/>
      <c r="EJ57" s="6"/>
      <c r="EK57" s="6"/>
      <c r="EL57" s="6"/>
      <c r="EM57" s="6"/>
      <c r="EN57" s="6"/>
      <c r="EO57" s="6"/>
      <c r="EP57" s="6"/>
      <c r="EQ57" s="6"/>
      <c r="ER57" s="6"/>
      <c r="ES57" s="6"/>
      <c r="ET57" s="6"/>
      <c r="EU57" s="6"/>
      <c r="EV57" s="6"/>
      <c r="EW57" s="6"/>
      <c r="EX57" s="6"/>
      <c r="EY57" s="6"/>
      <c r="EZ57" s="6"/>
      <c r="FA57" s="6"/>
      <c r="FB57" s="6"/>
      <c r="FC57" s="6"/>
      <c r="FD57" s="6"/>
      <c r="FE57" s="6"/>
      <c r="FF57" s="6"/>
      <c r="FG57" s="6"/>
      <c r="FH57" s="6"/>
      <c r="FI57" s="6"/>
      <c r="FJ57" s="6"/>
      <c r="FK57" s="6"/>
      <c r="FL57" s="6"/>
      <c r="FM57" s="6"/>
      <c r="FN57" s="6"/>
      <c r="FO57" s="6"/>
      <c r="FP57" s="6"/>
      <c r="FQ57" s="6"/>
      <c r="FR57" s="6"/>
      <c r="FS57" s="6"/>
      <c r="FT57" s="6"/>
      <c r="FU57" s="6"/>
      <c r="FV57" s="6"/>
      <c r="FW57" s="6"/>
      <c r="FX57" s="6"/>
      <c r="FY57" s="6"/>
      <c r="FZ57" s="6"/>
      <c r="GA57" s="6"/>
      <c r="GB57" s="6"/>
      <c r="GC57" s="6"/>
      <c r="GD57" s="6"/>
      <c r="GE57" s="6"/>
      <c r="GF57" s="6"/>
      <c r="GG57" s="6"/>
      <c r="GH57" s="6"/>
      <c r="GI57" s="6"/>
      <c r="GJ57" s="6"/>
      <c r="GK57" s="6"/>
      <c r="GL57" s="6"/>
      <c r="GM57" s="6"/>
      <c r="GN57" s="6"/>
      <c r="GO57" s="6"/>
      <c r="GP57" s="6"/>
      <c r="GQ57" s="6"/>
      <c r="GR57" s="6"/>
      <c r="GS57" s="6"/>
      <c r="GT57" s="6"/>
      <c r="GU57" s="6"/>
      <c r="GV57" s="6"/>
      <c r="GW57" s="6"/>
      <c r="GX57" s="6"/>
      <c r="GY57" s="6"/>
      <c r="GZ57" s="6"/>
      <c r="HA57" s="6"/>
      <c r="HB57" s="6"/>
      <c r="HC57" s="6"/>
      <c r="HD57" s="6"/>
      <c r="HE57" s="6"/>
      <c r="HF57" s="6"/>
      <c r="HG57" s="6"/>
      <c r="HH57" s="6"/>
      <c r="HI57" s="6"/>
      <c r="HJ57" s="6"/>
      <c r="HK57" s="6"/>
      <c r="HL57" s="6"/>
      <c r="HM57" s="6"/>
      <c r="HN57" s="6"/>
      <c r="HO57" s="6"/>
      <c r="HP57" s="6"/>
      <c r="HQ57" s="6"/>
      <c r="HR57" s="6"/>
      <c r="HS57" s="6"/>
      <c r="HT57" s="6"/>
      <c r="HU57" s="6"/>
      <c r="HV57" s="6"/>
      <c r="HW57" s="6"/>
      <c r="HX57" s="6"/>
      <c r="HY57" s="6"/>
      <c r="HZ57" s="6"/>
      <c r="IA57" s="6"/>
      <c r="IB57" s="6"/>
      <c r="IC57" s="6"/>
      <c r="ID57" s="6"/>
      <c r="IE57" s="6"/>
      <c r="IF57" s="6"/>
      <c r="IG57" s="6"/>
      <c r="IH57" s="6"/>
      <c r="II57" s="6"/>
      <c r="IJ57" s="6"/>
      <c r="IK57" s="6"/>
      <c r="IL57" s="6"/>
      <c r="IM57" s="6"/>
      <c r="IN57" s="6"/>
      <c r="IO57" s="6"/>
      <c r="IP57" s="6"/>
      <c r="IQ57" s="6"/>
      <c r="IR57" s="6"/>
      <c r="IS57" s="6"/>
      <c r="IT57" s="6"/>
      <c r="IU57" s="6"/>
    </row>
    <row r="58" spans="1:255" ht="15" customHeight="1" x14ac:dyDescent="0.25">
      <c r="A58" s="4" t="s">
        <v>204</v>
      </c>
      <c r="B58" s="2" t="s">
        <v>3</v>
      </c>
      <c r="C58" s="2" t="str">
        <f>'AC Opening'!B36</f>
        <v>TG 14 IR UWB AHN New Standard - IN HIBERNATION</v>
      </c>
      <c r="D58" s="2" t="str">
        <f>'AC Opening'!C36</f>
        <v>Beecher</v>
      </c>
      <c r="E58" s="145">
        <v>2</v>
      </c>
      <c r="F58" s="147">
        <f t="shared" si="1"/>
        <v>0.47847222222222208</v>
      </c>
      <c r="G58" s="6"/>
      <c r="H58" s="6"/>
      <c r="I58" s="6"/>
      <c r="J58" s="6"/>
      <c r="K58" s="6"/>
      <c r="L58" s="6"/>
      <c r="M58" s="6"/>
      <c r="N58" s="6"/>
      <c r="O58" s="6"/>
      <c r="P58" s="6"/>
      <c r="Q58" s="6"/>
      <c r="R58" s="6"/>
      <c r="S58" s="6"/>
      <c r="T58" s="6"/>
      <c r="U58" s="6"/>
      <c r="V58" s="6"/>
      <c r="W58" s="6"/>
      <c r="X58" s="6"/>
      <c r="Y58" s="6"/>
      <c r="Z58" s="6"/>
      <c r="AA58" s="6"/>
      <c r="AB58" s="6"/>
      <c r="AC58" s="6"/>
      <c r="AD58" s="6"/>
      <c r="AE58" s="6"/>
      <c r="AF58" s="6"/>
      <c r="AG58" s="6"/>
      <c r="AH58" s="6"/>
      <c r="AI58" s="6"/>
      <c r="AJ58" s="6"/>
      <c r="AK58" s="6"/>
      <c r="AL58" s="6"/>
      <c r="AM58" s="6"/>
      <c r="AN58" s="6"/>
      <c r="AO58" s="6"/>
      <c r="AP58" s="6"/>
      <c r="AQ58" s="6"/>
      <c r="AR58" s="6"/>
      <c r="AS58" s="6"/>
      <c r="AT58" s="6"/>
      <c r="AU58" s="6"/>
      <c r="AV58" s="6"/>
      <c r="AW58" s="6"/>
      <c r="AX58" s="6"/>
      <c r="AY58" s="6"/>
      <c r="AZ58" s="6"/>
      <c r="BA58" s="6"/>
      <c r="BB58" s="6"/>
      <c r="BC58" s="6"/>
      <c r="BD58" s="6"/>
      <c r="BE58" s="6"/>
      <c r="BF58" s="6"/>
      <c r="BG58" s="6"/>
      <c r="BH58" s="6"/>
      <c r="BI58" s="6"/>
      <c r="BJ58" s="6"/>
      <c r="BK58" s="6"/>
      <c r="BL58" s="6"/>
      <c r="BM58" s="6"/>
      <c r="BN58" s="6"/>
      <c r="BO58" s="6"/>
      <c r="BP58" s="6"/>
      <c r="BQ58" s="6"/>
      <c r="BR58" s="6"/>
      <c r="BS58" s="6"/>
      <c r="BT58" s="6"/>
      <c r="BU58" s="6"/>
      <c r="BV58" s="6"/>
      <c r="BW58" s="6"/>
      <c r="BX58" s="6"/>
      <c r="BY58" s="6"/>
      <c r="BZ58" s="6"/>
      <c r="CA58" s="6"/>
      <c r="CB58" s="6"/>
      <c r="CC58" s="6"/>
      <c r="CD58" s="6"/>
      <c r="CE58" s="6"/>
      <c r="CF58" s="6"/>
      <c r="CG58" s="6"/>
      <c r="CH58" s="6"/>
      <c r="CI58" s="6"/>
      <c r="CJ58" s="6"/>
      <c r="CK58" s="6"/>
      <c r="CL58" s="6"/>
      <c r="CM58" s="6"/>
      <c r="CN58" s="6"/>
      <c r="CO58" s="6"/>
      <c r="CP58" s="6"/>
      <c r="CQ58" s="6"/>
      <c r="CR58" s="6"/>
      <c r="CS58" s="6"/>
      <c r="CT58" s="6"/>
      <c r="CU58" s="6"/>
      <c r="CV58" s="6"/>
      <c r="CW58" s="6"/>
      <c r="CX58" s="6"/>
      <c r="CY58" s="6"/>
      <c r="CZ58" s="6"/>
      <c r="DA58" s="6"/>
      <c r="DB58" s="6"/>
      <c r="DC58" s="6"/>
      <c r="DD58" s="6"/>
      <c r="DE58" s="6"/>
      <c r="DF58" s="6"/>
      <c r="DG58" s="6"/>
      <c r="DH58" s="6"/>
      <c r="DI58" s="6"/>
      <c r="DJ58" s="6"/>
      <c r="DK58" s="6"/>
      <c r="DL58" s="6"/>
      <c r="DM58" s="6"/>
      <c r="DN58" s="6"/>
      <c r="DO58" s="6"/>
      <c r="DP58" s="6"/>
      <c r="DQ58" s="6"/>
      <c r="DR58" s="6"/>
      <c r="DS58" s="6"/>
      <c r="DT58" s="6"/>
      <c r="DU58" s="6"/>
      <c r="DV58" s="6"/>
      <c r="DW58" s="6"/>
      <c r="DX58" s="6"/>
      <c r="DY58" s="6"/>
      <c r="DZ58" s="6"/>
      <c r="EA58" s="6"/>
      <c r="EB58" s="6"/>
      <c r="EC58" s="6"/>
      <c r="ED58" s="6"/>
      <c r="EE58" s="6"/>
      <c r="EF58" s="6"/>
      <c r="EG58" s="6"/>
      <c r="EH58" s="6"/>
      <c r="EI58" s="6"/>
      <c r="EJ58" s="6"/>
      <c r="EK58" s="6"/>
      <c r="EL58" s="6"/>
      <c r="EM58" s="6"/>
      <c r="EN58" s="6"/>
      <c r="EO58" s="6"/>
      <c r="EP58" s="6"/>
      <c r="EQ58" s="6"/>
      <c r="ER58" s="6"/>
      <c r="ES58" s="6"/>
      <c r="ET58" s="6"/>
      <c r="EU58" s="6"/>
      <c r="EV58" s="6"/>
      <c r="EW58" s="6"/>
      <c r="EX58" s="6"/>
      <c r="EY58" s="6"/>
      <c r="EZ58" s="6"/>
      <c r="FA58" s="6"/>
      <c r="FB58" s="6"/>
      <c r="FC58" s="6"/>
      <c r="FD58" s="6"/>
      <c r="FE58" s="6"/>
      <c r="FF58" s="6"/>
      <c r="FG58" s="6"/>
      <c r="FH58" s="6"/>
      <c r="FI58" s="6"/>
      <c r="FJ58" s="6"/>
      <c r="FK58" s="6"/>
      <c r="FL58" s="6"/>
      <c r="FM58" s="6"/>
      <c r="FN58" s="6"/>
      <c r="FO58" s="6"/>
      <c r="FP58" s="6"/>
      <c r="FQ58" s="6"/>
      <c r="FR58" s="6"/>
      <c r="FS58" s="6"/>
      <c r="FT58" s="6"/>
      <c r="FU58" s="6"/>
      <c r="FV58" s="6"/>
      <c r="FW58" s="6"/>
      <c r="FX58" s="6"/>
      <c r="FY58" s="6"/>
      <c r="FZ58" s="6"/>
      <c r="GA58" s="6"/>
      <c r="GB58" s="6"/>
      <c r="GC58" s="6"/>
      <c r="GD58" s="6"/>
      <c r="GE58" s="6"/>
      <c r="GF58" s="6"/>
      <c r="GG58" s="6"/>
      <c r="GH58" s="6"/>
      <c r="GI58" s="6"/>
      <c r="GJ58" s="6"/>
      <c r="GK58" s="6"/>
      <c r="GL58" s="6"/>
      <c r="GM58" s="6"/>
      <c r="GN58" s="6"/>
      <c r="GO58" s="6"/>
      <c r="GP58" s="6"/>
      <c r="GQ58" s="6"/>
      <c r="GR58" s="6"/>
      <c r="GS58" s="6"/>
      <c r="GT58" s="6"/>
      <c r="GU58" s="6"/>
      <c r="GV58" s="6"/>
      <c r="GW58" s="6"/>
      <c r="GX58" s="6"/>
      <c r="GY58" s="6"/>
      <c r="GZ58" s="6"/>
      <c r="HA58" s="6"/>
      <c r="HB58" s="6"/>
      <c r="HC58" s="6"/>
      <c r="HD58" s="6"/>
      <c r="HE58" s="6"/>
      <c r="HF58" s="6"/>
      <c r="HG58" s="6"/>
      <c r="HH58" s="6"/>
      <c r="HI58" s="6"/>
      <c r="HJ58" s="6"/>
      <c r="HK58" s="6"/>
      <c r="HL58" s="6"/>
      <c r="HM58" s="6"/>
      <c r="HN58" s="6"/>
      <c r="HO58" s="6"/>
      <c r="HP58" s="6"/>
      <c r="HQ58" s="6"/>
      <c r="HR58" s="6"/>
      <c r="HS58" s="6"/>
      <c r="HT58" s="6"/>
      <c r="HU58" s="6"/>
      <c r="HV58" s="6"/>
      <c r="HW58" s="6"/>
      <c r="HX58" s="6"/>
      <c r="HY58" s="6"/>
      <c r="HZ58" s="6"/>
      <c r="IA58" s="6"/>
      <c r="IB58" s="6"/>
      <c r="IC58" s="6"/>
      <c r="ID58" s="6"/>
      <c r="IE58" s="6"/>
      <c r="IF58" s="6"/>
      <c r="IG58" s="6"/>
      <c r="IH58" s="6"/>
      <c r="II58" s="6"/>
      <c r="IJ58" s="6"/>
      <c r="IK58" s="6"/>
      <c r="IL58" s="6"/>
      <c r="IM58" s="6"/>
      <c r="IN58" s="6"/>
      <c r="IO58" s="6"/>
      <c r="IP58" s="6"/>
      <c r="IQ58" s="6"/>
      <c r="IR58" s="6"/>
      <c r="IS58" s="6"/>
      <c r="IT58" s="6"/>
      <c r="IU58" s="6"/>
    </row>
    <row r="59" spans="1:255" ht="15" customHeight="1" x14ac:dyDescent="0.25">
      <c r="A59" s="4" t="s">
        <v>209</v>
      </c>
      <c r="B59" s="2" t="s">
        <v>3</v>
      </c>
      <c r="C59" s="2" t="str">
        <f>'AC Opening'!B37</f>
        <v>TG 15 NB AHN New Standard - IN HIBERNATION</v>
      </c>
      <c r="D59" s="2" t="str">
        <f>'AC Opening'!C37</f>
        <v>Powell</v>
      </c>
      <c r="E59" s="145">
        <v>2</v>
      </c>
      <c r="F59" s="147">
        <f t="shared" si="1"/>
        <v>0.47986111111111096</v>
      </c>
      <c r="G59" s="6"/>
      <c r="H59" s="6"/>
      <c r="I59" s="6"/>
      <c r="J59" s="6"/>
      <c r="K59" s="6"/>
      <c r="L59" s="6"/>
      <c r="M59" s="6"/>
      <c r="N59" s="6"/>
      <c r="O59" s="6"/>
      <c r="P59" s="6"/>
      <c r="Q59" s="6"/>
      <c r="R59" s="6"/>
      <c r="S59" s="6"/>
      <c r="T59" s="6"/>
      <c r="U59" s="6"/>
      <c r="V59" s="6"/>
      <c r="W59" s="6"/>
      <c r="X59" s="6"/>
      <c r="Y59" s="6"/>
      <c r="Z59" s="6"/>
      <c r="AA59" s="6"/>
      <c r="AB59" s="6"/>
      <c r="AC59" s="6"/>
      <c r="AD59" s="6"/>
      <c r="AE59" s="6"/>
      <c r="AF59" s="6"/>
      <c r="AG59" s="6"/>
      <c r="AH59" s="6"/>
      <c r="AI59" s="6"/>
      <c r="AJ59" s="6"/>
      <c r="AK59" s="6"/>
      <c r="AL59" s="6"/>
      <c r="AM59" s="6"/>
      <c r="AN59" s="6"/>
      <c r="AO59" s="6"/>
      <c r="AP59" s="6"/>
      <c r="AQ59" s="6"/>
      <c r="AR59" s="6"/>
      <c r="AS59" s="6"/>
      <c r="AT59" s="6"/>
      <c r="AU59" s="6"/>
      <c r="AV59" s="6"/>
      <c r="AW59" s="6"/>
      <c r="AX59" s="6"/>
      <c r="AY59" s="6"/>
      <c r="AZ59" s="6"/>
      <c r="BA59" s="6"/>
      <c r="BB59" s="6"/>
      <c r="BC59" s="6"/>
      <c r="BD59" s="6"/>
      <c r="BE59" s="6"/>
      <c r="BF59" s="6"/>
      <c r="BG59" s="6"/>
      <c r="BH59" s="6"/>
      <c r="BI59" s="6"/>
      <c r="BJ59" s="6"/>
      <c r="BK59" s="6"/>
      <c r="BL59" s="6"/>
      <c r="BM59" s="6"/>
      <c r="BN59" s="6"/>
      <c r="BO59" s="6"/>
      <c r="BP59" s="6"/>
      <c r="BQ59" s="6"/>
      <c r="BR59" s="6"/>
      <c r="BS59" s="6"/>
      <c r="BT59" s="6"/>
      <c r="BU59" s="6"/>
      <c r="BV59" s="6"/>
      <c r="BW59" s="6"/>
      <c r="BX59" s="6"/>
      <c r="BY59" s="6"/>
      <c r="BZ59" s="6"/>
      <c r="CA59" s="6"/>
      <c r="CB59" s="6"/>
      <c r="CC59" s="6"/>
      <c r="CD59" s="6"/>
      <c r="CE59" s="6"/>
      <c r="CF59" s="6"/>
      <c r="CG59" s="6"/>
      <c r="CH59" s="6"/>
      <c r="CI59" s="6"/>
      <c r="CJ59" s="6"/>
      <c r="CK59" s="6"/>
      <c r="CL59" s="6"/>
      <c r="CM59" s="6"/>
      <c r="CN59" s="6"/>
      <c r="CO59" s="6"/>
      <c r="CP59" s="6"/>
      <c r="CQ59" s="6"/>
      <c r="CR59" s="6"/>
      <c r="CS59" s="6"/>
      <c r="CT59" s="6"/>
      <c r="CU59" s="6"/>
      <c r="CV59" s="6"/>
      <c r="CW59" s="6"/>
      <c r="CX59" s="6"/>
      <c r="CY59" s="6"/>
      <c r="CZ59" s="6"/>
      <c r="DA59" s="6"/>
      <c r="DB59" s="6"/>
      <c r="DC59" s="6"/>
      <c r="DD59" s="6"/>
      <c r="DE59" s="6"/>
      <c r="DF59" s="6"/>
      <c r="DG59" s="6"/>
      <c r="DH59" s="6"/>
      <c r="DI59" s="6"/>
      <c r="DJ59" s="6"/>
      <c r="DK59" s="6"/>
      <c r="DL59" s="6"/>
      <c r="DM59" s="6"/>
      <c r="DN59" s="6"/>
      <c r="DO59" s="6"/>
      <c r="DP59" s="6"/>
      <c r="DQ59" s="6"/>
      <c r="DR59" s="6"/>
      <c r="DS59" s="6"/>
      <c r="DT59" s="6"/>
      <c r="DU59" s="6"/>
      <c r="DV59" s="6"/>
      <c r="DW59" s="6"/>
      <c r="DX59" s="6"/>
      <c r="DY59" s="6"/>
      <c r="DZ59" s="6"/>
      <c r="EA59" s="6"/>
      <c r="EB59" s="6"/>
      <c r="EC59" s="6"/>
      <c r="ED59" s="6"/>
      <c r="EE59" s="6"/>
      <c r="EF59" s="6"/>
      <c r="EG59" s="6"/>
      <c r="EH59" s="6"/>
      <c r="EI59" s="6"/>
      <c r="EJ59" s="6"/>
      <c r="EK59" s="6"/>
      <c r="EL59" s="6"/>
      <c r="EM59" s="6"/>
      <c r="EN59" s="6"/>
      <c r="EO59" s="6"/>
      <c r="EP59" s="6"/>
      <c r="EQ59" s="6"/>
      <c r="ER59" s="6"/>
      <c r="ES59" s="6"/>
      <c r="ET59" s="6"/>
      <c r="EU59" s="6"/>
      <c r="EV59" s="6"/>
      <c r="EW59" s="6"/>
      <c r="EX59" s="6"/>
      <c r="EY59" s="6"/>
      <c r="EZ59" s="6"/>
      <c r="FA59" s="6"/>
      <c r="FB59" s="6"/>
      <c r="FC59" s="6"/>
      <c r="FD59" s="6"/>
      <c r="FE59" s="6"/>
      <c r="FF59" s="6"/>
      <c r="FG59" s="6"/>
      <c r="FH59" s="6"/>
      <c r="FI59" s="6"/>
      <c r="FJ59" s="6"/>
      <c r="FK59" s="6"/>
      <c r="FL59" s="6"/>
      <c r="FM59" s="6"/>
      <c r="FN59" s="6"/>
      <c r="FO59" s="6"/>
      <c r="FP59" s="6"/>
      <c r="FQ59" s="6"/>
      <c r="FR59" s="6"/>
      <c r="FS59" s="6"/>
      <c r="FT59" s="6"/>
      <c r="FU59" s="6"/>
      <c r="FV59" s="6"/>
      <c r="FW59" s="6"/>
      <c r="FX59" s="6"/>
      <c r="FY59" s="6"/>
      <c r="FZ59" s="6"/>
      <c r="GA59" s="6"/>
      <c r="GB59" s="6"/>
      <c r="GC59" s="6"/>
      <c r="GD59" s="6"/>
      <c r="GE59" s="6"/>
      <c r="GF59" s="6"/>
      <c r="GG59" s="6"/>
      <c r="GH59" s="6"/>
      <c r="GI59" s="6"/>
      <c r="GJ59" s="6"/>
      <c r="GK59" s="6"/>
      <c r="GL59" s="6"/>
      <c r="GM59" s="6"/>
      <c r="GN59" s="6"/>
      <c r="GO59" s="6"/>
      <c r="GP59" s="6"/>
      <c r="GQ59" s="6"/>
      <c r="GR59" s="6"/>
      <c r="GS59" s="6"/>
      <c r="GT59" s="6"/>
      <c r="GU59" s="6"/>
      <c r="GV59" s="6"/>
      <c r="GW59" s="6"/>
      <c r="GX59" s="6"/>
      <c r="GY59" s="6"/>
      <c r="GZ59" s="6"/>
      <c r="HA59" s="6"/>
      <c r="HB59" s="6"/>
      <c r="HC59" s="6"/>
      <c r="HD59" s="6"/>
      <c r="HE59" s="6"/>
      <c r="HF59" s="6"/>
      <c r="HG59" s="6"/>
      <c r="HH59" s="6"/>
      <c r="HI59" s="6"/>
      <c r="HJ59" s="6"/>
      <c r="HK59" s="6"/>
      <c r="HL59" s="6"/>
      <c r="HM59" s="6"/>
      <c r="HN59" s="6"/>
      <c r="HO59" s="6"/>
      <c r="HP59" s="6"/>
      <c r="HQ59" s="6"/>
      <c r="HR59" s="6"/>
      <c r="HS59" s="6"/>
      <c r="HT59" s="6"/>
      <c r="HU59" s="6"/>
      <c r="HV59" s="6"/>
      <c r="HW59" s="6"/>
      <c r="HX59" s="6"/>
      <c r="HY59" s="6"/>
      <c r="HZ59" s="6"/>
      <c r="IA59" s="6"/>
      <c r="IB59" s="6"/>
      <c r="IC59" s="6"/>
      <c r="ID59" s="6"/>
      <c r="IE59" s="6"/>
      <c r="IF59" s="6"/>
      <c r="IG59" s="6"/>
      <c r="IH59" s="6"/>
      <c r="II59" s="6"/>
      <c r="IJ59" s="6"/>
      <c r="IK59" s="6"/>
      <c r="IL59" s="6"/>
      <c r="IM59" s="6"/>
      <c r="IN59" s="6"/>
      <c r="IO59" s="6"/>
      <c r="IP59" s="6"/>
      <c r="IQ59" s="6"/>
      <c r="IR59" s="6"/>
      <c r="IS59" s="6"/>
      <c r="IT59" s="6"/>
      <c r="IU59" s="6"/>
    </row>
    <row r="60" spans="1:255" ht="15" customHeight="1" x14ac:dyDescent="0.25">
      <c r="A60" s="4" t="s">
        <v>210</v>
      </c>
      <c r="B60" s="2" t="s">
        <v>3</v>
      </c>
      <c r="C60" s="2" t="str">
        <f>'AC Opening'!B38</f>
        <v>TG 16t Lic NB Amendment</v>
      </c>
      <c r="D60" s="2" t="str">
        <f>'AC Opening'!C38</f>
        <v>Godfrey</v>
      </c>
      <c r="E60" s="145">
        <v>2</v>
      </c>
      <c r="F60" s="147">
        <f t="shared" si="1"/>
        <v>0.48124999999999984</v>
      </c>
      <c r="G60" s="6"/>
      <c r="H60" s="6"/>
      <c r="I60" s="6"/>
      <c r="J60" s="6"/>
      <c r="K60" s="6"/>
      <c r="L60" s="6"/>
      <c r="M60" s="6"/>
      <c r="N60" s="6"/>
      <c r="O60" s="6"/>
      <c r="P60" s="6"/>
      <c r="Q60" s="6"/>
      <c r="R60" s="6"/>
      <c r="S60" s="6"/>
      <c r="T60" s="6"/>
      <c r="U60" s="6"/>
      <c r="V60" s="6"/>
      <c r="W60" s="6"/>
      <c r="X60" s="6"/>
      <c r="Y60" s="6"/>
      <c r="Z60" s="6"/>
      <c r="AA60" s="6"/>
      <c r="AB60" s="6"/>
      <c r="AC60" s="6"/>
      <c r="AD60" s="6"/>
      <c r="AE60" s="6"/>
      <c r="AF60" s="6"/>
      <c r="AG60" s="6"/>
      <c r="AH60" s="6"/>
      <c r="AI60" s="6"/>
      <c r="AJ60" s="6"/>
      <c r="AK60" s="6"/>
      <c r="AL60" s="6"/>
      <c r="AM60" s="6"/>
      <c r="AN60" s="6"/>
      <c r="AO60" s="6"/>
      <c r="AP60" s="6"/>
      <c r="AQ60" s="6"/>
      <c r="AR60" s="6"/>
      <c r="AS60" s="6"/>
      <c r="AT60" s="6"/>
      <c r="AU60" s="6"/>
      <c r="AV60" s="6"/>
      <c r="AW60" s="6"/>
      <c r="AX60" s="6"/>
      <c r="AY60" s="6"/>
      <c r="AZ60" s="6"/>
      <c r="BA60" s="6"/>
      <c r="BB60" s="6"/>
      <c r="BC60" s="6"/>
      <c r="BD60" s="6"/>
      <c r="BE60" s="6"/>
      <c r="BF60" s="6"/>
      <c r="BG60" s="6"/>
      <c r="BH60" s="6"/>
      <c r="BI60" s="6"/>
      <c r="BJ60" s="6"/>
      <c r="BK60" s="6"/>
      <c r="BL60" s="6"/>
      <c r="BM60" s="6"/>
      <c r="BN60" s="6"/>
      <c r="BO60" s="6"/>
      <c r="BP60" s="6"/>
      <c r="BQ60" s="6"/>
      <c r="BR60" s="6"/>
      <c r="BS60" s="6"/>
      <c r="BT60" s="6"/>
      <c r="BU60" s="6"/>
      <c r="BV60" s="6"/>
      <c r="BW60" s="6"/>
      <c r="BX60" s="6"/>
      <c r="BY60" s="6"/>
      <c r="BZ60" s="6"/>
      <c r="CA60" s="6"/>
      <c r="CB60" s="6"/>
      <c r="CC60" s="6"/>
      <c r="CD60" s="6"/>
      <c r="CE60" s="6"/>
      <c r="CF60" s="6"/>
      <c r="CG60" s="6"/>
      <c r="CH60" s="6"/>
      <c r="CI60" s="6"/>
      <c r="CJ60" s="6"/>
      <c r="CK60" s="6"/>
      <c r="CL60" s="6"/>
      <c r="CM60" s="6"/>
      <c r="CN60" s="6"/>
      <c r="CO60" s="6"/>
      <c r="CP60" s="6"/>
      <c r="CQ60" s="6"/>
      <c r="CR60" s="6"/>
      <c r="CS60" s="6"/>
      <c r="CT60" s="6"/>
      <c r="CU60" s="6"/>
      <c r="CV60" s="6"/>
      <c r="CW60" s="6"/>
      <c r="CX60" s="6"/>
      <c r="CY60" s="6"/>
      <c r="CZ60" s="6"/>
      <c r="DA60" s="6"/>
      <c r="DB60" s="6"/>
      <c r="DC60" s="6"/>
      <c r="DD60" s="6"/>
      <c r="DE60" s="6"/>
      <c r="DF60" s="6"/>
      <c r="DG60" s="6"/>
      <c r="DH60" s="6"/>
      <c r="DI60" s="6"/>
      <c r="DJ60" s="6"/>
      <c r="DK60" s="6"/>
      <c r="DL60" s="6"/>
      <c r="DM60" s="6"/>
      <c r="DN60" s="6"/>
      <c r="DO60" s="6"/>
      <c r="DP60" s="6"/>
      <c r="DQ60" s="6"/>
      <c r="DR60" s="6"/>
      <c r="DS60" s="6"/>
      <c r="DT60" s="6"/>
      <c r="DU60" s="6"/>
      <c r="DV60" s="6"/>
      <c r="DW60" s="6"/>
      <c r="DX60" s="6"/>
      <c r="DY60" s="6"/>
      <c r="DZ60" s="6"/>
      <c r="EA60" s="6"/>
      <c r="EB60" s="6"/>
      <c r="EC60" s="6"/>
      <c r="ED60" s="6"/>
      <c r="EE60" s="6"/>
      <c r="EF60" s="6"/>
      <c r="EG60" s="6"/>
      <c r="EH60" s="6"/>
      <c r="EI60" s="6"/>
      <c r="EJ60" s="6"/>
      <c r="EK60" s="6"/>
      <c r="EL60" s="6"/>
      <c r="EM60" s="6"/>
      <c r="EN60" s="6"/>
      <c r="EO60" s="6"/>
      <c r="EP60" s="6"/>
      <c r="EQ60" s="6"/>
      <c r="ER60" s="6"/>
      <c r="ES60" s="6"/>
      <c r="ET60" s="6"/>
      <c r="EU60" s="6"/>
      <c r="EV60" s="6"/>
      <c r="EW60" s="6"/>
      <c r="EX60" s="6"/>
      <c r="EY60" s="6"/>
      <c r="EZ60" s="6"/>
      <c r="FA60" s="6"/>
      <c r="FB60" s="6"/>
      <c r="FC60" s="6"/>
      <c r="FD60" s="6"/>
      <c r="FE60" s="6"/>
      <c r="FF60" s="6"/>
      <c r="FG60" s="6"/>
      <c r="FH60" s="6"/>
      <c r="FI60" s="6"/>
      <c r="FJ60" s="6"/>
      <c r="FK60" s="6"/>
      <c r="FL60" s="6"/>
      <c r="FM60" s="6"/>
      <c r="FN60" s="6"/>
      <c r="FO60" s="6"/>
      <c r="FP60" s="6"/>
      <c r="FQ60" s="6"/>
      <c r="FR60" s="6"/>
      <c r="FS60" s="6"/>
      <c r="FT60" s="6"/>
      <c r="FU60" s="6"/>
      <c r="FV60" s="6"/>
      <c r="FW60" s="6"/>
      <c r="FX60" s="6"/>
      <c r="FY60" s="6"/>
      <c r="FZ60" s="6"/>
      <c r="GA60" s="6"/>
      <c r="GB60" s="6"/>
      <c r="GC60" s="6"/>
      <c r="GD60" s="6"/>
      <c r="GE60" s="6"/>
      <c r="GF60" s="6"/>
      <c r="GG60" s="6"/>
      <c r="GH60" s="6"/>
      <c r="GI60" s="6"/>
      <c r="GJ60" s="6"/>
      <c r="GK60" s="6"/>
      <c r="GL60" s="6"/>
      <c r="GM60" s="6"/>
      <c r="GN60" s="6"/>
      <c r="GO60" s="6"/>
      <c r="GP60" s="6"/>
      <c r="GQ60" s="6"/>
      <c r="GR60" s="6"/>
      <c r="GS60" s="6"/>
      <c r="GT60" s="6"/>
      <c r="GU60" s="6"/>
      <c r="GV60" s="6"/>
      <c r="GW60" s="6"/>
      <c r="GX60" s="6"/>
      <c r="GY60" s="6"/>
      <c r="GZ60" s="6"/>
      <c r="HA60" s="6"/>
      <c r="HB60" s="6"/>
      <c r="HC60" s="6"/>
      <c r="HD60" s="6"/>
      <c r="HE60" s="6"/>
      <c r="HF60" s="6"/>
      <c r="HG60" s="6"/>
      <c r="HH60" s="6"/>
      <c r="HI60" s="6"/>
      <c r="HJ60" s="6"/>
      <c r="HK60" s="6"/>
      <c r="HL60" s="6"/>
      <c r="HM60" s="6"/>
      <c r="HN60" s="6"/>
      <c r="HO60" s="6"/>
      <c r="HP60" s="6"/>
      <c r="HQ60" s="6"/>
      <c r="HR60" s="6"/>
      <c r="HS60" s="6"/>
      <c r="HT60" s="6"/>
      <c r="HU60" s="6"/>
      <c r="HV60" s="6"/>
      <c r="HW60" s="6"/>
      <c r="HX60" s="6"/>
      <c r="HY60" s="6"/>
      <c r="HZ60" s="6"/>
      <c r="IA60" s="6"/>
      <c r="IB60" s="6"/>
      <c r="IC60" s="6"/>
      <c r="ID60" s="6"/>
      <c r="IE60" s="6"/>
      <c r="IF60" s="6"/>
      <c r="IG60" s="6"/>
      <c r="IH60" s="6"/>
      <c r="II60" s="6"/>
      <c r="IJ60" s="6"/>
      <c r="IK60" s="6"/>
      <c r="IL60" s="6"/>
      <c r="IM60" s="6"/>
      <c r="IN60" s="6"/>
      <c r="IO60" s="6"/>
      <c r="IP60" s="6"/>
      <c r="IQ60" s="6"/>
      <c r="IR60" s="6"/>
      <c r="IS60" s="6"/>
      <c r="IT60" s="6"/>
      <c r="IU60" s="6"/>
    </row>
    <row r="61" spans="1:255" ht="15" customHeight="1" x14ac:dyDescent="0.25">
      <c r="A61" s="4" t="s">
        <v>242</v>
      </c>
      <c r="B61" s="2" t="s">
        <v>3</v>
      </c>
      <c r="C61" s="2" t="str">
        <f>'AC Opening'!B39</f>
        <v>SC THz</v>
      </c>
      <c r="D61" s="2" t="str">
        <f>'AC Opening'!C39</f>
        <v>Kurner</v>
      </c>
      <c r="E61" s="145">
        <v>0</v>
      </c>
      <c r="F61" s="147">
        <f t="shared" si="1"/>
        <v>0.48263888888888873</v>
      </c>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c r="AJ61" s="6"/>
      <c r="AK61" s="6"/>
      <c r="AL61" s="6"/>
      <c r="AM61" s="6"/>
      <c r="AN61" s="6"/>
      <c r="AO61" s="6"/>
      <c r="AP61" s="6"/>
      <c r="AQ61" s="6"/>
      <c r="AR61" s="6"/>
      <c r="AS61" s="6"/>
      <c r="AT61" s="6"/>
      <c r="AU61" s="6"/>
      <c r="AV61" s="6"/>
      <c r="AW61" s="6"/>
      <c r="AX61" s="6"/>
      <c r="AY61" s="6"/>
      <c r="AZ61" s="6"/>
      <c r="BA61" s="6"/>
      <c r="BB61" s="6"/>
      <c r="BC61" s="6"/>
      <c r="BD61" s="6"/>
      <c r="BE61" s="6"/>
      <c r="BF61" s="6"/>
      <c r="BG61" s="6"/>
      <c r="BH61" s="6"/>
      <c r="BI61" s="6"/>
      <c r="BJ61" s="6"/>
      <c r="BK61" s="6"/>
      <c r="BL61" s="6"/>
      <c r="BM61" s="6"/>
      <c r="BN61" s="6"/>
      <c r="BO61" s="6"/>
      <c r="BP61" s="6"/>
      <c r="BQ61" s="6"/>
      <c r="BR61" s="6"/>
      <c r="BS61" s="6"/>
      <c r="BT61" s="6"/>
      <c r="BU61" s="6"/>
      <c r="BV61" s="6"/>
      <c r="BW61" s="6"/>
      <c r="BX61" s="6"/>
      <c r="BY61" s="6"/>
      <c r="BZ61" s="6"/>
      <c r="CA61" s="6"/>
      <c r="CB61" s="6"/>
      <c r="CC61" s="6"/>
      <c r="CD61" s="6"/>
      <c r="CE61" s="6"/>
      <c r="CF61" s="6"/>
      <c r="CG61" s="6"/>
      <c r="CH61" s="6"/>
      <c r="CI61" s="6"/>
      <c r="CJ61" s="6"/>
      <c r="CK61" s="6"/>
      <c r="CL61" s="6"/>
      <c r="CM61" s="6"/>
      <c r="CN61" s="6"/>
      <c r="CO61" s="6"/>
      <c r="CP61" s="6"/>
      <c r="CQ61" s="6"/>
      <c r="CR61" s="6"/>
      <c r="CS61" s="6"/>
      <c r="CT61" s="6"/>
      <c r="CU61" s="6"/>
      <c r="CV61" s="6"/>
      <c r="CW61" s="6"/>
      <c r="CX61" s="6"/>
      <c r="CY61" s="6"/>
      <c r="CZ61" s="6"/>
      <c r="DA61" s="6"/>
      <c r="DB61" s="6"/>
      <c r="DC61" s="6"/>
      <c r="DD61" s="6"/>
      <c r="DE61" s="6"/>
      <c r="DF61" s="6"/>
      <c r="DG61" s="6"/>
      <c r="DH61" s="6"/>
      <c r="DI61" s="6"/>
      <c r="DJ61" s="6"/>
      <c r="DK61" s="6"/>
      <c r="DL61" s="6"/>
      <c r="DM61" s="6"/>
      <c r="DN61" s="6"/>
      <c r="DO61" s="6"/>
      <c r="DP61" s="6"/>
      <c r="DQ61" s="6"/>
      <c r="DR61" s="6"/>
      <c r="DS61" s="6"/>
      <c r="DT61" s="6"/>
      <c r="DU61" s="6"/>
      <c r="DV61" s="6"/>
      <c r="DW61" s="6"/>
      <c r="DX61" s="6"/>
      <c r="DY61" s="6"/>
      <c r="DZ61" s="6"/>
      <c r="EA61" s="6"/>
      <c r="EB61" s="6"/>
      <c r="EC61" s="6"/>
      <c r="ED61" s="6"/>
      <c r="EE61" s="6"/>
      <c r="EF61" s="6"/>
      <c r="EG61" s="6"/>
      <c r="EH61" s="6"/>
      <c r="EI61" s="6"/>
      <c r="EJ61" s="6"/>
      <c r="EK61" s="6"/>
      <c r="EL61" s="6"/>
      <c r="EM61" s="6"/>
      <c r="EN61" s="6"/>
      <c r="EO61" s="6"/>
      <c r="EP61" s="6"/>
      <c r="EQ61" s="6"/>
      <c r="ER61" s="6"/>
      <c r="ES61" s="6"/>
      <c r="ET61" s="6"/>
      <c r="EU61" s="6"/>
      <c r="EV61" s="6"/>
      <c r="EW61" s="6"/>
      <c r="EX61" s="6"/>
      <c r="EY61" s="6"/>
      <c r="EZ61" s="6"/>
      <c r="FA61" s="6"/>
      <c r="FB61" s="6"/>
      <c r="FC61" s="6"/>
      <c r="FD61" s="6"/>
      <c r="FE61" s="6"/>
      <c r="FF61" s="6"/>
      <c r="FG61" s="6"/>
      <c r="FH61" s="6"/>
      <c r="FI61" s="6"/>
      <c r="FJ61" s="6"/>
      <c r="FK61" s="6"/>
      <c r="FL61" s="6"/>
      <c r="FM61" s="6"/>
      <c r="FN61" s="6"/>
      <c r="FO61" s="6"/>
      <c r="FP61" s="6"/>
      <c r="FQ61" s="6"/>
      <c r="FR61" s="6"/>
      <c r="FS61" s="6"/>
      <c r="FT61" s="6"/>
      <c r="FU61" s="6"/>
      <c r="FV61" s="6"/>
      <c r="FW61" s="6"/>
      <c r="FX61" s="6"/>
      <c r="FY61" s="6"/>
      <c r="FZ61" s="6"/>
      <c r="GA61" s="6"/>
      <c r="GB61" s="6"/>
      <c r="GC61" s="6"/>
      <c r="GD61" s="6"/>
      <c r="GE61" s="6"/>
      <c r="GF61" s="6"/>
      <c r="GG61" s="6"/>
      <c r="GH61" s="6"/>
      <c r="GI61" s="6"/>
      <c r="GJ61" s="6"/>
      <c r="GK61" s="6"/>
      <c r="GL61" s="6"/>
      <c r="GM61" s="6"/>
      <c r="GN61" s="6"/>
      <c r="GO61" s="6"/>
      <c r="GP61" s="6"/>
      <c r="GQ61" s="6"/>
      <c r="GR61" s="6"/>
      <c r="GS61" s="6"/>
      <c r="GT61" s="6"/>
      <c r="GU61" s="6"/>
      <c r="GV61" s="6"/>
      <c r="GW61" s="6"/>
      <c r="GX61" s="6"/>
      <c r="GY61" s="6"/>
      <c r="GZ61" s="6"/>
      <c r="HA61" s="6"/>
      <c r="HB61" s="6"/>
      <c r="HC61" s="6"/>
      <c r="HD61" s="6"/>
      <c r="HE61" s="6"/>
      <c r="HF61" s="6"/>
      <c r="HG61" s="6"/>
      <c r="HH61" s="6"/>
      <c r="HI61" s="6"/>
      <c r="HJ61" s="6"/>
      <c r="HK61" s="6"/>
      <c r="HL61" s="6"/>
      <c r="HM61" s="6"/>
      <c r="HN61" s="6"/>
      <c r="HO61" s="6"/>
      <c r="HP61" s="6"/>
      <c r="HQ61" s="6"/>
      <c r="HR61" s="6"/>
      <c r="HS61" s="6"/>
      <c r="HT61" s="6"/>
      <c r="HU61" s="6"/>
      <c r="HV61" s="6"/>
      <c r="HW61" s="6"/>
      <c r="HX61" s="6"/>
      <c r="HY61" s="6"/>
      <c r="HZ61" s="6"/>
      <c r="IA61" s="6"/>
      <c r="IB61" s="6"/>
      <c r="IC61" s="6"/>
      <c r="ID61" s="6"/>
      <c r="IE61" s="6"/>
      <c r="IF61" s="6"/>
      <c r="IG61" s="6"/>
      <c r="IH61" s="6"/>
      <c r="II61" s="6"/>
      <c r="IJ61" s="6"/>
      <c r="IK61" s="6"/>
      <c r="IL61" s="6"/>
      <c r="IM61" s="6"/>
      <c r="IN61" s="6"/>
      <c r="IO61" s="6"/>
      <c r="IP61" s="6"/>
      <c r="IQ61" s="6"/>
      <c r="IR61" s="6"/>
      <c r="IS61" s="6"/>
      <c r="IT61" s="6"/>
      <c r="IU61" s="6"/>
    </row>
    <row r="62" spans="1:255" ht="15" customHeight="1" x14ac:dyDescent="0.25">
      <c r="A62" s="4"/>
      <c r="B62" s="2"/>
      <c r="C62" s="12"/>
      <c r="D62" s="2"/>
      <c r="E62" s="145"/>
      <c r="F62" s="147">
        <f t="shared" si="1"/>
        <v>0.48263888888888873</v>
      </c>
      <c r="G62" s="6"/>
      <c r="H62" s="6"/>
      <c r="I62" s="6"/>
      <c r="J62" s="6"/>
      <c r="K62" s="6"/>
      <c r="L62" s="6"/>
      <c r="M62" s="6"/>
      <c r="N62" s="6"/>
      <c r="O62" s="6"/>
      <c r="P62" s="6"/>
      <c r="Q62" s="6"/>
      <c r="R62" s="6"/>
      <c r="S62" s="6"/>
      <c r="T62" s="6"/>
      <c r="U62" s="6"/>
      <c r="V62" s="6"/>
      <c r="W62" s="6"/>
      <c r="X62" s="6"/>
      <c r="Y62" s="6"/>
      <c r="Z62" s="6"/>
      <c r="AA62" s="6"/>
      <c r="AB62" s="6"/>
      <c r="AC62" s="6"/>
      <c r="AD62" s="6"/>
      <c r="AE62" s="6"/>
      <c r="AF62" s="6"/>
      <c r="AG62" s="6"/>
      <c r="AH62" s="6"/>
      <c r="AI62" s="6"/>
      <c r="AJ62" s="6"/>
      <c r="AK62" s="6"/>
      <c r="AL62" s="6"/>
      <c r="AM62" s="6"/>
      <c r="AN62" s="6"/>
      <c r="AO62" s="6"/>
      <c r="AP62" s="6"/>
      <c r="AQ62" s="6"/>
      <c r="AR62" s="6"/>
      <c r="AS62" s="6"/>
      <c r="AT62" s="6"/>
      <c r="AU62" s="6"/>
      <c r="AV62" s="6"/>
      <c r="AW62" s="6"/>
      <c r="AX62" s="6"/>
      <c r="AY62" s="6"/>
      <c r="AZ62" s="6"/>
      <c r="BA62" s="6"/>
      <c r="BB62" s="6"/>
      <c r="BC62" s="6"/>
      <c r="BD62" s="6"/>
      <c r="BE62" s="6"/>
      <c r="BF62" s="6"/>
      <c r="BG62" s="6"/>
      <c r="BH62" s="6"/>
      <c r="BI62" s="6"/>
      <c r="BJ62" s="6"/>
      <c r="BK62" s="6"/>
      <c r="BL62" s="6"/>
      <c r="BM62" s="6"/>
      <c r="BN62" s="6"/>
      <c r="BO62" s="6"/>
      <c r="BP62" s="6"/>
      <c r="BQ62" s="6"/>
      <c r="BR62" s="6"/>
      <c r="BS62" s="6"/>
      <c r="BT62" s="6"/>
      <c r="BU62" s="6"/>
      <c r="BV62" s="6"/>
      <c r="BW62" s="6"/>
      <c r="BX62" s="6"/>
      <c r="BY62" s="6"/>
      <c r="BZ62" s="6"/>
      <c r="CA62" s="6"/>
      <c r="CB62" s="6"/>
      <c r="CC62" s="6"/>
      <c r="CD62" s="6"/>
      <c r="CE62" s="6"/>
      <c r="CF62" s="6"/>
      <c r="CG62" s="6"/>
      <c r="CH62" s="6"/>
      <c r="CI62" s="6"/>
      <c r="CJ62" s="6"/>
      <c r="CK62" s="6"/>
      <c r="CL62" s="6"/>
      <c r="CM62" s="6"/>
      <c r="CN62" s="6"/>
      <c r="CO62" s="6"/>
      <c r="CP62" s="6"/>
      <c r="CQ62" s="6"/>
      <c r="CR62" s="6"/>
      <c r="CS62" s="6"/>
      <c r="CT62" s="6"/>
      <c r="CU62" s="6"/>
      <c r="CV62" s="6"/>
      <c r="CW62" s="6"/>
      <c r="CX62" s="6"/>
      <c r="CY62" s="6"/>
      <c r="CZ62" s="6"/>
      <c r="DA62" s="6"/>
      <c r="DB62" s="6"/>
      <c r="DC62" s="6"/>
      <c r="DD62" s="6"/>
      <c r="DE62" s="6"/>
      <c r="DF62" s="6"/>
      <c r="DG62" s="6"/>
      <c r="DH62" s="6"/>
      <c r="DI62" s="6"/>
      <c r="DJ62" s="6"/>
      <c r="DK62" s="6"/>
      <c r="DL62" s="6"/>
      <c r="DM62" s="6"/>
      <c r="DN62" s="6"/>
      <c r="DO62" s="6"/>
      <c r="DP62" s="6"/>
      <c r="DQ62" s="6"/>
      <c r="DR62" s="6"/>
      <c r="DS62" s="6"/>
      <c r="DT62" s="6"/>
      <c r="DU62" s="6"/>
      <c r="DV62" s="6"/>
      <c r="DW62" s="6"/>
      <c r="DX62" s="6"/>
      <c r="DY62" s="6"/>
      <c r="DZ62" s="6"/>
      <c r="EA62" s="6"/>
      <c r="EB62" s="6"/>
      <c r="EC62" s="6"/>
      <c r="ED62" s="6"/>
      <c r="EE62" s="6"/>
      <c r="EF62" s="6"/>
      <c r="EG62" s="6"/>
      <c r="EH62" s="6"/>
      <c r="EI62" s="6"/>
      <c r="EJ62" s="6"/>
      <c r="EK62" s="6"/>
      <c r="EL62" s="6"/>
      <c r="EM62" s="6"/>
      <c r="EN62" s="6"/>
      <c r="EO62" s="6"/>
      <c r="EP62" s="6"/>
      <c r="EQ62" s="6"/>
      <c r="ER62" s="6"/>
      <c r="ES62" s="6"/>
      <c r="ET62" s="6"/>
      <c r="EU62" s="6"/>
      <c r="EV62" s="6"/>
      <c r="EW62" s="6"/>
      <c r="EX62" s="6"/>
      <c r="EY62" s="6"/>
      <c r="EZ62" s="6"/>
      <c r="FA62" s="6"/>
      <c r="FB62" s="6"/>
      <c r="FC62" s="6"/>
      <c r="FD62" s="6"/>
      <c r="FE62" s="6"/>
      <c r="FF62" s="6"/>
      <c r="FG62" s="6"/>
      <c r="FH62" s="6"/>
      <c r="FI62" s="6"/>
      <c r="FJ62" s="6"/>
      <c r="FK62" s="6"/>
      <c r="FL62" s="6"/>
      <c r="FM62" s="6"/>
      <c r="FN62" s="6"/>
      <c r="FO62" s="6"/>
      <c r="FP62" s="6"/>
      <c r="FQ62" s="6"/>
      <c r="FR62" s="6"/>
      <c r="FS62" s="6"/>
      <c r="FT62" s="6"/>
      <c r="FU62" s="6"/>
      <c r="FV62" s="6"/>
      <c r="FW62" s="6"/>
      <c r="FX62" s="6"/>
      <c r="FY62" s="6"/>
      <c r="FZ62" s="6"/>
      <c r="GA62" s="6"/>
      <c r="GB62" s="6"/>
      <c r="GC62" s="6"/>
      <c r="GD62" s="6"/>
      <c r="GE62" s="6"/>
      <c r="GF62" s="6"/>
      <c r="GG62" s="6"/>
      <c r="GH62" s="6"/>
      <c r="GI62" s="6"/>
      <c r="GJ62" s="6"/>
      <c r="GK62" s="6"/>
      <c r="GL62" s="6"/>
      <c r="GM62" s="6"/>
      <c r="GN62" s="6"/>
      <c r="GO62" s="6"/>
      <c r="GP62" s="6"/>
      <c r="GQ62" s="6"/>
      <c r="GR62" s="6"/>
      <c r="GS62" s="6"/>
      <c r="GT62" s="6"/>
      <c r="GU62" s="6"/>
      <c r="GV62" s="6"/>
      <c r="GW62" s="6"/>
      <c r="GX62" s="6"/>
      <c r="GY62" s="6"/>
      <c r="GZ62" s="6"/>
      <c r="HA62" s="6"/>
      <c r="HB62" s="6"/>
      <c r="HC62" s="6"/>
      <c r="HD62" s="6"/>
      <c r="HE62" s="6"/>
      <c r="HF62" s="6"/>
      <c r="HG62" s="6"/>
      <c r="HH62" s="6"/>
      <c r="HI62" s="6"/>
      <c r="HJ62" s="6"/>
      <c r="HK62" s="6"/>
      <c r="HL62" s="6"/>
      <c r="HM62" s="6"/>
      <c r="HN62" s="6"/>
      <c r="HO62" s="6"/>
      <c r="HP62" s="6"/>
      <c r="HQ62" s="6"/>
      <c r="HR62" s="6"/>
      <c r="HS62" s="6"/>
      <c r="HT62" s="6"/>
      <c r="HU62" s="6"/>
      <c r="HV62" s="6"/>
      <c r="HW62" s="6"/>
      <c r="HX62" s="6"/>
      <c r="HY62" s="6"/>
      <c r="HZ62" s="6"/>
      <c r="IA62" s="6"/>
      <c r="IB62" s="6"/>
      <c r="IC62" s="6"/>
      <c r="ID62" s="6"/>
      <c r="IE62" s="6"/>
      <c r="IF62" s="6"/>
      <c r="IG62" s="6"/>
      <c r="IH62" s="6"/>
      <c r="II62" s="6"/>
      <c r="IJ62" s="6"/>
      <c r="IK62" s="6"/>
      <c r="IL62" s="6"/>
      <c r="IM62" s="6"/>
      <c r="IN62" s="6"/>
      <c r="IO62" s="6"/>
      <c r="IP62" s="6"/>
      <c r="IQ62" s="6"/>
      <c r="IR62" s="6"/>
      <c r="IS62" s="6"/>
      <c r="IT62" s="6"/>
      <c r="IU62" s="6"/>
    </row>
    <row r="63" spans="1:255" ht="15" customHeight="1" x14ac:dyDescent="0.25">
      <c r="A63" s="4" t="s">
        <v>36</v>
      </c>
      <c r="B63" s="2"/>
      <c r="C63" s="1" t="s">
        <v>8</v>
      </c>
      <c r="D63" s="2" t="s">
        <v>24</v>
      </c>
      <c r="E63" s="145">
        <v>1</v>
      </c>
      <c r="F63" s="147">
        <f t="shared" si="1"/>
        <v>0.48263888888888873</v>
      </c>
      <c r="G63" s="11"/>
      <c r="H63" s="11"/>
      <c r="I63" s="11"/>
      <c r="J63" s="11"/>
      <c r="K63" s="11"/>
      <c r="L63" s="11"/>
      <c r="M63" s="11"/>
      <c r="N63" s="11"/>
      <c r="O63" s="11"/>
      <c r="P63" s="11"/>
      <c r="Q63" s="11"/>
      <c r="R63" s="11"/>
      <c r="S63" s="11"/>
      <c r="T63" s="11"/>
      <c r="U63" s="11"/>
      <c r="V63" s="11"/>
      <c r="W63" s="11"/>
      <c r="X63" s="11"/>
      <c r="Y63" s="11"/>
      <c r="Z63" s="11"/>
      <c r="AA63" s="11"/>
      <c r="AB63" s="11"/>
      <c r="AC63" s="11"/>
      <c r="AD63" s="11"/>
      <c r="AE63" s="11"/>
      <c r="AF63" s="11"/>
      <c r="AG63" s="11"/>
      <c r="AH63" s="11"/>
      <c r="AI63" s="11"/>
      <c r="AJ63" s="11"/>
      <c r="AK63" s="11"/>
      <c r="AL63" s="11"/>
      <c r="AM63" s="11"/>
      <c r="AN63" s="11"/>
      <c r="AO63" s="11"/>
      <c r="AP63" s="11"/>
      <c r="AQ63" s="11"/>
      <c r="AR63" s="11"/>
      <c r="AS63" s="11"/>
      <c r="AT63" s="11"/>
      <c r="AU63" s="11"/>
      <c r="AV63" s="11"/>
      <c r="AW63" s="11"/>
      <c r="AX63" s="11"/>
      <c r="AY63" s="11"/>
      <c r="AZ63" s="11"/>
      <c r="BA63" s="11"/>
      <c r="BB63" s="11"/>
      <c r="BC63" s="11"/>
      <c r="BD63" s="11"/>
      <c r="BE63" s="11"/>
      <c r="BF63" s="11"/>
      <c r="BG63" s="11"/>
      <c r="BH63" s="11"/>
      <c r="BI63" s="11"/>
      <c r="BJ63" s="11"/>
      <c r="BK63" s="11"/>
      <c r="BL63" s="11"/>
      <c r="BM63" s="11"/>
      <c r="BN63" s="11"/>
      <c r="BO63" s="11"/>
      <c r="BP63" s="11"/>
      <c r="BQ63" s="11"/>
      <c r="BR63" s="11"/>
      <c r="BS63" s="11"/>
      <c r="BT63" s="11"/>
      <c r="BU63" s="11"/>
      <c r="BV63" s="11"/>
      <c r="BW63" s="11"/>
      <c r="BX63" s="11"/>
      <c r="BY63" s="11"/>
      <c r="BZ63" s="11"/>
      <c r="CA63" s="11"/>
      <c r="CB63" s="11"/>
      <c r="CC63" s="11"/>
      <c r="CD63" s="11"/>
      <c r="CE63" s="11"/>
      <c r="CF63" s="11"/>
      <c r="CG63" s="11"/>
      <c r="CH63" s="11"/>
      <c r="CI63" s="11"/>
      <c r="CJ63" s="11"/>
      <c r="CK63" s="11"/>
      <c r="CL63" s="11"/>
      <c r="CM63" s="11"/>
      <c r="CN63" s="11"/>
      <c r="CO63" s="11"/>
      <c r="CP63" s="11"/>
      <c r="CQ63" s="11"/>
      <c r="CR63" s="11"/>
      <c r="CS63" s="11"/>
      <c r="CT63" s="11"/>
      <c r="CU63" s="11"/>
      <c r="CV63" s="11"/>
      <c r="CW63" s="11"/>
      <c r="CX63" s="11"/>
      <c r="CY63" s="11"/>
      <c r="CZ63" s="11"/>
      <c r="DA63" s="11"/>
      <c r="DB63" s="11"/>
      <c r="DC63" s="11"/>
      <c r="DD63" s="11"/>
      <c r="DE63" s="11"/>
      <c r="DF63" s="11"/>
      <c r="DG63" s="11"/>
      <c r="DH63" s="11"/>
      <c r="DI63" s="11"/>
      <c r="DJ63" s="11"/>
      <c r="DK63" s="11"/>
      <c r="DL63" s="11"/>
      <c r="DM63" s="11"/>
      <c r="DN63" s="11"/>
      <c r="DO63" s="11"/>
      <c r="DP63" s="11"/>
      <c r="DQ63" s="11"/>
      <c r="DR63" s="11"/>
      <c r="DS63" s="11"/>
      <c r="DT63" s="11"/>
      <c r="DU63" s="11"/>
      <c r="DV63" s="11"/>
      <c r="DW63" s="11"/>
      <c r="DX63" s="11"/>
      <c r="DY63" s="11"/>
      <c r="DZ63" s="11"/>
      <c r="EA63" s="11"/>
      <c r="EB63" s="11"/>
      <c r="EC63" s="11"/>
      <c r="ED63" s="11"/>
      <c r="EE63" s="11"/>
      <c r="EF63" s="11"/>
      <c r="EG63" s="11"/>
      <c r="EH63" s="11"/>
      <c r="EI63" s="11"/>
      <c r="EJ63" s="11"/>
      <c r="EK63" s="11"/>
      <c r="EL63" s="11"/>
      <c r="EM63" s="11"/>
      <c r="EN63" s="11"/>
      <c r="EO63" s="11"/>
      <c r="EP63" s="11"/>
      <c r="EQ63" s="11"/>
      <c r="ER63" s="11"/>
      <c r="ES63" s="11"/>
      <c r="ET63" s="11"/>
      <c r="EU63" s="11"/>
      <c r="EV63" s="11"/>
      <c r="EW63" s="11"/>
      <c r="EX63" s="11"/>
      <c r="EY63" s="11"/>
      <c r="EZ63" s="11"/>
      <c r="FA63" s="11"/>
      <c r="FB63" s="11"/>
      <c r="FC63" s="11"/>
      <c r="FD63" s="11"/>
      <c r="FE63" s="11"/>
      <c r="FF63" s="11"/>
      <c r="FG63" s="11"/>
      <c r="FH63" s="11"/>
      <c r="FI63" s="11"/>
      <c r="FJ63" s="11"/>
      <c r="FK63" s="11"/>
      <c r="FL63" s="11"/>
      <c r="FM63" s="11"/>
      <c r="FN63" s="11"/>
      <c r="FO63" s="11"/>
      <c r="FP63" s="11"/>
      <c r="FQ63" s="11"/>
      <c r="FR63" s="11"/>
      <c r="FS63" s="11"/>
      <c r="FT63" s="11"/>
      <c r="FU63" s="11"/>
      <c r="FV63" s="11"/>
      <c r="FW63" s="11"/>
      <c r="FX63" s="11"/>
      <c r="FY63" s="11"/>
      <c r="FZ63" s="11"/>
      <c r="GA63" s="11"/>
      <c r="GB63" s="11"/>
      <c r="GC63" s="11"/>
      <c r="GD63" s="11"/>
      <c r="GE63" s="11"/>
      <c r="GF63" s="11"/>
      <c r="GG63" s="11"/>
      <c r="GH63" s="11"/>
      <c r="GI63" s="11"/>
      <c r="GJ63" s="11"/>
      <c r="GK63" s="11"/>
      <c r="GL63" s="11"/>
      <c r="GM63" s="11"/>
      <c r="GN63" s="11"/>
      <c r="GO63" s="11"/>
      <c r="GP63" s="11"/>
      <c r="GQ63" s="11"/>
      <c r="GR63" s="11"/>
      <c r="GS63" s="11"/>
      <c r="GT63" s="11"/>
      <c r="GU63" s="11"/>
      <c r="GV63" s="11"/>
      <c r="GW63" s="11"/>
      <c r="GX63" s="11"/>
      <c r="GY63" s="11"/>
      <c r="GZ63" s="11"/>
      <c r="HA63" s="11"/>
      <c r="HB63" s="11"/>
      <c r="HC63" s="11"/>
      <c r="HD63" s="11"/>
      <c r="HE63" s="11"/>
      <c r="HF63" s="11"/>
      <c r="HG63" s="11"/>
      <c r="HH63" s="11"/>
      <c r="HI63" s="11"/>
      <c r="HJ63" s="11"/>
      <c r="HK63" s="11"/>
      <c r="HL63" s="11"/>
      <c r="HM63" s="11"/>
      <c r="HN63" s="11"/>
      <c r="HO63" s="11"/>
      <c r="HP63" s="11"/>
      <c r="HQ63" s="11"/>
      <c r="HR63" s="11"/>
      <c r="HS63" s="11"/>
      <c r="HT63" s="11"/>
      <c r="HU63" s="11"/>
      <c r="HV63" s="11"/>
      <c r="HW63" s="11"/>
      <c r="HX63" s="11"/>
      <c r="HY63" s="11"/>
      <c r="HZ63" s="11"/>
      <c r="IA63" s="11"/>
      <c r="IB63" s="11"/>
      <c r="IC63" s="11"/>
      <c r="ID63" s="11"/>
      <c r="IE63" s="11"/>
      <c r="IF63" s="11"/>
      <c r="IG63" s="11"/>
      <c r="IH63" s="11"/>
      <c r="II63" s="11"/>
      <c r="IJ63" s="11"/>
      <c r="IK63" s="11"/>
      <c r="IL63" s="11"/>
      <c r="IM63" s="11"/>
      <c r="IN63" s="11"/>
      <c r="IO63" s="11"/>
      <c r="IP63" s="11"/>
      <c r="IQ63" s="11"/>
      <c r="IR63" s="11"/>
      <c r="IS63" s="11"/>
      <c r="IT63" s="11"/>
      <c r="IU63" s="11"/>
    </row>
    <row r="64" spans="1:255" ht="15" customHeight="1" x14ac:dyDescent="0.25">
      <c r="A64" s="4"/>
      <c r="B64" s="2"/>
      <c r="C64" s="32" t="s">
        <v>258</v>
      </c>
      <c r="D64" s="2" t="s">
        <v>255</v>
      </c>
      <c r="E64" s="145">
        <v>2</v>
      </c>
      <c r="F64" s="147">
        <f>F63+TIME(0,E63,0)</f>
        <v>0.48333333333333317</v>
      </c>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6"/>
      <c r="BO64" s="6"/>
      <c r="BP64" s="6"/>
      <c r="BQ64" s="6"/>
      <c r="BR64" s="6"/>
      <c r="BS64" s="6"/>
      <c r="BT64" s="6"/>
      <c r="BU64" s="6"/>
      <c r="BV64" s="6"/>
      <c r="BW64" s="6"/>
      <c r="BX64" s="6"/>
      <c r="BY64" s="6"/>
      <c r="BZ64" s="6"/>
      <c r="CA64" s="6"/>
      <c r="CB64" s="6"/>
      <c r="CC64" s="6"/>
      <c r="CD64" s="6"/>
      <c r="CE64" s="6"/>
      <c r="CF64" s="6"/>
      <c r="CG64" s="6"/>
      <c r="CH64" s="6"/>
      <c r="CI64" s="6"/>
      <c r="CJ64" s="6"/>
      <c r="CK64" s="6"/>
      <c r="CL64" s="6"/>
      <c r="CM64" s="6"/>
      <c r="CN64" s="6"/>
      <c r="CO64" s="6"/>
      <c r="CP64" s="6"/>
      <c r="CQ64" s="6"/>
      <c r="CR64" s="6"/>
      <c r="CS64" s="6"/>
      <c r="CT64" s="6"/>
      <c r="CU64" s="6"/>
      <c r="CV64" s="6"/>
      <c r="CW64" s="6"/>
      <c r="CX64" s="6"/>
      <c r="CY64" s="6"/>
      <c r="CZ64" s="6"/>
      <c r="DA64" s="6"/>
      <c r="DB64" s="6"/>
      <c r="DC64" s="6"/>
      <c r="DD64" s="6"/>
      <c r="DE64" s="6"/>
      <c r="DF64" s="6"/>
      <c r="DG64" s="6"/>
      <c r="DH64" s="6"/>
      <c r="DI64" s="6"/>
      <c r="DJ64" s="6"/>
      <c r="DK64" s="6"/>
      <c r="DL64" s="6"/>
      <c r="DM64" s="6"/>
      <c r="DN64" s="6"/>
      <c r="DO64" s="6"/>
      <c r="DP64" s="6"/>
      <c r="DQ64" s="6"/>
      <c r="DR64" s="6"/>
      <c r="DS64" s="6"/>
      <c r="DT64" s="6"/>
      <c r="DU64" s="6"/>
      <c r="DV64" s="6"/>
      <c r="DW64" s="6"/>
      <c r="DX64" s="6"/>
      <c r="DY64" s="6"/>
      <c r="DZ64" s="6"/>
      <c r="EA64" s="6"/>
      <c r="EB64" s="6"/>
      <c r="EC64" s="6"/>
      <c r="ED64" s="6"/>
      <c r="EE64" s="6"/>
      <c r="EF64" s="6"/>
      <c r="EG64" s="6"/>
      <c r="EH64" s="6"/>
      <c r="EI64" s="6"/>
      <c r="EJ64" s="6"/>
      <c r="EK64" s="6"/>
      <c r="EL64" s="6"/>
      <c r="EM64" s="6"/>
      <c r="EN64" s="6"/>
      <c r="EO64" s="6"/>
      <c r="EP64" s="6"/>
      <c r="EQ64" s="6"/>
      <c r="ER64" s="6"/>
      <c r="ES64" s="6"/>
      <c r="ET64" s="6"/>
      <c r="EU64" s="6"/>
      <c r="EV64" s="6"/>
      <c r="EW64" s="6"/>
      <c r="EX64" s="6"/>
      <c r="EY64" s="6"/>
      <c r="EZ64" s="6"/>
      <c r="FA64" s="6"/>
      <c r="FB64" s="6"/>
      <c r="FC64" s="6"/>
      <c r="FD64" s="6"/>
      <c r="FE64" s="6"/>
      <c r="FF64" s="6"/>
      <c r="FG64" s="6"/>
      <c r="FH64" s="6"/>
      <c r="FI64" s="6"/>
      <c r="FJ64" s="6"/>
      <c r="FK64" s="6"/>
      <c r="FL64" s="6"/>
      <c r="FM64" s="6"/>
      <c r="FN64" s="6"/>
      <c r="FO64" s="6"/>
      <c r="FP64" s="6"/>
      <c r="FQ64" s="6"/>
      <c r="FR64" s="6"/>
      <c r="FS64" s="6"/>
      <c r="FT64" s="6"/>
      <c r="FU64" s="6"/>
      <c r="FV64" s="6"/>
      <c r="FW64" s="6"/>
      <c r="FX64" s="6"/>
      <c r="FY64" s="6"/>
      <c r="FZ64" s="6"/>
      <c r="GA64" s="6"/>
      <c r="GB64" s="6"/>
      <c r="GC64" s="6"/>
      <c r="GD64" s="6"/>
      <c r="GE64" s="6"/>
      <c r="GF64" s="6"/>
      <c r="GG64" s="6"/>
      <c r="GH64" s="6"/>
      <c r="GI64" s="6"/>
      <c r="GJ64" s="6"/>
      <c r="GK64" s="6"/>
      <c r="GL64" s="6"/>
      <c r="GM64" s="6"/>
      <c r="GN64" s="6"/>
      <c r="GO64" s="6"/>
      <c r="GP64" s="6"/>
      <c r="GQ64" s="6"/>
      <c r="GR64" s="6"/>
      <c r="GS64" s="6"/>
      <c r="GT64" s="6"/>
      <c r="GU64" s="6"/>
      <c r="GV64" s="6"/>
      <c r="GW64" s="6"/>
      <c r="GX64" s="6"/>
      <c r="GY64" s="6"/>
      <c r="GZ64" s="6"/>
      <c r="HA64" s="6"/>
      <c r="HB64" s="6"/>
      <c r="HC64" s="6"/>
      <c r="HD64" s="6"/>
      <c r="HE64" s="6"/>
      <c r="HF64" s="6"/>
      <c r="HG64" s="6"/>
      <c r="HH64" s="6"/>
      <c r="HI64" s="6"/>
      <c r="HJ64" s="6"/>
      <c r="HK64" s="6"/>
      <c r="HL64" s="6"/>
      <c r="HM64" s="6"/>
      <c r="HN64" s="6"/>
      <c r="HO64" s="6"/>
      <c r="HP64" s="6"/>
      <c r="HQ64" s="6"/>
      <c r="HR64" s="6"/>
      <c r="HS64" s="6"/>
      <c r="HT64" s="6"/>
      <c r="HU64" s="6"/>
      <c r="HV64" s="6"/>
      <c r="HW64" s="6"/>
      <c r="HX64" s="6"/>
      <c r="HY64" s="6"/>
      <c r="HZ64" s="6"/>
      <c r="IA64" s="6"/>
      <c r="IB64" s="6"/>
      <c r="IC64" s="6"/>
      <c r="ID64" s="6"/>
      <c r="IE64" s="6"/>
      <c r="IF64" s="6"/>
      <c r="IG64" s="6"/>
      <c r="IH64" s="6"/>
      <c r="II64" s="6"/>
      <c r="IJ64" s="6"/>
      <c r="IK64" s="6"/>
      <c r="IL64" s="6"/>
      <c r="IM64" s="6"/>
      <c r="IN64" s="6"/>
      <c r="IO64" s="6"/>
      <c r="IP64" s="6"/>
      <c r="IQ64" s="6"/>
      <c r="IR64" s="6"/>
      <c r="IS64" s="6"/>
      <c r="IT64" s="6"/>
      <c r="IU64" s="6"/>
    </row>
    <row r="65" spans="1:255" ht="30" customHeight="1" x14ac:dyDescent="0.25">
      <c r="A65" s="4"/>
      <c r="B65" s="2"/>
      <c r="C65" s="20" t="s">
        <v>257</v>
      </c>
      <c r="D65" s="21" t="s">
        <v>256</v>
      </c>
      <c r="E65" s="145">
        <v>10</v>
      </c>
      <c r="F65" s="147">
        <f>F64+TIME(0,E64,0)</f>
        <v>0.48472222222222205</v>
      </c>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6"/>
      <c r="AW65" s="6"/>
      <c r="AX65" s="6"/>
      <c r="AY65" s="6"/>
      <c r="AZ65" s="6"/>
      <c r="BA65" s="6"/>
      <c r="BB65" s="6"/>
      <c r="BC65" s="6"/>
      <c r="BD65" s="6"/>
      <c r="BE65" s="6"/>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S65" s="6"/>
      <c r="CT65" s="6"/>
      <c r="CU65" s="6"/>
      <c r="CV65" s="6"/>
      <c r="CW65" s="6"/>
      <c r="CX65" s="6"/>
      <c r="CY65" s="6"/>
      <c r="CZ65" s="6"/>
      <c r="DA65" s="6"/>
      <c r="DB65" s="6"/>
      <c r="DC65" s="6"/>
      <c r="DD65" s="6"/>
      <c r="DE65" s="6"/>
      <c r="DF65" s="6"/>
      <c r="DG65" s="6"/>
      <c r="DH65" s="6"/>
      <c r="DI65" s="6"/>
      <c r="DJ65" s="6"/>
      <c r="DK65" s="6"/>
      <c r="DL65" s="6"/>
      <c r="DM65" s="6"/>
      <c r="DN65" s="6"/>
      <c r="DO65" s="6"/>
      <c r="DP65" s="6"/>
      <c r="DQ65" s="6"/>
      <c r="DR65" s="6"/>
      <c r="DS65" s="6"/>
      <c r="DT65" s="6"/>
      <c r="DU65" s="6"/>
      <c r="DV65" s="6"/>
      <c r="DW65" s="6"/>
      <c r="DX65" s="6"/>
      <c r="DY65" s="6"/>
      <c r="DZ65" s="6"/>
      <c r="EA65" s="6"/>
      <c r="EB65" s="6"/>
      <c r="EC65" s="6"/>
      <c r="ED65" s="6"/>
      <c r="EE65" s="6"/>
      <c r="EF65" s="6"/>
      <c r="EG65" s="6"/>
      <c r="EH65" s="6"/>
      <c r="EI65" s="6"/>
      <c r="EJ65" s="6"/>
      <c r="EK65" s="6"/>
      <c r="EL65" s="6"/>
      <c r="EM65" s="6"/>
      <c r="EN65" s="6"/>
      <c r="EO65" s="6"/>
      <c r="EP65" s="6"/>
      <c r="EQ65" s="6"/>
      <c r="ER65" s="6"/>
      <c r="ES65" s="6"/>
      <c r="ET65" s="6"/>
      <c r="EU65" s="6"/>
      <c r="EV65" s="6"/>
      <c r="EW65" s="6"/>
      <c r="EX65" s="6"/>
      <c r="EY65" s="6"/>
      <c r="EZ65" s="6"/>
      <c r="FA65" s="6"/>
      <c r="FB65" s="6"/>
      <c r="FC65" s="6"/>
      <c r="FD65" s="6"/>
      <c r="FE65" s="6"/>
      <c r="FF65" s="6"/>
      <c r="FG65" s="6"/>
      <c r="FH65" s="6"/>
      <c r="FI65" s="6"/>
      <c r="FJ65" s="6"/>
      <c r="FK65" s="6"/>
      <c r="FL65" s="6"/>
      <c r="FM65" s="6"/>
      <c r="FN65" s="6"/>
      <c r="FO65" s="6"/>
      <c r="FP65" s="6"/>
      <c r="FQ65" s="6"/>
      <c r="FR65" s="6"/>
      <c r="FS65" s="6"/>
      <c r="FT65" s="6"/>
      <c r="FU65" s="6"/>
      <c r="FV65" s="6"/>
      <c r="FW65" s="6"/>
      <c r="FX65" s="6"/>
      <c r="FY65" s="6"/>
      <c r="FZ65" s="6"/>
      <c r="GA65" s="6"/>
      <c r="GB65" s="6"/>
      <c r="GC65" s="6"/>
      <c r="GD65" s="6"/>
      <c r="GE65" s="6"/>
      <c r="GF65" s="6"/>
      <c r="GG65" s="6"/>
      <c r="GH65" s="6"/>
      <c r="GI65" s="6"/>
      <c r="GJ65" s="6"/>
      <c r="GK65" s="6"/>
      <c r="GL65" s="6"/>
      <c r="GM65" s="6"/>
      <c r="GN65" s="6"/>
      <c r="GO65" s="6"/>
      <c r="GP65" s="6"/>
      <c r="GQ65" s="6"/>
      <c r="GR65" s="6"/>
      <c r="GS65" s="6"/>
      <c r="GT65" s="6"/>
      <c r="GU65" s="6"/>
      <c r="GV65" s="6"/>
      <c r="GW65" s="6"/>
      <c r="GX65" s="6"/>
      <c r="GY65" s="6"/>
      <c r="GZ65" s="6"/>
      <c r="HA65" s="6"/>
      <c r="HB65" s="6"/>
      <c r="HC65" s="6"/>
      <c r="HD65" s="6"/>
      <c r="HE65" s="6"/>
      <c r="HF65" s="6"/>
      <c r="HG65" s="6"/>
      <c r="HH65" s="6"/>
      <c r="HI65" s="6"/>
      <c r="HJ65" s="6"/>
      <c r="HK65" s="6"/>
      <c r="HL65" s="6"/>
      <c r="HM65" s="6"/>
      <c r="HN65" s="6"/>
      <c r="HO65" s="6"/>
      <c r="HP65" s="6"/>
      <c r="HQ65" s="6"/>
      <c r="HR65" s="6"/>
      <c r="HS65" s="6"/>
      <c r="HT65" s="6"/>
      <c r="HU65" s="6"/>
      <c r="HV65" s="6"/>
      <c r="HW65" s="6"/>
      <c r="HX65" s="6"/>
      <c r="HY65" s="6"/>
      <c r="HZ65" s="6"/>
      <c r="IA65" s="6"/>
      <c r="IB65" s="6"/>
      <c r="IC65" s="6"/>
      <c r="ID65" s="6"/>
      <c r="IE65" s="6"/>
      <c r="IF65" s="6"/>
      <c r="IG65" s="6"/>
      <c r="IH65" s="6"/>
      <c r="II65" s="6"/>
      <c r="IJ65" s="6"/>
      <c r="IK65" s="6"/>
      <c r="IL65" s="6"/>
      <c r="IM65" s="6"/>
      <c r="IN65" s="6"/>
      <c r="IO65" s="6"/>
      <c r="IP65" s="6"/>
      <c r="IQ65" s="6"/>
      <c r="IR65" s="6"/>
      <c r="IS65" s="6"/>
      <c r="IT65" s="6"/>
      <c r="IU65" s="6"/>
    </row>
    <row r="66" spans="1:255" ht="15" customHeight="1" x14ac:dyDescent="0.25">
      <c r="A66" s="4"/>
      <c r="B66" s="2"/>
      <c r="D66" s="2"/>
      <c r="E66" s="145"/>
      <c r="F66" s="147"/>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6"/>
      <c r="AW66" s="6"/>
      <c r="AX66" s="6"/>
      <c r="AY66" s="6"/>
      <c r="AZ66" s="6"/>
      <c r="BA66" s="6"/>
      <c r="BB66" s="6"/>
      <c r="BC66" s="6"/>
      <c r="BD66" s="6"/>
      <c r="BE66" s="6"/>
      <c r="BF66" s="6"/>
      <c r="BG66" s="6"/>
      <c r="BH66" s="6"/>
      <c r="BI66" s="6"/>
      <c r="BJ66" s="6"/>
      <c r="BK66" s="6"/>
      <c r="BL66" s="6"/>
      <c r="BM66" s="6"/>
      <c r="BN66" s="6"/>
      <c r="BO66" s="6"/>
      <c r="BP66" s="6"/>
      <c r="BQ66" s="6"/>
      <c r="BR66" s="6"/>
      <c r="BS66" s="6"/>
      <c r="BT66" s="6"/>
      <c r="BU66" s="6"/>
      <c r="BV66" s="6"/>
      <c r="BW66" s="6"/>
      <c r="BX66" s="6"/>
      <c r="BY66" s="6"/>
      <c r="BZ66" s="6"/>
      <c r="CA66" s="6"/>
      <c r="CB66" s="6"/>
      <c r="CC66" s="6"/>
      <c r="CD66" s="6"/>
      <c r="CE66" s="6"/>
      <c r="CF66" s="6"/>
      <c r="CG66" s="6"/>
      <c r="CH66" s="6"/>
      <c r="CI66" s="6"/>
      <c r="CJ66" s="6"/>
      <c r="CK66" s="6"/>
      <c r="CL66" s="6"/>
      <c r="CM66" s="6"/>
      <c r="CN66" s="6"/>
      <c r="CO66" s="6"/>
      <c r="CP66" s="6"/>
      <c r="CQ66" s="6"/>
      <c r="CR66" s="6"/>
      <c r="CS66" s="6"/>
      <c r="CT66" s="6"/>
      <c r="CU66" s="6"/>
      <c r="CV66" s="6"/>
      <c r="CW66" s="6"/>
      <c r="CX66" s="6"/>
      <c r="CY66" s="6"/>
      <c r="CZ66" s="6"/>
      <c r="DA66" s="6"/>
      <c r="DB66" s="6"/>
      <c r="DC66" s="6"/>
      <c r="DD66" s="6"/>
      <c r="DE66" s="6"/>
      <c r="DF66" s="6"/>
      <c r="DG66" s="6"/>
      <c r="DH66" s="6"/>
      <c r="DI66" s="6"/>
      <c r="DJ66" s="6"/>
      <c r="DK66" s="6"/>
      <c r="DL66" s="6"/>
      <c r="DM66" s="6"/>
      <c r="DN66" s="6"/>
      <c r="DO66" s="6"/>
      <c r="DP66" s="6"/>
      <c r="DQ66" s="6"/>
      <c r="DR66" s="6"/>
      <c r="DS66" s="6"/>
      <c r="DT66" s="6"/>
      <c r="DU66" s="6"/>
      <c r="DV66" s="6"/>
      <c r="DW66" s="6"/>
      <c r="DX66" s="6"/>
      <c r="DY66" s="6"/>
      <c r="DZ66" s="6"/>
      <c r="EA66" s="6"/>
      <c r="EB66" s="6"/>
      <c r="EC66" s="6"/>
      <c r="ED66" s="6"/>
      <c r="EE66" s="6"/>
      <c r="EF66" s="6"/>
      <c r="EG66" s="6"/>
      <c r="EH66" s="6"/>
      <c r="EI66" s="6"/>
      <c r="EJ66" s="6"/>
      <c r="EK66" s="6"/>
      <c r="EL66" s="6"/>
      <c r="EM66" s="6"/>
      <c r="EN66" s="6"/>
      <c r="EO66" s="6"/>
      <c r="EP66" s="6"/>
      <c r="EQ66" s="6"/>
      <c r="ER66" s="6"/>
      <c r="ES66" s="6"/>
      <c r="ET66" s="6"/>
      <c r="EU66" s="6"/>
      <c r="EV66" s="6"/>
      <c r="EW66" s="6"/>
      <c r="EX66" s="6"/>
      <c r="EY66" s="6"/>
      <c r="EZ66" s="6"/>
      <c r="FA66" s="6"/>
      <c r="FB66" s="6"/>
      <c r="FC66" s="6"/>
      <c r="FD66" s="6"/>
      <c r="FE66" s="6"/>
      <c r="FF66" s="6"/>
      <c r="FG66" s="6"/>
      <c r="FH66" s="6"/>
      <c r="FI66" s="6"/>
      <c r="FJ66" s="6"/>
      <c r="FK66" s="6"/>
      <c r="FL66" s="6"/>
      <c r="FM66" s="6"/>
      <c r="FN66" s="6"/>
      <c r="FO66" s="6"/>
      <c r="FP66" s="6"/>
      <c r="FQ66" s="6"/>
      <c r="FR66" s="6"/>
      <c r="FS66" s="6"/>
      <c r="FT66" s="6"/>
      <c r="FU66" s="6"/>
      <c r="FV66" s="6"/>
      <c r="FW66" s="6"/>
      <c r="FX66" s="6"/>
      <c r="FY66" s="6"/>
      <c r="FZ66" s="6"/>
      <c r="GA66" s="6"/>
      <c r="GB66" s="6"/>
      <c r="GC66" s="6"/>
      <c r="GD66" s="6"/>
      <c r="GE66" s="6"/>
      <c r="GF66" s="6"/>
      <c r="GG66" s="6"/>
      <c r="GH66" s="6"/>
      <c r="GI66" s="6"/>
      <c r="GJ66" s="6"/>
      <c r="GK66" s="6"/>
      <c r="GL66" s="6"/>
      <c r="GM66" s="6"/>
      <c r="GN66" s="6"/>
      <c r="GO66" s="6"/>
      <c r="GP66" s="6"/>
      <c r="GQ66" s="6"/>
      <c r="GR66" s="6"/>
      <c r="GS66" s="6"/>
      <c r="GT66" s="6"/>
      <c r="GU66" s="6"/>
      <c r="GV66" s="6"/>
      <c r="GW66" s="6"/>
      <c r="GX66" s="6"/>
      <c r="GY66" s="6"/>
      <c r="GZ66" s="6"/>
      <c r="HA66" s="6"/>
      <c r="HB66" s="6"/>
      <c r="HC66" s="6"/>
      <c r="HD66" s="6"/>
      <c r="HE66" s="6"/>
      <c r="HF66" s="6"/>
      <c r="HG66" s="6"/>
      <c r="HH66" s="6"/>
      <c r="HI66" s="6"/>
      <c r="HJ66" s="6"/>
      <c r="HK66" s="6"/>
      <c r="HL66" s="6"/>
      <c r="HM66" s="6"/>
      <c r="HN66" s="6"/>
      <c r="HO66" s="6"/>
      <c r="HP66" s="6"/>
      <c r="HQ66" s="6"/>
      <c r="HR66" s="6"/>
      <c r="HS66" s="6"/>
      <c r="HT66" s="6"/>
      <c r="HU66" s="6"/>
      <c r="HV66" s="6"/>
      <c r="HW66" s="6"/>
      <c r="HX66" s="6"/>
      <c r="HY66" s="6"/>
      <c r="HZ66" s="6"/>
      <c r="IA66" s="6"/>
      <c r="IB66" s="6"/>
      <c r="IC66" s="6"/>
      <c r="ID66" s="6"/>
      <c r="IE66" s="6"/>
      <c r="IF66" s="6"/>
      <c r="IG66" s="6"/>
      <c r="IH66" s="6"/>
      <c r="II66" s="6"/>
      <c r="IJ66" s="6"/>
      <c r="IK66" s="6"/>
      <c r="IL66" s="6"/>
      <c r="IM66" s="6"/>
      <c r="IN66" s="6"/>
      <c r="IO66" s="6"/>
      <c r="IP66" s="6"/>
      <c r="IQ66" s="6"/>
      <c r="IR66" s="6"/>
      <c r="IS66" s="6"/>
      <c r="IT66" s="6"/>
      <c r="IU66" s="6"/>
    </row>
    <row r="67" spans="1:255" customFormat="1" ht="15" x14ac:dyDescent="0.25">
      <c r="A67" s="19">
        <v>6</v>
      </c>
      <c r="B67" s="2"/>
      <c r="C67" s="20" t="s">
        <v>144</v>
      </c>
      <c r="D67" s="2" t="s">
        <v>24</v>
      </c>
      <c r="E67" s="145">
        <v>1</v>
      </c>
      <c r="F67" s="147">
        <f>F65+TIME(0,E65,0)</f>
        <v>0.49166666666666647</v>
      </c>
    </row>
    <row r="68" spans="1:255" ht="15" customHeight="1" x14ac:dyDescent="0.25">
      <c r="A68" s="4"/>
      <c r="B68" s="2"/>
      <c r="C68" s="32"/>
      <c r="D68" s="2"/>
      <c r="E68" s="145"/>
      <c r="F68" s="147">
        <f>F67+TIME(0,E67,0)</f>
        <v>0.49236111111111092</v>
      </c>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c r="BR68" s="6"/>
      <c r="BS68" s="6"/>
      <c r="BT68" s="6"/>
      <c r="BU68" s="6"/>
      <c r="BV68" s="6"/>
      <c r="BW68" s="6"/>
      <c r="BX68" s="6"/>
      <c r="BY68" s="6"/>
      <c r="BZ68" s="6"/>
      <c r="CA68" s="6"/>
      <c r="CB68" s="6"/>
      <c r="CC68" s="6"/>
      <c r="CD68" s="6"/>
      <c r="CE68" s="6"/>
      <c r="CF68" s="6"/>
      <c r="CG68" s="6"/>
      <c r="CH68" s="6"/>
      <c r="CI68" s="6"/>
      <c r="CJ68" s="6"/>
      <c r="CK68" s="6"/>
      <c r="CL68" s="6"/>
      <c r="CM68" s="6"/>
      <c r="CN68" s="6"/>
      <c r="CO68" s="6"/>
      <c r="CP68" s="6"/>
      <c r="CQ68" s="6"/>
      <c r="CR68" s="6"/>
      <c r="CS68" s="6"/>
      <c r="CT68" s="6"/>
      <c r="CU68" s="6"/>
      <c r="CV68" s="6"/>
      <c r="CW68" s="6"/>
      <c r="CX68" s="6"/>
      <c r="CY68" s="6"/>
      <c r="CZ68" s="6"/>
      <c r="DA68" s="6"/>
      <c r="DB68" s="6"/>
      <c r="DC68" s="6"/>
      <c r="DD68" s="6"/>
      <c r="DE68" s="6"/>
      <c r="DF68" s="6"/>
      <c r="DG68" s="6"/>
      <c r="DH68" s="6"/>
      <c r="DI68" s="6"/>
      <c r="DJ68" s="6"/>
      <c r="DK68" s="6"/>
      <c r="DL68" s="6"/>
      <c r="DM68" s="6"/>
      <c r="DN68" s="6"/>
      <c r="DO68" s="6"/>
      <c r="DP68" s="6"/>
      <c r="DQ68" s="6"/>
      <c r="DR68" s="6"/>
      <c r="DS68" s="6"/>
      <c r="DT68" s="6"/>
      <c r="DU68" s="6"/>
      <c r="DV68" s="6"/>
      <c r="DW68" s="6"/>
      <c r="DX68" s="6"/>
      <c r="DY68" s="6"/>
      <c r="DZ68" s="6"/>
      <c r="EA68" s="6"/>
      <c r="EB68" s="6"/>
      <c r="EC68" s="6"/>
      <c r="ED68" s="6"/>
      <c r="EE68" s="6"/>
      <c r="EF68" s="6"/>
      <c r="EG68" s="6"/>
      <c r="EH68" s="6"/>
      <c r="EI68" s="6"/>
      <c r="EJ68" s="6"/>
      <c r="EK68" s="6"/>
      <c r="EL68" s="6"/>
      <c r="EM68" s="6"/>
      <c r="EN68" s="6"/>
      <c r="EO68" s="6"/>
      <c r="EP68" s="6"/>
      <c r="EQ68" s="6"/>
      <c r="ER68" s="6"/>
      <c r="ES68" s="6"/>
      <c r="ET68" s="6"/>
      <c r="EU68" s="6"/>
      <c r="EV68" s="6"/>
      <c r="EW68" s="6"/>
      <c r="EX68" s="6"/>
      <c r="EY68" s="6"/>
      <c r="EZ68" s="6"/>
      <c r="FA68" s="6"/>
      <c r="FB68" s="6"/>
      <c r="FC68" s="6"/>
      <c r="FD68" s="6"/>
      <c r="FE68" s="6"/>
      <c r="FF68" s="6"/>
      <c r="FG68" s="6"/>
      <c r="FH68" s="6"/>
      <c r="FI68" s="6"/>
      <c r="FJ68" s="6"/>
      <c r="FK68" s="6"/>
      <c r="FL68" s="6"/>
      <c r="FM68" s="6"/>
      <c r="FN68" s="6"/>
      <c r="FO68" s="6"/>
      <c r="FP68" s="6"/>
      <c r="FQ68" s="6"/>
      <c r="FR68" s="6"/>
      <c r="FS68" s="6"/>
      <c r="FT68" s="6"/>
      <c r="FU68" s="6"/>
      <c r="FV68" s="6"/>
      <c r="FW68" s="6"/>
      <c r="FX68" s="6"/>
      <c r="FY68" s="6"/>
      <c r="FZ68" s="6"/>
      <c r="GA68" s="6"/>
      <c r="GB68" s="6"/>
      <c r="GC68" s="6"/>
      <c r="GD68" s="6"/>
      <c r="GE68" s="6"/>
      <c r="GF68" s="6"/>
      <c r="GG68" s="6"/>
      <c r="GH68" s="6"/>
      <c r="GI68" s="6"/>
      <c r="GJ68" s="6"/>
      <c r="GK68" s="6"/>
      <c r="GL68" s="6"/>
      <c r="GM68" s="6"/>
      <c r="GN68" s="6"/>
      <c r="GO68" s="6"/>
      <c r="GP68" s="6"/>
      <c r="GQ68" s="6"/>
      <c r="GR68" s="6"/>
      <c r="GS68" s="6"/>
      <c r="GT68" s="6"/>
      <c r="GU68" s="6"/>
      <c r="GV68" s="6"/>
      <c r="GW68" s="6"/>
      <c r="GX68" s="6"/>
      <c r="GY68" s="6"/>
      <c r="GZ68" s="6"/>
      <c r="HA68" s="6"/>
      <c r="HB68" s="6"/>
      <c r="HC68" s="6"/>
      <c r="HD68" s="6"/>
      <c r="HE68" s="6"/>
      <c r="HF68" s="6"/>
      <c r="HG68" s="6"/>
      <c r="HH68" s="6"/>
      <c r="HI68" s="6"/>
      <c r="HJ68" s="6"/>
      <c r="HK68" s="6"/>
      <c r="HL68" s="6"/>
      <c r="HM68" s="6"/>
      <c r="HN68" s="6"/>
      <c r="HO68" s="6"/>
      <c r="HP68" s="6"/>
      <c r="HQ68" s="6"/>
      <c r="HR68" s="6"/>
      <c r="HS68" s="6"/>
      <c r="HT68" s="6"/>
      <c r="HU68" s="6"/>
      <c r="HV68" s="6"/>
      <c r="HW68" s="6"/>
      <c r="HX68" s="6"/>
      <c r="HY68" s="6"/>
      <c r="HZ68" s="6"/>
      <c r="IA68" s="6"/>
      <c r="IB68" s="6"/>
      <c r="IC68" s="6"/>
      <c r="ID68" s="6"/>
      <c r="IE68" s="6"/>
      <c r="IF68" s="6"/>
      <c r="IG68" s="6"/>
      <c r="IH68" s="6"/>
      <c r="II68" s="6"/>
      <c r="IJ68" s="6"/>
      <c r="IK68" s="6"/>
      <c r="IL68" s="6"/>
      <c r="IM68" s="6"/>
      <c r="IN68" s="6"/>
      <c r="IO68" s="6"/>
      <c r="IP68" s="6"/>
      <c r="IQ68" s="6"/>
      <c r="IR68" s="6"/>
      <c r="IS68" s="6"/>
      <c r="IT68" s="6"/>
      <c r="IU68" s="6"/>
    </row>
    <row r="69" spans="1:255" ht="15" customHeight="1" x14ac:dyDescent="0.25">
      <c r="A69" s="4" t="s">
        <v>39</v>
      </c>
      <c r="B69" s="2"/>
      <c r="C69" s="2" t="s">
        <v>11</v>
      </c>
      <c r="D69" s="2" t="s">
        <v>24</v>
      </c>
      <c r="E69" s="145">
        <v>1</v>
      </c>
      <c r="F69" s="147">
        <f t="shared" si="1"/>
        <v>0.49236111111111092</v>
      </c>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c r="BR69" s="6"/>
      <c r="BS69" s="6"/>
      <c r="BT69" s="6"/>
      <c r="BU69" s="6"/>
      <c r="BV69" s="6"/>
      <c r="BW69" s="6"/>
      <c r="BX69" s="6"/>
      <c r="BY69" s="6"/>
      <c r="BZ69" s="6"/>
      <c r="CA69" s="6"/>
      <c r="CB69" s="6"/>
      <c r="CC69" s="6"/>
      <c r="CD69" s="6"/>
      <c r="CE69" s="6"/>
      <c r="CF69" s="6"/>
      <c r="CG69" s="6"/>
      <c r="CH69" s="6"/>
      <c r="CI69" s="6"/>
      <c r="CJ69" s="6"/>
      <c r="CK69" s="6"/>
      <c r="CL69" s="6"/>
      <c r="CM69" s="6"/>
      <c r="CN69" s="6"/>
      <c r="CO69" s="6"/>
      <c r="CP69" s="6"/>
      <c r="CQ69" s="6"/>
      <c r="CR69" s="6"/>
      <c r="CS69" s="6"/>
      <c r="CT69" s="6"/>
      <c r="CU69" s="6"/>
      <c r="CV69" s="6"/>
      <c r="CW69" s="6"/>
      <c r="CX69" s="6"/>
      <c r="CY69" s="6"/>
      <c r="CZ69" s="6"/>
      <c r="DA69" s="6"/>
      <c r="DB69" s="6"/>
      <c r="DC69" s="6"/>
      <c r="DD69" s="6"/>
      <c r="DE69" s="6"/>
      <c r="DF69" s="6"/>
      <c r="DG69" s="6"/>
      <c r="DH69" s="6"/>
      <c r="DI69" s="6"/>
      <c r="DJ69" s="6"/>
      <c r="DK69" s="6"/>
      <c r="DL69" s="6"/>
      <c r="DM69" s="6"/>
      <c r="DN69" s="6"/>
      <c r="DO69" s="6"/>
      <c r="DP69" s="6"/>
      <c r="DQ69" s="6"/>
      <c r="DR69" s="6"/>
      <c r="DS69" s="6"/>
      <c r="DT69" s="6"/>
      <c r="DU69" s="6"/>
      <c r="DV69" s="6"/>
      <c r="DW69" s="6"/>
      <c r="DX69" s="6"/>
      <c r="DY69" s="6"/>
      <c r="DZ69" s="6"/>
      <c r="EA69" s="6"/>
      <c r="EB69" s="6"/>
      <c r="EC69" s="6"/>
      <c r="ED69" s="6"/>
      <c r="EE69" s="6"/>
      <c r="EF69" s="6"/>
      <c r="EG69" s="6"/>
      <c r="EH69" s="6"/>
      <c r="EI69" s="6"/>
      <c r="EJ69" s="6"/>
      <c r="EK69" s="6"/>
      <c r="EL69" s="6"/>
      <c r="EM69" s="6"/>
      <c r="EN69" s="6"/>
      <c r="EO69" s="6"/>
      <c r="EP69" s="6"/>
      <c r="EQ69" s="6"/>
      <c r="ER69" s="6"/>
      <c r="ES69" s="6"/>
      <c r="ET69" s="6"/>
      <c r="EU69" s="6"/>
      <c r="EV69" s="6"/>
      <c r="EW69" s="6"/>
      <c r="EX69" s="6"/>
      <c r="EY69" s="6"/>
      <c r="EZ69" s="6"/>
      <c r="FA69" s="6"/>
      <c r="FB69" s="6"/>
      <c r="FC69" s="6"/>
      <c r="FD69" s="6"/>
      <c r="FE69" s="6"/>
      <c r="FF69" s="6"/>
      <c r="FG69" s="6"/>
      <c r="FH69" s="6"/>
      <c r="FI69" s="6"/>
      <c r="FJ69" s="6"/>
      <c r="FK69" s="6"/>
      <c r="FL69" s="6"/>
      <c r="FM69" s="6"/>
      <c r="FN69" s="6"/>
      <c r="FO69" s="6"/>
      <c r="FP69" s="6"/>
      <c r="FQ69" s="6"/>
      <c r="FR69" s="6"/>
      <c r="FS69" s="6"/>
      <c r="FT69" s="6"/>
      <c r="FU69" s="6"/>
      <c r="FV69" s="6"/>
      <c r="FW69" s="6"/>
      <c r="FX69" s="6"/>
      <c r="FY69" s="6"/>
      <c r="FZ69" s="6"/>
      <c r="GA69" s="6"/>
      <c r="GB69" s="6"/>
      <c r="GC69" s="6"/>
      <c r="GD69" s="6"/>
      <c r="GE69" s="6"/>
      <c r="GF69" s="6"/>
      <c r="GG69" s="6"/>
      <c r="GH69" s="6"/>
      <c r="GI69" s="6"/>
      <c r="GJ69" s="6"/>
      <c r="GK69" s="6"/>
      <c r="GL69" s="6"/>
      <c r="GM69" s="6"/>
      <c r="GN69" s="6"/>
      <c r="GO69" s="6"/>
      <c r="GP69" s="6"/>
      <c r="GQ69" s="6"/>
      <c r="GR69" s="6"/>
      <c r="GS69" s="6"/>
      <c r="GT69" s="6"/>
      <c r="GU69" s="6"/>
      <c r="GV69" s="6"/>
      <c r="GW69" s="6"/>
      <c r="GX69" s="6"/>
      <c r="GY69" s="6"/>
      <c r="GZ69" s="6"/>
      <c r="HA69" s="6"/>
      <c r="HB69" s="6"/>
      <c r="HC69" s="6"/>
      <c r="HD69" s="6"/>
      <c r="HE69" s="6"/>
      <c r="HF69" s="6"/>
      <c r="HG69" s="6"/>
      <c r="HH69" s="6"/>
      <c r="HI69" s="6"/>
      <c r="HJ69" s="6"/>
      <c r="HK69" s="6"/>
      <c r="HL69" s="6"/>
      <c r="HM69" s="6"/>
      <c r="HN69" s="6"/>
      <c r="HO69" s="6"/>
      <c r="HP69" s="6"/>
      <c r="HQ69" s="6"/>
      <c r="HR69" s="6"/>
      <c r="HS69" s="6"/>
      <c r="HT69" s="6"/>
      <c r="HU69" s="6"/>
      <c r="HV69" s="6"/>
      <c r="HW69" s="6"/>
      <c r="HX69" s="6"/>
      <c r="HY69" s="6"/>
      <c r="HZ69" s="6"/>
      <c r="IA69" s="6"/>
      <c r="IB69" s="6"/>
      <c r="IC69" s="6"/>
      <c r="ID69" s="6"/>
      <c r="IE69" s="6"/>
      <c r="IF69" s="6"/>
      <c r="IG69" s="6"/>
      <c r="IH69" s="6"/>
      <c r="II69" s="6"/>
      <c r="IJ69" s="6"/>
      <c r="IK69" s="6"/>
      <c r="IL69" s="6"/>
      <c r="IM69" s="6"/>
      <c r="IN69" s="6"/>
      <c r="IO69" s="6"/>
      <c r="IP69" s="6"/>
      <c r="IQ69" s="6"/>
      <c r="IR69" s="6"/>
      <c r="IS69" s="6"/>
      <c r="IT69" s="6"/>
      <c r="IU69" s="6"/>
    </row>
    <row r="70" spans="1:255" ht="15" customHeight="1" x14ac:dyDescent="0.25">
      <c r="A70" s="4"/>
      <c r="B70" s="2"/>
      <c r="C70" s="2"/>
      <c r="D70" s="2"/>
      <c r="E70" s="145"/>
      <c r="F70" s="147">
        <f t="shared" si="1"/>
        <v>0.49305555555555536</v>
      </c>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c r="BS70" s="6"/>
      <c r="BT70" s="6"/>
      <c r="BU70" s="6"/>
      <c r="BV70" s="6"/>
      <c r="BW70" s="6"/>
      <c r="BX70" s="6"/>
      <c r="BY70" s="6"/>
      <c r="BZ70" s="6"/>
      <c r="CA70" s="6"/>
      <c r="CB70" s="6"/>
      <c r="CC70" s="6"/>
      <c r="CD70" s="6"/>
      <c r="CE70" s="6"/>
      <c r="CF70" s="6"/>
      <c r="CG70" s="6"/>
      <c r="CH70" s="6"/>
      <c r="CI70" s="6"/>
      <c r="CJ70" s="6"/>
      <c r="CK70" s="6"/>
      <c r="CL70" s="6"/>
      <c r="CM70" s="6"/>
      <c r="CN70" s="6"/>
      <c r="CO70" s="6"/>
      <c r="CP70" s="6"/>
      <c r="CQ70" s="6"/>
      <c r="CR70" s="6"/>
      <c r="CS70" s="6"/>
      <c r="CT70" s="6"/>
      <c r="CU70" s="6"/>
      <c r="CV70" s="6"/>
      <c r="CW70" s="6"/>
      <c r="CX70" s="6"/>
      <c r="CY70" s="6"/>
      <c r="CZ70" s="6"/>
      <c r="DA70" s="6"/>
      <c r="DB70" s="6"/>
      <c r="DC70" s="6"/>
      <c r="DD70" s="6"/>
      <c r="DE70" s="6"/>
      <c r="DF70" s="6"/>
      <c r="DG70" s="6"/>
      <c r="DH70" s="6"/>
      <c r="DI70" s="6"/>
      <c r="DJ70" s="6"/>
      <c r="DK70" s="6"/>
      <c r="DL70" s="6"/>
      <c r="DM70" s="6"/>
      <c r="DN70" s="6"/>
      <c r="DO70" s="6"/>
      <c r="DP70" s="6"/>
      <c r="DQ70" s="6"/>
      <c r="DR70" s="6"/>
      <c r="DS70" s="6"/>
      <c r="DT70" s="6"/>
      <c r="DU70" s="6"/>
      <c r="DV70" s="6"/>
      <c r="DW70" s="6"/>
      <c r="DX70" s="6"/>
      <c r="DY70" s="6"/>
      <c r="DZ70" s="6"/>
      <c r="EA70" s="6"/>
      <c r="EB70" s="6"/>
      <c r="EC70" s="6"/>
      <c r="ED70" s="6"/>
      <c r="EE70" s="6"/>
      <c r="EF70" s="6"/>
      <c r="EG70" s="6"/>
      <c r="EH70" s="6"/>
      <c r="EI70" s="6"/>
      <c r="EJ70" s="6"/>
      <c r="EK70" s="6"/>
      <c r="EL70" s="6"/>
      <c r="EM70" s="6"/>
      <c r="EN70" s="6"/>
      <c r="EO70" s="6"/>
      <c r="EP70" s="6"/>
      <c r="EQ70" s="6"/>
      <c r="ER70" s="6"/>
      <c r="ES70" s="6"/>
      <c r="ET70" s="6"/>
      <c r="EU70" s="6"/>
      <c r="EV70" s="6"/>
      <c r="EW70" s="6"/>
      <c r="EX70" s="6"/>
      <c r="EY70" s="6"/>
      <c r="EZ70" s="6"/>
      <c r="FA70" s="6"/>
      <c r="FB70" s="6"/>
      <c r="FC70" s="6"/>
      <c r="FD70" s="6"/>
      <c r="FE70" s="6"/>
      <c r="FF70" s="6"/>
      <c r="FG70" s="6"/>
      <c r="FH70" s="6"/>
      <c r="FI70" s="6"/>
      <c r="FJ70" s="6"/>
      <c r="FK70" s="6"/>
      <c r="FL70" s="6"/>
      <c r="FM70" s="6"/>
      <c r="FN70" s="6"/>
      <c r="FO70" s="6"/>
      <c r="FP70" s="6"/>
      <c r="FQ70" s="6"/>
      <c r="FR70" s="6"/>
      <c r="FS70" s="6"/>
      <c r="FT70" s="6"/>
      <c r="FU70" s="6"/>
      <c r="FV70" s="6"/>
      <c r="FW70" s="6"/>
      <c r="FX70" s="6"/>
      <c r="FY70" s="6"/>
      <c r="FZ70" s="6"/>
      <c r="GA70" s="6"/>
      <c r="GB70" s="6"/>
      <c r="GC70" s="6"/>
      <c r="GD70" s="6"/>
      <c r="GE70" s="6"/>
      <c r="GF70" s="6"/>
      <c r="GG70" s="6"/>
      <c r="GH70" s="6"/>
      <c r="GI70" s="6"/>
      <c r="GJ70" s="6"/>
      <c r="GK70" s="6"/>
      <c r="GL70" s="6"/>
      <c r="GM70" s="6"/>
      <c r="GN70" s="6"/>
      <c r="GO70" s="6"/>
      <c r="GP70" s="6"/>
      <c r="GQ70" s="6"/>
      <c r="GR70" s="6"/>
      <c r="GS70" s="6"/>
      <c r="GT70" s="6"/>
      <c r="GU70" s="6"/>
      <c r="GV70" s="6"/>
      <c r="GW70" s="6"/>
      <c r="GX70" s="6"/>
      <c r="GY70" s="6"/>
      <c r="GZ70" s="6"/>
      <c r="HA70" s="6"/>
      <c r="HB70" s="6"/>
      <c r="HC70" s="6"/>
      <c r="HD70" s="6"/>
      <c r="HE70" s="6"/>
      <c r="HF70" s="6"/>
      <c r="HG70" s="6"/>
      <c r="HH70" s="6"/>
      <c r="HI70" s="6"/>
      <c r="HJ70" s="6"/>
      <c r="HK70" s="6"/>
      <c r="HL70" s="6"/>
      <c r="HM70" s="6"/>
      <c r="HN70" s="6"/>
      <c r="HO70" s="6"/>
      <c r="HP70" s="6"/>
      <c r="HQ70" s="6"/>
      <c r="HR70" s="6"/>
      <c r="HS70" s="6"/>
      <c r="HT70" s="6"/>
      <c r="HU70" s="6"/>
      <c r="HV70" s="6"/>
      <c r="HW70" s="6"/>
      <c r="HX70" s="6"/>
      <c r="HY70" s="6"/>
      <c r="HZ70" s="6"/>
      <c r="IA70" s="6"/>
      <c r="IB70" s="6"/>
      <c r="IC70" s="6"/>
      <c r="ID70" s="6"/>
      <c r="IE70" s="6"/>
      <c r="IF70" s="6"/>
      <c r="IG70" s="6"/>
      <c r="IH70" s="6"/>
      <c r="II70" s="6"/>
      <c r="IJ70" s="6"/>
      <c r="IK70" s="6"/>
      <c r="IL70" s="6"/>
      <c r="IM70" s="6"/>
      <c r="IN70" s="6"/>
      <c r="IO70" s="6"/>
      <c r="IP70" s="6"/>
      <c r="IQ70" s="6"/>
      <c r="IR70" s="6"/>
      <c r="IS70" s="6"/>
      <c r="IT70" s="6"/>
      <c r="IU70" s="6"/>
    </row>
    <row r="71" spans="1:255" ht="15" customHeight="1" x14ac:dyDescent="0.25">
      <c r="A71" s="4"/>
      <c r="B71" s="2"/>
      <c r="C71" s="2"/>
      <c r="D71" s="2"/>
      <c r="E71" s="141"/>
      <c r="F71" s="147"/>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c r="BC71" s="6"/>
      <c r="BD71" s="6"/>
      <c r="BE71" s="6"/>
      <c r="BF71" s="6"/>
      <c r="BG71" s="6"/>
      <c r="BH71" s="6"/>
      <c r="BI71" s="6"/>
      <c r="BJ71" s="6"/>
      <c r="BK71" s="6"/>
      <c r="BL71" s="6"/>
      <c r="BM71" s="6"/>
      <c r="BN71" s="6"/>
      <c r="BO71" s="6"/>
      <c r="BP71" s="6"/>
      <c r="BQ71" s="6"/>
      <c r="BR71" s="6"/>
      <c r="BS71" s="6"/>
      <c r="BT71" s="6"/>
      <c r="BU71" s="6"/>
      <c r="BV71" s="6"/>
      <c r="BW71" s="6"/>
      <c r="BX71" s="6"/>
      <c r="BY71" s="6"/>
      <c r="BZ71" s="6"/>
      <c r="CA71" s="6"/>
      <c r="CB71" s="6"/>
      <c r="CC71" s="6"/>
      <c r="CD71" s="6"/>
      <c r="CE71" s="6"/>
      <c r="CF71" s="6"/>
      <c r="CG71" s="6"/>
      <c r="CH71" s="6"/>
      <c r="CI71" s="6"/>
      <c r="CJ71" s="6"/>
      <c r="CK71" s="6"/>
      <c r="CL71" s="6"/>
      <c r="CM71" s="6"/>
      <c r="CN71" s="6"/>
      <c r="CO71" s="6"/>
      <c r="CP71" s="6"/>
      <c r="CQ71" s="6"/>
      <c r="CR71" s="6"/>
      <c r="CS71" s="6"/>
      <c r="CT71" s="6"/>
      <c r="CU71" s="6"/>
      <c r="CV71" s="6"/>
      <c r="CW71" s="6"/>
      <c r="CX71" s="6"/>
      <c r="CY71" s="6"/>
      <c r="CZ71" s="6"/>
      <c r="DA71" s="6"/>
      <c r="DB71" s="6"/>
      <c r="DC71" s="6"/>
      <c r="DD71" s="6"/>
      <c r="DE71" s="6"/>
      <c r="DF71" s="6"/>
      <c r="DG71" s="6"/>
      <c r="DH71" s="6"/>
      <c r="DI71" s="6"/>
      <c r="DJ71" s="6"/>
      <c r="DK71" s="6"/>
      <c r="DL71" s="6"/>
      <c r="DM71" s="6"/>
      <c r="DN71" s="6"/>
      <c r="DO71" s="6"/>
      <c r="DP71" s="6"/>
      <c r="DQ71" s="6"/>
      <c r="DR71" s="6"/>
      <c r="DS71" s="6"/>
      <c r="DT71" s="6"/>
      <c r="DU71" s="6"/>
      <c r="DV71" s="6"/>
      <c r="DW71" s="6"/>
      <c r="DX71" s="6"/>
      <c r="DY71" s="6"/>
      <c r="DZ71" s="6"/>
      <c r="EA71" s="6"/>
      <c r="EB71" s="6"/>
      <c r="EC71" s="6"/>
      <c r="ED71" s="6"/>
      <c r="EE71" s="6"/>
      <c r="EF71" s="6"/>
      <c r="EG71" s="6"/>
      <c r="EH71" s="6"/>
      <c r="EI71" s="6"/>
      <c r="EJ71" s="6"/>
      <c r="EK71" s="6"/>
      <c r="EL71" s="6"/>
      <c r="EM71" s="6"/>
      <c r="EN71" s="6"/>
      <c r="EO71" s="6"/>
      <c r="EP71" s="6"/>
      <c r="EQ71" s="6"/>
      <c r="ER71" s="6"/>
      <c r="ES71" s="6"/>
      <c r="ET71" s="6"/>
      <c r="EU71" s="6"/>
      <c r="EV71" s="6"/>
      <c r="EW71" s="6"/>
      <c r="EX71" s="6"/>
      <c r="EY71" s="6"/>
      <c r="EZ71" s="6"/>
      <c r="FA71" s="6"/>
      <c r="FB71" s="6"/>
      <c r="FC71" s="6"/>
      <c r="FD71" s="6"/>
      <c r="FE71" s="6"/>
      <c r="FF71" s="6"/>
      <c r="FG71" s="6"/>
      <c r="FH71" s="6"/>
      <c r="FI71" s="6"/>
      <c r="FJ71" s="6"/>
      <c r="FK71" s="6"/>
      <c r="FL71" s="6"/>
      <c r="FM71" s="6"/>
      <c r="FN71" s="6"/>
      <c r="FO71" s="6"/>
      <c r="FP71" s="6"/>
      <c r="FQ71" s="6"/>
      <c r="FR71" s="6"/>
      <c r="FS71" s="6"/>
      <c r="FT71" s="6"/>
      <c r="FU71" s="6"/>
      <c r="FV71" s="6"/>
      <c r="FW71" s="6"/>
      <c r="FX71" s="6"/>
      <c r="FY71" s="6"/>
      <c r="FZ71" s="6"/>
      <c r="GA71" s="6"/>
      <c r="GB71" s="6"/>
      <c r="GC71" s="6"/>
      <c r="GD71" s="6"/>
      <c r="GE71" s="6"/>
      <c r="GF71" s="6"/>
      <c r="GG71" s="6"/>
      <c r="GH71" s="6"/>
      <c r="GI71" s="6"/>
      <c r="GJ71" s="6"/>
      <c r="GK71" s="6"/>
      <c r="GL71" s="6"/>
      <c r="GM71" s="6"/>
      <c r="GN71" s="6"/>
      <c r="GO71" s="6"/>
      <c r="GP71" s="6"/>
      <c r="GQ71" s="6"/>
      <c r="GR71" s="6"/>
      <c r="GS71" s="6"/>
      <c r="GT71" s="6"/>
      <c r="GU71" s="6"/>
      <c r="GV71" s="6"/>
      <c r="GW71" s="6"/>
      <c r="GX71" s="6"/>
      <c r="GY71" s="6"/>
      <c r="GZ71" s="6"/>
      <c r="HA71" s="6"/>
      <c r="HB71" s="6"/>
      <c r="HC71" s="6"/>
      <c r="HD71" s="6"/>
      <c r="HE71" s="6"/>
      <c r="HF71" s="6"/>
      <c r="HG71" s="6"/>
      <c r="HH71" s="6"/>
      <c r="HI71" s="6"/>
      <c r="HJ71" s="6"/>
      <c r="HK71" s="6"/>
      <c r="HL71" s="6"/>
      <c r="HM71" s="6"/>
      <c r="HN71" s="6"/>
      <c r="HO71" s="6"/>
      <c r="HP71" s="6"/>
      <c r="HQ71" s="6"/>
      <c r="HR71" s="6"/>
      <c r="HS71" s="6"/>
      <c r="HT71" s="6"/>
      <c r="HU71" s="6"/>
      <c r="HV71" s="6"/>
      <c r="HW71" s="6"/>
      <c r="HX71" s="6"/>
      <c r="HY71" s="6"/>
      <c r="HZ71" s="6"/>
      <c r="IA71" s="6"/>
      <c r="IB71" s="6"/>
      <c r="IC71" s="6"/>
      <c r="ID71" s="6"/>
      <c r="IE71" s="6"/>
      <c r="IF71" s="6"/>
      <c r="IG71" s="6"/>
      <c r="IH71" s="6"/>
      <c r="II71" s="6"/>
      <c r="IJ71" s="6"/>
      <c r="IK71" s="6"/>
      <c r="IL71" s="6"/>
      <c r="IM71" s="6"/>
      <c r="IN71" s="6"/>
      <c r="IO71" s="6"/>
      <c r="IP71" s="6"/>
      <c r="IQ71" s="6"/>
      <c r="IR71" s="6"/>
      <c r="IS71" s="6"/>
      <c r="IT71" s="6"/>
      <c r="IU71" s="6"/>
    </row>
    <row r="72" spans="1:255" ht="15" customHeight="1" x14ac:dyDescent="0.25">
      <c r="A72" s="4"/>
      <c r="B72" s="2" t="s">
        <v>5</v>
      </c>
      <c r="C72" s="13" t="s">
        <v>6</v>
      </c>
      <c r="D72" s="2"/>
      <c r="E72" s="141" t="s">
        <v>5</v>
      </c>
      <c r="F72" s="14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7"/>
      <c r="BK72" s="17"/>
      <c r="BL72" s="17"/>
      <c r="BM72" s="17"/>
      <c r="BN72" s="17"/>
      <c r="BO72" s="17"/>
      <c r="BP72" s="17"/>
      <c r="BQ72" s="17"/>
      <c r="BR72" s="17"/>
      <c r="BS72" s="17"/>
      <c r="BT72" s="17"/>
      <c r="BU72" s="17"/>
      <c r="BV72" s="17"/>
      <c r="BW72" s="17"/>
      <c r="BX72" s="17"/>
      <c r="BY72" s="17"/>
      <c r="BZ72" s="17"/>
      <c r="CA72" s="17"/>
      <c r="CB72" s="17"/>
      <c r="CC72" s="17"/>
      <c r="CD72" s="17"/>
      <c r="CE72" s="17"/>
      <c r="CF72" s="17"/>
      <c r="CG72" s="17"/>
      <c r="CH72" s="17"/>
      <c r="CI72" s="17"/>
      <c r="CJ72" s="17"/>
      <c r="CK72" s="17"/>
      <c r="CL72" s="17"/>
      <c r="CM72" s="17"/>
      <c r="CN72" s="17"/>
      <c r="CO72" s="17"/>
      <c r="CP72" s="17"/>
      <c r="CQ72" s="17"/>
      <c r="CR72" s="17"/>
      <c r="CS72" s="17"/>
      <c r="CT72" s="17"/>
      <c r="CU72" s="17"/>
      <c r="CV72" s="17"/>
      <c r="CW72" s="17"/>
      <c r="CX72" s="17"/>
      <c r="CY72" s="17"/>
      <c r="CZ72" s="17"/>
      <c r="DA72" s="17"/>
      <c r="DB72" s="17"/>
      <c r="DC72" s="17"/>
      <c r="DD72" s="17"/>
      <c r="DE72" s="17"/>
      <c r="DF72" s="17"/>
      <c r="DG72" s="17"/>
      <c r="DH72" s="17"/>
      <c r="DI72" s="17"/>
      <c r="DJ72" s="17"/>
      <c r="DK72" s="17"/>
      <c r="DL72" s="17"/>
      <c r="DM72" s="17"/>
      <c r="DN72" s="17"/>
      <c r="DO72" s="17"/>
      <c r="DP72" s="17"/>
      <c r="DQ72" s="17"/>
      <c r="DR72" s="17"/>
      <c r="DS72" s="17"/>
      <c r="DT72" s="17"/>
      <c r="DU72" s="17"/>
      <c r="DV72" s="17"/>
      <c r="DW72" s="17"/>
      <c r="DX72" s="17"/>
      <c r="DY72" s="17"/>
      <c r="DZ72" s="17"/>
      <c r="EA72" s="17"/>
      <c r="EB72" s="17"/>
      <c r="EC72" s="17"/>
      <c r="ED72" s="17"/>
      <c r="EE72" s="17"/>
      <c r="EF72" s="17"/>
      <c r="EG72" s="17"/>
      <c r="EH72" s="17"/>
      <c r="EI72" s="17"/>
      <c r="EJ72" s="17"/>
      <c r="EK72" s="17"/>
      <c r="EL72" s="17"/>
      <c r="EM72" s="17"/>
      <c r="EN72" s="17"/>
      <c r="EO72" s="17"/>
      <c r="EP72" s="17"/>
      <c r="EQ72" s="17"/>
      <c r="ER72" s="17"/>
      <c r="ES72" s="17"/>
      <c r="ET72" s="17"/>
      <c r="EU72" s="17"/>
      <c r="EV72" s="17"/>
      <c r="EW72" s="17"/>
      <c r="EX72" s="17"/>
      <c r="EY72" s="17"/>
      <c r="EZ72" s="17"/>
      <c r="FA72" s="17"/>
      <c r="FB72" s="17"/>
      <c r="FC72" s="17"/>
      <c r="FD72" s="17"/>
      <c r="FE72" s="17"/>
      <c r="FF72" s="17"/>
      <c r="FG72" s="17"/>
      <c r="FH72" s="17"/>
      <c r="FI72" s="17"/>
      <c r="FJ72" s="17"/>
      <c r="FK72" s="17"/>
      <c r="FL72" s="17"/>
      <c r="FM72" s="17"/>
      <c r="FN72" s="17"/>
      <c r="FO72" s="17"/>
      <c r="FP72" s="17"/>
      <c r="FQ72" s="17"/>
      <c r="FR72" s="17"/>
      <c r="FS72" s="17"/>
      <c r="FT72" s="17"/>
      <c r="FU72" s="17"/>
      <c r="FV72" s="17"/>
      <c r="FW72" s="17"/>
      <c r="FX72" s="17"/>
      <c r="FY72" s="17"/>
      <c r="FZ72" s="17"/>
      <c r="GA72" s="17"/>
      <c r="GB72" s="17"/>
      <c r="GC72" s="17"/>
      <c r="GD72" s="17"/>
      <c r="GE72" s="17"/>
      <c r="GF72" s="17"/>
      <c r="GG72" s="17"/>
      <c r="GH72" s="17"/>
      <c r="GI72" s="17"/>
      <c r="GJ72" s="17"/>
      <c r="GK72" s="17"/>
      <c r="GL72" s="17"/>
      <c r="GM72" s="17"/>
      <c r="GN72" s="17"/>
      <c r="GO72" s="17"/>
      <c r="GP72" s="17"/>
      <c r="GQ72" s="17"/>
      <c r="GR72" s="17"/>
      <c r="GS72" s="17"/>
      <c r="GT72" s="17"/>
      <c r="GU72" s="17"/>
      <c r="GV72" s="17"/>
      <c r="GW72" s="17"/>
      <c r="GX72" s="17"/>
      <c r="GY72" s="17"/>
      <c r="GZ72" s="17"/>
      <c r="HA72" s="17"/>
      <c r="HB72" s="17"/>
      <c r="HC72" s="17"/>
      <c r="HD72" s="17"/>
      <c r="HE72" s="17"/>
      <c r="HF72" s="17"/>
      <c r="HG72" s="17"/>
      <c r="HH72" s="17"/>
      <c r="HI72" s="17"/>
      <c r="HJ72" s="17"/>
      <c r="HK72" s="17"/>
      <c r="HL72" s="17"/>
      <c r="HM72" s="17"/>
      <c r="HN72" s="17"/>
      <c r="HO72" s="17"/>
      <c r="HP72" s="17"/>
      <c r="HQ72" s="17"/>
      <c r="HR72" s="17"/>
      <c r="HS72" s="17"/>
      <c r="HT72" s="17"/>
      <c r="HU72" s="17"/>
      <c r="HV72" s="17"/>
      <c r="HW72" s="17"/>
      <c r="HX72" s="17"/>
      <c r="HY72" s="17"/>
      <c r="HZ72" s="17"/>
      <c r="IA72" s="17"/>
      <c r="IB72" s="17"/>
      <c r="IC72" s="17"/>
      <c r="ID72" s="17"/>
      <c r="IE72" s="17"/>
      <c r="IF72" s="17"/>
      <c r="IG72" s="17"/>
      <c r="IH72" s="17"/>
      <c r="II72" s="17"/>
      <c r="IJ72" s="17"/>
      <c r="IK72" s="17"/>
      <c r="IL72" s="17"/>
      <c r="IM72" s="17"/>
      <c r="IN72" s="17"/>
      <c r="IO72" s="17"/>
      <c r="IP72" s="17"/>
      <c r="IQ72" s="17"/>
      <c r="IR72" s="17"/>
      <c r="IS72" s="17"/>
      <c r="IT72" s="17"/>
      <c r="IU72" s="17"/>
    </row>
    <row r="73" spans="1:255" ht="15" customHeight="1" x14ac:dyDescent="0.25">
      <c r="A73" s="19"/>
      <c r="B73" s="2"/>
      <c r="C73" s="5" t="s">
        <v>9</v>
      </c>
      <c r="D73" s="2"/>
      <c r="E73" s="141"/>
      <c r="F73" s="141"/>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7"/>
      <c r="BK73" s="17"/>
      <c r="BL73" s="17"/>
      <c r="BM73" s="17"/>
      <c r="BN73" s="17"/>
      <c r="BO73" s="17"/>
      <c r="BP73" s="17"/>
      <c r="BQ73" s="17"/>
      <c r="BR73" s="17"/>
      <c r="BS73" s="17"/>
      <c r="BT73" s="17"/>
      <c r="BU73" s="17"/>
      <c r="BV73" s="17"/>
      <c r="BW73" s="17"/>
      <c r="BX73" s="17"/>
      <c r="BY73" s="17"/>
      <c r="BZ73" s="17"/>
      <c r="CA73" s="17"/>
      <c r="CB73" s="17"/>
      <c r="CC73" s="17"/>
      <c r="CD73" s="17"/>
      <c r="CE73" s="17"/>
      <c r="CF73" s="17"/>
      <c r="CG73" s="17"/>
      <c r="CH73" s="17"/>
      <c r="CI73" s="17"/>
      <c r="CJ73" s="17"/>
      <c r="CK73" s="17"/>
      <c r="CL73" s="17"/>
      <c r="CM73" s="17"/>
      <c r="CN73" s="17"/>
      <c r="CO73" s="17"/>
      <c r="CP73" s="17"/>
      <c r="CQ73" s="17"/>
      <c r="CR73" s="17"/>
      <c r="CS73" s="17"/>
      <c r="CT73" s="17"/>
      <c r="CU73" s="17"/>
      <c r="CV73" s="17"/>
      <c r="CW73" s="17"/>
      <c r="CX73" s="17"/>
      <c r="CY73" s="17"/>
      <c r="CZ73" s="17"/>
      <c r="DA73" s="17"/>
      <c r="DB73" s="17"/>
      <c r="DC73" s="17"/>
      <c r="DD73" s="17"/>
      <c r="DE73" s="17"/>
      <c r="DF73" s="17"/>
      <c r="DG73" s="17"/>
      <c r="DH73" s="17"/>
      <c r="DI73" s="17"/>
      <c r="DJ73" s="17"/>
      <c r="DK73" s="17"/>
      <c r="DL73" s="17"/>
      <c r="DM73" s="17"/>
      <c r="DN73" s="17"/>
      <c r="DO73" s="17"/>
      <c r="DP73" s="17"/>
      <c r="DQ73" s="17"/>
      <c r="DR73" s="17"/>
      <c r="DS73" s="17"/>
      <c r="DT73" s="17"/>
      <c r="DU73" s="17"/>
      <c r="DV73" s="17"/>
      <c r="DW73" s="17"/>
      <c r="DX73" s="17"/>
      <c r="DY73" s="17"/>
      <c r="DZ73" s="17"/>
      <c r="EA73" s="17"/>
      <c r="EB73" s="17"/>
      <c r="EC73" s="17"/>
      <c r="ED73" s="17"/>
      <c r="EE73" s="17"/>
      <c r="EF73" s="17"/>
      <c r="EG73" s="17"/>
      <c r="EH73" s="17"/>
      <c r="EI73" s="17"/>
      <c r="EJ73" s="17"/>
      <c r="EK73" s="17"/>
      <c r="EL73" s="17"/>
      <c r="EM73" s="17"/>
      <c r="EN73" s="17"/>
      <c r="EO73" s="17"/>
      <c r="EP73" s="17"/>
      <c r="EQ73" s="17"/>
      <c r="ER73" s="17"/>
      <c r="ES73" s="17"/>
      <c r="ET73" s="17"/>
      <c r="EU73" s="17"/>
      <c r="EV73" s="17"/>
      <c r="EW73" s="17"/>
      <c r="EX73" s="17"/>
      <c r="EY73" s="17"/>
      <c r="EZ73" s="17"/>
      <c r="FA73" s="17"/>
      <c r="FB73" s="17"/>
      <c r="FC73" s="17"/>
      <c r="FD73" s="17"/>
      <c r="FE73" s="17"/>
      <c r="FF73" s="17"/>
      <c r="FG73" s="17"/>
      <c r="FH73" s="17"/>
      <c r="FI73" s="17"/>
      <c r="FJ73" s="17"/>
      <c r="FK73" s="17"/>
      <c r="FL73" s="17"/>
      <c r="FM73" s="17"/>
      <c r="FN73" s="17"/>
      <c r="FO73" s="17"/>
      <c r="FP73" s="17"/>
      <c r="FQ73" s="17"/>
      <c r="FR73" s="17"/>
      <c r="FS73" s="17"/>
      <c r="FT73" s="17"/>
      <c r="FU73" s="17"/>
      <c r="FV73" s="17"/>
      <c r="FW73" s="17"/>
      <c r="FX73" s="17"/>
      <c r="FY73" s="17"/>
      <c r="FZ73" s="17"/>
      <c r="GA73" s="17"/>
      <c r="GB73" s="17"/>
      <c r="GC73" s="17"/>
      <c r="GD73" s="17"/>
      <c r="GE73" s="17"/>
      <c r="GF73" s="17"/>
      <c r="GG73" s="17"/>
      <c r="GH73" s="17"/>
      <c r="GI73" s="17"/>
      <c r="GJ73" s="17"/>
      <c r="GK73" s="17"/>
      <c r="GL73" s="17"/>
      <c r="GM73" s="17"/>
      <c r="GN73" s="17"/>
      <c r="GO73" s="17"/>
      <c r="GP73" s="17"/>
      <c r="GQ73" s="17"/>
      <c r="GR73" s="17"/>
      <c r="GS73" s="17"/>
      <c r="GT73" s="17"/>
      <c r="GU73" s="17"/>
      <c r="GV73" s="17"/>
      <c r="GW73" s="17"/>
      <c r="GX73" s="17"/>
      <c r="GY73" s="17"/>
      <c r="GZ73" s="17"/>
      <c r="HA73" s="17"/>
      <c r="HB73" s="17"/>
      <c r="HC73" s="17"/>
      <c r="HD73" s="17"/>
      <c r="HE73" s="17"/>
      <c r="HF73" s="17"/>
      <c r="HG73" s="17"/>
      <c r="HH73" s="17"/>
      <c r="HI73" s="17"/>
      <c r="HJ73" s="17"/>
      <c r="HK73" s="17"/>
      <c r="HL73" s="17"/>
      <c r="HM73" s="17"/>
      <c r="HN73" s="17"/>
      <c r="HO73" s="17"/>
      <c r="HP73" s="17"/>
      <c r="HQ73" s="17"/>
      <c r="HR73" s="17"/>
      <c r="HS73" s="17"/>
      <c r="HT73" s="17"/>
      <c r="HU73" s="17"/>
      <c r="HV73" s="17"/>
      <c r="HW73" s="17"/>
      <c r="HX73" s="17"/>
      <c r="HY73" s="17"/>
      <c r="HZ73" s="17"/>
      <c r="IA73" s="17"/>
      <c r="IB73" s="17"/>
      <c r="IC73" s="17"/>
      <c r="ID73" s="17"/>
      <c r="IE73" s="17"/>
      <c r="IF73" s="17"/>
      <c r="IG73" s="17"/>
      <c r="IH73" s="17"/>
      <c r="II73" s="17"/>
      <c r="IJ73" s="17"/>
      <c r="IK73" s="17"/>
      <c r="IL73" s="17"/>
      <c r="IM73" s="17"/>
      <c r="IN73" s="17"/>
      <c r="IO73" s="17"/>
      <c r="IP73" s="17"/>
      <c r="IQ73" s="17"/>
      <c r="IR73" s="17"/>
      <c r="IS73" s="17"/>
      <c r="IT73" s="17"/>
      <c r="IU73" s="17"/>
    </row>
    <row r="74" spans="1:255" ht="15.6" x14ac:dyDescent="0.25">
      <c r="A74" s="19" t="s">
        <v>5</v>
      </c>
      <c r="B74" s="2"/>
      <c r="C74" s="13" t="s">
        <v>1</v>
      </c>
      <c r="D74" s="2"/>
      <c r="E74" s="141"/>
      <c r="F74" s="14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7"/>
      <c r="BK74" s="17"/>
      <c r="BL74" s="17"/>
      <c r="BM74" s="17"/>
      <c r="BN74" s="17"/>
      <c r="BO74" s="17"/>
      <c r="BP74" s="17"/>
      <c r="BQ74" s="17"/>
      <c r="BR74" s="17"/>
      <c r="BS74" s="17"/>
      <c r="BT74" s="17"/>
      <c r="BU74" s="17"/>
      <c r="BV74" s="17"/>
      <c r="BW74" s="17"/>
      <c r="BX74" s="17"/>
      <c r="BY74" s="17"/>
      <c r="BZ74" s="17"/>
      <c r="CA74" s="17"/>
      <c r="CB74" s="17"/>
      <c r="CC74" s="17"/>
      <c r="CD74" s="17"/>
      <c r="CE74" s="17"/>
      <c r="CF74" s="17"/>
      <c r="CG74" s="17"/>
      <c r="CH74" s="17"/>
      <c r="CI74" s="17"/>
      <c r="CJ74" s="17"/>
      <c r="CK74" s="17"/>
      <c r="CL74" s="17"/>
      <c r="CM74" s="17"/>
      <c r="CN74" s="17"/>
      <c r="CO74" s="17"/>
      <c r="CP74" s="17"/>
      <c r="CQ74" s="17"/>
      <c r="CR74" s="17"/>
      <c r="CS74" s="17"/>
      <c r="CT74" s="17"/>
      <c r="CU74" s="17"/>
      <c r="CV74" s="17"/>
      <c r="CW74" s="17"/>
      <c r="CX74" s="17"/>
      <c r="CY74" s="17"/>
      <c r="CZ74" s="17"/>
      <c r="DA74" s="17"/>
      <c r="DB74" s="17"/>
      <c r="DC74" s="17"/>
      <c r="DD74" s="17"/>
      <c r="DE74" s="17"/>
      <c r="DF74" s="17"/>
      <c r="DG74" s="17"/>
      <c r="DH74" s="17"/>
      <c r="DI74" s="17"/>
      <c r="DJ74" s="17"/>
      <c r="DK74" s="17"/>
      <c r="DL74" s="17"/>
      <c r="DM74" s="17"/>
      <c r="DN74" s="17"/>
      <c r="DO74" s="17"/>
      <c r="DP74" s="17"/>
      <c r="DQ74" s="17"/>
      <c r="DR74" s="17"/>
      <c r="DS74" s="17"/>
      <c r="DT74" s="17"/>
      <c r="DU74" s="17"/>
      <c r="DV74" s="17"/>
      <c r="DW74" s="17"/>
      <c r="DX74" s="17"/>
      <c r="DY74" s="17"/>
      <c r="DZ74" s="17"/>
      <c r="EA74" s="17"/>
      <c r="EB74" s="17"/>
      <c r="EC74" s="17"/>
      <c r="ED74" s="17"/>
      <c r="EE74" s="17"/>
      <c r="EF74" s="17"/>
      <c r="EG74" s="17"/>
      <c r="EH74" s="17"/>
      <c r="EI74" s="17"/>
      <c r="EJ74" s="17"/>
      <c r="EK74" s="17"/>
      <c r="EL74" s="17"/>
      <c r="EM74" s="17"/>
      <c r="EN74" s="17"/>
      <c r="EO74" s="17"/>
      <c r="EP74" s="17"/>
      <c r="EQ74" s="17"/>
      <c r="ER74" s="17"/>
      <c r="ES74" s="17"/>
      <c r="ET74" s="17"/>
      <c r="EU74" s="17"/>
      <c r="EV74" s="17"/>
      <c r="EW74" s="17"/>
      <c r="EX74" s="17"/>
      <c r="EY74" s="17"/>
      <c r="EZ74" s="17"/>
      <c r="FA74" s="17"/>
      <c r="FB74" s="17"/>
      <c r="FC74" s="17"/>
      <c r="FD74" s="17"/>
      <c r="FE74" s="17"/>
      <c r="FF74" s="17"/>
      <c r="FG74" s="17"/>
      <c r="FH74" s="17"/>
      <c r="FI74" s="17"/>
      <c r="FJ74" s="17"/>
      <c r="FK74" s="17"/>
      <c r="FL74" s="17"/>
      <c r="FM74" s="17"/>
      <c r="FN74" s="17"/>
      <c r="FO74" s="17"/>
      <c r="FP74" s="17"/>
      <c r="FQ74" s="17"/>
      <c r="FR74" s="17"/>
      <c r="FS74" s="17"/>
      <c r="FT74" s="17"/>
      <c r="FU74" s="17"/>
      <c r="FV74" s="17"/>
      <c r="FW74" s="17"/>
      <c r="FX74" s="17"/>
      <c r="FY74" s="17"/>
      <c r="FZ74" s="17"/>
      <c r="GA74" s="17"/>
      <c r="GB74" s="17"/>
      <c r="GC74" s="17"/>
      <c r="GD74" s="17"/>
      <c r="GE74" s="17"/>
      <c r="GF74" s="17"/>
      <c r="GG74" s="17"/>
      <c r="GH74" s="17"/>
      <c r="GI74" s="17"/>
      <c r="GJ74" s="17"/>
      <c r="GK74" s="17"/>
      <c r="GL74" s="17"/>
      <c r="GM74" s="17"/>
      <c r="GN74" s="17"/>
      <c r="GO74" s="17"/>
      <c r="GP74" s="17"/>
      <c r="GQ74" s="17"/>
      <c r="GR74" s="17"/>
      <c r="GS74" s="17"/>
      <c r="GT74" s="17"/>
      <c r="GU74" s="17"/>
      <c r="GV74" s="17"/>
      <c r="GW74" s="17"/>
      <c r="GX74" s="17"/>
      <c r="GY74" s="17"/>
      <c r="GZ74" s="17"/>
      <c r="HA74" s="17"/>
      <c r="HB74" s="17"/>
      <c r="HC74" s="17"/>
      <c r="HD74" s="17"/>
      <c r="HE74" s="17"/>
      <c r="HF74" s="17"/>
      <c r="HG74" s="17"/>
      <c r="HH74" s="17"/>
      <c r="HI74" s="17"/>
      <c r="HJ74" s="17"/>
      <c r="HK74" s="17"/>
      <c r="HL74" s="17"/>
      <c r="HM74" s="17"/>
      <c r="HN74" s="17"/>
      <c r="HO74" s="17"/>
      <c r="HP74" s="17"/>
      <c r="HQ74" s="17"/>
      <c r="HR74" s="17"/>
      <c r="HS74" s="17"/>
      <c r="HT74" s="17"/>
      <c r="HU74" s="17"/>
      <c r="HV74" s="17"/>
      <c r="HW74" s="17"/>
      <c r="HX74" s="17"/>
      <c r="HY74" s="17"/>
      <c r="HZ74" s="17"/>
      <c r="IA74" s="17"/>
      <c r="IB74" s="17"/>
      <c r="IC74" s="17"/>
      <c r="ID74" s="17"/>
      <c r="IE74" s="17"/>
      <c r="IF74" s="17"/>
      <c r="IG74" s="17"/>
      <c r="IH74" s="17"/>
      <c r="II74" s="17"/>
      <c r="IJ74" s="17"/>
      <c r="IK74" s="17"/>
      <c r="IL74" s="17"/>
      <c r="IM74" s="17"/>
      <c r="IN74" s="17"/>
      <c r="IO74" s="17"/>
      <c r="IP74" s="17"/>
      <c r="IQ74" s="17"/>
      <c r="IR74" s="17"/>
      <c r="IS74" s="17"/>
      <c r="IT74" s="17"/>
      <c r="IU74" s="17"/>
    </row>
    <row r="75" spans="1:255" x14ac:dyDescent="0.25">
      <c r="A75" s="19"/>
      <c r="C75" s="14"/>
      <c r="E75" s="143"/>
    </row>
    <row r="76" spans="1:255" x14ac:dyDescent="0.25">
      <c r="C76" s="14"/>
      <c r="E76" s="143"/>
    </row>
    <row r="77" spans="1:255" x14ac:dyDescent="0.25">
      <c r="C77" s="14"/>
      <c r="E77" s="143"/>
    </row>
    <row r="78" spans="1:255" x14ac:dyDescent="0.25">
      <c r="C78" s="14"/>
      <c r="E78" s="143"/>
    </row>
    <row r="79" spans="1:255" x14ac:dyDescent="0.25">
      <c r="C79" s="14"/>
      <c r="E79" s="143"/>
    </row>
    <row r="80" spans="1:255" x14ac:dyDescent="0.25">
      <c r="C80" s="14"/>
      <c r="E80" s="143"/>
    </row>
    <row r="81" spans="1:5" x14ac:dyDescent="0.25">
      <c r="C81" s="14"/>
      <c r="E81" s="143"/>
    </row>
    <row r="82" spans="1:5" x14ac:dyDescent="0.25">
      <c r="C82" s="14"/>
      <c r="E82" s="143"/>
    </row>
    <row r="83" spans="1:5" x14ac:dyDescent="0.25">
      <c r="A83" s="14"/>
      <c r="C83" s="14"/>
      <c r="E83" s="143"/>
    </row>
    <row r="84" spans="1:5" x14ac:dyDescent="0.25">
      <c r="A84" s="14"/>
    </row>
    <row r="85" spans="1:5" x14ac:dyDescent="0.25">
      <c r="A85" s="14"/>
    </row>
    <row r="86" spans="1:5" x14ac:dyDescent="0.25">
      <c r="A86" s="14"/>
    </row>
    <row r="87" spans="1:5" x14ac:dyDescent="0.25">
      <c r="A87" s="14"/>
    </row>
    <row r="98" spans="1:5" ht="16.5" customHeight="1" x14ac:dyDescent="0.25">
      <c r="A98" s="14"/>
    </row>
    <row r="99" spans="1:5" ht="16.5" customHeight="1" x14ac:dyDescent="0.25">
      <c r="A99" s="14"/>
      <c r="C99" s="14"/>
      <c r="E99" s="143"/>
    </row>
    <row r="100" spans="1:5" ht="16.5" customHeight="1" x14ac:dyDescent="0.25">
      <c r="A100" s="14"/>
      <c r="C100" s="14"/>
      <c r="E100" s="143"/>
    </row>
    <row r="101" spans="1:5" ht="16.5" customHeight="1" x14ac:dyDescent="0.25">
      <c r="A101" s="14"/>
      <c r="C101" s="14"/>
      <c r="E101" s="143"/>
    </row>
    <row r="102" spans="1:5" ht="16.5" customHeight="1" x14ac:dyDescent="0.25">
      <c r="A102" s="14"/>
      <c r="C102" s="14"/>
      <c r="E102" s="143"/>
    </row>
    <row r="103" spans="1:5" x14ac:dyDescent="0.25">
      <c r="A103" s="14"/>
      <c r="C103" s="14"/>
      <c r="E103" s="143"/>
    </row>
    <row r="104" spans="1:5" x14ac:dyDescent="0.25">
      <c r="A104" s="14"/>
    </row>
  </sheetData>
  <mergeCells count="12">
    <mergeCell ref="D15:D17"/>
    <mergeCell ref="E15:E17"/>
    <mergeCell ref="F15:F17"/>
    <mergeCell ref="D34:D39"/>
    <mergeCell ref="E34:E39"/>
    <mergeCell ref="F34:F39"/>
    <mergeCell ref="E3:F3"/>
    <mergeCell ref="A1:F1"/>
    <mergeCell ref="A2:F2"/>
    <mergeCell ref="D5:D11"/>
    <mergeCell ref="E5:E11"/>
    <mergeCell ref="F5:F11"/>
  </mergeCells>
  <hyperlinks>
    <hyperlink ref="C16" r:id="rId1" display="IEEE PATENT POLICY--CALL FOR LOAs" xr:uid="{00000000-0004-0000-0400-000000000000}"/>
    <hyperlink ref="C17" r:id="rId2" display="IEEE PATENT POLICY--CALL FOR LOAs" xr:uid="{00000000-0004-0000-0400-000001000000}"/>
    <hyperlink ref="C15" r:id="rId3" display="https://mentor.ieee.org/myproject/Public/mytools/mob/slideset.pdf" xr:uid="{00000000-0004-0000-0400-000002000000}"/>
    <hyperlink ref="C7" r:id="rId4" display="https://grouper.ieee.org/groups/802/15/pub/Meeting_Plan.html" xr:uid="{00000000-0004-0000-0400-000003000000}"/>
    <hyperlink ref="C6" r:id="rId5" display="http://grouper.ieee.org/groups/802/15/calendar.html" xr:uid="{00000000-0004-0000-0400-000004000000}"/>
    <hyperlink ref="C64" r:id="rId6" display="https://mentor.ieee.org/myproject/Public/mytools/mob/slideset.pdf" xr:uid="{446605E7-EF9E-4259-9F9F-5E91601300B1}"/>
  </hyperlinks>
  <pageMargins left="0.7" right="0.7" top="0.75" bottom="0.75" header="0.3" footer="0.3"/>
  <pageSetup orientation="portrait" horizontalDpi="300" verticalDpi="300" r:id="rId7"/>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61"/>
  <sheetViews>
    <sheetView zoomScaleNormal="100" workbookViewId="0">
      <pane xSplit="1" ySplit="3" topLeftCell="B4" activePane="bottomRight" state="frozen"/>
      <selection pane="topRight" activeCell="B1" sqref="B1"/>
      <selection pane="bottomLeft" activeCell="A4" sqref="A4"/>
      <selection pane="bottomRight" activeCell="A4" sqref="A4"/>
    </sheetView>
  </sheetViews>
  <sheetFormatPr defaultColWidth="10.6640625" defaultRowHeight="15" x14ac:dyDescent="0.25"/>
  <cols>
    <col min="1" max="1" width="5.58203125" style="40" customWidth="1"/>
    <col min="2" max="2" width="50.58203125" style="78" customWidth="1"/>
    <col min="3" max="3" width="12" style="78" customWidth="1"/>
    <col min="4" max="4" width="20.58203125" style="78" customWidth="1"/>
    <col min="5" max="5" width="3.1640625" customWidth="1"/>
    <col min="6" max="6" width="8.75" customWidth="1"/>
    <col min="7" max="7" width="5.58203125" customWidth="1"/>
    <col min="8" max="8" width="6.58203125" customWidth="1"/>
  </cols>
  <sheetData>
    <row r="1" spans="1:8" s="7" customFormat="1" ht="15" customHeight="1" x14ac:dyDescent="0.3">
      <c r="A1" s="182" t="str">
        <f>Registration!A1</f>
        <v>153rd IEEE 802.15 WSN Session</v>
      </c>
      <c r="B1" s="183"/>
      <c r="C1" s="183"/>
      <c r="D1" s="183"/>
      <c r="E1" s="183"/>
      <c r="F1" s="184"/>
      <c r="H1" s="9"/>
    </row>
    <row r="2" spans="1:8" s="7" customFormat="1" ht="15" customHeight="1" thickBot="1" x14ac:dyDescent="0.35">
      <c r="A2" s="197" t="str">
        <f>_xlfn.CONCAT("Agenda for WG15 AC Mtg. - ",TEXT(('AC Opening'!C2)+3,"DDDD, MMMM DD, YYYY"))</f>
        <v>Agenda for WG15 AC Mtg. - Wednesday, November 13, 2024</v>
      </c>
      <c r="B2" s="198"/>
      <c r="C2" s="198"/>
      <c r="D2" s="198"/>
      <c r="E2" s="198"/>
      <c r="F2" s="199"/>
      <c r="H2" s="10"/>
    </row>
    <row r="3" spans="1:8" s="34" customFormat="1" ht="15" customHeight="1" thickBot="1" x14ac:dyDescent="0.3">
      <c r="A3" s="75" t="s">
        <v>40</v>
      </c>
      <c r="B3" s="77" t="s">
        <v>41</v>
      </c>
      <c r="C3" s="77" t="s">
        <v>44</v>
      </c>
      <c r="D3" s="77" t="s">
        <v>139</v>
      </c>
      <c r="E3" s="49"/>
      <c r="F3" s="50"/>
    </row>
    <row r="4" spans="1:8" s="34" customFormat="1" ht="15" customHeight="1" x14ac:dyDescent="0.25">
      <c r="A4" s="38">
        <f>'AC Opening'!A4</f>
        <v>1</v>
      </c>
      <c r="B4" s="44" t="str">
        <f>'AC Opening'!B4</f>
        <v>Attendance requirements for Mtg.</v>
      </c>
      <c r="C4" s="44" t="str">
        <f>'AC Opening'!C4</f>
        <v>Powell</v>
      </c>
      <c r="D4" s="81"/>
      <c r="G4" s="54"/>
    </row>
    <row r="5" spans="1:8" s="34" customFormat="1" ht="85.05" customHeight="1" x14ac:dyDescent="0.25">
      <c r="A5" s="38">
        <f>'AC Opening'!A5</f>
        <v>2</v>
      </c>
      <c r="B5" s="58" t="str">
        <f>'AC Opening'!B5</f>
        <v>Chair Reminders:
    - Show Patent Policy, Antitrust, Copyright,
      Ethics/Conduct, and Bylaws opening slides
      and ask patent claim question
    - Remind participants they must register and pay
      registation fee for meeting</v>
      </c>
      <c r="C5" s="44" t="s">
        <v>28</v>
      </c>
      <c r="D5" s="81"/>
    </row>
    <row r="6" spans="1:8" s="34" customFormat="1" ht="15" customHeight="1" x14ac:dyDescent="0.25">
      <c r="A6" s="38">
        <f>'AC Opening'!A6</f>
        <v>3</v>
      </c>
      <c r="B6" s="76" t="str">
        <f>'AC Opening'!B6</f>
        <v>WG ADMIN ITEMS - N/A</v>
      </c>
      <c r="C6" s="44" t="str">
        <f>'AC Opening'!C6</f>
        <v>Powell</v>
      </c>
      <c r="D6" s="81"/>
    </row>
    <row r="7" spans="1:8" s="34" customFormat="1" ht="30" customHeight="1" x14ac:dyDescent="0.25">
      <c r="A7" s="38">
        <f>'AC Opening'!A7</f>
        <v>4</v>
      </c>
      <c r="B7" s="76" t="str">
        <f>'AC Opening'!B7</f>
        <v>Update on NesCom and RevCom and Dates
    - See SASB Dates TAB(s)</v>
      </c>
      <c r="C7" s="44" t="str">
        <f>'AC Opening'!C7</f>
        <v>Powell</v>
      </c>
      <c r="D7" s="44"/>
    </row>
    <row r="8" spans="1:8" s="34" customFormat="1" ht="15" customHeight="1" x14ac:dyDescent="0.25">
      <c r="A8" s="38">
        <f>'AC Opening'!A8</f>
        <v>5</v>
      </c>
      <c r="B8" s="44" t="s">
        <v>146</v>
      </c>
      <c r="C8" s="44" t="str">
        <f>'AC Opening'!C8</f>
        <v>Powell</v>
      </c>
      <c r="D8" s="44"/>
    </row>
    <row r="9" spans="1:8" s="34" customFormat="1" ht="15" customHeight="1" x14ac:dyDescent="0.25">
      <c r="A9" s="38">
        <f>'AC Opening'!A20</f>
        <v>6</v>
      </c>
      <c r="B9" s="44" t="s">
        <v>142</v>
      </c>
      <c r="C9" s="44" t="str">
        <f>'AC Opening'!C8</f>
        <v>Powell</v>
      </c>
      <c r="D9" s="81"/>
    </row>
    <row r="10" spans="1:8" s="34" customFormat="1" ht="49.95" customHeight="1" x14ac:dyDescent="0.25">
      <c r="A10" s="39"/>
      <c r="B10" s="44" t="str">
        <f>'AC Opening'!B21</f>
        <v>TG 4ab NG UWB Amendment</v>
      </c>
      <c r="C10" s="44" t="str">
        <f>'AC Opening'!C21</f>
        <v>Rolfe</v>
      </c>
      <c r="D10" s="76" t="s">
        <v>108</v>
      </c>
    </row>
    <row r="11" spans="1:8" s="34" customFormat="1" ht="49.95" customHeight="1" x14ac:dyDescent="0.25">
      <c r="A11" s="38"/>
      <c r="B11" s="44" t="str">
        <f>'AC Opening'!B22</f>
        <v>SC WNG</v>
      </c>
      <c r="C11" s="44" t="str">
        <f>'AC Opening'!C22</f>
        <v>Rolfe</v>
      </c>
      <c r="D11" s="76" t="s">
        <v>108</v>
      </c>
    </row>
    <row r="12" spans="1:8" s="34" customFormat="1" ht="49.95" customHeight="1" x14ac:dyDescent="0.25">
      <c r="A12" s="38"/>
      <c r="B12" s="44" t="str">
        <f>'AC Opening'!B23</f>
        <v>IG Access</v>
      </c>
      <c r="C12" s="44" t="str">
        <f>'AC Opening'!C23</f>
        <v>Rolfe</v>
      </c>
      <c r="D12" s="76" t="s">
        <v>108</v>
      </c>
    </row>
    <row r="13" spans="1:8" s="34" customFormat="1" ht="49.95" customHeight="1" x14ac:dyDescent="0.25">
      <c r="A13" s="38"/>
      <c r="B13" s="44" t="str">
        <f>'AC Opening'!B24</f>
        <v>Joint .15/.11 Mtg.</v>
      </c>
      <c r="C13" s="44" t="str">
        <f>'AC Opening'!C24</f>
        <v>Rolfe</v>
      </c>
      <c r="D13" s="76" t="s">
        <v>108</v>
      </c>
    </row>
    <row r="14" spans="1:8" s="34" customFormat="1" ht="49.95" customHeight="1" x14ac:dyDescent="0.25">
      <c r="A14" s="39"/>
      <c r="B14" s="44" t="str">
        <f>'AC Opening'!B25</f>
        <v>TG 4ac Privacy Amendment</v>
      </c>
      <c r="C14" s="44" t="str">
        <f>'AC Opening'!C25</f>
        <v>Kivinen</v>
      </c>
      <c r="D14" s="76" t="s">
        <v>108</v>
      </c>
    </row>
    <row r="15" spans="1:8" s="34" customFormat="1" ht="49.95" customHeight="1" x14ac:dyDescent="0.25">
      <c r="A15" s="39"/>
      <c r="B15" s="44" t="str">
        <f>'AC Opening'!B26</f>
        <v>SC IETF - update at WG15 Mid-Week</v>
      </c>
      <c r="C15" s="44" t="str">
        <f>'AC Opening'!C26</f>
        <v>Kivinen</v>
      </c>
      <c r="D15" s="76" t="s">
        <v>108</v>
      </c>
    </row>
    <row r="16" spans="1:8" s="34" customFormat="1" ht="49.95" customHeight="1" x14ac:dyDescent="0.25">
      <c r="A16" s="39"/>
      <c r="B16" s="44" t="str">
        <f>'AC Opening'!B27</f>
        <v>TG 4ae Ascon Cryptographic Algorithms Amendment</v>
      </c>
      <c r="C16" s="44" t="str">
        <f>'AC Opening'!C27</f>
        <v>Kivinen</v>
      </c>
      <c r="D16" s="76" t="s">
        <v>108</v>
      </c>
    </row>
    <row r="17" spans="1:4" s="34" customFormat="1" ht="49.95" customHeight="1" x14ac:dyDescent="0.25">
      <c r="A17" s="39"/>
      <c r="B17" s="44" t="str">
        <f>'AC Opening'!B28</f>
        <v>TG 9a EDHOC KMP Amendment</v>
      </c>
      <c r="C17" s="44" t="str">
        <f>'AC Opening'!C28</f>
        <v>Kivinen</v>
      </c>
      <c r="D17" s="76" t="s">
        <v>108</v>
      </c>
    </row>
    <row r="18" spans="1:4" s="34" customFormat="1" ht="49.95" customHeight="1" x14ac:dyDescent="0.25">
      <c r="A18" s="39"/>
      <c r="B18" s="44" t="str">
        <f>'AC Opening'!B29</f>
        <v>TG 4ad NG SUN PHYs Amendment</v>
      </c>
      <c r="C18" s="44" t="str">
        <f>'AC Opening'!C29</f>
        <v>Beecher</v>
      </c>
      <c r="D18" s="76" t="s">
        <v>108</v>
      </c>
    </row>
    <row r="19" spans="1:4" s="34" customFormat="1" ht="49.95" customHeight="1" x14ac:dyDescent="0.25">
      <c r="A19" s="39"/>
      <c r="B19" s="44" t="str">
        <f>'AC Opening'!B30</f>
        <v>Joint .15/.1 Mtg.</v>
      </c>
      <c r="C19" s="44" t="str">
        <f>'AC Opening'!C30</f>
        <v>Beecher</v>
      </c>
      <c r="D19" s="76" t="s">
        <v>108</v>
      </c>
    </row>
    <row r="20" spans="1:4" s="34" customFormat="1" ht="49.95" customHeight="1" x14ac:dyDescent="0.25">
      <c r="A20" s="39"/>
      <c r="B20" s="44" t="str">
        <f>'AC Opening'!B31</f>
        <v>SC MAINT/RULES</v>
      </c>
      <c r="C20" s="44" t="str">
        <f>'AC Opening'!C31</f>
        <v>Beecher</v>
      </c>
      <c r="D20" s="76" t="s">
        <v>108</v>
      </c>
    </row>
    <row r="21" spans="1:4" s="34" customFormat="1" ht="49.95" customHeight="1" x14ac:dyDescent="0.25">
      <c r="A21" s="39"/>
      <c r="B21" s="44" t="str">
        <f>'AC Opening'!B32</f>
        <v>TG 4me Revision to 2020</v>
      </c>
      <c r="C21" s="44" t="str">
        <f>'AC Opening'!C32</f>
        <v>Stuebing</v>
      </c>
      <c r="D21" s="76" t="s">
        <v>108</v>
      </c>
    </row>
    <row r="22" spans="1:4" s="34" customFormat="1" ht="49.95" customHeight="1" x14ac:dyDescent="0.25">
      <c r="A22" s="39"/>
      <c r="B22" s="44" t="str">
        <f>'AC Opening'!B33</f>
        <v>TG 6ma BAN/VAN Revision</v>
      </c>
      <c r="C22" s="44" t="str">
        <f>'AC Opening'!C33</f>
        <v>Kohno</v>
      </c>
      <c r="D22" s="76" t="s">
        <v>108</v>
      </c>
    </row>
    <row r="23" spans="1:4" s="34" customFormat="1" ht="49.95" customHeight="1" x14ac:dyDescent="0.25">
      <c r="A23" s="39"/>
      <c r="B23" s="44" t="str">
        <f>'AC Opening'!B34</f>
        <v>TG 7a OCC Amendment</v>
      </c>
      <c r="C23" s="44" t="str">
        <f>'AC Opening'!C34</f>
        <v>Jang</v>
      </c>
      <c r="D23" s="76" t="s">
        <v>108</v>
      </c>
    </row>
    <row r="24" spans="1:4" s="34" customFormat="1" ht="49.95" customHeight="1" x14ac:dyDescent="0.25">
      <c r="A24" s="39"/>
      <c r="B24" s="44" t="str">
        <f>'AC Opening'!B35</f>
        <v>IG NG OWC</v>
      </c>
      <c r="C24" s="44" t="str">
        <f>'AC Opening'!C35</f>
        <v>Jang</v>
      </c>
      <c r="D24" s="76" t="s">
        <v>108</v>
      </c>
    </row>
    <row r="25" spans="1:4" s="34" customFormat="1" ht="49.95" customHeight="1" x14ac:dyDescent="0.25">
      <c r="A25" s="38"/>
      <c r="B25" s="44" t="str">
        <f>'AC Opening'!B36</f>
        <v>TG 14 IR UWB AHN New Standard - IN HIBERNATION</v>
      </c>
      <c r="C25" s="44" t="str">
        <f>'AC Opening'!C36</f>
        <v>Beecher</v>
      </c>
      <c r="D25" s="76" t="s">
        <v>108</v>
      </c>
    </row>
    <row r="26" spans="1:4" s="34" customFormat="1" ht="49.95" customHeight="1" x14ac:dyDescent="0.25">
      <c r="A26" s="39"/>
      <c r="B26" s="44" t="str">
        <f>'AC Opening'!B37</f>
        <v>TG 15 NB AHN New Standard - IN HIBERNATION</v>
      </c>
      <c r="C26" s="44" t="str">
        <f>'AC Opening'!C37</f>
        <v>Powell</v>
      </c>
      <c r="D26" s="76" t="s">
        <v>108</v>
      </c>
    </row>
    <row r="27" spans="1:4" s="34" customFormat="1" ht="49.95" customHeight="1" x14ac:dyDescent="0.25">
      <c r="A27" s="39"/>
      <c r="B27" s="44" t="str">
        <f>'AC Opening'!B38</f>
        <v>TG 16t Lic NB Amendment</v>
      </c>
      <c r="C27" s="44" t="str">
        <f>'AC Opening'!C38</f>
        <v>Godfrey</v>
      </c>
      <c r="D27" s="76" t="s">
        <v>108</v>
      </c>
    </row>
    <row r="28" spans="1:4" s="34" customFormat="1" ht="49.95" customHeight="1" x14ac:dyDescent="0.25">
      <c r="A28" s="39"/>
      <c r="B28" s="44" t="str">
        <f>'AC Opening'!B39</f>
        <v>SC THz</v>
      </c>
      <c r="C28" s="44" t="str">
        <f>'AC Opening'!C39</f>
        <v>Kurner</v>
      </c>
      <c r="D28" s="76" t="s">
        <v>108</v>
      </c>
    </row>
    <row r="29" spans="1:4" s="34" customFormat="1" ht="15" customHeight="1" x14ac:dyDescent="0.25">
      <c r="A29" s="38">
        <v>6</v>
      </c>
      <c r="B29" s="44" t="str">
        <f>'AC Opening'!B40</f>
        <v>Plans for Jan. Mtg.</v>
      </c>
      <c r="C29" s="44" t="str">
        <f>'AC Opening'!C40</f>
        <v>Powell</v>
      </c>
      <c r="D29" s="81"/>
    </row>
    <row r="30" spans="1:4" s="34" customFormat="1" ht="15" customHeight="1" x14ac:dyDescent="0.25">
      <c r="A30" s="38">
        <v>7</v>
      </c>
      <c r="B30" s="44" t="str">
        <f>'AC Opening'!B41</f>
        <v xml:space="preserve">AoB: </v>
      </c>
      <c r="C30" s="44" t="str">
        <f>'AC Opening'!C41</f>
        <v>Powell</v>
      </c>
      <c r="D30" s="81"/>
    </row>
    <row r="31" spans="1:4" s="34" customFormat="1" ht="15" customHeight="1" x14ac:dyDescent="0.25">
      <c r="A31" s="38"/>
      <c r="B31" s="37">
        <f>'AC Opening'!B42</f>
        <v>0</v>
      </c>
      <c r="C31" s="44" t="str">
        <f>'AC Opening'!C42</f>
        <v>Powell</v>
      </c>
      <c r="D31" s="81"/>
    </row>
    <row r="32" spans="1:4" x14ac:dyDescent="0.25">
      <c r="B32" s="37">
        <f>'AC Opening'!B43</f>
        <v>0</v>
      </c>
      <c r="C32" s="44" t="str">
        <f>'AC Opening'!C43</f>
        <v>Powell</v>
      </c>
    </row>
    <row r="33" spans="1:3" ht="15" customHeight="1" x14ac:dyDescent="0.25">
      <c r="B33" s="37">
        <f>'AC Opening'!B44</f>
        <v>0</v>
      </c>
      <c r="C33" s="44" t="str">
        <f>'AC Opening'!C44</f>
        <v>Powell</v>
      </c>
    </row>
    <row r="34" spans="1:3" ht="15" customHeight="1" x14ac:dyDescent="0.25">
      <c r="B34" s="37">
        <f>'AC Opening'!B45</f>
        <v>0</v>
      </c>
      <c r="C34" s="44">
        <f>'AC Opening'!C45</f>
        <v>0</v>
      </c>
    </row>
    <row r="35" spans="1:3" ht="79.95" customHeight="1" x14ac:dyDescent="0.25">
      <c r="B35" s="73" t="str">
        <f>'AC Opening'!B46</f>
        <v xml:space="preserve">    Motions @ EOW
        - …
        - …
        - …
        - …
        - …</v>
      </c>
      <c r="C35" s="44" t="str">
        <f>'AC Opening'!C46</f>
        <v>All</v>
      </c>
    </row>
    <row r="36" spans="1:3" ht="15" customHeight="1" x14ac:dyDescent="0.25">
      <c r="A36" s="38">
        <v>8</v>
      </c>
      <c r="B36" s="44" t="s">
        <v>159</v>
      </c>
      <c r="C36" s="44" t="str">
        <f>'AC Opening'!C47</f>
        <v>Powell</v>
      </c>
    </row>
    <row r="37" spans="1:3" x14ac:dyDescent="0.25">
      <c r="B37" s="44"/>
      <c r="C37" s="44"/>
    </row>
    <row r="38" spans="1:3" x14ac:dyDescent="0.25">
      <c r="B38" s="44"/>
      <c r="C38" s="44"/>
    </row>
    <row r="39" spans="1:3" ht="17.399999999999999" x14ac:dyDescent="0.3">
      <c r="B39" s="79"/>
      <c r="C39" s="83"/>
    </row>
    <row r="40" spans="1:3" ht="17.399999999999999" x14ac:dyDescent="0.3">
      <c r="B40" s="79"/>
      <c r="C40" s="83"/>
    </row>
    <row r="41" spans="1:3" ht="17.399999999999999" x14ac:dyDescent="0.3">
      <c r="B41" s="79"/>
      <c r="C41" s="83"/>
    </row>
    <row r="42" spans="1:3" ht="17.399999999999999" x14ac:dyDescent="0.3">
      <c r="C42" s="83"/>
    </row>
    <row r="43" spans="1:3" ht="17.399999999999999" x14ac:dyDescent="0.3">
      <c r="B43" s="79"/>
      <c r="C43" s="83"/>
    </row>
    <row r="44" spans="1:3" ht="17.399999999999999" x14ac:dyDescent="0.3">
      <c r="B44" s="79"/>
      <c r="C44" s="83"/>
    </row>
    <row r="45" spans="1:3" ht="17.399999999999999" x14ac:dyDescent="0.3">
      <c r="C45" s="83"/>
    </row>
    <row r="46" spans="1:3" ht="17.399999999999999" x14ac:dyDescent="0.3">
      <c r="B46" s="79"/>
      <c r="C46" s="82"/>
    </row>
    <row r="47" spans="1:3" ht="17.399999999999999" x14ac:dyDescent="0.3">
      <c r="B47" s="79"/>
      <c r="C47" s="83"/>
    </row>
    <row r="48" spans="1:3" ht="17.399999999999999" x14ac:dyDescent="0.3">
      <c r="C48" s="83"/>
    </row>
    <row r="49" spans="2:3" ht="17.399999999999999" x14ac:dyDescent="0.3">
      <c r="B49" s="79"/>
      <c r="C49" s="83"/>
    </row>
    <row r="50" spans="2:3" ht="17.399999999999999" x14ac:dyDescent="0.3">
      <c r="C50" s="83"/>
    </row>
    <row r="51" spans="2:3" ht="17.399999999999999" x14ac:dyDescent="0.3">
      <c r="B51" s="79"/>
      <c r="C51" s="83"/>
    </row>
    <row r="52" spans="2:3" ht="17.399999999999999" x14ac:dyDescent="0.3">
      <c r="C52" s="83"/>
    </row>
    <row r="53" spans="2:3" ht="17.399999999999999" x14ac:dyDescent="0.3">
      <c r="B53" s="79"/>
      <c r="C53" s="83"/>
    </row>
    <row r="54" spans="2:3" ht="17.399999999999999" x14ac:dyDescent="0.3">
      <c r="B54" s="79"/>
      <c r="C54" s="83"/>
    </row>
    <row r="55" spans="2:3" ht="17.399999999999999" x14ac:dyDescent="0.3">
      <c r="C55" s="83"/>
    </row>
    <row r="56" spans="2:3" ht="17.399999999999999" x14ac:dyDescent="0.3">
      <c r="B56" s="79"/>
      <c r="C56" s="83"/>
    </row>
    <row r="57" spans="2:3" ht="17.399999999999999" x14ac:dyDescent="0.3">
      <c r="C57" s="83"/>
    </row>
    <row r="58" spans="2:3" ht="17.399999999999999" x14ac:dyDescent="0.3">
      <c r="B58" s="79"/>
      <c r="C58" s="83"/>
    </row>
    <row r="59" spans="2:3" ht="17.399999999999999" x14ac:dyDescent="0.3">
      <c r="C59" s="83"/>
    </row>
    <row r="60" spans="2:3" ht="17.399999999999999" x14ac:dyDescent="0.3">
      <c r="C60" s="83"/>
    </row>
    <row r="61" spans="2:3" ht="17.399999999999999" x14ac:dyDescent="0.3">
      <c r="C61" s="83"/>
    </row>
  </sheetData>
  <mergeCells count="2">
    <mergeCell ref="A1:F1"/>
    <mergeCell ref="A2:F2"/>
  </mergeCells>
  <pageMargins left="0.7" right="0.7" top="0.75" bottom="0.75" header="0.3" footer="0.3"/>
  <pageSetup orientation="landscape"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U92"/>
  <sheetViews>
    <sheetView zoomScaleNormal="100" workbookViewId="0">
      <pane xSplit="2" ySplit="3" topLeftCell="C4" activePane="bottomRight" state="frozen"/>
      <selection pane="topRight" activeCell="C1" sqref="C1"/>
      <selection pane="bottomLeft" activeCell="A4" sqref="A4"/>
      <selection pane="bottomRight" activeCell="A4" sqref="A4"/>
    </sheetView>
  </sheetViews>
  <sheetFormatPr defaultColWidth="9.4140625" defaultRowHeight="13.2" x14ac:dyDescent="0.25"/>
  <cols>
    <col min="1" max="1" width="5.58203125" style="18" customWidth="1"/>
    <col min="2" max="2" width="3.58203125" style="14" customWidth="1"/>
    <col min="3" max="3" width="75.58203125" style="15" customWidth="1"/>
    <col min="4" max="4" width="11.58203125" style="14" customWidth="1"/>
    <col min="5" max="5" width="3.1640625" style="144" customWidth="1"/>
    <col min="6" max="6" width="8.75" style="143" customWidth="1"/>
    <col min="7" max="7" width="5.58203125" style="14" customWidth="1"/>
    <col min="8" max="8" width="6.58203125" style="14" customWidth="1"/>
    <col min="9" max="255" width="9.4140625" style="14"/>
    <col min="256" max="256" width="6.25" style="14" customWidth="1"/>
    <col min="257" max="257" width="4.75" style="14" customWidth="1"/>
    <col min="258" max="258" width="55.83203125" style="14" customWidth="1"/>
    <col min="259" max="259" width="2.75" style="14" customWidth="1"/>
    <col min="260" max="260" width="14.75" style="14" customWidth="1"/>
    <col min="261" max="261" width="3.25" style="14" customWidth="1"/>
    <col min="262" max="262" width="8.1640625" style="14" customWidth="1"/>
    <col min="263" max="263" width="4.1640625" style="14" customWidth="1"/>
    <col min="264" max="511" width="9.4140625" style="14"/>
    <col min="512" max="512" width="6.25" style="14" customWidth="1"/>
    <col min="513" max="513" width="4.75" style="14" customWidth="1"/>
    <col min="514" max="514" width="55.83203125" style="14" customWidth="1"/>
    <col min="515" max="515" width="2.75" style="14" customWidth="1"/>
    <col min="516" max="516" width="14.75" style="14" customWidth="1"/>
    <col min="517" max="517" width="3.25" style="14" customWidth="1"/>
    <col min="518" max="518" width="8.1640625" style="14" customWidth="1"/>
    <col min="519" max="519" width="4.1640625" style="14" customWidth="1"/>
    <col min="520" max="767" width="9.4140625" style="14"/>
    <col min="768" max="768" width="6.25" style="14" customWidth="1"/>
    <col min="769" max="769" width="4.75" style="14" customWidth="1"/>
    <col min="770" max="770" width="55.83203125" style="14" customWidth="1"/>
    <col min="771" max="771" width="2.75" style="14" customWidth="1"/>
    <col min="772" max="772" width="14.75" style="14" customWidth="1"/>
    <col min="773" max="773" width="3.25" style="14" customWidth="1"/>
    <col min="774" max="774" width="8.1640625" style="14" customWidth="1"/>
    <col min="775" max="775" width="4.1640625" style="14" customWidth="1"/>
    <col min="776" max="1023" width="9.4140625" style="14"/>
    <col min="1024" max="1024" width="6.25" style="14" customWidth="1"/>
    <col min="1025" max="1025" width="4.75" style="14" customWidth="1"/>
    <col min="1026" max="1026" width="55.83203125" style="14" customWidth="1"/>
    <col min="1027" max="1027" width="2.75" style="14" customWidth="1"/>
    <col min="1028" max="1028" width="14.75" style="14" customWidth="1"/>
    <col min="1029" max="1029" width="3.25" style="14" customWidth="1"/>
    <col min="1030" max="1030" width="8.1640625" style="14" customWidth="1"/>
    <col min="1031" max="1031" width="4.1640625" style="14" customWidth="1"/>
    <col min="1032" max="1279" width="9.4140625" style="14"/>
    <col min="1280" max="1280" width="6.25" style="14" customWidth="1"/>
    <col min="1281" max="1281" width="4.75" style="14" customWidth="1"/>
    <col min="1282" max="1282" width="55.83203125" style="14" customWidth="1"/>
    <col min="1283" max="1283" width="2.75" style="14" customWidth="1"/>
    <col min="1284" max="1284" width="14.75" style="14" customWidth="1"/>
    <col min="1285" max="1285" width="3.25" style="14" customWidth="1"/>
    <col min="1286" max="1286" width="8.1640625" style="14" customWidth="1"/>
    <col min="1287" max="1287" width="4.1640625" style="14" customWidth="1"/>
    <col min="1288" max="1535" width="9.4140625" style="14"/>
    <col min="1536" max="1536" width="6.25" style="14" customWidth="1"/>
    <col min="1537" max="1537" width="4.75" style="14" customWidth="1"/>
    <col min="1538" max="1538" width="55.83203125" style="14" customWidth="1"/>
    <col min="1539" max="1539" width="2.75" style="14" customWidth="1"/>
    <col min="1540" max="1540" width="14.75" style="14" customWidth="1"/>
    <col min="1541" max="1541" width="3.25" style="14" customWidth="1"/>
    <col min="1542" max="1542" width="8.1640625" style="14" customWidth="1"/>
    <col min="1543" max="1543" width="4.1640625" style="14" customWidth="1"/>
    <col min="1544" max="1791" width="9.4140625" style="14"/>
    <col min="1792" max="1792" width="6.25" style="14" customWidth="1"/>
    <col min="1793" max="1793" width="4.75" style="14" customWidth="1"/>
    <col min="1794" max="1794" width="55.83203125" style="14" customWidth="1"/>
    <col min="1795" max="1795" width="2.75" style="14" customWidth="1"/>
    <col min="1796" max="1796" width="14.75" style="14" customWidth="1"/>
    <col min="1797" max="1797" width="3.25" style="14" customWidth="1"/>
    <col min="1798" max="1798" width="8.1640625" style="14" customWidth="1"/>
    <col min="1799" max="1799" width="4.1640625" style="14" customWidth="1"/>
    <col min="1800" max="2047" width="9.4140625" style="14"/>
    <col min="2048" max="2048" width="6.25" style="14" customWidth="1"/>
    <col min="2049" max="2049" width="4.75" style="14" customWidth="1"/>
    <col min="2050" max="2050" width="55.83203125" style="14" customWidth="1"/>
    <col min="2051" max="2051" width="2.75" style="14" customWidth="1"/>
    <col min="2052" max="2052" width="14.75" style="14" customWidth="1"/>
    <col min="2053" max="2053" width="3.25" style="14" customWidth="1"/>
    <col min="2054" max="2054" width="8.1640625" style="14" customWidth="1"/>
    <col min="2055" max="2055" width="4.1640625" style="14" customWidth="1"/>
    <col min="2056" max="2303" width="9.4140625" style="14"/>
    <col min="2304" max="2304" width="6.25" style="14" customWidth="1"/>
    <col min="2305" max="2305" width="4.75" style="14" customWidth="1"/>
    <col min="2306" max="2306" width="55.83203125" style="14" customWidth="1"/>
    <col min="2307" max="2307" width="2.75" style="14" customWidth="1"/>
    <col min="2308" max="2308" width="14.75" style="14" customWidth="1"/>
    <col min="2309" max="2309" width="3.25" style="14" customWidth="1"/>
    <col min="2310" max="2310" width="8.1640625" style="14" customWidth="1"/>
    <col min="2311" max="2311" width="4.1640625" style="14" customWidth="1"/>
    <col min="2312" max="2559" width="9.4140625" style="14"/>
    <col min="2560" max="2560" width="6.25" style="14" customWidth="1"/>
    <col min="2561" max="2561" width="4.75" style="14" customWidth="1"/>
    <col min="2562" max="2562" width="55.83203125" style="14" customWidth="1"/>
    <col min="2563" max="2563" width="2.75" style="14" customWidth="1"/>
    <col min="2564" max="2564" width="14.75" style="14" customWidth="1"/>
    <col min="2565" max="2565" width="3.25" style="14" customWidth="1"/>
    <col min="2566" max="2566" width="8.1640625" style="14" customWidth="1"/>
    <col min="2567" max="2567" width="4.1640625" style="14" customWidth="1"/>
    <col min="2568" max="2815" width="9.4140625" style="14"/>
    <col min="2816" max="2816" width="6.25" style="14" customWidth="1"/>
    <col min="2817" max="2817" width="4.75" style="14" customWidth="1"/>
    <col min="2818" max="2818" width="55.83203125" style="14" customWidth="1"/>
    <col min="2819" max="2819" width="2.75" style="14" customWidth="1"/>
    <col min="2820" max="2820" width="14.75" style="14" customWidth="1"/>
    <col min="2821" max="2821" width="3.25" style="14" customWidth="1"/>
    <col min="2822" max="2822" width="8.1640625" style="14" customWidth="1"/>
    <col min="2823" max="2823" width="4.1640625" style="14" customWidth="1"/>
    <col min="2824" max="3071" width="9.4140625" style="14"/>
    <col min="3072" max="3072" width="6.25" style="14" customWidth="1"/>
    <col min="3073" max="3073" width="4.75" style="14" customWidth="1"/>
    <col min="3074" max="3074" width="55.83203125" style="14" customWidth="1"/>
    <col min="3075" max="3075" width="2.75" style="14" customWidth="1"/>
    <col min="3076" max="3076" width="14.75" style="14" customWidth="1"/>
    <col min="3077" max="3077" width="3.25" style="14" customWidth="1"/>
    <col min="3078" max="3078" width="8.1640625" style="14" customWidth="1"/>
    <col min="3079" max="3079" width="4.1640625" style="14" customWidth="1"/>
    <col min="3080" max="3327" width="9.4140625" style="14"/>
    <col min="3328" max="3328" width="6.25" style="14" customWidth="1"/>
    <col min="3329" max="3329" width="4.75" style="14" customWidth="1"/>
    <col min="3330" max="3330" width="55.83203125" style="14" customWidth="1"/>
    <col min="3331" max="3331" width="2.75" style="14" customWidth="1"/>
    <col min="3332" max="3332" width="14.75" style="14" customWidth="1"/>
    <col min="3333" max="3333" width="3.25" style="14" customWidth="1"/>
    <col min="3334" max="3334" width="8.1640625" style="14" customWidth="1"/>
    <col min="3335" max="3335" width="4.1640625" style="14" customWidth="1"/>
    <col min="3336" max="3583" width="9.4140625" style="14"/>
    <col min="3584" max="3584" width="6.25" style="14" customWidth="1"/>
    <col min="3585" max="3585" width="4.75" style="14" customWidth="1"/>
    <col min="3586" max="3586" width="55.83203125" style="14" customWidth="1"/>
    <col min="3587" max="3587" width="2.75" style="14" customWidth="1"/>
    <col min="3588" max="3588" width="14.75" style="14" customWidth="1"/>
    <col min="3589" max="3589" width="3.25" style="14" customWidth="1"/>
    <col min="3590" max="3590" width="8.1640625" style="14" customWidth="1"/>
    <col min="3591" max="3591" width="4.1640625" style="14" customWidth="1"/>
    <col min="3592" max="3839" width="9.4140625" style="14"/>
    <col min="3840" max="3840" width="6.25" style="14" customWidth="1"/>
    <col min="3841" max="3841" width="4.75" style="14" customWidth="1"/>
    <col min="3842" max="3842" width="55.83203125" style="14" customWidth="1"/>
    <col min="3843" max="3843" width="2.75" style="14" customWidth="1"/>
    <col min="3844" max="3844" width="14.75" style="14" customWidth="1"/>
    <col min="3845" max="3845" width="3.25" style="14" customWidth="1"/>
    <col min="3846" max="3846" width="8.1640625" style="14" customWidth="1"/>
    <col min="3847" max="3847" width="4.1640625" style="14" customWidth="1"/>
    <col min="3848" max="4095" width="9.4140625" style="14"/>
    <col min="4096" max="4096" width="6.25" style="14" customWidth="1"/>
    <col min="4097" max="4097" width="4.75" style="14" customWidth="1"/>
    <col min="4098" max="4098" width="55.83203125" style="14" customWidth="1"/>
    <col min="4099" max="4099" width="2.75" style="14" customWidth="1"/>
    <col min="4100" max="4100" width="14.75" style="14" customWidth="1"/>
    <col min="4101" max="4101" width="3.25" style="14" customWidth="1"/>
    <col min="4102" max="4102" width="8.1640625" style="14" customWidth="1"/>
    <col min="4103" max="4103" width="4.1640625" style="14" customWidth="1"/>
    <col min="4104" max="4351" width="9.4140625" style="14"/>
    <col min="4352" max="4352" width="6.25" style="14" customWidth="1"/>
    <col min="4353" max="4353" width="4.75" style="14" customWidth="1"/>
    <col min="4354" max="4354" width="55.83203125" style="14" customWidth="1"/>
    <col min="4355" max="4355" width="2.75" style="14" customWidth="1"/>
    <col min="4356" max="4356" width="14.75" style="14" customWidth="1"/>
    <col min="4357" max="4357" width="3.25" style="14" customWidth="1"/>
    <col min="4358" max="4358" width="8.1640625" style="14" customWidth="1"/>
    <col min="4359" max="4359" width="4.1640625" style="14" customWidth="1"/>
    <col min="4360" max="4607" width="9.4140625" style="14"/>
    <col min="4608" max="4608" width="6.25" style="14" customWidth="1"/>
    <col min="4609" max="4609" width="4.75" style="14" customWidth="1"/>
    <col min="4610" max="4610" width="55.83203125" style="14" customWidth="1"/>
    <col min="4611" max="4611" width="2.75" style="14" customWidth="1"/>
    <col min="4612" max="4612" width="14.75" style="14" customWidth="1"/>
    <col min="4613" max="4613" width="3.25" style="14" customWidth="1"/>
    <col min="4614" max="4614" width="8.1640625" style="14" customWidth="1"/>
    <col min="4615" max="4615" width="4.1640625" style="14" customWidth="1"/>
    <col min="4616" max="4863" width="9.4140625" style="14"/>
    <col min="4864" max="4864" width="6.25" style="14" customWidth="1"/>
    <col min="4865" max="4865" width="4.75" style="14" customWidth="1"/>
    <col min="4866" max="4866" width="55.83203125" style="14" customWidth="1"/>
    <col min="4867" max="4867" width="2.75" style="14" customWidth="1"/>
    <col min="4868" max="4868" width="14.75" style="14" customWidth="1"/>
    <col min="4869" max="4869" width="3.25" style="14" customWidth="1"/>
    <col min="4870" max="4870" width="8.1640625" style="14" customWidth="1"/>
    <col min="4871" max="4871" width="4.1640625" style="14" customWidth="1"/>
    <col min="4872" max="5119" width="9.4140625" style="14"/>
    <col min="5120" max="5120" width="6.25" style="14" customWidth="1"/>
    <col min="5121" max="5121" width="4.75" style="14" customWidth="1"/>
    <col min="5122" max="5122" width="55.83203125" style="14" customWidth="1"/>
    <col min="5123" max="5123" width="2.75" style="14" customWidth="1"/>
    <col min="5124" max="5124" width="14.75" style="14" customWidth="1"/>
    <col min="5125" max="5125" width="3.25" style="14" customWidth="1"/>
    <col min="5126" max="5126" width="8.1640625" style="14" customWidth="1"/>
    <col min="5127" max="5127" width="4.1640625" style="14" customWidth="1"/>
    <col min="5128" max="5375" width="9.4140625" style="14"/>
    <col min="5376" max="5376" width="6.25" style="14" customWidth="1"/>
    <col min="5377" max="5377" width="4.75" style="14" customWidth="1"/>
    <col min="5378" max="5378" width="55.83203125" style="14" customWidth="1"/>
    <col min="5379" max="5379" width="2.75" style="14" customWidth="1"/>
    <col min="5380" max="5380" width="14.75" style="14" customWidth="1"/>
    <col min="5381" max="5381" width="3.25" style="14" customWidth="1"/>
    <col min="5382" max="5382" width="8.1640625" style="14" customWidth="1"/>
    <col min="5383" max="5383" width="4.1640625" style="14" customWidth="1"/>
    <col min="5384" max="5631" width="9.4140625" style="14"/>
    <col min="5632" max="5632" width="6.25" style="14" customWidth="1"/>
    <col min="5633" max="5633" width="4.75" style="14" customWidth="1"/>
    <col min="5634" max="5634" width="55.83203125" style="14" customWidth="1"/>
    <col min="5635" max="5635" width="2.75" style="14" customWidth="1"/>
    <col min="5636" max="5636" width="14.75" style="14" customWidth="1"/>
    <col min="5637" max="5637" width="3.25" style="14" customWidth="1"/>
    <col min="5638" max="5638" width="8.1640625" style="14" customWidth="1"/>
    <col min="5639" max="5639" width="4.1640625" style="14" customWidth="1"/>
    <col min="5640" max="5887" width="9.4140625" style="14"/>
    <col min="5888" max="5888" width="6.25" style="14" customWidth="1"/>
    <col min="5889" max="5889" width="4.75" style="14" customWidth="1"/>
    <col min="5890" max="5890" width="55.83203125" style="14" customWidth="1"/>
    <col min="5891" max="5891" width="2.75" style="14" customWidth="1"/>
    <col min="5892" max="5892" width="14.75" style="14" customWidth="1"/>
    <col min="5893" max="5893" width="3.25" style="14" customWidth="1"/>
    <col min="5894" max="5894" width="8.1640625" style="14" customWidth="1"/>
    <col min="5895" max="5895" width="4.1640625" style="14" customWidth="1"/>
    <col min="5896" max="6143" width="9.4140625" style="14"/>
    <col min="6144" max="6144" width="6.25" style="14" customWidth="1"/>
    <col min="6145" max="6145" width="4.75" style="14" customWidth="1"/>
    <col min="6146" max="6146" width="55.83203125" style="14" customWidth="1"/>
    <col min="6147" max="6147" width="2.75" style="14" customWidth="1"/>
    <col min="6148" max="6148" width="14.75" style="14" customWidth="1"/>
    <col min="6149" max="6149" width="3.25" style="14" customWidth="1"/>
    <col min="6150" max="6150" width="8.1640625" style="14" customWidth="1"/>
    <col min="6151" max="6151" width="4.1640625" style="14" customWidth="1"/>
    <col min="6152" max="6399" width="9.4140625" style="14"/>
    <col min="6400" max="6400" width="6.25" style="14" customWidth="1"/>
    <col min="6401" max="6401" width="4.75" style="14" customWidth="1"/>
    <col min="6402" max="6402" width="55.83203125" style="14" customWidth="1"/>
    <col min="6403" max="6403" width="2.75" style="14" customWidth="1"/>
    <col min="6404" max="6404" width="14.75" style="14" customWidth="1"/>
    <col min="6405" max="6405" width="3.25" style="14" customWidth="1"/>
    <col min="6406" max="6406" width="8.1640625" style="14" customWidth="1"/>
    <col min="6407" max="6407" width="4.1640625" style="14" customWidth="1"/>
    <col min="6408" max="6655" width="9.4140625" style="14"/>
    <col min="6656" max="6656" width="6.25" style="14" customWidth="1"/>
    <col min="6657" max="6657" width="4.75" style="14" customWidth="1"/>
    <col min="6658" max="6658" width="55.83203125" style="14" customWidth="1"/>
    <col min="6659" max="6659" width="2.75" style="14" customWidth="1"/>
    <col min="6660" max="6660" width="14.75" style="14" customWidth="1"/>
    <col min="6661" max="6661" width="3.25" style="14" customWidth="1"/>
    <col min="6662" max="6662" width="8.1640625" style="14" customWidth="1"/>
    <col min="6663" max="6663" width="4.1640625" style="14" customWidth="1"/>
    <col min="6664" max="6911" width="9.4140625" style="14"/>
    <col min="6912" max="6912" width="6.25" style="14" customWidth="1"/>
    <col min="6913" max="6913" width="4.75" style="14" customWidth="1"/>
    <col min="6914" max="6914" width="55.83203125" style="14" customWidth="1"/>
    <col min="6915" max="6915" width="2.75" style="14" customWidth="1"/>
    <col min="6916" max="6916" width="14.75" style="14" customWidth="1"/>
    <col min="6917" max="6917" width="3.25" style="14" customWidth="1"/>
    <col min="6918" max="6918" width="8.1640625" style="14" customWidth="1"/>
    <col min="6919" max="6919" width="4.1640625" style="14" customWidth="1"/>
    <col min="6920" max="7167" width="9.4140625" style="14"/>
    <col min="7168" max="7168" width="6.25" style="14" customWidth="1"/>
    <col min="7169" max="7169" width="4.75" style="14" customWidth="1"/>
    <col min="7170" max="7170" width="55.83203125" style="14" customWidth="1"/>
    <col min="7171" max="7171" width="2.75" style="14" customWidth="1"/>
    <col min="7172" max="7172" width="14.75" style="14" customWidth="1"/>
    <col min="7173" max="7173" width="3.25" style="14" customWidth="1"/>
    <col min="7174" max="7174" width="8.1640625" style="14" customWidth="1"/>
    <col min="7175" max="7175" width="4.1640625" style="14" customWidth="1"/>
    <col min="7176" max="7423" width="9.4140625" style="14"/>
    <col min="7424" max="7424" width="6.25" style="14" customWidth="1"/>
    <col min="7425" max="7425" width="4.75" style="14" customWidth="1"/>
    <col min="7426" max="7426" width="55.83203125" style="14" customWidth="1"/>
    <col min="7427" max="7427" width="2.75" style="14" customWidth="1"/>
    <col min="7428" max="7428" width="14.75" style="14" customWidth="1"/>
    <col min="7429" max="7429" width="3.25" style="14" customWidth="1"/>
    <col min="7430" max="7430" width="8.1640625" style="14" customWidth="1"/>
    <col min="7431" max="7431" width="4.1640625" style="14" customWidth="1"/>
    <col min="7432" max="7679" width="9.4140625" style="14"/>
    <col min="7680" max="7680" width="6.25" style="14" customWidth="1"/>
    <col min="7681" max="7681" width="4.75" style="14" customWidth="1"/>
    <col min="7682" max="7682" width="55.83203125" style="14" customWidth="1"/>
    <col min="7683" max="7683" width="2.75" style="14" customWidth="1"/>
    <col min="7684" max="7684" width="14.75" style="14" customWidth="1"/>
    <col min="7685" max="7685" width="3.25" style="14" customWidth="1"/>
    <col min="7686" max="7686" width="8.1640625" style="14" customWidth="1"/>
    <col min="7687" max="7687" width="4.1640625" style="14" customWidth="1"/>
    <col min="7688" max="7935" width="9.4140625" style="14"/>
    <col min="7936" max="7936" width="6.25" style="14" customWidth="1"/>
    <col min="7937" max="7937" width="4.75" style="14" customWidth="1"/>
    <col min="7938" max="7938" width="55.83203125" style="14" customWidth="1"/>
    <col min="7939" max="7939" width="2.75" style="14" customWidth="1"/>
    <col min="7940" max="7940" width="14.75" style="14" customWidth="1"/>
    <col min="7941" max="7941" width="3.25" style="14" customWidth="1"/>
    <col min="7942" max="7942" width="8.1640625" style="14" customWidth="1"/>
    <col min="7943" max="7943" width="4.1640625" style="14" customWidth="1"/>
    <col min="7944" max="8191" width="9.4140625" style="14"/>
    <col min="8192" max="8192" width="6.25" style="14" customWidth="1"/>
    <col min="8193" max="8193" width="4.75" style="14" customWidth="1"/>
    <col min="8194" max="8194" width="55.83203125" style="14" customWidth="1"/>
    <col min="8195" max="8195" width="2.75" style="14" customWidth="1"/>
    <col min="8196" max="8196" width="14.75" style="14" customWidth="1"/>
    <col min="8197" max="8197" width="3.25" style="14" customWidth="1"/>
    <col min="8198" max="8198" width="8.1640625" style="14" customWidth="1"/>
    <col min="8199" max="8199" width="4.1640625" style="14" customWidth="1"/>
    <col min="8200" max="8447" width="9.4140625" style="14"/>
    <col min="8448" max="8448" width="6.25" style="14" customWidth="1"/>
    <col min="8449" max="8449" width="4.75" style="14" customWidth="1"/>
    <col min="8450" max="8450" width="55.83203125" style="14" customWidth="1"/>
    <col min="8451" max="8451" width="2.75" style="14" customWidth="1"/>
    <col min="8452" max="8452" width="14.75" style="14" customWidth="1"/>
    <col min="8453" max="8453" width="3.25" style="14" customWidth="1"/>
    <col min="8454" max="8454" width="8.1640625" style="14" customWidth="1"/>
    <col min="8455" max="8455" width="4.1640625" style="14" customWidth="1"/>
    <col min="8456" max="8703" width="9.4140625" style="14"/>
    <col min="8704" max="8704" width="6.25" style="14" customWidth="1"/>
    <col min="8705" max="8705" width="4.75" style="14" customWidth="1"/>
    <col min="8706" max="8706" width="55.83203125" style="14" customWidth="1"/>
    <col min="8707" max="8707" width="2.75" style="14" customWidth="1"/>
    <col min="8708" max="8708" width="14.75" style="14" customWidth="1"/>
    <col min="8709" max="8709" width="3.25" style="14" customWidth="1"/>
    <col min="8710" max="8710" width="8.1640625" style="14" customWidth="1"/>
    <col min="8711" max="8711" width="4.1640625" style="14" customWidth="1"/>
    <col min="8712" max="8959" width="9.4140625" style="14"/>
    <col min="8960" max="8960" width="6.25" style="14" customWidth="1"/>
    <col min="8961" max="8961" width="4.75" style="14" customWidth="1"/>
    <col min="8962" max="8962" width="55.83203125" style="14" customWidth="1"/>
    <col min="8963" max="8963" width="2.75" style="14" customWidth="1"/>
    <col min="8964" max="8964" width="14.75" style="14" customWidth="1"/>
    <col min="8965" max="8965" width="3.25" style="14" customWidth="1"/>
    <col min="8966" max="8966" width="8.1640625" style="14" customWidth="1"/>
    <col min="8967" max="8967" width="4.1640625" style="14" customWidth="1"/>
    <col min="8968" max="9215" width="9.4140625" style="14"/>
    <col min="9216" max="9216" width="6.25" style="14" customWidth="1"/>
    <col min="9217" max="9217" width="4.75" style="14" customWidth="1"/>
    <col min="9218" max="9218" width="55.83203125" style="14" customWidth="1"/>
    <col min="9219" max="9219" width="2.75" style="14" customWidth="1"/>
    <col min="9220" max="9220" width="14.75" style="14" customWidth="1"/>
    <col min="9221" max="9221" width="3.25" style="14" customWidth="1"/>
    <col min="9222" max="9222" width="8.1640625" style="14" customWidth="1"/>
    <col min="9223" max="9223" width="4.1640625" style="14" customWidth="1"/>
    <col min="9224" max="9471" width="9.4140625" style="14"/>
    <col min="9472" max="9472" width="6.25" style="14" customWidth="1"/>
    <col min="9473" max="9473" width="4.75" style="14" customWidth="1"/>
    <col min="9474" max="9474" width="55.83203125" style="14" customWidth="1"/>
    <col min="9475" max="9475" width="2.75" style="14" customWidth="1"/>
    <col min="9476" max="9476" width="14.75" style="14" customWidth="1"/>
    <col min="9477" max="9477" width="3.25" style="14" customWidth="1"/>
    <col min="9478" max="9478" width="8.1640625" style="14" customWidth="1"/>
    <col min="9479" max="9479" width="4.1640625" style="14" customWidth="1"/>
    <col min="9480" max="9727" width="9.4140625" style="14"/>
    <col min="9728" max="9728" width="6.25" style="14" customWidth="1"/>
    <col min="9729" max="9729" width="4.75" style="14" customWidth="1"/>
    <col min="9730" max="9730" width="55.83203125" style="14" customWidth="1"/>
    <col min="9731" max="9731" width="2.75" style="14" customWidth="1"/>
    <col min="9732" max="9732" width="14.75" style="14" customWidth="1"/>
    <col min="9733" max="9733" width="3.25" style="14" customWidth="1"/>
    <col min="9734" max="9734" width="8.1640625" style="14" customWidth="1"/>
    <col min="9735" max="9735" width="4.1640625" style="14" customWidth="1"/>
    <col min="9736" max="9983" width="9.4140625" style="14"/>
    <col min="9984" max="9984" width="6.25" style="14" customWidth="1"/>
    <col min="9985" max="9985" width="4.75" style="14" customWidth="1"/>
    <col min="9986" max="9986" width="55.83203125" style="14" customWidth="1"/>
    <col min="9987" max="9987" width="2.75" style="14" customWidth="1"/>
    <col min="9988" max="9988" width="14.75" style="14" customWidth="1"/>
    <col min="9989" max="9989" width="3.25" style="14" customWidth="1"/>
    <col min="9990" max="9990" width="8.1640625" style="14" customWidth="1"/>
    <col min="9991" max="9991" width="4.1640625" style="14" customWidth="1"/>
    <col min="9992" max="10239" width="9.4140625" style="14"/>
    <col min="10240" max="10240" width="6.25" style="14" customWidth="1"/>
    <col min="10241" max="10241" width="4.75" style="14" customWidth="1"/>
    <col min="10242" max="10242" width="55.83203125" style="14" customWidth="1"/>
    <col min="10243" max="10243" width="2.75" style="14" customWidth="1"/>
    <col min="10244" max="10244" width="14.75" style="14" customWidth="1"/>
    <col min="10245" max="10245" width="3.25" style="14" customWidth="1"/>
    <col min="10246" max="10246" width="8.1640625" style="14" customWidth="1"/>
    <col min="10247" max="10247" width="4.1640625" style="14" customWidth="1"/>
    <col min="10248" max="10495" width="9.4140625" style="14"/>
    <col min="10496" max="10496" width="6.25" style="14" customWidth="1"/>
    <col min="10497" max="10497" width="4.75" style="14" customWidth="1"/>
    <col min="10498" max="10498" width="55.83203125" style="14" customWidth="1"/>
    <col min="10499" max="10499" width="2.75" style="14" customWidth="1"/>
    <col min="10500" max="10500" width="14.75" style="14" customWidth="1"/>
    <col min="10501" max="10501" width="3.25" style="14" customWidth="1"/>
    <col min="10502" max="10502" width="8.1640625" style="14" customWidth="1"/>
    <col min="10503" max="10503" width="4.1640625" style="14" customWidth="1"/>
    <col min="10504" max="10751" width="9.4140625" style="14"/>
    <col min="10752" max="10752" width="6.25" style="14" customWidth="1"/>
    <col min="10753" max="10753" width="4.75" style="14" customWidth="1"/>
    <col min="10754" max="10754" width="55.83203125" style="14" customWidth="1"/>
    <col min="10755" max="10755" width="2.75" style="14" customWidth="1"/>
    <col min="10756" max="10756" width="14.75" style="14" customWidth="1"/>
    <col min="10757" max="10757" width="3.25" style="14" customWidth="1"/>
    <col min="10758" max="10758" width="8.1640625" style="14" customWidth="1"/>
    <col min="10759" max="10759" width="4.1640625" style="14" customWidth="1"/>
    <col min="10760" max="11007" width="9.4140625" style="14"/>
    <col min="11008" max="11008" width="6.25" style="14" customWidth="1"/>
    <col min="11009" max="11009" width="4.75" style="14" customWidth="1"/>
    <col min="11010" max="11010" width="55.83203125" style="14" customWidth="1"/>
    <col min="11011" max="11011" width="2.75" style="14" customWidth="1"/>
    <col min="11012" max="11012" width="14.75" style="14" customWidth="1"/>
    <col min="11013" max="11013" width="3.25" style="14" customWidth="1"/>
    <col min="11014" max="11014" width="8.1640625" style="14" customWidth="1"/>
    <col min="11015" max="11015" width="4.1640625" style="14" customWidth="1"/>
    <col min="11016" max="11263" width="9.4140625" style="14"/>
    <col min="11264" max="11264" width="6.25" style="14" customWidth="1"/>
    <col min="11265" max="11265" width="4.75" style="14" customWidth="1"/>
    <col min="11266" max="11266" width="55.83203125" style="14" customWidth="1"/>
    <col min="11267" max="11267" width="2.75" style="14" customWidth="1"/>
    <col min="11268" max="11268" width="14.75" style="14" customWidth="1"/>
    <col min="11269" max="11269" width="3.25" style="14" customWidth="1"/>
    <col min="11270" max="11270" width="8.1640625" style="14" customWidth="1"/>
    <col min="11271" max="11271" width="4.1640625" style="14" customWidth="1"/>
    <col min="11272" max="11519" width="9.4140625" style="14"/>
    <col min="11520" max="11520" width="6.25" style="14" customWidth="1"/>
    <col min="11521" max="11521" width="4.75" style="14" customWidth="1"/>
    <col min="11522" max="11522" width="55.83203125" style="14" customWidth="1"/>
    <col min="11523" max="11523" width="2.75" style="14" customWidth="1"/>
    <col min="11524" max="11524" width="14.75" style="14" customWidth="1"/>
    <col min="11525" max="11525" width="3.25" style="14" customWidth="1"/>
    <col min="11526" max="11526" width="8.1640625" style="14" customWidth="1"/>
    <col min="11527" max="11527" width="4.1640625" style="14" customWidth="1"/>
    <col min="11528" max="11775" width="9.4140625" style="14"/>
    <col min="11776" max="11776" width="6.25" style="14" customWidth="1"/>
    <col min="11777" max="11777" width="4.75" style="14" customWidth="1"/>
    <col min="11778" max="11778" width="55.83203125" style="14" customWidth="1"/>
    <col min="11779" max="11779" width="2.75" style="14" customWidth="1"/>
    <col min="11780" max="11780" width="14.75" style="14" customWidth="1"/>
    <col min="11781" max="11781" width="3.25" style="14" customWidth="1"/>
    <col min="11782" max="11782" width="8.1640625" style="14" customWidth="1"/>
    <col min="11783" max="11783" width="4.1640625" style="14" customWidth="1"/>
    <col min="11784" max="12031" width="9.4140625" style="14"/>
    <col min="12032" max="12032" width="6.25" style="14" customWidth="1"/>
    <col min="12033" max="12033" width="4.75" style="14" customWidth="1"/>
    <col min="12034" max="12034" width="55.83203125" style="14" customWidth="1"/>
    <col min="12035" max="12035" width="2.75" style="14" customWidth="1"/>
    <col min="12036" max="12036" width="14.75" style="14" customWidth="1"/>
    <col min="12037" max="12037" width="3.25" style="14" customWidth="1"/>
    <col min="12038" max="12038" width="8.1640625" style="14" customWidth="1"/>
    <col min="12039" max="12039" width="4.1640625" style="14" customWidth="1"/>
    <col min="12040" max="12287" width="9.4140625" style="14"/>
    <col min="12288" max="12288" width="6.25" style="14" customWidth="1"/>
    <col min="12289" max="12289" width="4.75" style="14" customWidth="1"/>
    <col min="12290" max="12290" width="55.83203125" style="14" customWidth="1"/>
    <col min="12291" max="12291" width="2.75" style="14" customWidth="1"/>
    <col min="12292" max="12292" width="14.75" style="14" customWidth="1"/>
    <col min="12293" max="12293" width="3.25" style="14" customWidth="1"/>
    <col min="12294" max="12294" width="8.1640625" style="14" customWidth="1"/>
    <col min="12295" max="12295" width="4.1640625" style="14" customWidth="1"/>
    <col min="12296" max="12543" width="9.4140625" style="14"/>
    <col min="12544" max="12544" width="6.25" style="14" customWidth="1"/>
    <col min="12545" max="12545" width="4.75" style="14" customWidth="1"/>
    <col min="12546" max="12546" width="55.83203125" style="14" customWidth="1"/>
    <col min="12547" max="12547" width="2.75" style="14" customWidth="1"/>
    <col min="12548" max="12548" width="14.75" style="14" customWidth="1"/>
    <col min="12549" max="12549" width="3.25" style="14" customWidth="1"/>
    <col min="12550" max="12550" width="8.1640625" style="14" customWidth="1"/>
    <col min="12551" max="12551" width="4.1640625" style="14" customWidth="1"/>
    <col min="12552" max="12799" width="9.4140625" style="14"/>
    <col min="12800" max="12800" width="6.25" style="14" customWidth="1"/>
    <col min="12801" max="12801" width="4.75" style="14" customWidth="1"/>
    <col min="12802" max="12802" width="55.83203125" style="14" customWidth="1"/>
    <col min="12803" max="12803" width="2.75" style="14" customWidth="1"/>
    <col min="12804" max="12804" width="14.75" style="14" customWidth="1"/>
    <col min="12805" max="12805" width="3.25" style="14" customWidth="1"/>
    <col min="12806" max="12806" width="8.1640625" style="14" customWidth="1"/>
    <col min="12807" max="12807" width="4.1640625" style="14" customWidth="1"/>
    <col min="12808" max="13055" width="9.4140625" style="14"/>
    <col min="13056" max="13056" width="6.25" style="14" customWidth="1"/>
    <col min="13057" max="13057" width="4.75" style="14" customWidth="1"/>
    <col min="13058" max="13058" width="55.83203125" style="14" customWidth="1"/>
    <col min="13059" max="13059" width="2.75" style="14" customWidth="1"/>
    <col min="13060" max="13060" width="14.75" style="14" customWidth="1"/>
    <col min="13061" max="13061" width="3.25" style="14" customWidth="1"/>
    <col min="13062" max="13062" width="8.1640625" style="14" customWidth="1"/>
    <col min="13063" max="13063" width="4.1640625" style="14" customWidth="1"/>
    <col min="13064" max="13311" width="9.4140625" style="14"/>
    <col min="13312" max="13312" width="6.25" style="14" customWidth="1"/>
    <col min="13313" max="13313" width="4.75" style="14" customWidth="1"/>
    <col min="13314" max="13314" width="55.83203125" style="14" customWidth="1"/>
    <col min="13315" max="13315" width="2.75" style="14" customWidth="1"/>
    <col min="13316" max="13316" width="14.75" style="14" customWidth="1"/>
    <col min="13317" max="13317" width="3.25" style="14" customWidth="1"/>
    <col min="13318" max="13318" width="8.1640625" style="14" customWidth="1"/>
    <col min="13319" max="13319" width="4.1640625" style="14" customWidth="1"/>
    <col min="13320" max="13567" width="9.4140625" style="14"/>
    <col min="13568" max="13568" width="6.25" style="14" customWidth="1"/>
    <col min="13569" max="13569" width="4.75" style="14" customWidth="1"/>
    <col min="13570" max="13570" width="55.83203125" style="14" customWidth="1"/>
    <col min="13571" max="13571" width="2.75" style="14" customWidth="1"/>
    <col min="13572" max="13572" width="14.75" style="14" customWidth="1"/>
    <col min="13573" max="13573" width="3.25" style="14" customWidth="1"/>
    <col min="13574" max="13574" width="8.1640625" style="14" customWidth="1"/>
    <col min="13575" max="13575" width="4.1640625" style="14" customWidth="1"/>
    <col min="13576" max="13823" width="9.4140625" style="14"/>
    <col min="13824" max="13824" width="6.25" style="14" customWidth="1"/>
    <col min="13825" max="13825" width="4.75" style="14" customWidth="1"/>
    <col min="13826" max="13826" width="55.83203125" style="14" customWidth="1"/>
    <col min="13827" max="13827" width="2.75" style="14" customWidth="1"/>
    <col min="13828" max="13828" width="14.75" style="14" customWidth="1"/>
    <col min="13829" max="13829" width="3.25" style="14" customWidth="1"/>
    <col min="13830" max="13830" width="8.1640625" style="14" customWidth="1"/>
    <col min="13831" max="13831" width="4.1640625" style="14" customWidth="1"/>
    <col min="13832" max="14079" width="9.4140625" style="14"/>
    <col min="14080" max="14080" width="6.25" style="14" customWidth="1"/>
    <col min="14081" max="14081" width="4.75" style="14" customWidth="1"/>
    <col min="14082" max="14082" width="55.83203125" style="14" customWidth="1"/>
    <col min="14083" max="14083" width="2.75" style="14" customWidth="1"/>
    <col min="14084" max="14084" width="14.75" style="14" customWidth="1"/>
    <col min="14085" max="14085" width="3.25" style="14" customWidth="1"/>
    <col min="14086" max="14086" width="8.1640625" style="14" customWidth="1"/>
    <col min="14087" max="14087" width="4.1640625" style="14" customWidth="1"/>
    <col min="14088" max="14335" width="9.4140625" style="14"/>
    <col min="14336" max="14336" width="6.25" style="14" customWidth="1"/>
    <col min="14337" max="14337" width="4.75" style="14" customWidth="1"/>
    <col min="14338" max="14338" width="55.83203125" style="14" customWidth="1"/>
    <col min="14339" max="14339" width="2.75" style="14" customWidth="1"/>
    <col min="14340" max="14340" width="14.75" style="14" customWidth="1"/>
    <col min="14341" max="14341" width="3.25" style="14" customWidth="1"/>
    <col min="14342" max="14342" width="8.1640625" style="14" customWidth="1"/>
    <col min="14343" max="14343" width="4.1640625" style="14" customWidth="1"/>
    <col min="14344" max="14591" width="9.4140625" style="14"/>
    <col min="14592" max="14592" width="6.25" style="14" customWidth="1"/>
    <col min="14593" max="14593" width="4.75" style="14" customWidth="1"/>
    <col min="14594" max="14594" width="55.83203125" style="14" customWidth="1"/>
    <col min="14595" max="14595" width="2.75" style="14" customWidth="1"/>
    <col min="14596" max="14596" width="14.75" style="14" customWidth="1"/>
    <col min="14597" max="14597" width="3.25" style="14" customWidth="1"/>
    <col min="14598" max="14598" width="8.1640625" style="14" customWidth="1"/>
    <col min="14599" max="14599" width="4.1640625" style="14" customWidth="1"/>
    <col min="14600" max="14847" width="9.4140625" style="14"/>
    <col min="14848" max="14848" width="6.25" style="14" customWidth="1"/>
    <col min="14849" max="14849" width="4.75" style="14" customWidth="1"/>
    <col min="14850" max="14850" width="55.83203125" style="14" customWidth="1"/>
    <col min="14851" max="14851" width="2.75" style="14" customWidth="1"/>
    <col min="14852" max="14852" width="14.75" style="14" customWidth="1"/>
    <col min="14853" max="14853" width="3.25" style="14" customWidth="1"/>
    <col min="14854" max="14854" width="8.1640625" style="14" customWidth="1"/>
    <col min="14855" max="14855" width="4.1640625" style="14" customWidth="1"/>
    <col min="14856" max="15103" width="9.4140625" style="14"/>
    <col min="15104" max="15104" width="6.25" style="14" customWidth="1"/>
    <col min="15105" max="15105" width="4.75" style="14" customWidth="1"/>
    <col min="15106" max="15106" width="55.83203125" style="14" customWidth="1"/>
    <col min="15107" max="15107" width="2.75" style="14" customWidth="1"/>
    <col min="15108" max="15108" width="14.75" style="14" customWidth="1"/>
    <col min="15109" max="15109" width="3.25" style="14" customWidth="1"/>
    <col min="15110" max="15110" width="8.1640625" style="14" customWidth="1"/>
    <col min="15111" max="15111" width="4.1640625" style="14" customWidth="1"/>
    <col min="15112" max="15359" width="9.4140625" style="14"/>
    <col min="15360" max="15360" width="6.25" style="14" customWidth="1"/>
    <col min="15361" max="15361" width="4.75" style="14" customWidth="1"/>
    <col min="15362" max="15362" width="55.83203125" style="14" customWidth="1"/>
    <col min="15363" max="15363" width="2.75" style="14" customWidth="1"/>
    <col min="15364" max="15364" width="14.75" style="14" customWidth="1"/>
    <col min="15365" max="15365" width="3.25" style="14" customWidth="1"/>
    <col min="15366" max="15366" width="8.1640625" style="14" customWidth="1"/>
    <col min="15367" max="15367" width="4.1640625" style="14" customWidth="1"/>
    <col min="15368" max="15615" width="9.4140625" style="14"/>
    <col min="15616" max="15616" width="6.25" style="14" customWidth="1"/>
    <col min="15617" max="15617" width="4.75" style="14" customWidth="1"/>
    <col min="15618" max="15618" width="55.83203125" style="14" customWidth="1"/>
    <col min="15619" max="15619" width="2.75" style="14" customWidth="1"/>
    <col min="15620" max="15620" width="14.75" style="14" customWidth="1"/>
    <col min="15621" max="15621" width="3.25" style="14" customWidth="1"/>
    <col min="15622" max="15622" width="8.1640625" style="14" customWidth="1"/>
    <col min="15623" max="15623" width="4.1640625" style="14" customWidth="1"/>
    <col min="15624" max="15871" width="9.4140625" style="14"/>
    <col min="15872" max="15872" width="6.25" style="14" customWidth="1"/>
    <col min="15873" max="15873" width="4.75" style="14" customWidth="1"/>
    <col min="15874" max="15874" width="55.83203125" style="14" customWidth="1"/>
    <col min="15875" max="15875" width="2.75" style="14" customWidth="1"/>
    <col min="15876" max="15876" width="14.75" style="14" customWidth="1"/>
    <col min="15877" max="15877" width="3.25" style="14" customWidth="1"/>
    <col min="15878" max="15878" width="8.1640625" style="14" customWidth="1"/>
    <col min="15879" max="15879" width="4.1640625" style="14" customWidth="1"/>
    <col min="15880" max="16127" width="9.4140625" style="14"/>
    <col min="16128" max="16128" width="6.25" style="14" customWidth="1"/>
    <col min="16129" max="16129" width="4.75" style="14" customWidth="1"/>
    <col min="16130" max="16130" width="55.83203125" style="14" customWidth="1"/>
    <col min="16131" max="16131" width="2.75" style="14" customWidth="1"/>
    <col min="16132" max="16132" width="14.75" style="14" customWidth="1"/>
    <col min="16133" max="16133" width="3.25" style="14" customWidth="1"/>
    <col min="16134" max="16134" width="8.1640625" style="14" customWidth="1"/>
    <col min="16135" max="16135" width="4.1640625" style="14" customWidth="1"/>
    <col min="16136" max="16384" width="9.4140625" style="14"/>
  </cols>
  <sheetData>
    <row r="1" spans="1:255" s="7" customFormat="1" ht="15" customHeight="1" x14ac:dyDescent="0.3">
      <c r="A1" s="182" t="str">
        <f>Registration!A1</f>
        <v>153rd IEEE 802.15 WSN Session</v>
      </c>
      <c r="B1" s="183"/>
      <c r="C1" s="183"/>
      <c r="D1" s="183"/>
      <c r="E1" s="183"/>
      <c r="F1" s="184"/>
      <c r="H1" s="9"/>
    </row>
    <row r="2" spans="1:255" s="7" customFormat="1" ht="15" customHeight="1" thickBot="1" x14ac:dyDescent="0.35">
      <c r="A2" s="206" t="str">
        <f>_xlfn.CONCAT("Agenda for WG15 Mid-Week Plenary - ",TEXT(('AC Opening'!C2)+3,"DDDD, MMMM DD, YYYY"))</f>
        <v>Agenda for WG15 Mid-Week Plenary - Wednesday, November 13, 2024</v>
      </c>
      <c r="B2" s="207"/>
      <c r="C2" s="207"/>
      <c r="D2" s="207"/>
      <c r="E2" s="207"/>
      <c r="F2" s="208"/>
      <c r="H2" s="10"/>
    </row>
    <row r="3" spans="1:255" ht="25.05" customHeight="1" thickBot="1" x14ac:dyDescent="0.3">
      <c r="A3" s="46" t="s">
        <v>40</v>
      </c>
      <c r="B3" s="47" t="s">
        <v>43</v>
      </c>
      <c r="C3" s="48" t="s">
        <v>41</v>
      </c>
      <c r="D3" s="47" t="s">
        <v>44</v>
      </c>
      <c r="E3" s="204" t="s">
        <v>138</v>
      </c>
      <c r="F3" s="205"/>
      <c r="G3" s="45"/>
    </row>
    <row r="4" spans="1:255" s="6" customFormat="1" ht="15" customHeight="1" x14ac:dyDescent="0.25">
      <c r="A4" s="21"/>
      <c r="B4" s="8"/>
      <c r="C4" s="21" t="str">
        <f>'WG Opening'!C4</f>
        <v>MEETING CALLED TO ORDER</v>
      </c>
      <c r="D4" s="2" t="str">
        <f>'WG Opening'!D4</f>
        <v>Powell</v>
      </c>
      <c r="E4" s="145"/>
      <c r="F4" s="147">
        <f>TIME(10,30,0)</f>
        <v>0.4375</v>
      </c>
    </row>
    <row r="5" spans="1:255" s="6" customFormat="1" ht="15" customHeight="1" x14ac:dyDescent="0.25">
      <c r="A5" s="21">
        <f>'WG Opening'!A5</f>
        <v>1</v>
      </c>
      <c r="B5" s="21"/>
      <c r="C5" s="21" t="str">
        <f>'WG Opening'!C5</f>
        <v>ANNOUNCEMENTS (Don’t forget to announce your name and affiliation before you speak)</v>
      </c>
      <c r="D5" s="209" t="str">
        <f>'WG Opening'!D5</f>
        <v>Beecher</v>
      </c>
      <c r="E5" s="210">
        <v>5</v>
      </c>
      <c r="F5" s="211">
        <f>F4+TIME(0,E4,0)</f>
        <v>0.4375</v>
      </c>
    </row>
    <row r="6" spans="1:255" s="6" customFormat="1" ht="30" customHeight="1" x14ac:dyDescent="0.25">
      <c r="A6" s="21">
        <f>'WG Opening'!A6</f>
        <v>1.1000000000000001</v>
      </c>
      <c r="B6" s="21" t="str">
        <f>'WG Opening'!B6</f>
        <v>II</v>
      </c>
      <c r="C6" s="70" t="s">
        <v>153</v>
      </c>
      <c r="D6" s="209"/>
      <c r="E6" s="210"/>
      <c r="F6" s="211"/>
    </row>
    <row r="7" spans="1:255" s="6" customFormat="1" ht="45" customHeight="1" x14ac:dyDescent="0.25">
      <c r="A7" s="21" t="str">
        <f>'WG Opening'!A7</f>
        <v>1.1a</v>
      </c>
      <c r="B7" s="21" t="str">
        <f>'WG Opening'!B7</f>
        <v>II</v>
      </c>
      <c r="C7" s="71" t="s">
        <v>152</v>
      </c>
      <c r="D7" s="209"/>
      <c r="E7" s="210"/>
      <c r="F7" s="211"/>
    </row>
    <row r="8" spans="1:255" s="6" customFormat="1" ht="15" customHeight="1" x14ac:dyDescent="0.25">
      <c r="A8" s="21" t="str">
        <f>'WG Opening'!A8</f>
        <v>1.1b</v>
      </c>
      <c r="B8" s="21" t="str">
        <f>'WG Opening'!B8</f>
        <v>II</v>
      </c>
      <c r="C8" s="53" t="str">
        <f>'WG Opening'!C8</f>
        <v>This Mtg. is being held Mixed-Mode as per the vote in the 802 LMSC</v>
      </c>
      <c r="D8" s="209"/>
      <c r="E8" s="210"/>
      <c r="F8" s="211"/>
    </row>
    <row r="9" spans="1:255" s="6" customFormat="1" ht="15" customHeight="1" x14ac:dyDescent="0.25">
      <c r="A9" s="21" t="str">
        <f>'WG Opening'!A9</f>
        <v>1.1c</v>
      </c>
      <c r="B9" s="21" t="str">
        <f>'WG Opening'!B9</f>
        <v>II</v>
      </c>
      <c r="C9" s="53" t="str">
        <f>'WG Opening'!C9</f>
        <v>DirectVoteLive (DVL) for Closing Plenary [rem: highly recomm. to use one email for all 802 items]</v>
      </c>
      <c r="D9" s="209"/>
      <c r="E9" s="210"/>
      <c r="F9" s="211"/>
    </row>
    <row r="10" spans="1:255" s="6" customFormat="1" ht="30" customHeight="1" x14ac:dyDescent="0.25">
      <c r="A10" s="21" t="str">
        <f>'WG Opening'!A10</f>
        <v>1.1d</v>
      </c>
      <c r="B10" s="21" t="str">
        <f>'WG Opening'!B10</f>
        <v>II</v>
      </c>
      <c r="C10" s="53" t="str">
        <f>'WG Opening'!C10</f>
        <v>All motions for WG closing are due to WG Chair (Clint Powell), and WG Vice-Chair (Phil Beecher) immediately after the close of your last mtg.</v>
      </c>
      <c r="D10" s="209"/>
      <c r="E10" s="210"/>
      <c r="F10" s="211"/>
    </row>
    <row r="11" spans="1:255" s="6" customFormat="1" ht="15" customHeight="1" x14ac:dyDescent="0.25">
      <c r="A11" s="21" t="str">
        <f>'WG Opening'!A11</f>
        <v>1.1e</v>
      </c>
      <c r="B11" s="21" t="str">
        <f>'WG Opening'!B11</f>
        <v>II</v>
      </c>
      <c r="C11" s="53" t="str">
        <f>'WG Opening'!C11</f>
        <v>Mixed-Mode Meeting Ground Rules &amp; 75% Criteria</v>
      </c>
      <c r="D11" s="209"/>
      <c r="E11" s="210"/>
      <c r="F11" s="211"/>
    </row>
    <row r="12" spans="1:255" s="6" customFormat="1" ht="15" customHeight="1" x14ac:dyDescent="0.25">
      <c r="A12" s="21" t="str">
        <f>'WG Opening'!A12</f>
        <v>1.1f</v>
      </c>
      <c r="B12" s="21" t="str">
        <f>'WG Opening'!B12</f>
        <v>II</v>
      </c>
      <c r="C12" s="53">
        <f>'WG Opening'!C12</f>
        <v>0</v>
      </c>
      <c r="D12" s="129">
        <f>'WG Opening'!D12</f>
        <v>0</v>
      </c>
      <c r="E12" s="145">
        <v>0</v>
      </c>
      <c r="F12" s="147">
        <f>F5+TIME(0,E5,0)</f>
        <v>0.44097222222222221</v>
      </c>
    </row>
    <row r="13" spans="1:255" s="6" customFormat="1" ht="15" customHeight="1" x14ac:dyDescent="0.25">
      <c r="A13" s="21" t="str">
        <f>'WG Opening'!A13</f>
        <v>1.1g</v>
      </c>
      <c r="B13" s="21" t="str">
        <f>'WG Opening'!B13</f>
        <v>II</v>
      </c>
      <c r="C13" s="53">
        <f>'WG Opening'!C13</f>
        <v>0</v>
      </c>
      <c r="D13" s="129">
        <f>'WG Opening'!D13</f>
        <v>0</v>
      </c>
      <c r="E13" s="145">
        <f>'WG Opening'!E13</f>
        <v>0</v>
      </c>
      <c r="F13" s="147">
        <f t="shared" ref="F13:F19" si="0">F12+TIME(0,E12,0)</f>
        <v>0.44097222222222221</v>
      </c>
    </row>
    <row r="14" spans="1:255" s="6" customFormat="1" ht="15" customHeight="1" x14ac:dyDescent="0.25">
      <c r="A14" s="4"/>
      <c r="B14" s="8"/>
      <c r="D14" s="2"/>
      <c r="E14" s="145"/>
      <c r="F14" s="147">
        <f t="shared" si="0"/>
        <v>0.44097222222222221</v>
      </c>
    </row>
    <row r="15" spans="1:255" s="6" customFormat="1" ht="15" customHeight="1" x14ac:dyDescent="0.25">
      <c r="A15" s="4">
        <v>2</v>
      </c>
      <c r="B15" s="8"/>
      <c r="C15" s="2" t="str">
        <f>'WG Opening'!C22</f>
        <v>GENERAL AND ADMINISTRATIVE</v>
      </c>
      <c r="D15" s="2" t="str">
        <f>'WG Opening'!D26</f>
        <v>Powell</v>
      </c>
      <c r="E15" s="145"/>
      <c r="F15" s="147">
        <f t="shared" si="0"/>
        <v>0.44097222222222221</v>
      </c>
    </row>
    <row r="16" spans="1:255" ht="15" customHeight="1" x14ac:dyDescent="0.25">
      <c r="A16" s="4" t="s">
        <v>98</v>
      </c>
      <c r="B16" s="1" t="s">
        <v>4</v>
      </c>
      <c r="C16" s="85" t="str">
        <f>'WG Opening'!C27</f>
        <v>WG ADMIN ITEMS - N/A</v>
      </c>
      <c r="D16" s="2" t="str">
        <f>'WG Opening'!D27</f>
        <v>Powell</v>
      </c>
      <c r="E16" s="145">
        <v>0</v>
      </c>
      <c r="F16" s="147">
        <f t="shared" si="0"/>
        <v>0.44097222222222221</v>
      </c>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6"/>
      <c r="CO16" s="6"/>
      <c r="CP16" s="6"/>
      <c r="CQ16" s="6"/>
      <c r="CR16" s="6"/>
      <c r="CS16" s="6"/>
      <c r="CT16" s="6"/>
      <c r="CU16" s="6"/>
      <c r="CV16" s="6"/>
      <c r="CW16" s="6"/>
      <c r="CX16" s="6"/>
      <c r="CY16" s="6"/>
      <c r="CZ16" s="6"/>
      <c r="DA16" s="6"/>
      <c r="DB16" s="6"/>
      <c r="DC16" s="6"/>
      <c r="DD16" s="6"/>
      <c r="DE16" s="6"/>
      <c r="DF16" s="6"/>
      <c r="DG16" s="6"/>
      <c r="DH16" s="6"/>
      <c r="DI16" s="6"/>
      <c r="DJ16" s="6"/>
      <c r="DK16" s="6"/>
      <c r="DL16" s="6"/>
      <c r="DM16" s="6"/>
      <c r="DN16" s="6"/>
      <c r="DO16" s="6"/>
      <c r="DP16" s="6"/>
      <c r="DQ16" s="6"/>
      <c r="DR16" s="6"/>
      <c r="DS16" s="6"/>
      <c r="DT16" s="6"/>
      <c r="DU16" s="6"/>
      <c r="DV16" s="6"/>
      <c r="DW16" s="6"/>
      <c r="DX16" s="6"/>
      <c r="DY16" s="6"/>
      <c r="DZ16" s="6"/>
      <c r="EA16" s="6"/>
      <c r="EB16" s="6"/>
      <c r="EC16" s="6"/>
      <c r="ED16" s="6"/>
      <c r="EE16" s="6"/>
      <c r="EF16" s="6"/>
      <c r="EG16" s="6"/>
      <c r="EH16" s="6"/>
      <c r="EI16" s="6"/>
      <c r="EJ16" s="6"/>
      <c r="EK16" s="6"/>
      <c r="EL16" s="6"/>
      <c r="EM16" s="6"/>
      <c r="EN16" s="6"/>
      <c r="EO16" s="6"/>
      <c r="EP16" s="6"/>
      <c r="EQ16" s="6"/>
      <c r="ER16" s="6"/>
      <c r="ES16" s="6"/>
      <c r="ET16" s="6"/>
      <c r="EU16" s="6"/>
      <c r="EV16" s="6"/>
      <c r="EW16" s="6"/>
      <c r="EX16" s="6"/>
      <c r="EY16" s="6"/>
      <c r="EZ16" s="6"/>
      <c r="FA16" s="6"/>
      <c r="FB16" s="6"/>
      <c r="FC16" s="6"/>
      <c r="FD16" s="6"/>
      <c r="FE16" s="6"/>
      <c r="FF16" s="6"/>
      <c r="FG16" s="6"/>
      <c r="FH16" s="6"/>
      <c r="FI16" s="6"/>
      <c r="FJ16" s="6"/>
      <c r="FK16" s="6"/>
      <c r="FL16" s="6"/>
      <c r="FM16" s="6"/>
      <c r="FN16" s="6"/>
      <c r="FO16" s="6"/>
      <c r="FP16" s="6"/>
      <c r="FQ16" s="6"/>
      <c r="FR16" s="6"/>
      <c r="FS16" s="6"/>
      <c r="FT16" s="6"/>
      <c r="FU16" s="6"/>
      <c r="FV16" s="6"/>
      <c r="FW16" s="6"/>
      <c r="FX16" s="6"/>
      <c r="FY16" s="6"/>
      <c r="FZ16" s="6"/>
      <c r="GA16" s="6"/>
      <c r="GB16" s="6"/>
      <c r="GC16" s="6"/>
      <c r="GD16" s="6"/>
      <c r="GE16" s="6"/>
      <c r="GF16" s="6"/>
      <c r="GG16" s="6"/>
      <c r="GH16" s="6"/>
      <c r="GI16" s="6"/>
      <c r="GJ16" s="6"/>
      <c r="GK16" s="6"/>
      <c r="GL16" s="6"/>
      <c r="GM16" s="6"/>
      <c r="GN16" s="6"/>
      <c r="GO16" s="6"/>
      <c r="GP16" s="6"/>
      <c r="GQ16" s="6"/>
      <c r="GR16" s="6"/>
      <c r="GS16" s="6"/>
      <c r="GT16" s="6"/>
      <c r="GU16" s="6"/>
      <c r="GV16" s="6"/>
      <c r="GW16" s="6"/>
      <c r="GX16" s="6"/>
      <c r="GY16" s="6"/>
      <c r="GZ16" s="6"/>
      <c r="HA16" s="6"/>
      <c r="HB16" s="6"/>
      <c r="HC16" s="6"/>
      <c r="HD16" s="6"/>
      <c r="HE16" s="6"/>
      <c r="HF16" s="6"/>
      <c r="HG16" s="6"/>
      <c r="HH16" s="6"/>
      <c r="HI16" s="6"/>
      <c r="HJ16" s="6"/>
      <c r="HK16" s="6"/>
      <c r="HL16" s="6"/>
      <c r="HM16" s="6"/>
      <c r="HN16" s="6"/>
      <c r="HO16" s="6"/>
      <c r="HP16" s="6"/>
      <c r="HQ16" s="6"/>
      <c r="HR16" s="6"/>
      <c r="HS16" s="6"/>
      <c r="HT16" s="6"/>
      <c r="HU16" s="6"/>
      <c r="HV16" s="6"/>
      <c r="HW16" s="6"/>
      <c r="HX16" s="6"/>
      <c r="HY16" s="6"/>
      <c r="HZ16" s="6"/>
      <c r="IA16" s="6"/>
      <c r="IB16" s="6"/>
      <c r="IC16" s="6"/>
      <c r="ID16" s="6"/>
      <c r="IE16" s="6"/>
      <c r="IF16" s="6"/>
      <c r="IG16" s="6"/>
      <c r="IH16" s="6"/>
      <c r="II16" s="6"/>
      <c r="IJ16" s="6"/>
      <c r="IK16" s="6"/>
      <c r="IL16" s="6"/>
      <c r="IM16" s="6"/>
      <c r="IN16" s="6"/>
      <c r="IO16" s="6"/>
      <c r="IP16" s="6"/>
      <c r="IQ16" s="6"/>
      <c r="IR16" s="6"/>
      <c r="IS16" s="6"/>
      <c r="IT16" s="6"/>
      <c r="IU16" s="6"/>
    </row>
    <row r="17" spans="1:255" ht="15" customHeight="1" x14ac:dyDescent="0.25">
      <c r="A17" s="14"/>
      <c r="C17" s="33"/>
      <c r="D17" s="2"/>
      <c r="E17" s="145">
        <v>0</v>
      </c>
      <c r="F17" s="147">
        <f t="shared" si="0"/>
        <v>0.44097222222222221</v>
      </c>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c r="BT17" s="6"/>
      <c r="BU17" s="6"/>
      <c r="BV17" s="6"/>
      <c r="BW17" s="6"/>
      <c r="BX17" s="6"/>
      <c r="BY17" s="6"/>
      <c r="BZ17" s="6"/>
      <c r="CA17" s="6"/>
      <c r="CB17" s="6"/>
      <c r="CC17" s="6"/>
      <c r="CD17" s="6"/>
      <c r="CE17" s="6"/>
      <c r="CF17" s="6"/>
      <c r="CG17" s="6"/>
      <c r="CH17" s="6"/>
      <c r="CI17" s="6"/>
      <c r="CJ17" s="6"/>
      <c r="CK17" s="6"/>
      <c r="CL17" s="6"/>
      <c r="CM17" s="6"/>
      <c r="CN17" s="6"/>
      <c r="CO17" s="6"/>
      <c r="CP17" s="6"/>
      <c r="CQ17" s="6"/>
      <c r="CR17" s="6"/>
      <c r="CS17" s="6"/>
      <c r="CT17" s="6"/>
      <c r="CU17" s="6"/>
      <c r="CV17" s="6"/>
      <c r="CW17" s="6"/>
      <c r="CX17" s="6"/>
      <c r="CY17" s="6"/>
      <c r="CZ17" s="6"/>
      <c r="DA17" s="6"/>
      <c r="DB17" s="6"/>
      <c r="DC17" s="6"/>
      <c r="DD17" s="6"/>
      <c r="DE17" s="6"/>
      <c r="DF17" s="6"/>
      <c r="DG17" s="6"/>
      <c r="DH17" s="6"/>
      <c r="DI17" s="6"/>
      <c r="DJ17" s="6"/>
      <c r="DK17" s="6"/>
      <c r="DL17" s="6"/>
      <c r="DM17" s="6"/>
      <c r="DN17" s="6"/>
      <c r="DO17" s="6"/>
      <c r="DP17" s="6"/>
      <c r="DQ17" s="6"/>
      <c r="DR17" s="6"/>
      <c r="DS17" s="6"/>
      <c r="DT17" s="6"/>
      <c r="DU17" s="6"/>
      <c r="DV17" s="6"/>
      <c r="DW17" s="6"/>
      <c r="DX17" s="6"/>
      <c r="DY17" s="6"/>
      <c r="DZ17" s="6"/>
      <c r="EA17" s="6"/>
      <c r="EB17" s="6"/>
      <c r="EC17" s="6"/>
      <c r="ED17" s="6"/>
      <c r="EE17" s="6"/>
      <c r="EF17" s="6"/>
      <c r="EG17" s="6"/>
      <c r="EH17" s="6"/>
      <c r="EI17" s="6"/>
      <c r="EJ17" s="6"/>
      <c r="EK17" s="6"/>
      <c r="EL17" s="6"/>
      <c r="EM17" s="6"/>
      <c r="EN17" s="6"/>
      <c r="EO17" s="6"/>
      <c r="EP17" s="6"/>
      <c r="EQ17" s="6"/>
      <c r="ER17" s="6"/>
      <c r="ES17" s="6"/>
      <c r="ET17" s="6"/>
      <c r="EU17" s="6"/>
      <c r="EV17" s="6"/>
      <c r="EW17" s="6"/>
      <c r="EX17" s="6"/>
      <c r="EY17" s="6"/>
      <c r="EZ17" s="6"/>
      <c r="FA17" s="6"/>
      <c r="FB17" s="6"/>
      <c r="FC17" s="6"/>
      <c r="FD17" s="6"/>
      <c r="FE17" s="6"/>
      <c r="FF17" s="6"/>
      <c r="FG17" s="6"/>
      <c r="FH17" s="6"/>
      <c r="FI17" s="6"/>
      <c r="FJ17" s="6"/>
      <c r="FK17" s="6"/>
      <c r="FL17" s="6"/>
      <c r="FM17" s="6"/>
      <c r="FN17" s="6"/>
      <c r="FO17" s="6"/>
      <c r="FP17" s="6"/>
      <c r="FQ17" s="6"/>
      <c r="FR17" s="6"/>
      <c r="FS17" s="6"/>
      <c r="FT17" s="6"/>
      <c r="FU17" s="6"/>
      <c r="FV17" s="6"/>
      <c r="FW17" s="6"/>
      <c r="FX17" s="6"/>
      <c r="FY17" s="6"/>
      <c r="FZ17" s="6"/>
      <c r="GA17" s="6"/>
      <c r="GB17" s="6"/>
      <c r="GC17" s="6"/>
      <c r="GD17" s="6"/>
      <c r="GE17" s="6"/>
      <c r="GF17" s="6"/>
      <c r="GG17" s="6"/>
      <c r="GH17" s="6"/>
      <c r="GI17" s="6"/>
      <c r="GJ17" s="6"/>
      <c r="GK17" s="6"/>
      <c r="GL17" s="6"/>
      <c r="GM17" s="6"/>
      <c r="GN17" s="6"/>
      <c r="GO17" s="6"/>
      <c r="GP17" s="6"/>
      <c r="GQ17" s="6"/>
      <c r="GR17" s="6"/>
      <c r="GS17" s="6"/>
      <c r="GT17" s="6"/>
      <c r="GU17" s="6"/>
      <c r="GV17" s="6"/>
      <c r="GW17" s="6"/>
      <c r="GX17" s="6"/>
      <c r="GY17" s="6"/>
      <c r="GZ17" s="6"/>
      <c r="HA17" s="6"/>
      <c r="HB17" s="6"/>
      <c r="HC17" s="6"/>
      <c r="HD17" s="6"/>
      <c r="HE17" s="6"/>
      <c r="HF17" s="6"/>
      <c r="HG17" s="6"/>
      <c r="HH17" s="6"/>
      <c r="HI17" s="6"/>
      <c r="HJ17" s="6"/>
      <c r="HK17" s="6"/>
      <c r="HL17" s="6"/>
      <c r="HM17" s="6"/>
      <c r="HN17" s="6"/>
      <c r="HO17" s="6"/>
      <c r="HP17" s="6"/>
      <c r="HQ17" s="6"/>
      <c r="HR17" s="6"/>
      <c r="HS17" s="6"/>
      <c r="HT17" s="6"/>
      <c r="HU17" s="6"/>
      <c r="HV17" s="6"/>
      <c r="HW17" s="6"/>
      <c r="HX17" s="6"/>
      <c r="HY17" s="6"/>
      <c r="HZ17" s="6"/>
      <c r="IA17" s="6"/>
      <c r="IB17" s="6"/>
      <c r="IC17" s="6"/>
      <c r="ID17" s="6"/>
      <c r="IE17" s="6"/>
      <c r="IF17" s="6"/>
      <c r="IG17" s="6"/>
      <c r="IH17" s="6"/>
      <c r="II17" s="6"/>
      <c r="IJ17" s="6"/>
      <c r="IK17" s="6"/>
      <c r="IL17" s="6"/>
      <c r="IM17" s="6"/>
      <c r="IN17" s="6"/>
      <c r="IO17" s="6"/>
      <c r="IP17" s="6"/>
      <c r="IQ17" s="6"/>
      <c r="IR17" s="6"/>
      <c r="IS17" s="6"/>
      <c r="IT17" s="6"/>
      <c r="IU17" s="6"/>
    </row>
    <row r="18" spans="1:255" ht="15" customHeight="1" x14ac:dyDescent="0.25">
      <c r="A18" s="2">
        <f>'WG Opening'!A33</f>
        <v>3</v>
      </c>
      <c r="B18" s="2"/>
      <c r="C18" s="2" t="str">
        <f>'WG Opening'!C33</f>
        <v>FUTURE MTGS AND POLLS</v>
      </c>
      <c r="D18" s="2" t="str">
        <f>'WG Opening'!D33</f>
        <v>Powell</v>
      </c>
      <c r="E18" s="145"/>
      <c r="F18" s="147">
        <f t="shared" si="0"/>
        <v>0.44097222222222221</v>
      </c>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c r="HU18" s="6"/>
      <c r="HV18" s="6"/>
      <c r="HW18" s="6"/>
      <c r="HX18" s="6"/>
      <c r="HY18" s="6"/>
      <c r="HZ18" s="6"/>
      <c r="IA18" s="6"/>
      <c r="IB18" s="6"/>
      <c r="IC18" s="6"/>
      <c r="ID18" s="6"/>
      <c r="IE18" s="6"/>
      <c r="IF18" s="6"/>
      <c r="IG18" s="6"/>
      <c r="IH18" s="6"/>
      <c r="II18" s="6"/>
      <c r="IJ18" s="6"/>
      <c r="IK18" s="6"/>
      <c r="IL18" s="6"/>
      <c r="IM18" s="6"/>
      <c r="IN18" s="6"/>
      <c r="IO18" s="6"/>
      <c r="IP18" s="6"/>
      <c r="IQ18" s="6"/>
      <c r="IR18" s="6"/>
      <c r="IS18" s="6"/>
      <c r="IT18" s="6"/>
      <c r="IU18" s="6"/>
    </row>
    <row r="19" spans="1:255" ht="15" customHeight="1" x14ac:dyDescent="0.25">
      <c r="A19" s="2" t="str">
        <f>'WG Opening'!A34</f>
        <v>3.1</v>
      </c>
      <c r="B19" s="2" t="str">
        <f>'WG Opening'!B34</f>
        <v>II</v>
      </c>
      <c r="C19" s="1" t="str">
        <f>'WG Opening'!C34</f>
        <v>JAN. 2025 802 WIRELESS PLENARY MIXED MODE MTG. - PLAN OF RECORD AND MTG INFO</v>
      </c>
      <c r="D19" s="209" t="str">
        <f>'WG Opening'!D34</f>
        <v>Powell</v>
      </c>
      <c r="E19" s="210">
        <v>5</v>
      </c>
      <c r="F19" s="211">
        <f t="shared" si="0"/>
        <v>0.44097222222222221</v>
      </c>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6"/>
      <c r="DD19" s="6"/>
      <c r="DE19" s="6"/>
      <c r="DF19" s="6"/>
      <c r="DG19" s="6"/>
      <c r="DH19" s="6"/>
      <c r="DI19" s="6"/>
      <c r="DJ19" s="6"/>
      <c r="DK19" s="6"/>
      <c r="DL19" s="6"/>
      <c r="DM19" s="6"/>
      <c r="DN19" s="6"/>
      <c r="DO19" s="6"/>
      <c r="DP19" s="6"/>
      <c r="DQ19" s="6"/>
      <c r="DR19" s="6"/>
      <c r="DS19" s="6"/>
      <c r="DT19" s="6"/>
      <c r="DU19" s="6"/>
      <c r="DV19" s="6"/>
      <c r="DW19" s="6"/>
      <c r="DX19" s="6"/>
      <c r="DY19" s="6"/>
      <c r="DZ19" s="6"/>
      <c r="EA19" s="6"/>
      <c r="EB19" s="6"/>
      <c r="EC19" s="6"/>
      <c r="ED19" s="6"/>
      <c r="EE19" s="6"/>
      <c r="EF19" s="6"/>
      <c r="EG19" s="6"/>
      <c r="EH19" s="6"/>
      <c r="EI19" s="6"/>
      <c r="EJ19" s="6"/>
      <c r="EK19" s="6"/>
      <c r="EL19" s="6"/>
      <c r="EM19" s="6"/>
      <c r="EN19" s="6"/>
      <c r="EO19" s="6"/>
      <c r="EP19" s="6"/>
      <c r="EQ19" s="6"/>
      <c r="ER19" s="6"/>
      <c r="ES19" s="6"/>
      <c r="ET19" s="6"/>
      <c r="EU19" s="6"/>
      <c r="EV19" s="6"/>
      <c r="EW19" s="6"/>
      <c r="EX19" s="6"/>
      <c r="EY19" s="6"/>
      <c r="EZ19" s="6"/>
      <c r="FA19" s="6"/>
      <c r="FB19" s="6"/>
      <c r="FC19" s="6"/>
      <c r="FD19" s="6"/>
      <c r="FE19" s="6"/>
      <c r="FF19" s="6"/>
      <c r="FG19" s="6"/>
      <c r="FH19" s="6"/>
      <c r="FI19" s="6"/>
      <c r="FJ19" s="6"/>
      <c r="FK19" s="6"/>
      <c r="FL19" s="6"/>
      <c r="FM19" s="6"/>
      <c r="FN19" s="6"/>
      <c r="FO19" s="6"/>
      <c r="FP19" s="6"/>
      <c r="FQ19" s="6"/>
      <c r="FR19" s="6"/>
      <c r="FS19" s="6"/>
      <c r="FT19" s="6"/>
      <c r="FU19" s="6"/>
      <c r="FV19" s="6"/>
      <c r="FW19" s="6"/>
      <c r="FX19" s="6"/>
      <c r="FY19" s="6"/>
      <c r="FZ19" s="6"/>
      <c r="GA19" s="6"/>
      <c r="GB19" s="6"/>
      <c r="GC19" s="6"/>
      <c r="GD19" s="6"/>
      <c r="GE19" s="6"/>
      <c r="GF19" s="6"/>
      <c r="GG19" s="6"/>
      <c r="GH19" s="6"/>
      <c r="GI19" s="6"/>
      <c r="GJ19" s="6"/>
      <c r="GK19" s="6"/>
      <c r="GL19" s="6"/>
      <c r="GM19" s="6"/>
      <c r="GN19" s="6"/>
      <c r="GO19" s="6"/>
      <c r="GP19" s="6"/>
      <c r="GQ19" s="6"/>
      <c r="GR19" s="6"/>
      <c r="GS19" s="6"/>
      <c r="GT19" s="6"/>
      <c r="GU19" s="6"/>
      <c r="GV19" s="6"/>
      <c r="GW19" s="6"/>
      <c r="GX19" s="6"/>
      <c r="GY19" s="6"/>
      <c r="GZ19" s="6"/>
      <c r="HA19" s="6"/>
      <c r="HB19" s="6"/>
      <c r="HC19" s="6"/>
      <c r="HD19" s="6"/>
      <c r="HE19" s="6"/>
      <c r="HF19" s="6"/>
      <c r="HG19" s="6"/>
      <c r="HH19" s="6"/>
      <c r="HI19" s="6"/>
      <c r="HJ19" s="6"/>
      <c r="HK19" s="6"/>
      <c r="HL19" s="6"/>
      <c r="HM19" s="6"/>
      <c r="HN19" s="6"/>
      <c r="HO19" s="6"/>
      <c r="HP19" s="6"/>
      <c r="HQ19" s="6"/>
      <c r="HR19" s="6"/>
      <c r="HS19" s="6"/>
      <c r="HT19" s="6"/>
      <c r="HU19" s="6"/>
      <c r="HV19" s="6"/>
      <c r="HW19" s="6"/>
      <c r="HX19" s="6"/>
      <c r="HY19" s="6"/>
      <c r="HZ19" s="6"/>
      <c r="IA19" s="6"/>
      <c r="IB19" s="6"/>
      <c r="IC19" s="6"/>
      <c r="ID19" s="6"/>
      <c r="IE19" s="6"/>
      <c r="IF19" s="6"/>
      <c r="IG19" s="6"/>
      <c r="IH19" s="6"/>
      <c r="II19" s="6"/>
      <c r="IJ19" s="6"/>
      <c r="IK19" s="6"/>
      <c r="IL19" s="6"/>
      <c r="IM19" s="6"/>
      <c r="IN19" s="6"/>
      <c r="IO19" s="6"/>
      <c r="IP19" s="6"/>
      <c r="IQ19" s="6"/>
      <c r="IR19" s="6"/>
      <c r="IS19" s="6"/>
      <c r="IT19" s="6"/>
      <c r="IU19" s="6"/>
    </row>
    <row r="20" spans="1:255" customFormat="1" ht="15" customHeight="1" x14ac:dyDescent="0.25">
      <c r="A20" s="2" t="str">
        <f>'WG Opening'!A35</f>
        <v>3.1a</v>
      </c>
      <c r="B20" s="2" t="str">
        <f>'WG Opening'!B35</f>
        <v>II</v>
      </c>
      <c r="C20" s="28" t="str">
        <f>'WG Opening'!C35</f>
        <v>802.15 WG will hold its session Jan. 12-16, 2024, with the in-person part being held at the Kobe Conventoion Center, Kobe, Japan.</v>
      </c>
      <c r="D20" s="209"/>
      <c r="E20" s="210"/>
      <c r="F20" s="211"/>
    </row>
    <row r="21" spans="1:255" customFormat="1" ht="15" customHeight="1" x14ac:dyDescent="0.25">
      <c r="A21" s="2" t="str">
        <f>'WG Opening'!A36</f>
        <v>3.1b</v>
      </c>
      <c r="B21" s="2" t="str">
        <f>'WG Opening'!B36</f>
        <v>II</v>
      </c>
      <c r="C21" s="26" t="str">
        <f>'WG Opening'!C36</f>
        <v>The 802 Wireless Chairs Adv. Committee will be held 4pm to 5:30pm on Sun. Jan. 12, 2025</v>
      </c>
      <c r="D21" s="209"/>
      <c r="E21" s="210"/>
      <c r="F21" s="211"/>
    </row>
    <row r="22" spans="1:255" customFormat="1" ht="15" customHeight="1" x14ac:dyDescent="0.25">
      <c r="A22" s="2" t="str">
        <f>'WG Opening'!A37</f>
        <v>3.1c</v>
      </c>
      <c r="B22" s="2" t="str">
        <f>'WG Opening'!B37</f>
        <v>II</v>
      </c>
      <c r="C22" s="26" t="str">
        <f>'WG Opening'!C37</f>
        <v>The 802.15 AC will be held 5:30 to 6:30pm on Sun. Jan. 12, 2025</v>
      </c>
      <c r="D22" s="209"/>
      <c r="E22" s="210"/>
      <c r="F22" s="211"/>
    </row>
    <row r="23" spans="1:255" customFormat="1" ht="60" customHeight="1" x14ac:dyDescent="0.25">
      <c r="A23" s="2" t="str">
        <f>'WG Opening'!A38</f>
        <v>3.1d</v>
      </c>
      <c r="B23" s="2" t="str">
        <f>'WG Opening'!B38</f>
        <v>II</v>
      </c>
      <c r="C23" s="28" t="str">
        <f>'WG Opening'!C38</f>
        <v>802 (in-person) Mtg. Registration Fees &amp; Deadlines have been set at $600 until Friday, September 20th, 2024, $800 through Friday, November 1st, 2024, and $1000 after Friday, November 1st, 2024 
Additional In Hotel Stay Discount of $300
Student Rate $100</v>
      </c>
      <c r="D23" s="209"/>
      <c r="E23" s="210"/>
      <c r="F23" s="211"/>
    </row>
    <row r="24" spans="1:255" customFormat="1" ht="139.94999999999999" customHeight="1" x14ac:dyDescent="0.25">
      <c r="A24" s="2" t="str">
        <f>'WG Opening'!A39</f>
        <v>3.1e</v>
      </c>
      <c r="B24" s="2" t="str">
        <f>'WG Opening'!B39</f>
        <v>II</v>
      </c>
      <c r="C24" s="28" t="str">
        <f>'WG Opening'!C39</f>
        <v>Running Subgroup Mtgs.
Every Subgroup mtg. requires a Chair, Vice-Chair, or other Subgroup Officer (in person or remote) to run each mtg. of the Subgroup.
Every Subgroup mtg. requires a designated person in person to run the video and audio for the virtual component.
    - A 2nd computer is highly encouraged (hotel or 802 will not supply this, to be brought by Subgroup
      designee), which needs to support HDMI out and audio in/out via USB
    - Training on the video/audio tool will be provided before and possibly at the mtg. as well
All Subgroup Chairs must identify who will be Chairing (if not the Chair) and who will be running the video and audio portion of virtual component in person and send info to WG Chair and Vice Chairs no later than 30 days prior to the start of the mtg.</v>
      </c>
      <c r="D24" s="209"/>
      <c r="E24" s="210"/>
      <c r="F24" s="211"/>
    </row>
    <row r="25" spans="1:255" ht="15" customHeight="1" x14ac:dyDescent="0.25">
      <c r="A25" s="2" t="str">
        <f>'WG Opening'!A40</f>
        <v>3.2</v>
      </c>
      <c r="B25" s="52" t="str">
        <f>'WG Opening'!B40</f>
        <v>II</v>
      </c>
      <c r="C25" s="52" t="str">
        <f>'WG Opening'!C40</f>
        <v>POLLS - In person and ePolls</v>
      </c>
      <c r="D25" s="1" t="str">
        <f>'WG Opening'!D40</f>
        <v>Krieger</v>
      </c>
      <c r="E25" s="145">
        <v>0</v>
      </c>
      <c r="F25" s="147">
        <f>F19+TIME(0,E19,0)</f>
        <v>0.44444444444444442</v>
      </c>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c r="II25" s="6"/>
      <c r="IJ25" s="6"/>
      <c r="IK25" s="6"/>
      <c r="IL25" s="6"/>
      <c r="IM25" s="6"/>
      <c r="IN25" s="6"/>
      <c r="IO25" s="6"/>
      <c r="IP25" s="6"/>
      <c r="IQ25" s="6"/>
      <c r="IR25" s="6"/>
      <c r="IS25" s="6"/>
      <c r="IT25" s="6"/>
      <c r="IU25" s="6"/>
    </row>
    <row r="26" spans="1:255" ht="15" customHeight="1" x14ac:dyDescent="0.25">
      <c r="E26" s="145"/>
      <c r="F26" s="147">
        <f>F25+TIME(0,E25,0)</f>
        <v>0.44444444444444442</v>
      </c>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c r="IO26" s="6"/>
      <c r="IP26" s="6"/>
      <c r="IQ26" s="6"/>
      <c r="IR26" s="6"/>
      <c r="IS26" s="6"/>
      <c r="IT26" s="6"/>
      <c r="IU26" s="6"/>
    </row>
    <row r="27" spans="1:255" ht="15" customHeight="1" x14ac:dyDescent="0.25">
      <c r="A27" s="2">
        <f>'WG Opening'!A42</f>
        <v>4</v>
      </c>
      <c r="B27" s="8"/>
      <c r="C27" s="2" t="s">
        <v>122</v>
      </c>
      <c r="D27" s="2" t="str">
        <f>'WG Opening'!D42</f>
        <v>Powell</v>
      </c>
      <c r="E27" s="145"/>
      <c r="F27" s="147">
        <f t="shared" ref="F27:F57" si="1">F26+TIME(0,E26,0)</f>
        <v>0.44444444444444442</v>
      </c>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c r="IS27" s="6"/>
      <c r="IT27" s="6"/>
      <c r="IU27" s="6"/>
    </row>
    <row r="28" spans="1:255" ht="15" customHeight="1" x14ac:dyDescent="0.25">
      <c r="A28" s="2" t="str">
        <f>'WG Opening'!A43</f>
        <v>4.1</v>
      </c>
      <c r="B28" s="8" t="str">
        <f>'WG Opening'!B43</f>
        <v>DT</v>
      </c>
      <c r="C28" s="8" t="str">
        <f>'WG Opening'!C43</f>
        <v>TG 4ab NG UWB Amendment</v>
      </c>
      <c r="D28" s="2" t="str">
        <f>'WG Opening'!D43</f>
        <v>Rolfe</v>
      </c>
      <c r="E28" s="145">
        <v>2</v>
      </c>
      <c r="F28" s="147">
        <f t="shared" si="1"/>
        <v>0.44444444444444442</v>
      </c>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c r="IH28" s="6"/>
      <c r="II28" s="6"/>
      <c r="IJ28" s="6"/>
      <c r="IK28" s="6"/>
      <c r="IL28" s="6"/>
      <c r="IM28" s="6"/>
      <c r="IN28" s="6"/>
      <c r="IO28" s="6"/>
      <c r="IP28" s="6"/>
      <c r="IQ28" s="6"/>
      <c r="IR28" s="6"/>
      <c r="IS28" s="6"/>
      <c r="IT28" s="6"/>
      <c r="IU28" s="6"/>
    </row>
    <row r="29" spans="1:255" ht="15" customHeight="1" x14ac:dyDescent="0.25">
      <c r="A29" s="2">
        <f>'WG Opening'!A44</f>
        <v>4.2</v>
      </c>
      <c r="B29" s="8" t="str">
        <f>'WG Opening'!B44</f>
        <v>DT</v>
      </c>
      <c r="C29" s="8" t="str">
        <f>'WG Opening'!C44</f>
        <v>SC WNG</v>
      </c>
      <c r="D29" s="2" t="str">
        <f>'WG Opening'!D44</f>
        <v>Rolfe</v>
      </c>
      <c r="E29" s="145">
        <v>0</v>
      </c>
      <c r="F29" s="147">
        <f t="shared" si="1"/>
        <v>0.4458333333333333</v>
      </c>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c r="HP29" s="6"/>
      <c r="HQ29" s="6"/>
      <c r="HR29" s="6"/>
      <c r="HS29" s="6"/>
      <c r="HT29" s="6"/>
      <c r="HU29" s="6"/>
      <c r="HV29" s="6"/>
      <c r="HW29" s="6"/>
      <c r="HX29" s="6"/>
      <c r="HY29" s="6"/>
      <c r="HZ29" s="6"/>
      <c r="IA29" s="6"/>
      <c r="IB29" s="6"/>
      <c r="IC29" s="6"/>
      <c r="ID29" s="6"/>
      <c r="IE29" s="6"/>
      <c r="IF29" s="6"/>
      <c r="IG29" s="6"/>
      <c r="IH29" s="6"/>
      <c r="II29" s="6"/>
      <c r="IJ29" s="6"/>
      <c r="IK29" s="6"/>
      <c r="IL29" s="6"/>
      <c r="IM29" s="6"/>
      <c r="IN29" s="6"/>
      <c r="IO29" s="6"/>
      <c r="IP29" s="6"/>
      <c r="IQ29" s="6"/>
      <c r="IR29" s="6"/>
      <c r="IS29" s="6"/>
      <c r="IT29" s="6"/>
      <c r="IU29" s="6"/>
    </row>
    <row r="30" spans="1:255" ht="15" customHeight="1" x14ac:dyDescent="0.25">
      <c r="A30" s="2">
        <f>'WG Opening'!A45</f>
        <v>4.3</v>
      </c>
      <c r="B30" s="8" t="str">
        <f>'WG Opening'!B45</f>
        <v>DT</v>
      </c>
      <c r="C30" s="8" t="str">
        <f>'WG Opening'!C45</f>
        <v>IG Access</v>
      </c>
      <c r="D30" s="2" t="str">
        <f>'WG Opening'!D45</f>
        <v>Rolfe</v>
      </c>
      <c r="E30" s="145">
        <v>2</v>
      </c>
      <c r="F30" s="147">
        <f t="shared" si="1"/>
        <v>0.4458333333333333</v>
      </c>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c r="HK30" s="6"/>
      <c r="HL30" s="6"/>
      <c r="HM30" s="6"/>
      <c r="HN30" s="6"/>
      <c r="HO30" s="6"/>
      <c r="HP30" s="6"/>
      <c r="HQ30" s="6"/>
      <c r="HR30" s="6"/>
      <c r="HS30" s="6"/>
      <c r="HT30" s="6"/>
      <c r="HU30" s="6"/>
      <c r="HV30" s="6"/>
      <c r="HW30" s="6"/>
      <c r="HX30" s="6"/>
      <c r="HY30" s="6"/>
      <c r="HZ30" s="6"/>
      <c r="IA30" s="6"/>
      <c r="IB30" s="6"/>
      <c r="IC30" s="6"/>
      <c r="ID30" s="6"/>
      <c r="IE30" s="6"/>
      <c r="IF30" s="6"/>
      <c r="IG30" s="6"/>
      <c r="IH30" s="6"/>
      <c r="II30" s="6"/>
      <c r="IJ30" s="6"/>
      <c r="IK30" s="6"/>
      <c r="IL30" s="6"/>
      <c r="IM30" s="6"/>
      <c r="IN30" s="6"/>
      <c r="IO30" s="6"/>
      <c r="IP30" s="6"/>
      <c r="IQ30" s="6"/>
      <c r="IR30" s="6"/>
      <c r="IS30" s="6"/>
      <c r="IT30" s="6"/>
      <c r="IU30" s="6"/>
    </row>
    <row r="31" spans="1:255" ht="15" customHeight="1" x14ac:dyDescent="0.25">
      <c r="A31" s="2">
        <f>'WG Opening'!A46</f>
        <v>4.4000000000000004</v>
      </c>
      <c r="B31" s="8" t="str">
        <f>'WG Opening'!B46</f>
        <v>DT</v>
      </c>
      <c r="C31" s="8" t="str">
        <f>'WG Opening'!C46</f>
        <v>Joint .15/.11 Mtg.</v>
      </c>
      <c r="D31" s="2" t="str">
        <f>'WG Opening'!D46</f>
        <v>Rolfe</v>
      </c>
      <c r="E31" s="145">
        <v>0</v>
      </c>
      <c r="F31" s="147">
        <f t="shared" si="1"/>
        <v>0.44722222222222219</v>
      </c>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c r="BR31" s="6"/>
      <c r="BS31" s="6"/>
      <c r="BT31" s="6"/>
      <c r="BU31" s="6"/>
      <c r="BV31" s="6"/>
      <c r="BW31" s="6"/>
      <c r="BX31" s="6"/>
      <c r="BY31" s="6"/>
      <c r="BZ31" s="6"/>
      <c r="CA31" s="6"/>
      <c r="CB31" s="6"/>
      <c r="CC31" s="6"/>
      <c r="CD31" s="6"/>
      <c r="CE31" s="6"/>
      <c r="CF31" s="6"/>
      <c r="CG31" s="6"/>
      <c r="CH31" s="6"/>
      <c r="CI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c r="GZ31" s="6"/>
      <c r="HA31" s="6"/>
      <c r="HB31" s="6"/>
      <c r="HC31" s="6"/>
      <c r="HD31" s="6"/>
      <c r="HE31" s="6"/>
      <c r="HF31" s="6"/>
      <c r="HG31" s="6"/>
      <c r="HH31" s="6"/>
      <c r="HI31" s="6"/>
      <c r="HJ31" s="6"/>
      <c r="HK31" s="6"/>
      <c r="HL31" s="6"/>
      <c r="HM31" s="6"/>
      <c r="HN31" s="6"/>
      <c r="HO31" s="6"/>
      <c r="HP31" s="6"/>
      <c r="HQ31" s="6"/>
      <c r="HR31" s="6"/>
      <c r="HS31" s="6"/>
      <c r="HT31" s="6"/>
      <c r="HU31" s="6"/>
      <c r="HV31" s="6"/>
      <c r="HW31" s="6"/>
      <c r="HX31" s="6"/>
      <c r="HY31" s="6"/>
      <c r="HZ31" s="6"/>
      <c r="IA31" s="6"/>
      <c r="IB31" s="6"/>
      <c r="IC31" s="6"/>
      <c r="ID31" s="6"/>
      <c r="IE31" s="6"/>
      <c r="IF31" s="6"/>
      <c r="IG31" s="6"/>
      <c r="IH31" s="6"/>
      <c r="II31" s="6"/>
      <c r="IJ31" s="6"/>
      <c r="IK31" s="6"/>
      <c r="IL31" s="6"/>
      <c r="IM31" s="6"/>
      <c r="IN31" s="6"/>
      <c r="IO31" s="6"/>
      <c r="IP31" s="6"/>
      <c r="IQ31" s="6"/>
      <c r="IR31" s="6"/>
      <c r="IS31" s="6"/>
      <c r="IT31" s="6"/>
      <c r="IU31" s="6"/>
    </row>
    <row r="32" spans="1:255" ht="15" customHeight="1" x14ac:dyDescent="0.25">
      <c r="A32" s="2">
        <f>'WG Opening'!A47</f>
        <v>4.5</v>
      </c>
      <c r="B32" s="8" t="str">
        <f>'WG Opening'!B47</f>
        <v>DT</v>
      </c>
      <c r="C32" s="8" t="str">
        <f>'WG Opening'!C47</f>
        <v>TG 4ac Privacy Amendment</v>
      </c>
      <c r="D32" s="2" t="str">
        <f>'WG Opening'!D47</f>
        <v>Kivinen</v>
      </c>
      <c r="E32" s="145">
        <v>2</v>
      </c>
      <c r="F32" s="147">
        <f t="shared" si="1"/>
        <v>0.44722222222222219</v>
      </c>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c r="BT32" s="6"/>
      <c r="BU32" s="6"/>
      <c r="BV32" s="6"/>
      <c r="BW32" s="6"/>
      <c r="BX32" s="6"/>
      <c r="BY32" s="6"/>
      <c r="BZ32" s="6"/>
      <c r="CA32" s="6"/>
      <c r="CB32" s="6"/>
      <c r="CC32" s="6"/>
      <c r="CD32" s="6"/>
      <c r="CE32" s="6"/>
      <c r="CF32" s="6"/>
      <c r="CG32" s="6"/>
      <c r="CH32" s="6"/>
      <c r="CI32" s="6"/>
      <c r="CJ32" s="6"/>
      <c r="CK32" s="6"/>
      <c r="CL32" s="6"/>
      <c r="CM32" s="6"/>
      <c r="CN32" s="6"/>
      <c r="CO32" s="6"/>
      <c r="CP32" s="6"/>
      <c r="CQ32" s="6"/>
      <c r="CR32" s="6"/>
      <c r="CS32" s="6"/>
      <c r="CT32" s="6"/>
      <c r="CU32" s="6"/>
      <c r="CV32" s="6"/>
      <c r="CW32" s="6"/>
      <c r="CX32" s="6"/>
      <c r="CY32" s="6"/>
      <c r="CZ32" s="6"/>
      <c r="DA32" s="6"/>
      <c r="DB32" s="6"/>
      <c r="DC32" s="6"/>
      <c r="DD32" s="6"/>
      <c r="DE32" s="6"/>
      <c r="DF32" s="6"/>
      <c r="DG32" s="6"/>
      <c r="DH32" s="6"/>
      <c r="DI32" s="6"/>
      <c r="DJ32" s="6"/>
      <c r="DK32" s="6"/>
      <c r="DL32" s="6"/>
      <c r="DM32" s="6"/>
      <c r="DN32" s="6"/>
      <c r="DO32" s="6"/>
      <c r="DP32" s="6"/>
      <c r="DQ32" s="6"/>
      <c r="DR32" s="6"/>
      <c r="DS32" s="6"/>
      <c r="DT32" s="6"/>
      <c r="DU32" s="6"/>
      <c r="DV32" s="6"/>
      <c r="DW32" s="6"/>
      <c r="DX32" s="6"/>
      <c r="DY32" s="6"/>
      <c r="DZ32" s="6"/>
      <c r="EA32" s="6"/>
      <c r="EB32" s="6"/>
      <c r="EC32" s="6"/>
      <c r="ED32" s="6"/>
      <c r="EE32" s="6"/>
      <c r="EF32" s="6"/>
      <c r="EG32" s="6"/>
      <c r="EH32" s="6"/>
      <c r="EI32" s="6"/>
      <c r="EJ32" s="6"/>
      <c r="EK32" s="6"/>
      <c r="EL32" s="6"/>
      <c r="EM32" s="6"/>
      <c r="EN32" s="6"/>
      <c r="EO32" s="6"/>
      <c r="EP32" s="6"/>
      <c r="EQ32" s="6"/>
      <c r="ER32" s="6"/>
      <c r="ES32" s="6"/>
      <c r="ET32" s="6"/>
      <c r="EU32" s="6"/>
      <c r="EV32" s="6"/>
      <c r="EW32" s="6"/>
      <c r="EX32" s="6"/>
      <c r="EY32" s="6"/>
      <c r="EZ32" s="6"/>
      <c r="FA32" s="6"/>
      <c r="FB32" s="6"/>
      <c r="FC32" s="6"/>
      <c r="FD32" s="6"/>
      <c r="FE32" s="6"/>
      <c r="FF32" s="6"/>
      <c r="FG32" s="6"/>
      <c r="FH32" s="6"/>
      <c r="FI32" s="6"/>
      <c r="FJ32" s="6"/>
      <c r="FK32" s="6"/>
      <c r="FL32" s="6"/>
      <c r="FM32" s="6"/>
      <c r="FN32" s="6"/>
      <c r="FO32" s="6"/>
      <c r="FP32" s="6"/>
      <c r="FQ32" s="6"/>
      <c r="FR32" s="6"/>
      <c r="FS32" s="6"/>
      <c r="FT32" s="6"/>
      <c r="FU32" s="6"/>
      <c r="FV32" s="6"/>
      <c r="FW32" s="6"/>
      <c r="FX32" s="6"/>
      <c r="FY32" s="6"/>
      <c r="FZ32" s="6"/>
      <c r="GA32" s="6"/>
      <c r="GB32" s="6"/>
      <c r="GC32" s="6"/>
      <c r="GD32" s="6"/>
      <c r="GE32" s="6"/>
      <c r="GF32" s="6"/>
      <c r="GG32" s="6"/>
      <c r="GH32" s="6"/>
      <c r="GI32" s="6"/>
      <c r="GJ32" s="6"/>
      <c r="GK32" s="6"/>
      <c r="GL32" s="6"/>
      <c r="GM32" s="6"/>
      <c r="GN32" s="6"/>
      <c r="GO32" s="6"/>
      <c r="GP32" s="6"/>
      <c r="GQ32" s="6"/>
      <c r="GR32" s="6"/>
      <c r="GS32" s="6"/>
      <c r="GT32" s="6"/>
      <c r="GU32" s="6"/>
      <c r="GV32" s="6"/>
      <c r="GW32" s="6"/>
      <c r="GX32" s="6"/>
      <c r="GY32" s="6"/>
      <c r="GZ32" s="6"/>
      <c r="HA32" s="6"/>
      <c r="HB32" s="6"/>
      <c r="HC32" s="6"/>
      <c r="HD32" s="6"/>
      <c r="HE32" s="6"/>
      <c r="HF32" s="6"/>
      <c r="HG32" s="6"/>
      <c r="HH32" s="6"/>
      <c r="HI32" s="6"/>
      <c r="HJ32" s="6"/>
      <c r="HK32" s="6"/>
      <c r="HL32" s="6"/>
      <c r="HM32" s="6"/>
      <c r="HN32" s="6"/>
      <c r="HO32" s="6"/>
      <c r="HP32" s="6"/>
      <c r="HQ32" s="6"/>
      <c r="HR32" s="6"/>
      <c r="HS32" s="6"/>
      <c r="HT32" s="6"/>
      <c r="HU32" s="6"/>
      <c r="HV32" s="6"/>
      <c r="HW32" s="6"/>
      <c r="HX32" s="6"/>
      <c r="HY32" s="6"/>
      <c r="HZ32" s="6"/>
      <c r="IA32" s="6"/>
      <c r="IB32" s="6"/>
      <c r="IC32" s="6"/>
      <c r="ID32" s="6"/>
      <c r="IE32" s="6"/>
      <c r="IF32" s="6"/>
      <c r="IG32" s="6"/>
      <c r="IH32" s="6"/>
      <c r="II32" s="6"/>
      <c r="IJ32" s="6"/>
      <c r="IK32" s="6"/>
      <c r="IL32" s="6"/>
      <c r="IM32" s="6"/>
      <c r="IN32" s="6"/>
      <c r="IO32" s="6"/>
      <c r="IP32" s="6"/>
      <c r="IQ32" s="6"/>
      <c r="IR32" s="6"/>
      <c r="IS32" s="6"/>
      <c r="IT32" s="6"/>
      <c r="IU32" s="6"/>
    </row>
    <row r="33" spans="1:255" ht="15" customHeight="1" x14ac:dyDescent="0.25">
      <c r="A33" s="2">
        <f>'WG Opening'!A48</f>
        <v>4.5999999999999996</v>
      </c>
      <c r="B33" s="8" t="str">
        <f>'WG Opening'!B48</f>
        <v>DT</v>
      </c>
      <c r="C33" s="8" t="str">
        <f>'WG Opening'!C48</f>
        <v>SC IETF - update at WG15 Mid-Week</v>
      </c>
      <c r="D33" s="2" t="str">
        <f>'WG Opening'!D48</f>
        <v>Kivinen</v>
      </c>
      <c r="E33" s="145">
        <v>10</v>
      </c>
      <c r="F33" s="147">
        <f t="shared" si="1"/>
        <v>0.44861111111111107</v>
      </c>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c r="BT33" s="6"/>
      <c r="BU33" s="6"/>
      <c r="BV33" s="6"/>
      <c r="BW33" s="6"/>
      <c r="BX33" s="6"/>
      <c r="BY33" s="6"/>
      <c r="BZ33" s="6"/>
      <c r="CA33" s="6"/>
      <c r="CB33" s="6"/>
      <c r="CC33" s="6"/>
      <c r="CD33" s="6"/>
      <c r="CE33" s="6"/>
      <c r="CF33" s="6"/>
      <c r="CG33" s="6"/>
      <c r="CH33" s="6"/>
      <c r="CI33" s="6"/>
      <c r="CJ33" s="6"/>
      <c r="CK33" s="6"/>
      <c r="CL33" s="6"/>
      <c r="CM33" s="6"/>
      <c r="CN33" s="6"/>
      <c r="CO33" s="6"/>
      <c r="CP33" s="6"/>
      <c r="CQ33" s="6"/>
      <c r="CR33" s="6"/>
      <c r="CS33" s="6"/>
      <c r="CT33" s="6"/>
      <c r="CU33" s="6"/>
      <c r="CV33" s="6"/>
      <c r="CW33" s="6"/>
      <c r="CX33" s="6"/>
      <c r="CY33" s="6"/>
      <c r="CZ33" s="6"/>
      <c r="DA33" s="6"/>
      <c r="DB33" s="6"/>
      <c r="DC33" s="6"/>
      <c r="DD33" s="6"/>
      <c r="DE33" s="6"/>
      <c r="DF33" s="6"/>
      <c r="DG33" s="6"/>
      <c r="DH33" s="6"/>
      <c r="DI33" s="6"/>
      <c r="DJ33" s="6"/>
      <c r="DK33" s="6"/>
      <c r="DL33" s="6"/>
      <c r="DM33" s="6"/>
      <c r="DN33" s="6"/>
      <c r="DO33" s="6"/>
      <c r="DP33" s="6"/>
      <c r="DQ33" s="6"/>
      <c r="DR33" s="6"/>
      <c r="DS33" s="6"/>
      <c r="DT33" s="6"/>
      <c r="DU33" s="6"/>
      <c r="DV33" s="6"/>
      <c r="DW33" s="6"/>
      <c r="DX33" s="6"/>
      <c r="DY33" s="6"/>
      <c r="DZ33" s="6"/>
      <c r="EA33" s="6"/>
      <c r="EB33" s="6"/>
      <c r="EC33" s="6"/>
      <c r="ED33" s="6"/>
      <c r="EE33" s="6"/>
      <c r="EF33" s="6"/>
      <c r="EG33" s="6"/>
      <c r="EH33" s="6"/>
      <c r="EI33" s="6"/>
      <c r="EJ33" s="6"/>
      <c r="EK33" s="6"/>
      <c r="EL33" s="6"/>
      <c r="EM33" s="6"/>
      <c r="EN33" s="6"/>
      <c r="EO33" s="6"/>
      <c r="EP33" s="6"/>
      <c r="EQ33" s="6"/>
      <c r="ER33" s="6"/>
      <c r="ES33" s="6"/>
      <c r="ET33" s="6"/>
      <c r="EU33" s="6"/>
      <c r="EV33" s="6"/>
      <c r="EW33" s="6"/>
      <c r="EX33" s="6"/>
      <c r="EY33" s="6"/>
      <c r="EZ33" s="6"/>
      <c r="FA33" s="6"/>
      <c r="FB33" s="6"/>
      <c r="FC33" s="6"/>
      <c r="FD33" s="6"/>
      <c r="FE33" s="6"/>
      <c r="FF33" s="6"/>
      <c r="FG33" s="6"/>
      <c r="FH33" s="6"/>
      <c r="FI33" s="6"/>
      <c r="FJ33" s="6"/>
      <c r="FK33" s="6"/>
      <c r="FL33" s="6"/>
      <c r="FM33" s="6"/>
      <c r="FN33" s="6"/>
      <c r="FO33" s="6"/>
      <c r="FP33" s="6"/>
      <c r="FQ33" s="6"/>
      <c r="FR33" s="6"/>
      <c r="FS33" s="6"/>
      <c r="FT33" s="6"/>
      <c r="FU33" s="6"/>
      <c r="FV33" s="6"/>
      <c r="FW33" s="6"/>
      <c r="FX33" s="6"/>
      <c r="FY33" s="6"/>
      <c r="FZ33" s="6"/>
      <c r="GA33" s="6"/>
      <c r="GB33" s="6"/>
      <c r="GC33" s="6"/>
      <c r="GD33" s="6"/>
      <c r="GE33" s="6"/>
      <c r="GF33" s="6"/>
      <c r="GG33" s="6"/>
      <c r="GH33" s="6"/>
      <c r="GI33" s="6"/>
      <c r="GJ33" s="6"/>
      <c r="GK33" s="6"/>
      <c r="GL33" s="6"/>
      <c r="GM33" s="6"/>
      <c r="GN33" s="6"/>
      <c r="GO33" s="6"/>
      <c r="GP33" s="6"/>
      <c r="GQ33" s="6"/>
      <c r="GR33" s="6"/>
      <c r="GS33" s="6"/>
      <c r="GT33" s="6"/>
      <c r="GU33" s="6"/>
      <c r="GV33" s="6"/>
      <c r="GW33" s="6"/>
      <c r="GX33" s="6"/>
      <c r="GY33" s="6"/>
      <c r="GZ33" s="6"/>
      <c r="HA33" s="6"/>
      <c r="HB33" s="6"/>
      <c r="HC33" s="6"/>
      <c r="HD33" s="6"/>
      <c r="HE33" s="6"/>
      <c r="HF33" s="6"/>
      <c r="HG33" s="6"/>
      <c r="HH33" s="6"/>
      <c r="HI33" s="6"/>
      <c r="HJ33" s="6"/>
      <c r="HK33" s="6"/>
      <c r="HL33" s="6"/>
      <c r="HM33" s="6"/>
      <c r="HN33" s="6"/>
      <c r="HO33" s="6"/>
      <c r="HP33" s="6"/>
      <c r="HQ33" s="6"/>
      <c r="HR33" s="6"/>
      <c r="HS33" s="6"/>
      <c r="HT33" s="6"/>
      <c r="HU33" s="6"/>
      <c r="HV33" s="6"/>
      <c r="HW33" s="6"/>
      <c r="HX33" s="6"/>
      <c r="HY33" s="6"/>
      <c r="HZ33" s="6"/>
      <c r="IA33" s="6"/>
      <c r="IB33" s="6"/>
      <c r="IC33" s="6"/>
      <c r="ID33" s="6"/>
      <c r="IE33" s="6"/>
      <c r="IF33" s="6"/>
      <c r="IG33" s="6"/>
      <c r="IH33" s="6"/>
      <c r="II33" s="6"/>
      <c r="IJ33" s="6"/>
      <c r="IK33" s="6"/>
      <c r="IL33" s="6"/>
      <c r="IM33" s="6"/>
      <c r="IN33" s="6"/>
      <c r="IO33" s="6"/>
      <c r="IP33" s="6"/>
      <c r="IQ33" s="6"/>
      <c r="IR33" s="6"/>
      <c r="IS33" s="6"/>
      <c r="IT33" s="6"/>
      <c r="IU33" s="6"/>
    </row>
    <row r="34" spans="1:255" ht="15" customHeight="1" x14ac:dyDescent="0.25">
      <c r="A34" s="2">
        <f>'WG Opening'!A49</f>
        <v>4.7</v>
      </c>
      <c r="B34" s="8" t="str">
        <f>'WG Opening'!B49</f>
        <v>DT</v>
      </c>
      <c r="C34" s="8" t="str">
        <f>'WG Opening'!C49</f>
        <v>TG 4ae Ascon Cryptographic Algorithms Amendment</v>
      </c>
      <c r="D34" s="2" t="str">
        <f>'WG Opening'!D49</f>
        <v>Kivinen</v>
      </c>
      <c r="E34" s="145">
        <v>2</v>
      </c>
      <c r="F34" s="147">
        <f t="shared" si="1"/>
        <v>0.45555555555555549</v>
      </c>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c r="BU34" s="6"/>
      <c r="BV34" s="6"/>
      <c r="BW34" s="6"/>
      <c r="BX34" s="6"/>
      <c r="BY34" s="6"/>
      <c r="BZ34" s="6"/>
      <c r="CA34" s="6"/>
      <c r="CB34" s="6"/>
      <c r="CC34" s="6"/>
      <c r="CD34" s="6"/>
      <c r="CE34" s="6"/>
      <c r="CF34" s="6"/>
      <c r="CG34" s="6"/>
      <c r="CH34" s="6"/>
      <c r="CI34" s="6"/>
      <c r="CJ34" s="6"/>
      <c r="CK34" s="6"/>
      <c r="CL34" s="6"/>
      <c r="CM34" s="6"/>
      <c r="CN34" s="6"/>
      <c r="CO34" s="6"/>
      <c r="CP34" s="6"/>
      <c r="CQ34" s="6"/>
      <c r="CR34" s="6"/>
      <c r="CS34" s="6"/>
      <c r="CT34" s="6"/>
      <c r="CU34" s="6"/>
      <c r="CV34" s="6"/>
      <c r="CW34" s="6"/>
      <c r="CX34" s="6"/>
      <c r="CY34" s="6"/>
      <c r="CZ34" s="6"/>
      <c r="DA34" s="6"/>
      <c r="DB34" s="6"/>
      <c r="DC34" s="6"/>
      <c r="DD34" s="6"/>
      <c r="DE34" s="6"/>
      <c r="DF34" s="6"/>
      <c r="DG34" s="6"/>
      <c r="DH34" s="6"/>
      <c r="DI34" s="6"/>
      <c r="DJ34" s="6"/>
      <c r="DK34" s="6"/>
      <c r="DL34" s="6"/>
      <c r="DM34" s="6"/>
      <c r="DN34" s="6"/>
      <c r="DO34" s="6"/>
      <c r="DP34" s="6"/>
      <c r="DQ34" s="6"/>
      <c r="DR34" s="6"/>
      <c r="DS34" s="6"/>
      <c r="DT34" s="6"/>
      <c r="DU34" s="6"/>
      <c r="DV34" s="6"/>
      <c r="DW34" s="6"/>
      <c r="DX34" s="6"/>
      <c r="DY34" s="6"/>
      <c r="DZ34" s="6"/>
      <c r="EA34" s="6"/>
      <c r="EB34" s="6"/>
      <c r="EC34" s="6"/>
      <c r="ED34" s="6"/>
      <c r="EE34" s="6"/>
      <c r="EF34" s="6"/>
      <c r="EG34" s="6"/>
      <c r="EH34" s="6"/>
      <c r="EI34" s="6"/>
      <c r="EJ34" s="6"/>
      <c r="EK34" s="6"/>
      <c r="EL34" s="6"/>
      <c r="EM34" s="6"/>
      <c r="EN34" s="6"/>
      <c r="EO34" s="6"/>
      <c r="EP34" s="6"/>
      <c r="EQ34" s="6"/>
      <c r="ER34" s="6"/>
      <c r="ES34" s="6"/>
      <c r="ET34" s="6"/>
      <c r="EU34" s="6"/>
      <c r="EV34" s="6"/>
      <c r="EW34" s="6"/>
      <c r="EX34" s="6"/>
      <c r="EY34" s="6"/>
      <c r="EZ34" s="6"/>
      <c r="FA34" s="6"/>
      <c r="FB34" s="6"/>
      <c r="FC34" s="6"/>
      <c r="FD34" s="6"/>
      <c r="FE34" s="6"/>
      <c r="FF34" s="6"/>
      <c r="FG34" s="6"/>
      <c r="FH34" s="6"/>
      <c r="FI34" s="6"/>
      <c r="FJ34" s="6"/>
      <c r="FK34" s="6"/>
      <c r="FL34" s="6"/>
      <c r="FM34" s="6"/>
      <c r="FN34" s="6"/>
      <c r="FO34" s="6"/>
      <c r="FP34" s="6"/>
      <c r="FQ34" s="6"/>
      <c r="FR34" s="6"/>
      <c r="FS34" s="6"/>
      <c r="FT34" s="6"/>
      <c r="FU34" s="6"/>
      <c r="FV34" s="6"/>
      <c r="FW34" s="6"/>
      <c r="FX34" s="6"/>
      <c r="FY34" s="6"/>
      <c r="FZ34" s="6"/>
      <c r="GA34" s="6"/>
      <c r="GB34" s="6"/>
      <c r="GC34" s="6"/>
      <c r="GD34" s="6"/>
      <c r="GE34" s="6"/>
      <c r="GF34" s="6"/>
      <c r="GG34" s="6"/>
      <c r="GH34" s="6"/>
      <c r="GI34" s="6"/>
      <c r="GJ34" s="6"/>
      <c r="GK34" s="6"/>
      <c r="GL34" s="6"/>
      <c r="GM34" s="6"/>
      <c r="GN34" s="6"/>
      <c r="GO34" s="6"/>
      <c r="GP34" s="6"/>
      <c r="GQ34" s="6"/>
      <c r="GR34" s="6"/>
      <c r="GS34" s="6"/>
      <c r="GT34" s="6"/>
      <c r="GU34" s="6"/>
      <c r="GV34" s="6"/>
      <c r="GW34" s="6"/>
      <c r="GX34" s="6"/>
      <c r="GY34" s="6"/>
      <c r="GZ34" s="6"/>
      <c r="HA34" s="6"/>
      <c r="HB34" s="6"/>
      <c r="HC34" s="6"/>
      <c r="HD34" s="6"/>
      <c r="HE34" s="6"/>
      <c r="HF34" s="6"/>
      <c r="HG34" s="6"/>
      <c r="HH34" s="6"/>
      <c r="HI34" s="6"/>
      <c r="HJ34" s="6"/>
      <c r="HK34" s="6"/>
      <c r="HL34" s="6"/>
      <c r="HM34" s="6"/>
      <c r="HN34" s="6"/>
      <c r="HO34" s="6"/>
      <c r="HP34" s="6"/>
      <c r="HQ34" s="6"/>
      <c r="HR34" s="6"/>
      <c r="HS34" s="6"/>
      <c r="HT34" s="6"/>
      <c r="HU34" s="6"/>
      <c r="HV34" s="6"/>
      <c r="HW34" s="6"/>
      <c r="HX34" s="6"/>
      <c r="HY34" s="6"/>
      <c r="HZ34" s="6"/>
      <c r="IA34" s="6"/>
      <c r="IB34" s="6"/>
      <c r="IC34" s="6"/>
      <c r="ID34" s="6"/>
      <c r="IE34" s="6"/>
      <c r="IF34" s="6"/>
      <c r="IG34" s="6"/>
      <c r="IH34" s="6"/>
      <c r="II34" s="6"/>
      <c r="IJ34" s="6"/>
      <c r="IK34" s="6"/>
      <c r="IL34" s="6"/>
      <c r="IM34" s="6"/>
      <c r="IN34" s="6"/>
      <c r="IO34" s="6"/>
      <c r="IP34" s="6"/>
      <c r="IQ34" s="6"/>
      <c r="IR34" s="6"/>
      <c r="IS34" s="6"/>
      <c r="IT34" s="6"/>
      <c r="IU34" s="6"/>
    </row>
    <row r="35" spans="1:255" ht="15" customHeight="1" x14ac:dyDescent="0.25">
      <c r="A35" s="2">
        <v>4.8</v>
      </c>
      <c r="B35" s="8" t="str">
        <f>'WG Opening'!B50</f>
        <v>DT</v>
      </c>
      <c r="C35" s="8" t="str">
        <f>'WG Opening'!C50</f>
        <v>TG 9a EDHOC KMP Amendment</v>
      </c>
      <c r="D35" s="2" t="str">
        <f>'WG Opening'!D50</f>
        <v>Kivinen</v>
      </c>
      <c r="E35" s="145">
        <v>2</v>
      </c>
      <c r="F35" s="147">
        <f t="shared" si="1"/>
        <v>0.45694444444444438</v>
      </c>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6"/>
      <c r="DY35" s="6"/>
      <c r="DZ35" s="6"/>
      <c r="EA35" s="6"/>
      <c r="EB35" s="6"/>
      <c r="EC35" s="6"/>
      <c r="ED35" s="6"/>
      <c r="EE35" s="6"/>
      <c r="EF35" s="6"/>
      <c r="EG35" s="6"/>
      <c r="EH35" s="6"/>
      <c r="EI35" s="6"/>
      <c r="EJ35" s="6"/>
      <c r="EK35" s="6"/>
      <c r="EL35" s="6"/>
      <c r="EM35" s="6"/>
      <c r="EN35" s="6"/>
      <c r="EO35" s="6"/>
      <c r="EP35" s="6"/>
      <c r="EQ35" s="6"/>
      <c r="ER35" s="6"/>
      <c r="ES35" s="6"/>
      <c r="ET35" s="6"/>
      <c r="EU35" s="6"/>
      <c r="EV35" s="6"/>
      <c r="EW35" s="6"/>
      <c r="EX35" s="6"/>
      <c r="EY35" s="6"/>
      <c r="EZ35" s="6"/>
      <c r="FA35" s="6"/>
      <c r="FB35" s="6"/>
      <c r="FC35" s="6"/>
      <c r="FD35" s="6"/>
      <c r="FE35" s="6"/>
      <c r="FF35" s="6"/>
      <c r="FG35" s="6"/>
      <c r="FH35" s="6"/>
      <c r="FI35" s="6"/>
      <c r="FJ35" s="6"/>
      <c r="FK35" s="6"/>
      <c r="FL35" s="6"/>
      <c r="FM35" s="6"/>
      <c r="FN35" s="6"/>
      <c r="FO35" s="6"/>
      <c r="FP35" s="6"/>
      <c r="FQ35" s="6"/>
      <c r="FR35" s="6"/>
      <c r="FS35" s="6"/>
      <c r="FT35" s="6"/>
      <c r="FU35" s="6"/>
      <c r="FV35" s="6"/>
      <c r="FW35" s="6"/>
      <c r="FX35" s="6"/>
      <c r="FY35" s="6"/>
      <c r="FZ35" s="6"/>
      <c r="GA35" s="6"/>
      <c r="GB35" s="6"/>
      <c r="GC35" s="6"/>
      <c r="GD35" s="6"/>
      <c r="GE35" s="6"/>
      <c r="GF35" s="6"/>
      <c r="GG35" s="6"/>
      <c r="GH35" s="6"/>
      <c r="GI35" s="6"/>
      <c r="GJ35" s="6"/>
      <c r="GK35" s="6"/>
      <c r="GL35" s="6"/>
      <c r="GM35" s="6"/>
      <c r="GN35" s="6"/>
      <c r="GO35" s="6"/>
      <c r="GP35" s="6"/>
      <c r="GQ35" s="6"/>
      <c r="GR35" s="6"/>
      <c r="GS35" s="6"/>
      <c r="GT35" s="6"/>
      <c r="GU35" s="6"/>
      <c r="GV35" s="6"/>
      <c r="GW35" s="6"/>
      <c r="GX35" s="6"/>
      <c r="GY35" s="6"/>
      <c r="GZ35" s="6"/>
      <c r="HA35" s="6"/>
      <c r="HB35" s="6"/>
      <c r="HC35" s="6"/>
      <c r="HD35" s="6"/>
      <c r="HE35" s="6"/>
      <c r="HF35" s="6"/>
      <c r="HG35" s="6"/>
      <c r="HH35" s="6"/>
      <c r="HI35" s="6"/>
      <c r="HJ35" s="6"/>
      <c r="HK35" s="6"/>
      <c r="HL35" s="6"/>
      <c r="HM35" s="6"/>
      <c r="HN35" s="6"/>
      <c r="HO35" s="6"/>
      <c r="HP35" s="6"/>
      <c r="HQ35" s="6"/>
      <c r="HR35" s="6"/>
      <c r="HS35" s="6"/>
      <c r="HT35" s="6"/>
      <c r="HU35" s="6"/>
      <c r="HV35" s="6"/>
      <c r="HW35" s="6"/>
      <c r="HX35" s="6"/>
      <c r="HY35" s="6"/>
      <c r="HZ35" s="6"/>
      <c r="IA35" s="6"/>
      <c r="IB35" s="6"/>
      <c r="IC35" s="6"/>
      <c r="ID35" s="6"/>
      <c r="IE35" s="6"/>
      <c r="IF35" s="6"/>
      <c r="IG35" s="6"/>
      <c r="IH35" s="6"/>
      <c r="II35" s="6"/>
      <c r="IJ35" s="6"/>
      <c r="IK35" s="6"/>
      <c r="IL35" s="6"/>
      <c r="IM35" s="6"/>
      <c r="IN35" s="6"/>
      <c r="IO35" s="6"/>
      <c r="IP35" s="6"/>
      <c r="IQ35" s="6"/>
      <c r="IR35" s="6"/>
      <c r="IS35" s="6"/>
      <c r="IT35" s="6"/>
      <c r="IU35" s="6"/>
    </row>
    <row r="36" spans="1:255" ht="15" customHeight="1" x14ac:dyDescent="0.25">
      <c r="A36" s="2">
        <f>'WG Opening'!A51</f>
        <v>4.9000000000000004</v>
      </c>
      <c r="B36" s="8" t="str">
        <f>'WG Opening'!B51</f>
        <v>DT</v>
      </c>
      <c r="C36" s="8" t="str">
        <f>'WG Opening'!C51</f>
        <v>TG 4ad NG SUN PHYs Amendment</v>
      </c>
      <c r="D36" s="2" t="str">
        <f>'WG Opening'!D51</f>
        <v>Beecher</v>
      </c>
      <c r="E36" s="145">
        <v>2</v>
      </c>
      <c r="F36" s="147">
        <f t="shared" si="1"/>
        <v>0.45833333333333326</v>
      </c>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6"/>
      <c r="CU36" s="6"/>
      <c r="CV36" s="6"/>
      <c r="CW36" s="6"/>
      <c r="CX36" s="6"/>
      <c r="CY36" s="6"/>
      <c r="CZ36" s="6"/>
      <c r="DA36" s="6"/>
      <c r="DB36" s="6"/>
      <c r="DC36" s="6"/>
      <c r="DD36" s="6"/>
      <c r="DE36" s="6"/>
      <c r="DF36" s="6"/>
      <c r="DG36" s="6"/>
      <c r="DH36" s="6"/>
      <c r="DI36" s="6"/>
      <c r="DJ36" s="6"/>
      <c r="DK36" s="6"/>
      <c r="DL36" s="6"/>
      <c r="DM36" s="6"/>
      <c r="DN36" s="6"/>
      <c r="DO36" s="6"/>
      <c r="DP36" s="6"/>
      <c r="DQ36" s="6"/>
      <c r="DR36" s="6"/>
      <c r="DS36" s="6"/>
      <c r="DT36" s="6"/>
      <c r="DU36" s="6"/>
      <c r="DV36" s="6"/>
      <c r="DW36" s="6"/>
      <c r="DX36" s="6"/>
      <c r="DY36" s="6"/>
      <c r="DZ36" s="6"/>
      <c r="EA36" s="6"/>
      <c r="EB36" s="6"/>
      <c r="EC36" s="6"/>
      <c r="ED36" s="6"/>
      <c r="EE36" s="6"/>
      <c r="EF36" s="6"/>
      <c r="EG36" s="6"/>
      <c r="EH36" s="6"/>
      <c r="EI36" s="6"/>
      <c r="EJ36" s="6"/>
      <c r="EK36" s="6"/>
      <c r="EL36" s="6"/>
      <c r="EM36" s="6"/>
      <c r="EN36" s="6"/>
      <c r="EO36" s="6"/>
      <c r="EP36" s="6"/>
      <c r="EQ36" s="6"/>
      <c r="ER36" s="6"/>
      <c r="ES36" s="6"/>
      <c r="ET36" s="6"/>
      <c r="EU36" s="6"/>
      <c r="EV36" s="6"/>
      <c r="EW36" s="6"/>
      <c r="EX36" s="6"/>
      <c r="EY36" s="6"/>
      <c r="EZ36" s="6"/>
      <c r="FA36" s="6"/>
      <c r="FB36" s="6"/>
      <c r="FC36" s="6"/>
      <c r="FD36" s="6"/>
      <c r="FE36" s="6"/>
      <c r="FF36" s="6"/>
      <c r="FG36" s="6"/>
      <c r="FH36" s="6"/>
      <c r="FI36" s="6"/>
      <c r="FJ36" s="6"/>
      <c r="FK36" s="6"/>
      <c r="FL36" s="6"/>
      <c r="FM36" s="6"/>
      <c r="FN36" s="6"/>
      <c r="FO36" s="6"/>
      <c r="FP36" s="6"/>
      <c r="FQ36" s="6"/>
      <c r="FR36" s="6"/>
      <c r="FS36" s="6"/>
      <c r="FT36" s="6"/>
      <c r="FU36" s="6"/>
      <c r="FV36" s="6"/>
      <c r="FW36" s="6"/>
      <c r="FX36" s="6"/>
      <c r="FY36" s="6"/>
      <c r="FZ36" s="6"/>
      <c r="GA36" s="6"/>
      <c r="GB36" s="6"/>
      <c r="GC36" s="6"/>
      <c r="GD36" s="6"/>
      <c r="GE36" s="6"/>
      <c r="GF36" s="6"/>
      <c r="GG36" s="6"/>
      <c r="GH36" s="6"/>
      <c r="GI36" s="6"/>
      <c r="GJ36" s="6"/>
      <c r="GK36" s="6"/>
      <c r="GL36" s="6"/>
      <c r="GM36" s="6"/>
      <c r="GN36" s="6"/>
      <c r="GO36" s="6"/>
      <c r="GP36" s="6"/>
      <c r="GQ36" s="6"/>
      <c r="GR36" s="6"/>
      <c r="GS36" s="6"/>
      <c r="GT36" s="6"/>
      <c r="GU36" s="6"/>
      <c r="GV36" s="6"/>
      <c r="GW36" s="6"/>
      <c r="GX36" s="6"/>
      <c r="GY36" s="6"/>
      <c r="GZ36" s="6"/>
      <c r="HA36" s="6"/>
      <c r="HB36" s="6"/>
      <c r="HC36" s="6"/>
      <c r="HD36" s="6"/>
      <c r="HE36" s="6"/>
      <c r="HF36" s="6"/>
      <c r="HG36" s="6"/>
      <c r="HH36" s="6"/>
      <c r="HI36" s="6"/>
      <c r="HJ36" s="6"/>
      <c r="HK36" s="6"/>
      <c r="HL36" s="6"/>
      <c r="HM36" s="6"/>
      <c r="HN36" s="6"/>
      <c r="HO36" s="6"/>
      <c r="HP36" s="6"/>
      <c r="HQ36" s="6"/>
      <c r="HR36" s="6"/>
      <c r="HS36" s="6"/>
      <c r="HT36" s="6"/>
      <c r="HU36" s="6"/>
      <c r="HV36" s="6"/>
      <c r="HW36" s="6"/>
      <c r="HX36" s="6"/>
      <c r="HY36" s="6"/>
      <c r="HZ36" s="6"/>
      <c r="IA36" s="6"/>
      <c r="IB36" s="6"/>
      <c r="IC36" s="6"/>
      <c r="ID36" s="6"/>
      <c r="IE36" s="6"/>
      <c r="IF36" s="6"/>
      <c r="IG36" s="6"/>
      <c r="IH36" s="6"/>
      <c r="II36" s="6"/>
      <c r="IJ36" s="6"/>
      <c r="IK36" s="6"/>
      <c r="IL36" s="6"/>
      <c r="IM36" s="6"/>
      <c r="IN36" s="6"/>
      <c r="IO36" s="6"/>
      <c r="IP36" s="6"/>
      <c r="IQ36" s="6"/>
      <c r="IR36" s="6"/>
      <c r="IS36" s="6"/>
      <c r="IT36" s="6"/>
      <c r="IU36" s="6"/>
    </row>
    <row r="37" spans="1:255" ht="15" customHeight="1" x14ac:dyDescent="0.25">
      <c r="A37" s="2" t="str">
        <f>'WG Opening'!A52</f>
        <v>4.10</v>
      </c>
      <c r="B37" s="8" t="str">
        <f>'WG Opening'!B52</f>
        <v>DT</v>
      </c>
      <c r="C37" s="8" t="str">
        <f>'WG Opening'!C52</f>
        <v>Joint .15/.1 Mtg.</v>
      </c>
      <c r="D37" s="2" t="str">
        <f>'WG Opening'!D52</f>
        <v>Beecher</v>
      </c>
      <c r="E37" s="145">
        <v>2</v>
      </c>
      <c r="F37" s="147">
        <f t="shared" si="1"/>
        <v>0.45972222222222214</v>
      </c>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c r="BR37" s="6"/>
      <c r="BS37" s="6"/>
      <c r="BT37" s="6"/>
      <c r="BU37" s="6"/>
      <c r="BV37" s="6"/>
      <c r="BW37" s="6"/>
      <c r="BX37" s="6"/>
      <c r="BY37" s="6"/>
      <c r="BZ37" s="6"/>
      <c r="CA37" s="6"/>
      <c r="CB37" s="6"/>
      <c r="CC37" s="6"/>
      <c r="CD37" s="6"/>
      <c r="CE37" s="6"/>
      <c r="CF37" s="6"/>
      <c r="CG37" s="6"/>
      <c r="CH37" s="6"/>
      <c r="CI37" s="6"/>
      <c r="CJ37" s="6"/>
      <c r="CK37" s="6"/>
      <c r="CL37" s="6"/>
      <c r="CM37" s="6"/>
      <c r="CN37" s="6"/>
      <c r="CO37" s="6"/>
      <c r="CP37" s="6"/>
      <c r="CQ37" s="6"/>
      <c r="CR37" s="6"/>
      <c r="CS37" s="6"/>
      <c r="CT37" s="6"/>
      <c r="CU37" s="6"/>
      <c r="CV37" s="6"/>
      <c r="CW37" s="6"/>
      <c r="CX37" s="6"/>
      <c r="CY37" s="6"/>
      <c r="CZ37" s="6"/>
      <c r="DA37" s="6"/>
      <c r="DB37" s="6"/>
      <c r="DC37" s="6"/>
      <c r="DD37" s="6"/>
      <c r="DE37" s="6"/>
      <c r="DF37" s="6"/>
      <c r="DG37" s="6"/>
      <c r="DH37" s="6"/>
      <c r="DI37" s="6"/>
      <c r="DJ37" s="6"/>
      <c r="DK37" s="6"/>
      <c r="DL37" s="6"/>
      <c r="DM37" s="6"/>
      <c r="DN37" s="6"/>
      <c r="DO37" s="6"/>
      <c r="DP37" s="6"/>
      <c r="DQ37" s="6"/>
      <c r="DR37" s="6"/>
      <c r="DS37" s="6"/>
      <c r="DT37" s="6"/>
      <c r="DU37" s="6"/>
      <c r="DV37" s="6"/>
      <c r="DW37" s="6"/>
      <c r="DX37" s="6"/>
      <c r="DY37" s="6"/>
      <c r="DZ37" s="6"/>
      <c r="EA37" s="6"/>
      <c r="EB37" s="6"/>
      <c r="EC37" s="6"/>
      <c r="ED37" s="6"/>
      <c r="EE37" s="6"/>
      <c r="EF37" s="6"/>
      <c r="EG37" s="6"/>
      <c r="EH37" s="6"/>
      <c r="EI37" s="6"/>
      <c r="EJ37" s="6"/>
      <c r="EK37" s="6"/>
      <c r="EL37" s="6"/>
      <c r="EM37" s="6"/>
      <c r="EN37" s="6"/>
      <c r="EO37" s="6"/>
      <c r="EP37" s="6"/>
      <c r="EQ37" s="6"/>
      <c r="ER37" s="6"/>
      <c r="ES37" s="6"/>
      <c r="ET37" s="6"/>
      <c r="EU37" s="6"/>
      <c r="EV37" s="6"/>
      <c r="EW37" s="6"/>
      <c r="EX37" s="6"/>
      <c r="EY37" s="6"/>
      <c r="EZ37" s="6"/>
      <c r="FA37" s="6"/>
      <c r="FB37" s="6"/>
      <c r="FC37" s="6"/>
      <c r="FD37" s="6"/>
      <c r="FE37" s="6"/>
      <c r="FF37" s="6"/>
      <c r="FG37" s="6"/>
      <c r="FH37" s="6"/>
      <c r="FI37" s="6"/>
      <c r="FJ37" s="6"/>
      <c r="FK37" s="6"/>
      <c r="FL37" s="6"/>
      <c r="FM37" s="6"/>
      <c r="FN37" s="6"/>
      <c r="FO37" s="6"/>
      <c r="FP37" s="6"/>
      <c r="FQ37" s="6"/>
      <c r="FR37" s="6"/>
      <c r="FS37" s="6"/>
      <c r="FT37" s="6"/>
      <c r="FU37" s="6"/>
      <c r="FV37" s="6"/>
      <c r="FW37" s="6"/>
      <c r="FX37" s="6"/>
      <c r="FY37" s="6"/>
      <c r="FZ37" s="6"/>
      <c r="GA37" s="6"/>
      <c r="GB37" s="6"/>
      <c r="GC37" s="6"/>
      <c r="GD37" s="6"/>
      <c r="GE37" s="6"/>
      <c r="GF37" s="6"/>
      <c r="GG37" s="6"/>
      <c r="GH37" s="6"/>
      <c r="GI37" s="6"/>
      <c r="GJ37" s="6"/>
      <c r="GK37" s="6"/>
      <c r="GL37" s="6"/>
      <c r="GM37" s="6"/>
      <c r="GN37" s="6"/>
      <c r="GO37" s="6"/>
      <c r="GP37" s="6"/>
      <c r="GQ37" s="6"/>
      <c r="GR37" s="6"/>
      <c r="GS37" s="6"/>
      <c r="GT37" s="6"/>
      <c r="GU37" s="6"/>
      <c r="GV37" s="6"/>
      <c r="GW37" s="6"/>
      <c r="GX37" s="6"/>
      <c r="GY37" s="6"/>
      <c r="GZ37" s="6"/>
      <c r="HA37" s="6"/>
      <c r="HB37" s="6"/>
      <c r="HC37" s="6"/>
      <c r="HD37" s="6"/>
      <c r="HE37" s="6"/>
      <c r="HF37" s="6"/>
      <c r="HG37" s="6"/>
      <c r="HH37" s="6"/>
      <c r="HI37" s="6"/>
      <c r="HJ37" s="6"/>
      <c r="HK37" s="6"/>
      <c r="HL37" s="6"/>
      <c r="HM37" s="6"/>
      <c r="HN37" s="6"/>
      <c r="HO37" s="6"/>
      <c r="HP37" s="6"/>
      <c r="HQ37" s="6"/>
      <c r="HR37" s="6"/>
      <c r="HS37" s="6"/>
      <c r="HT37" s="6"/>
      <c r="HU37" s="6"/>
      <c r="HV37" s="6"/>
      <c r="HW37" s="6"/>
      <c r="HX37" s="6"/>
      <c r="HY37" s="6"/>
      <c r="HZ37" s="6"/>
      <c r="IA37" s="6"/>
      <c r="IB37" s="6"/>
      <c r="IC37" s="6"/>
      <c r="ID37" s="6"/>
      <c r="IE37" s="6"/>
      <c r="IF37" s="6"/>
      <c r="IG37" s="6"/>
      <c r="IH37" s="6"/>
      <c r="II37" s="6"/>
      <c r="IJ37" s="6"/>
      <c r="IK37" s="6"/>
      <c r="IL37" s="6"/>
      <c r="IM37" s="6"/>
      <c r="IN37" s="6"/>
      <c r="IO37" s="6"/>
      <c r="IP37" s="6"/>
      <c r="IQ37" s="6"/>
      <c r="IR37" s="6"/>
      <c r="IS37" s="6"/>
      <c r="IT37" s="6"/>
      <c r="IU37" s="6"/>
    </row>
    <row r="38" spans="1:255" ht="15" customHeight="1" x14ac:dyDescent="0.25">
      <c r="A38" s="2">
        <f>'WG Opening'!A53</f>
        <v>4.1100000000000003</v>
      </c>
      <c r="B38" s="8" t="str">
        <f>'WG Opening'!B53</f>
        <v>DT</v>
      </c>
      <c r="C38" s="8" t="str">
        <f>'WG Opening'!C53</f>
        <v>SC MAINT/RULES</v>
      </c>
      <c r="D38" s="2" t="str">
        <f>'WG Opening'!D53</f>
        <v>Beecher</v>
      </c>
      <c r="E38" s="145">
        <v>2</v>
      </c>
      <c r="F38" s="147">
        <f t="shared" si="1"/>
        <v>0.46111111111111103</v>
      </c>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BN38" s="6"/>
      <c r="BO38" s="6"/>
      <c r="BP38" s="6"/>
      <c r="BQ38" s="6"/>
      <c r="BR38" s="6"/>
      <c r="BS38" s="6"/>
      <c r="BT38" s="6"/>
      <c r="BU38" s="6"/>
      <c r="BV38" s="6"/>
      <c r="BW38" s="6"/>
      <c r="BX38" s="6"/>
      <c r="BY38" s="6"/>
      <c r="BZ38" s="6"/>
      <c r="CA38" s="6"/>
      <c r="CB38" s="6"/>
      <c r="CC38" s="6"/>
      <c r="CD38" s="6"/>
      <c r="CE38" s="6"/>
      <c r="CF38" s="6"/>
      <c r="CG38" s="6"/>
      <c r="CH38" s="6"/>
      <c r="CI38" s="6"/>
      <c r="CJ38" s="6"/>
      <c r="CK38" s="6"/>
      <c r="CL38" s="6"/>
      <c r="CM38" s="6"/>
      <c r="CN38" s="6"/>
      <c r="CO38" s="6"/>
      <c r="CP38" s="6"/>
      <c r="CQ38" s="6"/>
      <c r="CR38" s="6"/>
      <c r="CS38" s="6"/>
      <c r="CT38" s="6"/>
      <c r="CU38" s="6"/>
      <c r="CV38" s="6"/>
      <c r="CW38" s="6"/>
      <c r="CX38" s="6"/>
      <c r="CY38" s="6"/>
      <c r="CZ38" s="6"/>
      <c r="DA38" s="6"/>
      <c r="DB38" s="6"/>
      <c r="DC38" s="6"/>
      <c r="DD38" s="6"/>
      <c r="DE38" s="6"/>
      <c r="DF38" s="6"/>
      <c r="DG38" s="6"/>
      <c r="DH38" s="6"/>
      <c r="DI38" s="6"/>
      <c r="DJ38" s="6"/>
      <c r="DK38" s="6"/>
      <c r="DL38" s="6"/>
      <c r="DM38" s="6"/>
      <c r="DN38" s="6"/>
      <c r="DO38" s="6"/>
      <c r="DP38" s="6"/>
      <c r="DQ38" s="6"/>
      <c r="DR38" s="6"/>
      <c r="DS38" s="6"/>
      <c r="DT38" s="6"/>
      <c r="DU38" s="6"/>
      <c r="DV38" s="6"/>
      <c r="DW38" s="6"/>
      <c r="DX38" s="6"/>
      <c r="DY38" s="6"/>
      <c r="DZ38" s="6"/>
      <c r="EA38" s="6"/>
      <c r="EB38" s="6"/>
      <c r="EC38" s="6"/>
      <c r="ED38" s="6"/>
      <c r="EE38" s="6"/>
      <c r="EF38" s="6"/>
      <c r="EG38" s="6"/>
      <c r="EH38" s="6"/>
      <c r="EI38" s="6"/>
      <c r="EJ38" s="6"/>
      <c r="EK38" s="6"/>
      <c r="EL38" s="6"/>
      <c r="EM38" s="6"/>
      <c r="EN38" s="6"/>
      <c r="EO38" s="6"/>
      <c r="EP38" s="6"/>
      <c r="EQ38" s="6"/>
      <c r="ER38" s="6"/>
      <c r="ES38" s="6"/>
      <c r="ET38" s="6"/>
      <c r="EU38" s="6"/>
      <c r="EV38" s="6"/>
      <c r="EW38" s="6"/>
      <c r="EX38" s="6"/>
      <c r="EY38" s="6"/>
      <c r="EZ38" s="6"/>
      <c r="FA38" s="6"/>
      <c r="FB38" s="6"/>
      <c r="FC38" s="6"/>
      <c r="FD38" s="6"/>
      <c r="FE38" s="6"/>
      <c r="FF38" s="6"/>
      <c r="FG38" s="6"/>
      <c r="FH38" s="6"/>
      <c r="FI38" s="6"/>
      <c r="FJ38" s="6"/>
      <c r="FK38" s="6"/>
      <c r="FL38" s="6"/>
      <c r="FM38" s="6"/>
      <c r="FN38" s="6"/>
      <c r="FO38" s="6"/>
      <c r="FP38" s="6"/>
      <c r="FQ38" s="6"/>
      <c r="FR38" s="6"/>
      <c r="FS38" s="6"/>
      <c r="FT38" s="6"/>
      <c r="FU38" s="6"/>
      <c r="FV38" s="6"/>
      <c r="FW38" s="6"/>
      <c r="FX38" s="6"/>
      <c r="FY38" s="6"/>
      <c r="FZ38" s="6"/>
      <c r="GA38" s="6"/>
      <c r="GB38" s="6"/>
      <c r="GC38" s="6"/>
      <c r="GD38" s="6"/>
      <c r="GE38" s="6"/>
      <c r="GF38" s="6"/>
      <c r="GG38" s="6"/>
      <c r="GH38" s="6"/>
      <c r="GI38" s="6"/>
      <c r="GJ38" s="6"/>
      <c r="GK38" s="6"/>
      <c r="GL38" s="6"/>
      <c r="GM38" s="6"/>
      <c r="GN38" s="6"/>
      <c r="GO38" s="6"/>
      <c r="GP38" s="6"/>
      <c r="GQ38" s="6"/>
      <c r="GR38" s="6"/>
      <c r="GS38" s="6"/>
      <c r="GT38" s="6"/>
      <c r="GU38" s="6"/>
      <c r="GV38" s="6"/>
      <c r="GW38" s="6"/>
      <c r="GX38" s="6"/>
      <c r="GY38" s="6"/>
      <c r="GZ38" s="6"/>
      <c r="HA38" s="6"/>
      <c r="HB38" s="6"/>
      <c r="HC38" s="6"/>
      <c r="HD38" s="6"/>
      <c r="HE38" s="6"/>
      <c r="HF38" s="6"/>
      <c r="HG38" s="6"/>
      <c r="HH38" s="6"/>
      <c r="HI38" s="6"/>
      <c r="HJ38" s="6"/>
      <c r="HK38" s="6"/>
      <c r="HL38" s="6"/>
      <c r="HM38" s="6"/>
      <c r="HN38" s="6"/>
      <c r="HO38" s="6"/>
      <c r="HP38" s="6"/>
      <c r="HQ38" s="6"/>
      <c r="HR38" s="6"/>
      <c r="HS38" s="6"/>
      <c r="HT38" s="6"/>
      <c r="HU38" s="6"/>
      <c r="HV38" s="6"/>
      <c r="HW38" s="6"/>
      <c r="HX38" s="6"/>
      <c r="HY38" s="6"/>
      <c r="HZ38" s="6"/>
      <c r="IA38" s="6"/>
      <c r="IB38" s="6"/>
      <c r="IC38" s="6"/>
      <c r="ID38" s="6"/>
      <c r="IE38" s="6"/>
      <c r="IF38" s="6"/>
      <c r="IG38" s="6"/>
      <c r="IH38" s="6"/>
      <c r="II38" s="6"/>
      <c r="IJ38" s="6"/>
      <c r="IK38" s="6"/>
      <c r="IL38" s="6"/>
      <c r="IM38" s="6"/>
      <c r="IN38" s="6"/>
      <c r="IO38" s="6"/>
      <c r="IP38" s="6"/>
      <c r="IQ38" s="6"/>
      <c r="IR38" s="6"/>
      <c r="IS38" s="6"/>
      <c r="IT38" s="6"/>
      <c r="IU38" s="6"/>
    </row>
    <row r="39" spans="1:255" ht="15" customHeight="1" x14ac:dyDescent="0.25">
      <c r="A39" s="2">
        <f>'WG Opening'!A54</f>
        <v>4.12</v>
      </c>
      <c r="B39" s="8" t="str">
        <f>'WG Opening'!B54</f>
        <v>DT</v>
      </c>
      <c r="C39" s="8" t="str">
        <f>'WG Opening'!C54</f>
        <v>TG 4me Revision to 2020</v>
      </c>
      <c r="D39" s="2" t="str">
        <f>'WG Opening'!D54</f>
        <v>Stuebing</v>
      </c>
      <c r="E39" s="145">
        <v>2</v>
      </c>
      <c r="F39" s="147">
        <f t="shared" si="1"/>
        <v>0.46249999999999991</v>
      </c>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BN39" s="6"/>
      <c r="BO39" s="6"/>
      <c r="BP39" s="6"/>
      <c r="BQ39" s="6"/>
      <c r="BR39" s="6"/>
      <c r="BS39" s="6"/>
      <c r="BT39" s="6"/>
      <c r="BU39" s="6"/>
      <c r="BV39" s="6"/>
      <c r="BW39" s="6"/>
      <c r="BX39" s="6"/>
      <c r="BY39" s="6"/>
      <c r="BZ39" s="6"/>
      <c r="CA39" s="6"/>
      <c r="CB39" s="6"/>
      <c r="CC39" s="6"/>
      <c r="CD39" s="6"/>
      <c r="CE39" s="6"/>
      <c r="CF39" s="6"/>
      <c r="CG39" s="6"/>
      <c r="CH39" s="6"/>
      <c r="CI39" s="6"/>
      <c r="CJ39" s="6"/>
      <c r="CK39" s="6"/>
      <c r="CL39" s="6"/>
      <c r="CM39" s="6"/>
      <c r="CN39" s="6"/>
      <c r="CO39" s="6"/>
      <c r="CP39" s="6"/>
      <c r="CQ39" s="6"/>
      <c r="CR39" s="6"/>
      <c r="CS39" s="6"/>
      <c r="CT39" s="6"/>
      <c r="CU39" s="6"/>
      <c r="CV39" s="6"/>
      <c r="CW39" s="6"/>
      <c r="CX39" s="6"/>
      <c r="CY39" s="6"/>
      <c r="CZ39" s="6"/>
      <c r="DA39" s="6"/>
      <c r="DB39" s="6"/>
      <c r="DC39" s="6"/>
      <c r="DD39" s="6"/>
      <c r="DE39" s="6"/>
      <c r="DF39" s="6"/>
      <c r="DG39" s="6"/>
      <c r="DH39" s="6"/>
      <c r="DI39" s="6"/>
      <c r="DJ39" s="6"/>
      <c r="DK39" s="6"/>
      <c r="DL39" s="6"/>
      <c r="DM39" s="6"/>
      <c r="DN39" s="6"/>
      <c r="DO39" s="6"/>
      <c r="DP39" s="6"/>
      <c r="DQ39" s="6"/>
      <c r="DR39" s="6"/>
      <c r="DS39" s="6"/>
      <c r="DT39" s="6"/>
      <c r="DU39" s="6"/>
      <c r="DV39" s="6"/>
      <c r="DW39" s="6"/>
      <c r="DX39" s="6"/>
      <c r="DY39" s="6"/>
      <c r="DZ39" s="6"/>
      <c r="EA39" s="6"/>
      <c r="EB39" s="6"/>
      <c r="EC39" s="6"/>
      <c r="ED39" s="6"/>
      <c r="EE39" s="6"/>
      <c r="EF39" s="6"/>
      <c r="EG39" s="6"/>
      <c r="EH39" s="6"/>
      <c r="EI39" s="6"/>
      <c r="EJ39" s="6"/>
      <c r="EK39" s="6"/>
      <c r="EL39" s="6"/>
      <c r="EM39" s="6"/>
      <c r="EN39" s="6"/>
      <c r="EO39" s="6"/>
      <c r="EP39" s="6"/>
      <c r="EQ39" s="6"/>
      <c r="ER39" s="6"/>
      <c r="ES39" s="6"/>
      <c r="ET39" s="6"/>
      <c r="EU39" s="6"/>
      <c r="EV39" s="6"/>
      <c r="EW39" s="6"/>
      <c r="EX39" s="6"/>
      <c r="EY39" s="6"/>
      <c r="EZ39" s="6"/>
      <c r="FA39" s="6"/>
      <c r="FB39" s="6"/>
      <c r="FC39" s="6"/>
      <c r="FD39" s="6"/>
      <c r="FE39" s="6"/>
      <c r="FF39" s="6"/>
      <c r="FG39" s="6"/>
      <c r="FH39" s="6"/>
      <c r="FI39" s="6"/>
      <c r="FJ39" s="6"/>
      <c r="FK39" s="6"/>
      <c r="FL39" s="6"/>
      <c r="FM39" s="6"/>
      <c r="FN39" s="6"/>
      <c r="FO39" s="6"/>
      <c r="FP39" s="6"/>
      <c r="FQ39" s="6"/>
      <c r="FR39" s="6"/>
      <c r="FS39" s="6"/>
      <c r="FT39" s="6"/>
      <c r="FU39" s="6"/>
      <c r="FV39" s="6"/>
      <c r="FW39" s="6"/>
      <c r="FX39" s="6"/>
      <c r="FY39" s="6"/>
      <c r="FZ39" s="6"/>
      <c r="GA39" s="6"/>
      <c r="GB39" s="6"/>
      <c r="GC39" s="6"/>
      <c r="GD39" s="6"/>
      <c r="GE39" s="6"/>
      <c r="GF39" s="6"/>
      <c r="GG39" s="6"/>
      <c r="GH39" s="6"/>
      <c r="GI39" s="6"/>
      <c r="GJ39" s="6"/>
      <c r="GK39" s="6"/>
      <c r="GL39" s="6"/>
      <c r="GM39" s="6"/>
      <c r="GN39" s="6"/>
      <c r="GO39" s="6"/>
      <c r="GP39" s="6"/>
      <c r="GQ39" s="6"/>
      <c r="GR39" s="6"/>
      <c r="GS39" s="6"/>
      <c r="GT39" s="6"/>
      <c r="GU39" s="6"/>
      <c r="GV39" s="6"/>
      <c r="GW39" s="6"/>
      <c r="GX39" s="6"/>
      <c r="GY39" s="6"/>
      <c r="GZ39" s="6"/>
      <c r="HA39" s="6"/>
      <c r="HB39" s="6"/>
      <c r="HC39" s="6"/>
      <c r="HD39" s="6"/>
      <c r="HE39" s="6"/>
      <c r="HF39" s="6"/>
      <c r="HG39" s="6"/>
      <c r="HH39" s="6"/>
      <c r="HI39" s="6"/>
      <c r="HJ39" s="6"/>
      <c r="HK39" s="6"/>
      <c r="HL39" s="6"/>
      <c r="HM39" s="6"/>
      <c r="HN39" s="6"/>
      <c r="HO39" s="6"/>
      <c r="HP39" s="6"/>
      <c r="HQ39" s="6"/>
      <c r="HR39" s="6"/>
      <c r="HS39" s="6"/>
      <c r="HT39" s="6"/>
      <c r="HU39" s="6"/>
      <c r="HV39" s="6"/>
      <c r="HW39" s="6"/>
      <c r="HX39" s="6"/>
      <c r="HY39" s="6"/>
      <c r="HZ39" s="6"/>
      <c r="IA39" s="6"/>
      <c r="IB39" s="6"/>
      <c r="IC39" s="6"/>
      <c r="ID39" s="6"/>
      <c r="IE39" s="6"/>
      <c r="IF39" s="6"/>
      <c r="IG39" s="6"/>
      <c r="IH39" s="6"/>
      <c r="II39" s="6"/>
      <c r="IJ39" s="6"/>
      <c r="IK39" s="6"/>
      <c r="IL39" s="6"/>
      <c r="IM39" s="6"/>
      <c r="IN39" s="6"/>
      <c r="IO39" s="6"/>
      <c r="IP39" s="6"/>
      <c r="IQ39" s="6"/>
      <c r="IR39" s="6"/>
      <c r="IS39" s="6"/>
      <c r="IT39" s="6"/>
      <c r="IU39" s="6"/>
    </row>
    <row r="40" spans="1:255" ht="15" customHeight="1" x14ac:dyDescent="0.25">
      <c r="A40" s="2" t="str">
        <f>'WG Opening'!A55</f>
        <v>4.13</v>
      </c>
      <c r="B40" s="8" t="str">
        <f>'WG Opening'!B55</f>
        <v>DT</v>
      </c>
      <c r="C40" s="8" t="str">
        <f>'WG Opening'!C55</f>
        <v>TG 6ma BAN/VAN Revision</v>
      </c>
      <c r="D40" s="2" t="str">
        <f>'WG Opening'!D55</f>
        <v>Kohno</v>
      </c>
      <c r="E40" s="145">
        <v>2</v>
      </c>
      <c r="F40" s="147">
        <f t="shared" si="1"/>
        <v>0.4638888888888888</v>
      </c>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c r="BR40" s="6"/>
      <c r="BS40" s="6"/>
      <c r="BT40" s="6"/>
      <c r="BU40" s="6"/>
      <c r="BV40" s="6"/>
      <c r="BW40" s="6"/>
      <c r="BX40" s="6"/>
      <c r="BY40" s="6"/>
      <c r="BZ40" s="6"/>
      <c r="CA40" s="6"/>
      <c r="CB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6"/>
      <c r="DY40" s="6"/>
      <c r="DZ40" s="6"/>
      <c r="EA40" s="6"/>
      <c r="EB40" s="6"/>
      <c r="EC40" s="6"/>
      <c r="ED40" s="6"/>
      <c r="EE40" s="6"/>
      <c r="EF40" s="6"/>
      <c r="EG40" s="6"/>
      <c r="EH40" s="6"/>
      <c r="EI40" s="6"/>
      <c r="EJ40" s="6"/>
      <c r="EK40" s="6"/>
      <c r="EL40" s="6"/>
      <c r="EM40" s="6"/>
      <c r="EN40" s="6"/>
      <c r="EO40" s="6"/>
      <c r="EP40" s="6"/>
      <c r="EQ40" s="6"/>
      <c r="ER40" s="6"/>
      <c r="ES40" s="6"/>
      <c r="ET40" s="6"/>
      <c r="EU40" s="6"/>
      <c r="EV40" s="6"/>
      <c r="EW40" s="6"/>
      <c r="EX40" s="6"/>
      <c r="EY40" s="6"/>
      <c r="EZ40" s="6"/>
      <c r="FA40" s="6"/>
      <c r="FB40" s="6"/>
      <c r="FC40" s="6"/>
      <c r="FD40" s="6"/>
      <c r="FE40" s="6"/>
      <c r="FF40" s="6"/>
      <c r="FG40" s="6"/>
      <c r="FH40" s="6"/>
      <c r="FI40" s="6"/>
      <c r="FJ40" s="6"/>
      <c r="FK40" s="6"/>
      <c r="FL40" s="6"/>
      <c r="FM40" s="6"/>
      <c r="FN40" s="6"/>
      <c r="FO40" s="6"/>
      <c r="FP40" s="6"/>
      <c r="FQ40" s="6"/>
      <c r="FR40" s="6"/>
      <c r="FS40" s="6"/>
      <c r="FT40" s="6"/>
      <c r="FU40" s="6"/>
      <c r="FV40" s="6"/>
      <c r="FW40" s="6"/>
      <c r="FX40" s="6"/>
      <c r="FY40" s="6"/>
      <c r="FZ40" s="6"/>
      <c r="GA40" s="6"/>
      <c r="GB40" s="6"/>
      <c r="GC40" s="6"/>
      <c r="GD40" s="6"/>
      <c r="GE40" s="6"/>
      <c r="GF40" s="6"/>
      <c r="GG40" s="6"/>
      <c r="GH40" s="6"/>
      <c r="GI40" s="6"/>
      <c r="GJ40" s="6"/>
      <c r="GK40" s="6"/>
      <c r="GL40" s="6"/>
      <c r="GM40" s="6"/>
      <c r="GN40" s="6"/>
      <c r="GO40" s="6"/>
      <c r="GP40" s="6"/>
      <c r="GQ40" s="6"/>
      <c r="GR40" s="6"/>
      <c r="GS40" s="6"/>
      <c r="GT40" s="6"/>
      <c r="GU40" s="6"/>
      <c r="GV40" s="6"/>
      <c r="GW40" s="6"/>
      <c r="GX40" s="6"/>
      <c r="GY40" s="6"/>
      <c r="GZ40" s="6"/>
      <c r="HA40" s="6"/>
      <c r="HB40" s="6"/>
      <c r="HC40" s="6"/>
      <c r="HD40" s="6"/>
      <c r="HE40" s="6"/>
      <c r="HF40" s="6"/>
      <c r="HG40" s="6"/>
      <c r="HH40" s="6"/>
      <c r="HI40" s="6"/>
      <c r="HJ40" s="6"/>
      <c r="HK40" s="6"/>
      <c r="HL40" s="6"/>
      <c r="HM40" s="6"/>
      <c r="HN40" s="6"/>
      <c r="HO40" s="6"/>
      <c r="HP40" s="6"/>
      <c r="HQ40" s="6"/>
      <c r="HR40" s="6"/>
      <c r="HS40" s="6"/>
      <c r="HT40" s="6"/>
      <c r="HU40" s="6"/>
      <c r="HV40" s="6"/>
      <c r="HW40" s="6"/>
      <c r="HX40" s="6"/>
      <c r="HY40" s="6"/>
      <c r="HZ40" s="6"/>
      <c r="IA40" s="6"/>
      <c r="IB40" s="6"/>
      <c r="IC40" s="6"/>
      <c r="ID40" s="6"/>
      <c r="IE40" s="6"/>
      <c r="IF40" s="6"/>
      <c r="IG40" s="6"/>
      <c r="IH40" s="6"/>
      <c r="II40" s="6"/>
      <c r="IJ40" s="6"/>
      <c r="IK40" s="6"/>
      <c r="IL40" s="6"/>
      <c r="IM40" s="6"/>
      <c r="IN40" s="6"/>
      <c r="IO40" s="6"/>
      <c r="IP40" s="6"/>
      <c r="IQ40" s="6"/>
      <c r="IR40" s="6"/>
      <c r="IS40" s="6"/>
      <c r="IT40" s="6"/>
      <c r="IU40" s="6"/>
    </row>
    <row r="41" spans="1:255" ht="15" customHeight="1" x14ac:dyDescent="0.25">
      <c r="A41" s="2">
        <f>'WG Opening'!A56</f>
        <v>4.1399999999999997</v>
      </c>
      <c r="B41" s="8" t="str">
        <f>'WG Opening'!B56</f>
        <v>DT</v>
      </c>
      <c r="C41" s="8" t="str">
        <f>'WG Opening'!C56</f>
        <v>TG 7a OCC Amendment</v>
      </c>
      <c r="D41" s="2" t="str">
        <f>'WG Opening'!D56</f>
        <v>Jang</v>
      </c>
      <c r="E41" s="145">
        <v>2</v>
      </c>
      <c r="F41" s="147">
        <f t="shared" si="1"/>
        <v>0.46527777777777768</v>
      </c>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6"/>
      <c r="AY41" s="6"/>
      <c r="AZ41" s="6"/>
      <c r="BA41" s="6"/>
      <c r="BB41" s="6"/>
      <c r="BC41" s="6"/>
      <c r="BD41" s="6"/>
      <c r="BE41" s="6"/>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6"/>
      <c r="DD41" s="6"/>
      <c r="DE41" s="6"/>
      <c r="DF41" s="6"/>
      <c r="DG41" s="6"/>
      <c r="DH41" s="6"/>
      <c r="DI41" s="6"/>
      <c r="DJ41" s="6"/>
      <c r="DK41" s="6"/>
      <c r="DL41" s="6"/>
      <c r="DM41" s="6"/>
      <c r="DN41" s="6"/>
      <c r="DO41" s="6"/>
      <c r="DP41" s="6"/>
      <c r="DQ41" s="6"/>
      <c r="DR41" s="6"/>
      <c r="DS41" s="6"/>
      <c r="DT41" s="6"/>
      <c r="DU41" s="6"/>
      <c r="DV41" s="6"/>
      <c r="DW41" s="6"/>
      <c r="DX41" s="6"/>
      <c r="DY41" s="6"/>
      <c r="DZ41" s="6"/>
      <c r="EA41" s="6"/>
      <c r="EB41" s="6"/>
      <c r="EC41" s="6"/>
      <c r="ED41" s="6"/>
      <c r="EE41" s="6"/>
      <c r="EF41" s="6"/>
      <c r="EG41" s="6"/>
      <c r="EH41" s="6"/>
      <c r="EI41" s="6"/>
      <c r="EJ41" s="6"/>
      <c r="EK41" s="6"/>
      <c r="EL41" s="6"/>
      <c r="EM41" s="6"/>
      <c r="EN41" s="6"/>
      <c r="EO41" s="6"/>
      <c r="EP41" s="6"/>
      <c r="EQ41" s="6"/>
      <c r="ER41" s="6"/>
      <c r="ES41" s="6"/>
      <c r="ET41" s="6"/>
      <c r="EU41" s="6"/>
      <c r="EV41" s="6"/>
      <c r="EW41" s="6"/>
      <c r="EX41" s="6"/>
      <c r="EY41" s="6"/>
      <c r="EZ41" s="6"/>
      <c r="FA41" s="6"/>
      <c r="FB41" s="6"/>
      <c r="FC41" s="6"/>
      <c r="FD41" s="6"/>
      <c r="FE41" s="6"/>
      <c r="FF41" s="6"/>
      <c r="FG41" s="6"/>
      <c r="FH41" s="6"/>
      <c r="FI41" s="6"/>
      <c r="FJ41" s="6"/>
      <c r="FK41" s="6"/>
      <c r="FL41" s="6"/>
      <c r="FM41" s="6"/>
      <c r="FN41" s="6"/>
      <c r="FO41" s="6"/>
      <c r="FP41" s="6"/>
      <c r="FQ41" s="6"/>
      <c r="FR41" s="6"/>
      <c r="FS41" s="6"/>
      <c r="FT41" s="6"/>
      <c r="FU41" s="6"/>
      <c r="FV41" s="6"/>
      <c r="FW41" s="6"/>
      <c r="FX41" s="6"/>
      <c r="FY41" s="6"/>
      <c r="FZ41" s="6"/>
      <c r="GA41" s="6"/>
      <c r="GB41" s="6"/>
      <c r="GC41" s="6"/>
      <c r="GD41" s="6"/>
      <c r="GE41" s="6"/>
      <c r="GF41" s="6"/>
      <c r="GG41" s="6"/>
      <c r="GH41" s="6"/>
      <c r="GI41" s="6"/>
      <c r="GJ41" s="6"/>
      <c r="GK41" s="6"/>
      <c r="GL41" s="6"/>
      <c r="GM41" s="6"/>
      <c r="GN41" s="6"/>
      <c r="GO41" s="6"/>
      <c r="GP41" s="6"/>
      <c r="GQ41" s="6"/>
      <c r="GR41" s="6"/>
      <c r="GS41" s="6"/>
      <c r="GT41" s="6"/>
      <c r="GU41" s="6"/>
      <c r="GV41" s="6"/>
      <c r="GW41" s="6"/>
      <c r="GX41" s="6"/>
      <c r="GY41" s="6"/>
      <c r="GZ41" s="6"/>
      <c r="HA41" s="6"/>
      <c r="HB41" s="6"/>
      <c r="HC41" s="6"/>
      <c r="HD41" s="6"/>
      <c r="HE41" s="6"/>
      <c r="HF41" s="6"/>
      <c r="HG41" s="6"/>
      <c r="HH41" s="6"/>
      <c r="HI41" s="6"/>
      <c r="HJ41" s="6"/>
      <c r="HK41" s="6"/>
      <c r="HL41" s="6"/>
      <c r="HM41" s="6"/>
      <c r="HN41" s="6"/>
      <c r="HO41" s="6"/>
      <c r="HP41" s="6"/>
      <c r="HQ41" s="6"/>
      <c r="HR41" s="6"/>
      <c r="HS41" s="6"/>
      <c r="HT41" s="6"/>
      <c r="HU41" s="6"/>
      <c r="HV41" s="6"/>
      <c r="HW41" s="6"/>
      <c r="HX41" s="6"/>
      <c r="HY41" s="6"/>
      <c r="HZ41" s="6"/>
      <c r="IA41" s="6"/>
      <c r="IB41" s="6"/>
      <c r="IC41" s="6"/>
      <c r="ID41" s="6"/>
      <c r="IE41" s="6"/>
      <c r="IF41" s="6"/>
      <c r="IG41" s="6"/>
      <c r="IH41" s="6"/>
      <c r="II41" s="6"/>
      <c r="IJ41" s="6"/>
      <c r="IK41" s="6"/>
      <c r="IL41" s="6"/>
      <c r="IM41" s="6"/>
      <c r="IN41" s="6"/>
      <c r="IO41" s="6"/>
      <c r="IP41" s="6"/>
      <c r="IQ41" s="6"/>
      <c r="IR41" s="6"/>
      <c r="IS41" s="6"/>
      <c r="IT41" s="6"/>
      <c r="IU41" s="6"/>
    </row>
    <row r="42" spans="1:255" ht="15" customHeight="1" x14ac:dyDescent="0.25">
      <c r="A42" s="2" t="str">
        <f>'WG Opening'!A57</f>
        <v>4.15</v>
      </c>
      <c r="B42" s="8" t="str">
        <f>'WG Opening'!B57</f>
        <v>DT</v>
      </c>
      <c r="C42" s="8" t="str">
        <f>'WG Opening'!C57</f>
        <v>IG NG OWC</v>
      </c>
      <c r="D42" s="2" t="str">
        <f>'WG Opening'!D57</f>
        <v>Jang</v>
      </c>
      <c r="E42" s="145">
        <v>2</v>
      </c>
      <c r="F42" s="147">
        <f t="shared" si="1"/>
        <v>0.46666666666666656</v>
      </c>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6"/>
      <c r="DD42" s="6"/>
      <c r="DE42" s="6"/>
      <c r="DF42" s="6"/>
      <c r="DG42" s="6"/>
      <c r="DH42" s="6"/>
      <c r="DI42" s="6"/>
      <c r="DJ42" s="6"/>
      <c r="DK42" s="6"/>
      <c r="DL42" s="6"/>
      <c r="DM42" s="6"/>
      <c r="DN42" s="6"/>
      <c r="DO42" s="6"/>
      <c r="DP42" s="6"/>
      <c r="DQ42" s="6"/>
      <c r="DR42" s="6"/>
      <c r="DS42" s="6"/>
      <c r="DT42" s="6"/>
      <c r="DU42" s="6"/>
      <c r="DV42" s="6"/>
      <c r="DW42" s="6"/>
      <c r="DX42" s="6"/>
      <c r="DY42" s="6"/>
      <c r="DZ42" s="6"/>
      <c r="EA42" s="6"/>
      <c r="EB42" s="6"/>
      <c r="EC42" s="6"/>
      <c r="ED42" s="6"/>
      <c r="EE42" s="6"/>
      <c r="EF42" s="6"/>
      <c r="EG42" s="6"/>
      <c r="EH42" s="6"/>
      <c r="EI42" s="6"/>
      <c r="EJ42" s="6"/>
      <c r="EK42" s="6"/>
      <c r="EL42" s="6"/>
      <c r="EM42" s="6"/>
      <c r="EN42" s="6"/>
      <c r="EO42" s="6"/>
      <c r="EP42" s="6"/>
      <c r="EQ42" s="6"/>
      <c r="ER42" s="6"/>
      <c r="ES42" s="6"/>
      <c r="ET42" s="6"/>
      <c r="EU42" s="6"/>
      <c r="EV42" s="6"/>
      <c r="EW42" s="6"/>
      <c r="EX42" s="6"/>
      <c r="EY42" s="6"/>
      <c r="EZ42" s="6"/>
      <c r="FA42" s="6"/>
      <c r="FB42" s="6"/>
      <c r="FC42" s="6"/>
      <c r="FD42" s="6"/>
      <c r="FE42" s="6"/>
      <c r="FF42" s="6"/>
      <c r="FG42" s="6"/>
      <c r="FH42" s="6"/>
      <c r="FI42" s="6"/>
      <c r="FJ42" s="6"/>
      <c r="FK42" s="6"/>
      <c r="FL42" s="6"/>
      <c r="FM42" s="6"/>
      <c r="FN42" s="6"/>
      <c r="FO42" s="6"/>
      <c r="FP42" s="6"/>
      <c r="FQ42" s="6"/>
      <c r="FR42" s="6"/>
      <c r="FS42" s="6"/>
      <c r="FT42" s="6"/>
      <c r="FU42" s="6"/>
      <c r="FV42" s="6"/>
      <c r="FW42" s="6"/>
      <c r="FX42" s="6"/>
      <c r="FY42" s="6"/>
      <c r="FZ42" s="6"/>
      <c r="GA42" s="6"/>
      <c r="GB42" s="6"/>
      <c r="GC42" s="6"/>
      <c r="GD42" s="6"/>
      <c r="GE42" s="6"/>
      <c r="GF42" s="6"/>
      <c r="GG42" s="6"/>
      <c r="GH42" s="6"/>
      <c r="GI42" s="6"/>
      <c r="GJ42" s="6"/>
      <c r="GK42" s="6"/>
      <c r="GL42" s="6"/>
      <c r="GM42" s="6"/>
      <c r="GN42" s="6"/>
      <c r="GO42" s="6"/>
      <c r="GP42" s="6"/>
      <c r="GQ42" s="6"/>
      <c r="GR42" s="6"/>
      <c r="GS42" s="6"/>
      <c r="GT42" s="6"/>
      <c r="GU42" s="6"/>
      <c r="GV42" s="6"/>
      <c r="GW42" s="6"/>
      <c r="GX42" s="6"/>
      <c r="GY42" s="6"/>
      <c r="GZ42" s="6"/>
      <c r="HA42" s="6"/>
      <c r="HB42" s="6"/>
      <c r="HC42" s="6"/>
      <c r="HD42" s="6"/>
      <c r="HE42" s="6"/>
      <c r="HF42" s="6"/>
      <c r="HG42" s="6"/>
      <c r="HH42" s="6"/>
      <c r="HI42" s="6"/>
      <c r="HJ42" s="6"/>
      <c r="HK42" s="6"/>
      <c r="HL42" s="6"/>
      <c r="HM42" s="6"/>
      <c r="HN42" s="6"/>
      <c r="HO42" s="6"/>
      <c r="HP42" s="6"/>
      <c r="HQ42" s="6"/>
      <c r="HR42" s="6"/>
      <c r="HS42" s="6"/>
      <c r="HT42" s="6"/>
      <c r="HU42" s="6"/>
      <c r="HV42" s="6"/>
      <c r="HW42" s="6"/>
      <c r="HX42" s="6"/>
      <c r="HY42" s="6"/>
      <c r="HZ42" s="6"/>
      <c r="IA42" s="6"/>
      <c r="IB42" s="6"/>
      <c r="IC42" s="6"/>
      <c r="ID42" s="6"/>
      <c r="IE42" s="6"/>
      <c r="IF42" s="6"/>
      <c r="IG42" s="6"/>
      <c r="IH42" s="6"/>
      <c r="II42" s="6"/>
      <c r="IJ42" s="6"/>
      <c r="IK42" s="6"/>
      <c r="IL42" s="6"/>
      <c r="IM42" s="6"/>
      <c r="IN42" s="6"/>
      <c r="IO42" s="6"/>
      <c r="IP42" s="6"/>
      <c r="IQ42" s="6"/>
      <c r="IR42" s="6"/>
      <c r="IS42" s="6"/>
      <c r="IT42" s="6"/>
      <c r="IU42" s="6"/>
    </row>
    <row r="43" spans="1:255" ht="15" customHeight="1" x14ac:dyDescent="0.25">
      <c r="A43" s="2" t="str">
        <f>'WG Opening'!A58</f>
        <v>4.16</v>
      </c>
      <c r="B43" s="8" t="str">
        <f>'WG Opening'!B58</f>
        <v>DT</v>
      </c>
      <c r="C43" s="8" t="str">
        <f>'WG Opening'!C58</f>
        <v>TG 14 IR UWB AHN New Standard - IN HIBERNATION</v>
      </c>
      <c r="D43" s="2" t="str">
        <f>'WG Opening'!D58</f>
        <v>Beecher</v>
      </c>
      <c r="E43" s="145">
        <v>0</v>
      </c>
      <c r="F43" s="147">
        <f t="shared" si="1"/>
        <v>0.46805555555555545</v>
      </c>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c r="DM43" s="6"/>
      <c r="DN43" s="6"/>
      <c r="DO43" s="6"/>
      <c r="DP43" s="6"/>
      <c r="DQ43" s="6"/>
      <c r="DR43" s="6"/>
      <c r="DS43" s="6"/>
      <c r="DT43" s="6"/>
      <c r="DU43" s="6"/>
      <c r="DV43" s="6"/>
      <c r="DW43" s="6"/>
      <c r="DX43" s="6"/>
      <c r="DY43" s="6"/>
      <c r="DZ43" s="6"/>
      <c r="EA43" s="6"/>
      <c r="EB43" s="6"/>
      <c r="EC43" s="6"/>
      <c r="ED43" s="6"/>
      <c r="EE43" s="6"/>
      <c r="EF43" s="6"/>
      <c r="EG43" s="6"/>
      <c r="EH43" s="6"/>
      <c r="EI43" s="6"/>
      <c r="EJ43" s="6"/>
      <c r="EK43" s="6"/>
      <c r="EL43" s="6"/>
      <c r="EM43" s="6"/>
      <c r="EN43" s="6"/>
      <c r="EO43" s="6"/>
      <c r="EP43" s="6"/>
      <c r="EQ43" s="6"/>
      <c r="ER43" s="6"/>
      <c r="ES43" s="6"/>
      <c r="ET43" s="6"/>
      <c r="EU43" s="6"/>
      <c r="EV43" s="6"/>
      <c r="EW43" s="6"/>
      <c r="EX43" s="6"/>
      <c r="EY43" s="6"/>
      <c r="EZ43" s="6"/>
      <c r="FA43" s="6"/>
      <c r="FB43" s="6"/>
      <c r="FC43" s="6"/>
      <c r="FD43" s="6"/>
      <c r="FE43" s="6"/>
      <c r="FF43" s="6"/>
      <c r="FG43" s="6"/>
      <c r="FH43" s="6"/>
      <c r="FI43" s="6"/>
      <c r="FJ43" s="6"/>
      <c r="FK43" s="6"/>
      <c r="FL43" s="6"/>
      <c r="FM43" s="6"/>
      <c r="FN43" s="6"/>
      <c r="FO43" s="6"/>
      <c r="FP43" s="6"/>
      <c r="FQ43" s="6"/>
      <c r="FR43" s="6"/>
      <c r="FS43" s="6"/>
      <c r="FT43" s="6"/>
      <c r="FU43" s="6"/>
      <c r="FV43" s="6"/>
      <c r="FW43" s="6"/>
      <c r="FX43" s="6"/>
      <c r="FY43" s="6"/>
      <c r="FZ43" s="6"/>
      <c r="GA43" s="6"/>
      <c r="GB43" s="6"/>
      <c r="GC43" s="6"/>
      <c r="GD43" s="6"/>
      <c r="GE43" s="6"/>
      <c r="GF43" s="6"/>
      <c r="GG43" s="6"/>
      <c r="GH43" s="6"/>
      <c r="GI43" s="6"/>
      <c r="GJ43" s="6"/>
      <c r="GK43" s="6"/>
      <c r="GL43" s="6"/>
      <c r="GM43" s="6"/>
      <c r="GN43" s="6"/>
      <c r="GO43" s="6"/>
      <c r="GP43" s="6"/>
      <c r="GQ43" s="6"/>
      <c r="GR43" s="6"/>
      <c r="GS43" s="6"/>
      <c r="GT43" s="6"/>
      <c r="GU43" s="6"/>
      <c r="GV43" s="6"/>
      <c r="GW43" s="6"/>
      <c r="GX43" s="6"/>
      <c r="GY43" s="6"/>
      <c r="GZ43" s="6"/>
      <c r="HA43" s="6"/>
      <c r="HB43" s="6"/>
      <c r="HC43" s="6"/>
      <c r="HD43" s="6"/>
      <c r="HE43" s="6"/>
      <c r="HF43" s="6"/>
      <c r="HG43" s="6"/>
      <c r="HH43" s="6"/>
      <c r="HI43" s="6"/>
      <c r="HJ43" s="6"/>
      <c r="HK43" s="6"/>
      <c r="HL43" s="6"/>
      <c r="HM43" s="6"/>
      <c r="HN43" s="6"/>
      <c r="HO43" s="6"/>
      <c r="HP43" s="6"/>
      <c r="HQ43" s="6"/>
      <c r="HR43" s="6"/>
      <c r="HS43" s="6"/>
      <c r="HT43" s="6"/>
      <c r="HU43" s="6"/>
      <c r="HV43" s="6"/>
      <c r="HW43" s="6"/>
      <c r="HX43" s="6"/>
      <c r="HY43" s="6"/>
      <c r="HZ43" s="6"/>
      <c r="IA43" s="6"/>
      <c r="IB43" s="6"/>
      <c r="IC43" s="6"/>
      <c r="ID43" s="6"/>
      <c r="IE43" s="6"/>
      <c r="IF43" s="6"/>
      <c r="IG43" s="6"/>
      <c r="IH43" s="6"/>
      <c r="II43" s="6"/>
      <c r="IJ43" s="6"/>
      <c r="IK43" s="6"/>
      <c r="IL43" s="6"/>
      <c r="IM43" s="6"/>
      <c r="IN43" s="6"/>
      <c r="IO43" s="6"/>
      <c r="IP43" s="6"/>
      <c r="IQ43" s="6"/>
      <c r="IR43" s="6"/>
      <c r="IS43" s="6"/>
      <c r="IT43" s="6"/>
      <c r="IU43" s="6"/>
    </row>
    <row r="44" spans="1:255" ht="15" customHeight="1" x14ac:dyDescent="0.25">
      <c r="A44" s="2" t="str">
        <f>'WG Opening'!A59</f>
        <v>4.17</v>
      </c>
      <c r="B44" s="8" t="str">
        <f>'WG Opening'!B59</f>
        <v>DT</v>
      </c>
      <c r="C44" s="8" t="str">
        <f>'WG Opening'!C59</f>
        <v>TG 15 NB AHN New Standard - IN HIBERNATION</v>
      </c>
      <c r="D44" s="2" t="str">
        <f>'WG Opening'!D59</f>
        <v>Powell</v>
      </c>
      <c r="E44" s="145">
        <v>0</v>
      </c>
      <c r="F44" s="147">
        <f t="shared" si="1"/>
        <v>0.46805555555555545</v>
      </c>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6"/>
      <c r="DI44" s="6"/>
      <c r="DJ44" s="6"/>
      <c r="DK44" s="6"/>
      <c r="DL44" s="6"/>
      <c r="DM44" s="6"/>
      <c r="DN44" s="6"/>
      <c r="DO44" s="6"/>
      <c r="DP44" s="6"/>
      <c r="DQ44" s="6"/>
      <c r="DR44" s="6"/>
      <c r="DS44" s="6"/>
      <c r="DT44" s="6"/>
      <c r="DU44" s="6"/>
      <c r="DV44" s="6"/>
      <c r="DW44" s="6"/>
      <c r="DX44" s="6"/>
      <c r="DY44" s="6"/>
      <c r="DZ44" s="6"/>
      <c r="EA44" s="6"/>
      <c r="EB44" s="6"/>
      <c r="EC44" s="6"/>
      <c r="ED44" s="6"/>
      <c r="EE44" s="6"/>
      <c r="EF44" s="6"/>
      <c r="EG44" s="6"/>
      <c r="EH44" s="6"/>
      <c r="EI44" s="6"/>
      <c r="EJ44" s="6"/>
      <c r="EK44" s="6"/>
      <c r="EL44" s="6"/>
      <c r="EM44" s="6"/>
      <c r="EN44" s="6"/>
      <c r="EO44" s="6"/>
      <c r="EP44" s="6"/>
      <c r="EQ44" s="6"/>
      <c r="ER44" s="6"/>
      <c r="ES44" s="6"/>
      <c r="ET44" s="6"/>
      <c r="EU44" s="6"/>
      <c r="EV44" s="6"/>
      <c r="EW44" s="6"/>
      <c r="EX44" s="6"/>
      <c r="EY44" s="6"/>
      <c r="EZ44" s="6"/>
      <c r="FA44" s="6"/>
      <c r="FB44" s="6"/>
      <c r="FC44" s="6"/>
      <c r="FD44" s="6"/>
      <c r="FE44" s="6"/>
      <c r="FF44" s="6"/>
      <c r="FG44" s="6"/>
      <c r="FH44" s="6"/>
      <c r="FI44" s="6"/>
      <c r="FJ44" s="6"/>
      <c r="FK44" s="6"/>
      <c r="FL44" s="6"/>
      <c r="FM44" s="6"/>
      <c r="FN44" s="6"/>
      <c r="FO44" s="6"/>
      <c r="FP44" s="6"/>
      <c r="FQ44" s="6"/>
      <c r="FR44" s="6"/>
      <c r="FS44" s="6"/>
      <c r="FT44" s="6"/>
      <c r="FU44" s="6"/>
      <c r="FV44" s="6"/>
      <c r="FW44" s="6"/>
      <c r="FX44" s="6"/>
      <c r="FY44" s="6"/>
      <c r="FZ44" s="6"/>
      <c r="GA44" s="6"/>
      <c r="GB44" s="6"/>
      <c r="GC44" s="6"/>
      <c r="GD44" s="6"/>
      <c r="GE44" s="6"/>
      <c r="GF44" s="6"/>
      <c r="GG44" s="6"/>
      <c r="GH44" s="6"/>
      <c r="GI44" s="6"/>
      <c r="GJ44" s="6"/>
      <c r="GK44" s="6"/>
      <c r="GL44" s="6"/>
      <c r="GM44" s="6"/>
      <c r="GN44" s="6"/>
      <c r="GO44" s="6"/>
      <c r="GP44" s="6"/>
      <c r="GQ44" s="6"/>
      <c r="GR44" s="6"/>
      <c r="GS44" s="6"/>
      <c r="GT44" s="6"/>
      <c r="GU44" s="6"/>
      <c r="GV44" s="6"/>
      <c r="GW44" s="6"/>
      <c r="GX44" s="6"/>
      <c r="GY44" s="6"/>
      <c r="GZ44" s="6"/>
      <c r="HA44" s="6"/>
      <c r="HB44" s="6"/>
      <c r="HC44" s="6"/>
      <c r="HD44" s="6"/>
      <c r="HE44" s="6"/>
      <c r="HF44" s="6"/>
      <c r="HG44" s="6"/>
      <c r="HH44" s="6"/>
      <c r="HI44" s="6"/>
      <c r="HJ44" s="6"/>
      <c r="HK44" s="6"/>
      <c r="HL44" s="6"/>
      <c r="HM44" s="6"/>
      <c r="HN44" s="6"/>
      <c r="HO44" s="6"/>
      <c r="HP44" s="6"/>
      <c r="HQ44" s="6"/>
      <c r="HR44" s="6"/>
      <c r="HS44" s="6"/>
      <c r="HT44" s="6"/>
      <c r="HU44" s="6"/>
      <c r="HV44" s="6"/>
      <c r="HW44" s="6"/>
      <c r="HX44" s="6"/>
      <c r="HY44" s="6"/>
      <c r="HZ44" s="6"/>
      <c r="IA44" s="6"/>
      <c r="IB44" s="6"/>
      <c r="IC44" s="6"/>
      <c r="ID44" s="6"/>
      <c r="IE44" s="6"/>
      <c r="IF44" s="6"/>
      <c r="IG44" s="6"/>
      <c r="IH44" s="6"/>
      <c r="II44" s="6"/>
      <c r="IJ44" s="6"/>
      <c r="IK44" s="6"/>
      <c r="IL44" s="6"/>
      <c r="IM44" s="6"/>
      <c r="IN44" s="6"/>
      <c r="IO44" s="6"/>
      <c r="IP44" s="6"/>
      <c r="IQ44" s="6"/>
      <c r="IR44" s="6"/>
      <c r="IS44" s="6"/>
      <c r="IT44" s="6"/>
      <c r="IU44" s="6"/>
    </row>
    <row r="45" spans="1:255" ht="15" customHeight="1" x14ac:dyDescent="0.25">
      <c r="A45" s="2" t="str">
        <f>'WG Opening'!A60</f>
        <v>4.18</v>
      </c>
      <c r="B45" s="8" t="str">
        <f>'WG Opening'!B60</f>
        <v>DT</v>
      </c>
      <c r="C45" s="8" t="str">
        <f>'WG Opening'!C60</f>
        <v>TG 16t Lic NB Amendment</v>
      </c>
      <c r="D45" s="2" t="str">
        <f>'WG Opening'!D60</f>
        <v>Godfrey</v>
      </c>
      <c r="E45" s="145">
        <v>2</v>
      </c>
      <c r="F45" s="147">
        <f t="shared" si="1"/>
        <v>0.46805555555555545</v>
      </c>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c r="CY45" s="6"/>
      <c r="CZ45" s="6"/>
      <c r="DA45" s="6"/>
      <c r="DB45" s="6"/>
      <c r="DC45" s="6"/>
      <c r="DD45" s="6"/>
      <c r="DE45" s="6"/>
      <c r="DF45" s="6"/>
      <c r="DG45" s="6"/>
      <c r="DH45" s="6"/>
      <c r="DI45" s="6"/>
      <c r="DJ45" s="6"/>
      <c r="DK45" s="6"/>
      <c r="DL45" s="6"/>
      <c r="DM45" s="6"/>
      <c r="DN45" s="6"/>
      <c r="DO45" s="6"/>
      <c r="DP45" s="6"/>
      <c r="DQ45" s="6"/>
      <c r="DR45" s="6"/>
      <c r="DS45" s="6"/>
      <c r="DT45" s="6"/>
      <c r="DU45" s="6"/>
      <c r="DV45" s="6"/>
      <c r="DW45" s="6"/>
      <c r="DX45" s="6"/>
      <c r="DY45" s="6"/>
      <c r="DZ45" s="6"/>
      <c r="EA45" s="6"/>
      <c r="EB45" s="6"/>
      <c r="EC45" s="6"/>
      <c r="ED45" s="6"/>
      <c r="EE45" s="6"/>
      <c r="EF45" s="6"/>
      <c r="EG45" s="6"/>
      <c r="EH45" s="6"/>
      <c r="EI45" s="6"/>
      <c r="EJ45" s="6"/>
      <c r="EK45" s="6"/>
      <c r="EL45" s="6"/>
      <c r="EM45" s="6"/>
      <c r="EN45" s="6"/>
      <c r="EO45" s="6"/>
      <c r="EP45" s="6"/>
      <c r="EQ45" s="6"/>
      <c r="ER45" s="6"/>
      <c r="ES45" s="6"/>
      <c r="ET45" s="6"/>
      <c r="EU45" s="6"/>
      <c r="EV45" s="6"/>
      <c r="EW45" s="6"/>
      <c r="EX45" s="6"/>
      <c r="EY45" s="6"/>
      <c r="EZ45" s="6"/>
      <c r="FA45" s="6"/>
      <c r="FB45" s="6"/>
      <c r="FC45" s="6"/>
      <c r="FD45" s="6"/>
      <c r="FE45" s="6"/>
      <c r="FF45" s="6"/>
      <c r="FG45" s="6"/>
      <c r="FH45" s="6"/>
      <c r="FI45" s="6"/>
      <c r="FJ45" s="6"/>
      <c r="FK45" s="6"/>
      <c r="FL45" s="6"/>
      <c r="FM45" s="6"/>
      <c r="FN45" s="6"/>
      <c r="FO45" s="6"/>
      <c r="FP45" s="6"/>
      <c r="FQ45" s="6"/>
      <c r="FR45" s="6"/>
      <c r="FS45" s="6"/>
      <c r="FT45" s="6"/>
      <c r="FU45" s="6"/>
      <c r="FV45" s="6"/>
      <c r="FW45" s="6"/>
      <c r="FX45" s="6"/>
      <c r="FY45" s="6"/>
      <c r="FZ45" s="6"/>
      <c r="GA45" s="6"/>
      <c r="GB45" s="6"/>
      <c r="GC45" s="6"/>
      <c r="GD45" s="6"/>
      <c r="GE45" s="6"/>
      <c r="GF45" s="6"/>
      <c r="GG45" s="6"/>
      <c r="GH45" s="6"/>
      <c r="GI45" s="6"/>
      <c r="GJ45" s="6"/>
      <c r="GK45" s="6"/>
      <c r="GL45" s="6"/>
      <c r="GM45" s="6"/>
      <c r="GN45" s="6"/>
      <c r="GO45" s="6"/>
      <c r="GP45" s="6"/>
      <c r="GQ45" s="6"/>
      <c r="GR45" s="6"/>
      <c r="GS45" s="6"/>
      <c r="GT45" s="6"/>
      <c r="GU45" s="6"/>
      <c r="GV45" s="6"/>
      <c r="GW45" s="6"/>
      <c r="GX45" s="6"/>
      <c r="GY45" s="6"/>
      <c r="GZ45" s="6"/>
      <c r="HA45" s="6"/>
      <c r="HB45" s="6"/>
      <c r="HC45" s="6"/>
      <c r="HD45" s="6"/>
      <c r="HE45" s="6"/>
      <c r="HF45" s="6"/>
      <c r="HG45" s="6"/>
      <c r="HH45" s="6"/>
      <c r="HI45" s="6"/>
      <c r="HJ45" s="6"/>
      <c r="HK45" s="6"/>
      <c r="HL45" s="6"/>
      <c r="HM45" s="6"/>
      <c r="HN45" s="6"/>
      <c r="HO45" s="6"/>
      <c r="HP45" s="6"/>
      <c r="HQ45" s="6"/>
      <c r="HR45" s="6"/>
      <c r="HS45" s="6"/>
      <c r="HT45" s="6"/>
      <c r="HU45" s="6"/>
      <c r="HV45" s="6"/>
      <c r="HW45" s="6"/>
      <c r="HX45" s="6"/>
      <c r="HY45" s="6"/>
      <c r="HZ45" s="6"/>
      <c r="IA45" s="6"/>
      <c r="IB45" s="6"/>
      <c r="IC45" s="6"/>
      <c r="ID45" s="6"/>
      <c r="IE45" s="6"/>
      <c r="IF45" s="6"/>
      <c r="IG45" s="6"/>
      <c r="IH45" s="6"/>
      <c r="II45" s="6"/>
      <c r="IJ45" s="6"/>
      <c r="IK45" s="6"/>
      <c r="IL45" s="6"/>
      <c r="IM45" s="6"/>
      <c r="IN45" s="6"/>
      <c r="IO45" s="6"/>
      <c r="IP45" s="6"/>
      <c r="IQ45" s="6"/>
      <c r="IR45" s="6"/>
      <c r="IS45" s="6"/>
      <c r="IT45" s="6"/>
      <c r="IU45" s="6"/>
    </row>
    <row r="46" spans="1:255" ht="15" customHeight="1" x14ac:dyDescent="0.25">
      <c r="A46" s="2">
        <v>4.1900000000000004</v>
      </c>
      <c r="B46" s="8" t="str">
        <f>'WG Opening'!B61</f>
        <v>DT</v>
      </c>
      <c r="C46" s="8" t="str">
        <f>'WG Opening'!C61</f>
        <v>SC THz</v>
      </c>
      <c r="D46" s="2" t="str">
        <f>'WG Opening'!D61</f>
        <v>Kurner</v>
      </c>
      <c r="E46" s="145">
        <v>0</v>
      </c>
      <c r="F46" s="147">
        <f t="shared" si="1"/>
        <v>0.46944444444444433</v>
      </c>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K46" s="6"/>
      <c r="CL46" s="6"/>
      <c r="CM46" s="6"/>
      <c r="CN46" s="6"/>
      <c r="CO46" s="6"/>
      <c r="CP46" s="6"/>
      <c r="CQ46" s="6"/>
      <c r="CR46" s="6"/>
      <c r="CS46" s="6"/>
      <c r="CT46" s="6"/>
      <c r="CU46" s="6"/>
      <c r="CV46" s="6"/>
      <c r="CW46" s="6"/>
      <c r="CX46" s="6"/>
      <c r="CY46" s="6"/>
      <c r="CZ46" s="6"/>
      <c r="DA46" s="6"/>
      <c r="DB46" s="6"/>
      <c r="DC46" s="6"/>
      <c r="DD46" s="6"/>
      <c r="DE46" s="6"/>
      <c r="DF46" s="6"/>
      <c r="DG46" s="6"/>
      <c r="DH46" s="6"/>
      <c r="DI46" s="6"/>
      <c r="DJ46" s="6"/>
      <c r="DK46" s="6"/>
      <c r="DL46" s="6"/>
      <c r="DM46" s="6"/>
      <c r="DN46" s="6"/>
      <c r="DO46" s="6"/>
      <c r="DP46" s="6"/>
      <c r="DQ46" s="6"/>
      <c r="DR46" s="6"/>
      <c r="DS46" s="6"/>
      <c r="DT46" s="6"/>
      <c r="DU46" s="6"/>
      <c r="DV46" s="6"/>
      <c r="DW46" s="6"/>
      <c r="DX46" s="6"/>
      <c r="DY46" s="6"/>
      <c r="DZ46" s="6"/>
      <c r="EA46" s="6"/>
      <c r="EB46" s="6"/>
      <c r="EC46" s="6"/>
      <c r="ED46" s="6"/>
      <c r="EE46" s="6"/>
      <c r="EF46" s="6"/>
      <c r="EG46" s="6"/>
      <c r="EH46" s="6"/>
      <c r="EI46" s="6"/>
      <c r="EJ46" s="6"/>
      <c r="EK46" s="6"/>
      <c r="EL46" s="6"/>
      <c r="EM46" s="6"/>
      <c r="EN46" s="6"/>
      <c r="EO46" s="6"/>
      <c r="EP46" s="6"/>
      <c r="EQ46" s="6"/>
      <c r="ER46" s="6"/>
      <c r="ES46" s="6"/>
      <c r="ET46" s="6"/>
      <c r="EU46" s="6"/>
      <c r="EV46" s="6"/>
      <c r="EW46" s="6"/>
      <c r="EX46" s="6"/>
      <c r="EY46" s="6"/>
      <c r="EZ46" s="6"/>
      <c r="FA46" s="6"/>
      <c r="FB46" s="6"/>
      <c r="FC46" s="6"/>
      <c r="FD46" s="6"/>
      <c r="FE46" s="6"/>
      <c r="FF46" s="6"/>
      <c r="FG46" s="6"/>
      <c r="FH46" s="6"/>
      <c r="FI46" s="6"/>
      <c r="FJ46" s="6"/>
      <c r="FK46" s="6"/>
      <c r="FL46" s="6"/>
      <c r="FM46" s="6"/>
      <c r="FN46" s="6"/>
      <c r="FO46" s="6"/>
      <c r="FP46" s="6"/>
      <c r="FQ46" s="6"/>
      <c r="FR46" s="6"/>
      <c r="FS46" s="6"/>
      <c r="FT46" s="6"/>
      <c r="FU46" s="6"/>
      <c r="FV46" s="6"/>
      <c r="FW46" s="6"/>
      <c r="FX46" s="6"/>
      <c r="FY46" s="6"/>
      <c r="FZ46" s="6"/>
      <c r="GA46" s="6"/>
      <c r="GB46" s="6"/>
      <c r="GC46" s="6"/>
      <c r="GD46" s="6"/>
      <c r="GE46" s="6"/>
      <c r="GF46" s="6"/>
      <c r="GG46" s="6"/>
      <c r="GH46" s="6"/>
      <c r="GI46" s="6"/>
      <c r="GJ46" s="6"/>
      <c r="GK46" s="6"/>
      <c r="GL46" s="6"/>
      <c r="GM46" s="6"/>
      <c r="GN46" s="6"/>
      <c r="GO46" s="6"/>
      <c r="GP46" s="6"/>
      <c r="GQ46" s="6"/>
      <c r="GR46" s="6"/>
      <c r="GS46" s="6"/>
      <c r="GT46" s="6"/>
      <c r="GU46" s="6"/>
      <c r="GV46" s="6"/>
      <c r="GW46" s="6"/>
      <c r="GX46" s="6"/>
      <c r="GY46" s="6"/>
      <c r="GZ46" s="6"/>
      <c r="HA46" s="6"/>
      <c r="HB46" s="6"/>
      <c r="HC46" s="6"/>
      <c r="HD46" s="6"/>
      <c r="HE46" s="6"/>
      <c r="HF46" s="6"/>
      <c r="HG46" s="6"/>
      <c r="HH46" s="6"/>
      <c r="HI46" s="6"/>
      <c r="HJ46" s="6"/>
      <c r="HK46" s="6"/>
      <c r="HL46" s="6"/>
      <c r="HM46" s="6"/>
      <c r="HN46" s="6"/>
      <c r="HO46" s="6"/>
      <c r="HP46" s="6"/>
      <c r="HQ46" s="6"/>
      <c r="HR46" s="6"/>
      <c r="HS46" s="6"/>
      <c r="HT46" s="6"/>
      <c r="HU46" s="6"/>
      <c r="HV46" s="6"/>
      <c r="HW46" s="6"/>
      <c r="HX46" s="6"/>
      <c r="HY46" s="6"/>
      <c r="HZ46" s="6"/>
      <c r="IA46" s="6"/>
      <c r="IB46" s="6"/>
      <c r="IC46" s="6"/>
      <c r="ID46" s="6"/>
      <c r="IE46" s="6"/>
      <c r="IF46" s="6"/>
      <c r="IG46" s="6"/>
      <c r="IH46" s="6"/>
      <c r="II46" s="6"/>
      <c r="IJ46" s="6"/>
      <c r="IK46" s="6"/>
      <c r="IL46" s="6"/>
      <c r="IM46" s="6"/>
      <c r="IN46" s="6"/>
      <c r="IO46" s="6"/>
      <c r="IP46" s="6"/>
      <c r="IQ46" s="6"/>
      <c r="IR46" s="6"/>
      <c r="IS46" s="6"/>
      <c r="IT46" s="6"/>
      <c r="IU46" s="6"/>
    </row>
    <row r="47" spans="1:255" s="22" customFormat="1" ht="15" customHeight="1" x14ac:dyDescent="0.25">
      <c r="A47" s="149" t="s">
        <v>208</v>
      </c>
      <c r="B47" s="2" t="s">
        <v>3</v>
      </c>
      <c r="C47" s="23" t="s">
        <v>25</v>
      </c>
      <c r="D47" s="23" t="s">
        <v>143</v>
      </c>
      <c r="E47" s="146">
        <v>10</v>
      </c>
      <c r="F47" s="147">
        <f t="shared" si="1"/>
        <v>0.46944444444444433</v>
      </c>
      <c r="G47" s="78"/>
      <c r="H47" s="64"/>
      <c r="I47" s="64"/>
      <c r="J47" s="2"/>
    </row>
    <row r="48" spans="1:255" customFormat="1" ht="15" customHeight="1" x14ac:dyDescent="0.25">
      <c r="A48" s="2">
        <v>4.21</v>
      </c>
      <c r="B48" s="2" t="s">
        <v>3</v>
      </c>
      <c r="C48" s="23"/>
      <c r="D48" s="23"/>
      <c r="E48" s="146">
        <v>0</v>
      </c>
      <c r="F48" s="147">
        <f t="shared" si="1"/>
        <v>0.47638888888888875</v>
      </c>
      <c r="G48" s="78"/>
      <c r="H48" s="64"/>
      <c r="I48" s="64"/>
      <c r="J48" s="2"/>
    </row>
    <row r="49" spans="1:255" customFormat="1" ht="15" customHeight="1" x14ac:dyDescent="0.25">
      <c r="A49" s="2">
        <v>4.22</v>
      </c>
      <c r="B49" s="2" t="s">
        <v>3</v>
      </c>
      <c r="C49" s="23"/>
      <c r="D49" s="23"/>
      <c r="E49" s="146">
        <v>0</v>
      </c>
      <c r="F49" s="147">
        <f t="shared" si="1"/>
        <v>0.47638888888888875</v>
      </c>
      <c r="G49" s="78"/>
      <c r="H49" s="64"/>
      <c r="I49" s="64"/>
      <c r="J49" s="2"/>
    </row>
    <row r="50" spans="1:255" customFormat="1" ht="15" customHeight="1" x14ac:dyDescent="0.25">
      <c r="A50" s="2">
        <v>4.2300000000000004</v>
      </c>
      <c r="B50" s="2" t="s">
        <v>3</v>
      </c>
      <c r="C50" s="23"/>
      <c r="D50" s="23"/>
      <c r="E50" s="146">
        <v>0</v>
      </c>
      <c r="F50" s="147">
        <f t="shared" si="1"/>
        <v>0.47638888888888875</v>
      </c>
      <c r="G50" s="78"/>
      <c r="H50" s="64"/>
      <c r="I50" s="64"/>
      <c r="J50" s="2"/>
    </row>
    <row r="51" spans="1:255" ht="15" customHeight="1" x14ac:dyDescent="0.25">
      <c r="A51" s="4"/>
      <c r="B51" s="2"/>
      <c r="C51" s="12"/>
      <c r="D51" s="2"/>
      <c r="E51" s="145">
        <v>0</v>
      </c>
      <c r="F51" s="147">
        <f t="shared" si="1"/>
        <v>0.47638888888888875</v>
      </c>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S51" s="6"/>
      <c r="BT51" s="6"/>
      <c r="BU51" s="6"/>
      <c r="BV51" s="6"/>
      <c r="BW51" s="6"/>
      <c r="BX51" s="6"/>
      <c r="BY51" s="6"/>
      <c r="BZ51" s="6"/>
      <c r="CA51" s="6"/>
      <c r="CB51" s="6"/>
      <c r="CC51" s="6"/>
      <c r="CD51" s="6"/>
      <c r="CE51" s="6"/>
      <c r="CF51" s="6"/>
      <c r="CG51" s="6"/>
      <c r="CH51" s="6"/>
      <c r="CI51" s="6"/>
      <c r="CJ51" s="6"/>
      <c r="CK51" s="6"/>
      <c r="CL51" s="6"/>
      <c r="CM51" s="6"/>
      <c r="CN51" s="6"/>
      <c r="CO51" s="6"/>
      <c r="CP51" s="6"/>
      <c r="CQ51" s="6"/>
      <c r="CR51" s="6"/>
      <c r="CS51" s="6"/>
      <c r="CT51" s="6"/>
      <c r="CU51" s="6"/>
      <c r="CV51" s="6"/>
      <c r="CW51" s="6"/>
      <c r="CX51" s="6"/>
      <c r="CY51" s="6"/>
      <c r="CZ51" s="6"/>
      <c r="DA51" s="6"/>
      <c r="DB51" s="6"/>
      <c r="DC51" s="6"/>
      <c r="DD51" s="6"/>
      <c r="DE51" s="6"/>
      <c r="DF51" s="6"/>
      <c r="DG51" s="6"/>
      <c r="DH51" s="6"/>
      <c r="DI51" s="6"/>
      <c r="DJ51" s="6"/>
      <c r="DK51" s="6"/>
      <c r="DL51" s="6"/>
      <c r="DM51" s="6"/>
      <c r="DN51" s="6"/>
      <c r="DO51" s="6"/>
      <c r="DP51" s="6"/>
      <c r="DQ51" s="6"/>
      <c r="DR51" s="6"/>
      <c r="DS51" s="6"/>
      <c r="DT51" s="6"/>
      <c r="DU51" s="6"/>
      <c r="DV51" s="6"/>
      <c r="DW51" s="6"/>
      <c r="DX51" s="6"/>
      <c r="DY51" s="6"/>
      <c r="DZ51" s="6"/>
      <c r="EA51" s="6"/>
      <c r="EB51" s="6"/>
      <c r="EC51" s="6"/>
      <c r="ED51" s="6"/>
      <c r="EE51" s="6"/>
      <c r="EF51" s="6"/>
      <c r="EG51" s="6"/>
      <c r="EH51" s="6"/>
      <c r="EI51" s="6"/>
      <c r="EJ51" s="6"/>
      <c r="EK51" s="6"/>
      <c r="EL51" s="6"/>
      <c r="EM51" s="6"/>
      <c r="EN51" s="6"/>
      <c r="EO51" s="6"/>
      <c r="EP51" s="6"/>
      <c r="EQ51" s="6"/>
      <c r="ER51" s="6"/>
      <c r="ES51" s="6"/>
      <c r="ET51" s="6"/>
      <c r="EU51" s="6"/>
      <c r="EV51" s="6"/>
      <c r="EW51" s="6"/>
      <c r="EX51" s="6"/>
      <c r="EY51" s="6"/>
      <c r="EZ51" s="6"/>
      <c r="FA51" s="6"/>
      <c r="FB51" s="6"/>
      <c r="FC51" s="6"/>
      <c r="FD51" s="6"/>
      <c r="FE51" s="6"/>
      <c r="FF51" s="6"/>
      <c r="FG51" s="6"/>
      <c r="FH51" s="6"/>
      <c r="FI51" s="6"/>
      <c r="FJ51" s="6"/>
      <c r="FK51" s="6"/>
      <c r="FL51" s="6"/>
      <c r="FM51" s="6"/>
      <c r="FN51" s="6"/>
      <c r="FO51" s="6"/>
      <c r="FP51" s="6"/>
      <c r="FQ51" s="6"/>
      <c r="FR51" s="6"/>
      <c r="FS51" s="6"/>
      <c r="FT51" s="6"/>
      <c r="FU51" s="6"/>
      <c r="FV51" s="6"/>
      <c r="FW51" s="6"/>
      <c r="FX51" s="6"/>
      <c r="FY51" s="6"/>
      <c r="FZ51" s="6"/>
      <c r="GA51" s="6"/>
      <c r="GB51" s="6"/>
      <c r="GC51" s="6"/>
      <c r="GD51" s="6"/>
      <c r="GE51" s="6"/>
      <c r="GF51" s="6"/>
      <c r="GG51" s="6"/>
      <c r="GH51" s="6"/>
      <c r="GI51" s="6"/>
      <c r="GJ51" s="6"/>
      <c r="GK51" s="6"/>
      <c r="GL51" s="6"/>
      <c r="GM51" s="6"/>
      <c r="GN51" s="6"/>
      <c r="GO51" s="6"/>
      <c r="GP51" s="6"/>
      <c r="GQ51" s="6"/>
      <c r="GR51" s="6"/>
      <c r="GS51" s="6"/>
      <c r="GT51" s="6"/>
      <c r="GU51" s="6"/>
      <c r="GV51" s="6"/>
      <c r="GW51" s="6"/>
      <c r="GX51" s="6"/>
      <c r="GY51" s="6"/>
      <c r="GZ51" s="6"/>
      <c r="HA51" s="6"/>
      <c r="HB51" s="6"/>
      <c r="HC51" s="6"/>
      <c r="HD51" s="6"/>
      <c r="HE51" s="6"/>
      <c r="HF51" s="6"/>
      <c r="HG51" s="6"/>
      <c r="HH51" s="6"/>
      <c r="HI51" s="6"/>
      <c r="HJ51" s="6"/>
      <c r="HK51" s="6"/>
      <c r="HL51" s="6"/>
      <c r="HM51" s="6"/>
      <c r="HN51" s="6"/>
      <c r="HO51" s="6"/>
      <c r="HP51" s="6"/>
      <c r="HQ51" s="6"/>
      <c r="HR51" s="6"/>
      <c r="HS51" s="6"/>
      <c r="HT51" s="6"/>
      <c r="HU51" s="6"/>
      <c r="HV51" s="6"/>
      <c r="HW51" s="6"/>
      <c r="HX51" s="6"/>
      <c r="HY51" s="6"/>
      <c r="HZ51" s="6"/>
      <c r="IA51" s="6"/>
      <c r="IB51" s="6"/>
      <c r="IC51" s="6"/>
      <c r="ID51" s="6"/>
      <c r="IE51" s="6"/>
      <c r="IF51" s="6"/>
      <c r="IG51" s="6"/>
      <c r="IH51" s="6"/>
      <c r="II51" s="6"/>
      <c r="IJ51" s="6"/>
      <c r="IK51" s="6"/>
      <c r="IL51" s="6"/>
      <c r="IM51" s="6"/>
      <c r="IN51" s="6"/>
      <c r="IO51" s="6"/>
      <c r="IP51" s="6"/>
      <c r="IQ51" s="6"/>
      <c r="IR51" s="6"/>
      <c r="IS51" s="6"/>
      <c r="IT51" s="6"/>
      <c r="IU51" s="6"/>
    </row>
    <row r="52" spans="1:255" ht="15" customHeight="1" x14ac:dyDescent="0.25">
      <c r="A52" s="2" t="str">
        <f>'WG Opening'!A63</f>
        <v>5</v>
      </c>
      <c r="B52" s="2"/>
      <c r="C52" s="2" t="str">
        <f>'WG Opening'!C63</f>
        <v>NEW BUSINESS</v>
      </c>
      <c r="D52" s="2" t="str">
        <f>'WG Opening'!D63</f>
        <v>Powell</v>
      </c>
      <c r="E52" s="145">
        <v>1</v>
      </c>
      <c r="F52" s="147">
        <f t="shared" si="1"/>
        <v>0.47638888888888875</v>
      </c>
      <c r="G52" s="11"/>
      <c r="H52" s="11"/>
      <c r="I52" s="11"/>
      <c r="J52" s="11"/>
      <c r="K52" s="11"/>
      <c r="L52" s="11"/>
      <c r="M52" s="11"/>
      <c r="N52" s="11"/>
      <c r="O52" s="11"/>
      <c r="P52" s="11"/>
      <c r="Q52" s="11"/>
      <c r="R52" s="11"/>
      <c r="S52" s="11"/>
      <c r="T52" s="11"/>
      <c r="U52" s="11"/>
      <c r="V52" s="11"/>
      <c r="W52" s="11"/>
      <c r="X52" s="11"/>
      <c r="Y52" s="11"/>
      <c r="Z52" s="11"/>
      <c r="AA52" s="11"/>
      <c r="AB52" s="11"/>
      <c r="AC52" s="11"/>
      <c r="AD52" s="11"/>
      <c r="AE52" s="11"/>
      <c r="AF52" s="11"/>
      <c r="AG52" s="11"/>
      <c r="AH52" s="11"/>
      <c r="AI52" s="11"/>
      <c r="AJ52" s="11"/>
      <c r="AK52" s="11"/>
      <c r="AL52" s="11"/>
      <c r="AM52" s="11"/>
      <c r="AN52" s="11"/>
      <c r="AO52" s="11"/>
      <c r="AP52" s="11"/>
      <c r="AQ52" s="11"/>
      <c r="AR52" s="11"/>
      <c r="AS52" s="11"/>
      <c r="AT52" s="11"/>
      <c r="AU52" s="11"/>
      <c r="AV52" s="11"/>
      <c r="AW52" s="11"/>
      <c r="AX52" s="11"/>
      <c r="AY52" s="11"/>
      <c r="AZ52" s="11"/>
      <c r="BA52" s="11"/>
      <c r="BB52" s="11"/>
      <c r="BC52" s="11"/>
      <c r="BD52" s="11"/>
      <c r="BE52" s="11"/>
      <c r="BF52" s="11"/>
      <c r="BG52" s="11"/>
      <c r="BH52" s="11"/>
      <c r="BI52" s="11"/>
      <c r="BJ52" s="11"/>
      <c r="BK52" s="11"/>
      <c r="BL52" s="11"/>
      <c r="BM52" s="11"/>
      <c r="BN52" s="11"/>
      <c r="BO52" s="11"/>
      <c r="BP52" s="11"/>
      <c r="BQ52" s="11"/>
      <c r="BR52" s="11"/>
      <c r="BS52" s="11"/>
      <c r="BT52" s="11"/>
      <c r="BU52" s="11"/>
      <c r="BV52" s="11"/>
      <c r="BW52" s="11"/>
      <c r="BX52" s="11"/>
      <c r="BY52" s="11"/>
      <c r="BZ52" s="11"/>
      <c r="CA52" s="11"/>
      <c r="CB52" s="11"/>
      <c r="CC52" s="11"/>
      <c r="CD52" s="11"/>
      <c r="CE52" s="11"/>
      <c r="CF52" s="11"/>
      <c r="CG52" s="11"/>
      <c r="CH52" s="11"/>
      <c r="CI52" s="11"/>
      <c r="CJ52" s="11"/>
      <c r="CK52" s="11"/>
      <c r="CL52" s="11"/>
      <c r="CM52" s="11"/>
      <c r="CN52" s="11"/>
      <c r="CO52" s="11"/>
      <c r="CP52" s="11"/>
      <c r="CQ52" s="11"/>
      <c r="CR52" s="11"/>
      <c r="CS52" s="11"/>
      <c r="CT52" s="11"/>
      <c r="CU52" s="11"/>
      <c r="CV52" s="11"/>
      <c r="CW52" s="11"/>
      <c r="CX52" s="11"/>
      <c r="CY52" s="11"/>
      <c r="CZ52" s="11"/>
      <c r="DA52" s="11"/>
      <c r="DB52" s="11"/>
      <c r="DC52" s="11"/>
      <c r="DD52" s="11"/>
      <c r="DE52" s="11"/>
      <c r="DF52" s="11"/>
      <c r="DG52" s="11"/>
      <c r="DH52" s="11"/>
      <c r="DI52" s="11"/>
      <c r="DJ52" s="11"/>
      <c r="DK52" s="11"/>
      <c r="DL52" s="11"/>
      <c r="DM52" s="11"/>
      <c r="DN52" s="11"/>
      <c r="DO52" s="11"/>
      <c r="DP52" s="11"/>
      <c r="DQ52" s="11"/>
      <c r="DR52" s="11"/>
      <c r="DS52" s="11"/>
      <c r="DT52" s="11"/>
      <c r="DU52" s="11"/>
      <c r="DV52" s="11"/>
      <c r="DW52" s="11"/>
      <c r="DX52" s="11"/>
      <c r="DY52" s="11"/>
      <c r="DZ52" s="11"/>
      <c r="EA52" s="11"/>
      <c r="EB52" s="11"/>
      <c r="EC52" s="11"/>
      <c r="ED52" s="11"/>
      <c r="EE52" s="11"/>
      <c r="EF52" s="11"/>
      <c r="EG52" s="11"/>
      <c r="EH52" s="11"/>
      <c r="EI52" s="11"/>
      <c r="EJ52" s="11"/>
      <c r="EK52" s="11"/>
      <c r="EL52" s="11"/>
      <c r="EM52" s="11"/>
      <c r="EN52" s="11"/>
      <c r="EO52" s="11"/>
      <c r="EP52" s="11"/>
      <c r="EQ52" s="11"/>
      <c r="ER52" s="11"/>
      <c r="ES52" s="11"/>
      <c r="ET52" s="11"/>
      <c r="EU52" s="11"/>
      <c r="EV52" s="11"/>
      <c r="EW52" s="11"/>
      <c r="EX52" s="11"/>
      <c r="EY52" s="11"/>
      <c r="EZ52" s="11"/>
      <c r="FA52" s="11"/>
      <c r="FB52" s="11"/>
      <c r="FC52" s="11"/>
      <c r="FD52" s="11"/>
      <c r="FE52" s="11"/>
      <c r="FF52" s="11"/>
      <c r="FG52" s="11"/>
      <c r="FH52" s="11"/>
      <c r="FI52" s="11"/>
      <c r="FJ52" s="11"/>
      <c r="FK52" s="11"/>
      <c r="FL52" s="11"/>
      <c r="FM52" s="11"/>
      <c r="FN52" s="11"/>
      <c r="FO52" s="11"/>
      <c r="FP52" s="11"/>
      <c r="FQ52" s="11"/>
      <c r="FR52" s="11"/>
      <c r="FS52" s="11"/>
      <c r="FT52" s="11"/>
      <c r="FU52" s="11"/>
      <c r="FV52" s="11"/>
      <c r="FW52" s="11"/>
      <c r="FX52" s="11"/>
      <c r="FY52" s="11"/>
      <c r="FZ52" s="11"/>
      <c r="GA52" s="11"/>
      <c r="GB52" s="11"/>
      <c r="GC52" s="11"/>
      <c r="GD52" s="11"/>
      <c r="GE52" s="11"/>
      <c r="GF52" s="11"/>
      <c r="GG52" s="11"/>
      <c r="GH52" s="11"/>
      <c r="GI52" s="11"/>
      <c r="GJ52" s="11"/>
      <c r="GK52" s="11"/>
      <c r="GL52" s="11"/>
      <c r="GM52" s="11"/>
      <c r="GN52" s="11"/>
      <c r="GO52" s="11"/>
      <c r="GP52" s="11"/>
      <c r="GQ52" s="11"/>
      <c r="GR52" s="11"/>
      <c r="GS52" s="11"/>
      <c r="GT52" s="11"/>
      <c r="GU52" s="11"/>
      <c r="GV52" s="11"/>
      <c r="GW52" s="11"/>
      <c r="GX52" s="11"/>
      <c r="GY52" s="11"/>
      <c r="GZ52" s="11"/>
      <c r="HA52" s="11"/>
      <c r="HB52" s="11"/>
      <c r="HC52" s="11"/>
      <c r="HD52" s="11"/>
      <c r="HE52" s="11"/>
      <c r="HF52" s="11"/>
      <c r="HG52" s="11"/>
      <c r="HH52" s="11"/>
      <c r="HI52" s="11"/>
      <c r="HJ52" s="11"/>
      <c r="HK52" s="11"/>
      <c r="HL52" s="11"/>
      <c r="HM52" s="11"/>
      <c r="HN52" s="11"/>
      <c r="HO52" s="11"/>
      <c r="HP52" s="11"/>
      <c r="HQ52" s="11"/>
      <c r="HR52" s="11"/>
      <c r="HS52" s="11"/>
      <c r="HT52" s="11"/>
      <c r="HU52" s="11"/>
      <c r="HV52" s="11"/>
      <c r="HW52" s="11"/>
      <c r="HX52" s="11"/>
      <c r="HY52" s="11"/>
      <c r="HZ52" s="11"/>
      <c r="IA52" s="11"/>
      <c r="IB52" s="11"/>
      <c r="IC52" s="11"/>
      <c r="ID52" s="11"/>
      <c r="IE52" s="11"/>
      <c r="IF52" s="11"/>
      <c r="IG52" s="11"/>
      <c r="IH52" s="11"/>
      <c r="II52" s="11"/>
      <c r="IJ52" s="11"/>
      <c r="IK52" s="11"/>
      <c r="IL52" s="11"/>
      <c r="IM52" s="11"/>
      <c r="IN52" s="11"/>
      <c r="IO52" s="11"/>
      <c r="IP52" s="11"/>
      <c r="IQ52" s="11"/>
      <c r="IR52" s="11"/>
      <c r="IS52" s="11"/>
      <c r="IT52" s="11"/>
      <c r="IU52" s="11"/>
    </row>
    <row r="53" spans="1:255" ht="15" customHeight="1" x14ac:dyDescent="0.25">
      <c r="A53" s="19"/>
      <c r="B53" s="2"/>
      <c r="C53" s="20"/>
      <c r="D53" s="2"/>
      <c r="E53" s="145"/>
      <c r="F53" s="147">
        <f t="shared" si="1"/>
        <v>0.47708333333333319</v>
      </c>
      <c r="G53" s="6"/>
      <c r="H53" s="6"/>
      <c r="I53" s="6"/>
      <c r="J53" s="6"/>
      <c r="K53" s="6"/>
      <c r="L53" s="6"/>
      <c r="M53" s="6"/>
      <c r="N53" s="6"/>
      <c r="O53" s="6"/>
      <c r="P53" s="6"/>
      <c r="Q53" s="6"/>
      <c r="R53" s="6"/>
      <c r="S53" s="6"/>
      <c r="T53" s="6"/>
      <c r="U53" s="6"/>
      <c r="V53" s="6"/>
      <c r="W53" s="6"/>
      <c r="X53" s="6"/>
      <c r="Y53" s="6"/>
      <c r="Z53" s="6"/>
      <c r="AA53" s="6"/>
      <c r="AB53" s="6"/>
      <c r="AC53" s="6"/>
      <c r="AD53" s="6"/>
      <c r="AE53" s="6"/>
      <c r="AF53" s="6"/>
      <c r="AG53" s="6"/>
      <c r="AH53" s="6"/>
      <c r="AI53" s="6"/>
      <c r="AJ53" s="6"/>
      <c r="AK53" s="6"/>
      <c r="AL53" s="6"/>
      <c r="AM53" s="6"/>
      <c r="AN53" s="6"/>
      <c r="AO53" s="6"/>
      <c r="AP53" s="6"/>
      <c r="AQ53" s="6"/>
      <c r="AR53" s="6"/>
      <c r="AS53" s="6"/>
      <c r="AT53" s="6"/>
      <c r="AU53" s="6"/>
      <c r="AV53" s="6"/>
      <c r="AW53" s="6"/>
      <c r="AX53" s="6"/>
      <c r="AY53" s="6"/>
      <c r="AZ53" s="6"/>
      <c r="BA53" s="6"/>
      <c r="BB53" s="6"/>
      <c r="BC53" s="6"/>
      <c r="BD53" s="6"/>
      <c r="BE53" s="6"/>
      <c r="BF53" s="6"/>
      <c r="BG53" s="6"/>
      <c r="BH53" s="6"/>
      <c r="BI53" s="6"/>
      <c r="BJ53" s="6"/>
      <c r="BK53" s="6"/>
      <c r="BL53" s="6"/>
      <c r="BM53" s="6"/>
      <c r="BN53" s="6"/>
      <c r="BO53" s="6"/>
      <c r="BP53" s="6"/>
      <c r="BQ53" s="6"/>
      <c r="BR53" s="6"/>
      <c r="BS53" s="6"/>
      <c r="BT53" s="6"/>
      <c r="BU53" s="6"/>
      <c r="BV53" s="6"/>
      <c r="BW53" s="6"/>
      <c r="BX53" s="6"/>
      <c r="BY53" s="6"/>
      <c r="BZ53" s="6"/>
      <c r="CA53" s="6"/>
      <c r="CB53" s="6"/>
      <c r="CC53" s="6"/>
      <c r="CD53" s="6"/>
      <c r="CE53" s="6"/>
      <c r="CF53" s="6"/>
      <c r="CG53" s="6"/>
      <c r="CH53" s="6"/>
      <c r="CI53" s="6"/>
      <c r="CJ53" s="6"/>
      <c r="CK53" s="6"/>
      <c r="CL53" s="6"/>
      <c r="CM53" s="6"/>
      <c r="CN53" s="6"/>
      <c r="CO53" s="6"/>
      <c r="CP53" s="6"/>
      <c r="CQ53" s="6"/>
      <c r="CR53" s="6"/>
      <c r="CS53" s="6"/>
      <c r="CT53" s="6"/>
      <c r="CU53" s="6"/>
      <c r="CV53" s="6"/>
      <c r="CW53" s="6"/>
      <c r="CX53" s="6"/>
      <c r="CY53" s="6"/>
      <c r="CZ53" s="6"/>
      <c r="DA53" s="6"/>
      <c r="DB53" s="6"/>
      <c r="DC53" s="6"/>
      <c r="DD53" s="6"/>
      <c r="DE53" s="6"/>
      <c r="DF53" s="6"/>
      <c r="DG53" s="6"/>
      <c r="DH53" s="6"/>
      <c r="DI53" s="6"/>
      <c r="DJ53" s="6"/>
      <c r="DK53" s="6"/>
      <c r="DL53" s="6"/>
      <c r="DM53" s="6"/>
      <c r="DN53" s="6"/>
      <c r="DO53" s="6"/>
      <c r="DP53" s="6"/>
      <c r="DQ53" s="6"/>
      <c r="DR53" s="6"/>
      <c r="DS53" s="6"/>
      <c r="DT53" s="6"/>
      <c r="DU53" s="6"/>
      <c r="DV53" s="6"/>
      <c r="DW53" s="6"/>
      <c r="DX53" s="6"/>
      <c r="DY53" s="6"/>
      <c r="DZ53" s="6"/>
      <c r="EA53" s="6"/>
      <c r="EB53" s="6"/>
      <c r="EC53" s="6"/>
      <c r="ED53" s="6"/>
      <c r="EE53" s="6"/>
      <c r="EF53" s="6"/>
      <c r="EG53" s="6"/>
      <c r="EH53" s="6"/>
      <c r="EI53" s="6"/>
      <c r="EJ53" s="6"/>
      <c r="EK53" s="6"/>
      <c r="EL53" s="6"/>
      <c r="EM53" s="6"/>
      <c r="EN53" s="6"/>
      <c r="EO53" s="6"/>
      <c r="EP53" s="6"/>
      <c r="EQ53" s="6"/>
      <c r="ER53" s="6"/>
      <c r="ES53" s="6"/>
      <c r="ET53" s="6"/>
      <c r="EU53" s="6"/>
      <c r="EV53" s="6"/>
      <c r="EW53" s="6"/>
      <c r="EX53" s="6"/>
      <c r="EY53" s="6"/>
      <c r="EZ53" s="6"/>
      <c r="FA53" s="6"/>
      <c r="FB53" s="6"/>
      <c r="FC53" s="6"/>
      <c r="FD53" s="6"/>
      <c r="FE53" s="6"/>
      <c r="FF53" s="6"/>
      <c r="FG53" s="6"/>
      <c r="FH53" s="6"/>
      <c r="FI53" s="6"/>
      <c r="FJ53" s="6"/>
      <c r="FK53" s="6"/>
      <c r="FL53" s="6"/>
      <c r="FM53" s="6"/>
      <c r="FN53" s="6"/>
      <c r="FO53" s="6"/>
      <c r="FP53" s="6"/>
      <c r="FQ53" s="6"/>
      <c r="FR53" s="6"/>
      <c r="FS53" s="6"/>
      <c r="FT53" s="6"/>
      <c r="FU53" s="6"/>
      <c r="FV53" s="6"/>
      <c r="FW53" s="6"/>
      <c r="FX53" s="6"/>
      <c r="FY53" s="6"/>
      <c r="FZ53" s="6"/>
      <c r="GA53" s="6"/>
      <c r="GB53" s="6"/>
      <c r="GC53" s="6"/>
      <c r="GD53" s="6"/>
      <c r="GE53" s="6"/>
      <c r="GF53" s="6"/>
      <c r="GG53" s="6"/>
      <c r="GH53" s="6"/>
      <c r="GI53" s="6"/>
      <c r="GJ53" s="6"/>
      <c r="GK53" s="6"/>
      <c r="GL53" s="6"/>
      <c r="GM53" s="6"/>
      <c r="GN53" s="6"/>
      <c r="GO53" s="6"/>
      <c r="GP53" s="6"/>
      <c r="GQ53" s="6"/>
      <c r="GR53" s="6"/>
      <c r="GS53" s="6"/>
      <c r="GT53" s="6"/>
      <c r="GU53" s="6"/>
      <c r="GV53" s="6"/>
      <c r="GW53" s="6"/>
      <c r="GX53" s="6"/>
      <c r="GY53" s="6"/>
      <c r="GZ53" s="6"/>
      <c r="HA53" s="6"/>
      <c r="HB53" s="6"/>
      <c r="HC53" s="6"/>
      <c r="HD53" s="6"/>
      <c r="HE53" s="6"/>
      <c r="HF53" s="6"/>
      <c r="HG53" s="6"/>
      <c r="HH53" s="6"/>
      <c r="HI53" s="6"/>
      <c r="HJ53" s="6"/>
      <c r="HK53" s="6"/>
      <c r="HL53" s="6"/>
      <c r="HM53" s="6"/>
      <c r="HN53" s="6"/>
      <c r="HO53" s="6"/>
      <c r="HP53" s="6"/>
      <c r="HQ53" s="6"/>
      <c r="HR53" s="6"/>
      <c r="HS53" s="6"/>
      <c r="HT53" s="6"/>
      <c r="HU53" s="6"/>
      <c r="HV53" s="6"/>
      <c r="HW53" s="6"/>
      <c r="HX53" s="6"/>
      <c r="HY53" s="6"/>
      <c r="HZ53" s="6"/>
      <c r="IA53" s="6"/>
      <c r="IB53" s="6"/>
      <c r="IC53" s="6"/>
      <c r="ID53" s="6"/>
      <c r="IE53" s="6"/>
      <c r="IF53" s="6"/>
      <c r="IG53" s="6"/>
      <c r="IH53" s="6"/>
      <c r="II53" s="6"/>
      <c r="IJ53" s="6"/>
      <c r="IK53" s="6"/>
      <c r="IL53" s="6"/>
      <c r="IM53" s="6"/>
      <c r="IN53" s="6"/>
      <c r="IO53" s="6"/>
      <c r="IP53" s="6"/>
      <c r="IQ53" s="6"/>
      <c r="IR53" s="6"/>
      <c r="IS53" s="6"/>
      <c r="IT53" s="6"/>
      <c r="IU53" s="6"/>
    </row>
    <row r="54" spans="1:255" customFormat="1" ht="15" x14ac:dyDescent="0.25">
      <c r="A54" s="2">
        <f>'WG Opening'!A67</f>
        <v>6</v>
      </c>
      <c r="B54" s="2"/>
      <c r="C54" s="2" t="str">
        <f>'WG Opening'!C67</f>
        <v>AOB</v>
      </c>
      <c r="D54" s="2" t="str">
        <f>'WG Opening'!D67</f>
        <v>Powell</v>
      </c>
      <c r="E54" s="145">
        <v>1</v>
      </c>
      <c r="F54" s="147">
        <f t="shared" si="1"/>
        <v>0.47708333333333319</v>
      </c>
    </row>
    <row r="55" spans="1:255" customFormat="1" ht="15" x14ac:dyDescent="0.25">
      <c r="A55" s="4"/>
      <c r="B55" s="2"/>
      <c r="C55" s="28"/>
      <c r="D55" s="2"/>
      <c r="E55" s="145"/>
      <c r="F55" s="147">
        <f t="shared" si="1"/>
        <v>0.47777777777777763</v>
      </c>
    </row>
    <row r="56" spans="1:255" ht="15" customHeight="1" x14ac:dyDescent="0.25">
      <c r="A56" s="2" t="str">
        <f>'WG Opening'!A69</f>
        <v>7</v>
      </c>
      <c r="B56" s="2"/>
      <c r="C56" s="1" t="s">
        <v>197</v>
      </c>
      <c r="D56" s="2" t="str">
        <f>'WG Opening'!D69</f>
        <v>Powell</v>
      </c>
      <c r="E56" s="145">
        <v>1</v>
      </c>
      <c r="F56" s="147">
        <f t="shared" si="1"/>
        <v>0.47777777777777763</v>
      </c>
      <c r="G56" s="6"/>
      <c r="H56" s="6"/>
      <c r="I56" s="6"/>
      <c r="J56" s="6"/>
      <c r="K56" s="6"/>
      <c r="L56" s="6"/>
      <c r="M56" s="6"/>
      <c r="N56" s="6"/>
      <c r="O56" s="6"/>
      <c r="P56" s="6"/>
      <c r="Q56" s="6"/>
      <c r="R56" s="6"/>
      <c r="S56" s="6"/>
      <c r="T56" s="6"/>
      <c r="U56" s="6"/>
      <c r="V56" s="6"/>
      <c r="W56" s="6"/>
      <c r="X56" s="6"/>
      <c r="Y56" s="6"/>
      <c r="Z56" s="6"/>
      <c r="AA56" s="6"/>
      <c r="AB56" s="6"/>
      <c r="AC56" s="6"/>
      <c r="AD56" s="6"/>
      <c r="AE56" s="6"/>
      <c r="AF56" s="6"/>
      <c r="AG56" s="6"/>
      <c r="AH56" s="6"/>
      <c r="AI56" s="6"/>
      <c r="AJ56" s="6"/>
      <c r="AK56" s="6"/>
      <c r="AL56" s="6"/>
      <c r="AM56" s="6"/>
      <c r="AN56" s="6"/>
      <c r="AO56" s="6"/>
      <c r="AP56" s="6"/>
      <c r="AQ56" s="6"/>
      <c r="AR56" s="6"/>
      <c r="AS56" s="6"/>
      <c r="AT56" s="6"/>
      <c r="AU56" s="6"/>
      <c r="AV56" s="6"/>
      <c r="AW56" s="6"/>
      <c r="AX56" s="6"/>
      <c r="AY56" s="6"/>
      <c r="AZ56" s="6"/>
      <c r="BA56" s="6"/>
      <c r="BB56" s="6"/>
      <c r="BC56" s="6"/>
      <c r="BD56" s="6"/>
      <c r="BE56" s="6"/>
      <c r="BF56" s="6"/>
      <c r="BG56" s="6"/>
      <c r="BH56" s="6"/>
      <c r="BI56" s="6"/>
      <c r="BJ56" s="6"/>
      <c r="BK56" s="6"/>
      <c r="BL56" s="6"/>
      <c r="BM56" s="6"/>
      <c r="BN56" s="6"/>
      <c r="BO56" s="6"/>
      <c r="BP56" s="6"/>
      <c r="BQ56" s="6"/>
      <c r="BR56" s="6"/>
      <c r="BS56" s="6"/>
      <c r="BT56" s="6"/>
      <c r="BU56" s="6"/>
      <c r="BV56" s="6"/>
      <c r="BW56" s="6"/>
      <c r="BX56" s="6"/>
      <c r="BY56" s="6"/>
      <c r="BZ56" s="6"/>
      <c r="CA56" s="6"/>
      <c r="CB56" s="6"/>
      <c r="CC56" s="6"/>
      <c r="CD56" s="6"/>
      <c r="CE56" s="6"/>
      <c r="CF56" s="6"/>
      <c r="CG56" s="6"/>
      <c r="CH56" s="6"/>
      <c r="CI56" s="6"/>
      <c r="CJ56" s="6"/>
      <c r="CK56" s="6"/>
      <c r="CL56" s="6"/>
      <c r="CM56" s="6"/>
      <c r="CN56" s="6"/>
      <c r="CO56" s="6"/>
      <c r="CP56" s="6"/>
      <c r="CQ56" s="6"/>
      <c r="CR56" s="6"/>
      <c r="CS56" s="6"/>
      <c r="CT56" s="6"/>
      <c r="CU56" s="6"/>
      <c r="CV56" s="6"/>
      <c r="CW56" s="6"/>
      <c r="CX56" s="6"/>
      <c r="CY56" s="6"/>
      <c r="CZ56" s="6"/>
      <c r="DA56" s="6"/>
      <c r="DB56" s="6"/>
      <c r="DC56" s="6"/>
      <c r="DD56" s="6"/>
      <c r="DE56" s="6"/>
      <c r="DF56" s="6"/>
      <c r="DG56" s="6"/>
      <c r="DH56" s="6"/>
      <c r="DI56" s="6"/>
      <c r="DJ56" s="6"/>
      <c r="DK56" s="6"/>
      <c r="DL56" s="6"/>
      <c r="DM56" s="6"/>
      <c r="DN56" s="6"/>
      <c r="DO56" s="6"/>
      <c r="DP56" s="6"/>
      <c r="DQ56" s="6"/>
      <c r="DR56" s="6"/>
      <c r="DS56" s="6"/>
      <c r="DT56" s="6"/>
      <c r="DU56" s="6"/>
      <c r="DV56" s="6"/>
      <c r="DW56" s="6"/>
      <c r="DX56" s="6"/>
      <c r="DY56" s="6"/>
      <c r="DZ56" s="6"/>
      <c r="EA56" s="6"/>
      <c r="EB56" s="6"/>
      <c r="EC56" s="6"/>
      <c r="ED56" s="6"/>
      <c r="EE56" s="6"/>
      <c r="EF56" s="6"/>
      <c r="EG56" s="6"/>
      <c r="EH56" s="6"/>
      <c r="EI56" s="6"/>
      <c r="EJ56" s="6"/>
      <c r="EK56" s="6"/>
      <c r="EL56" s="6"/>
      <c r="EM56" s="6"/>
      <c r="EN56" s="6"/>
      <c r="EO56" s="6"/>
      <c r="EP56" s="6"/>
      <c r="EQ56" s="6"/>
      <c r="ER56" s="6"/>
      <c r="ES56" s="6"/>
      <c r="ET56" s="6"/>
      <c r="EU56" s="6"/>
      <c r="EV56" s="6"/>
      <c r="EW56" s="6"/>
      <c r="EX56" s="6"/>
      <c r="EY56" s="6"/>
      <c r="EZ56" s="6"/>
      <c r="FA56" s="6"/>
      <c r="FB56" s="6"/>
      <c r="FC56" s="6"/>
      <c r="FD56" s="6"/>
      <c r="FE56" s="6"/>
      <c r="FF56" s="6"/>
      <c r="FG56" s="6"/>
      <c r="FH56" s="6"/>
      <c r="FI56" s="6"/>
      <c r="FJ56" s="6"/>
      <c r="FK56" s="6"/>
      <c r="FL56" s="6"/>
      <c r="FM56" s="6"/>
      <c r="FN56" s="6"/>
      <c r="FO56" s="6"/>
      <c r="FP56" s="6"/>
      <c r="FQ56" s="6"/>
      <c r="FR56" s="6"/>
      <c r="FS56" s="6"/>
      <c r="FT56" s="6"/>
      <c r="FU56" s="6"/>
      <c r="FV56" s="6"/>
      <c r="FW56" s="6"/>
      <c r="FX56" s="6"/>
      <c r="FY56" s="6"/>
      <c r="FZ56" s="6"/>
      <c r="GA56" s="6"/>
      <c r="GB56" s="6"/>
      <c r="GC56" s="6"/>
      <c r="GD56" s="6"/>
      <c r="GE56" s="6"/>
      <c r="GF56" s="6"/>
      <c r="GG56" s="6"/>
      <c r="GH56" s="6"/>
      <c r="GI56" s="6"/>
      <c r="GJ56" s="6"/>
      <c r="GK56" s="6"/>
      <c r="GL56" s="6"/>
      <c r="GM56" s="6"/>
      <c r="GN56" s="6"/>
      <c r="GO56" s="6"/>
      <c r="GP56" s="6"/>
      <c r="GQ56" s="6"/>
      <c r="GR56" s="6"/>
      <c r="GS56" s="6"/>
      <c r="GT56" s="6"/>
      <c r="GU56" s="6"/>
      <c r="GV56" s="6"/>
      <c r="GW56" s="6"/>
      <c r="GX56" s="6"/>
      <c r="GY56" s="6"/>
      <c r="GZ56" s="6"/>
      <c r="HA56" s="6"/>
      <c r="HB56" s="6"/>
      <c r="HC56" s="6"/>
      <c r="HD56" s="6"/>
      <c r="HE56" s="6"/>
      <c r="HF56" s="6"/>
      <c r="HG56" s="6"/>
      <c r="HH56" s="6"/>
      <c r="HI56" s="6"/>
      <c r="HJ56" s="6"/>
      <c r="HK56" s="6"/>
      <c r="HL56" s="6"/>
      <c r="HM56" s="6"/>
      <c r="HN56" s="6"/>
      <c r="HO56" s="6"/>
      <c r="HP56" s="6"/>
      <c r="HQ56" s="6"/>
      <c r="HR56" s="6"/>
      <c r="HS56" s="6"/>
      <c r="HT56" s="6"/>
      <c r="HU56" s="6"/>
      <c r="HV56" s="6"/>
      <c r="HW56" s="6"/>
      <c r="HX56" s="6"/>
      <c r="HY56" s="6"/>
      <c r="HZ56" s="6"/>
      <c r="IA56" s="6"/>
      <c r="IB56" s="6"/>
      <c r="IC56" s="6"/>
      <c r="ID56" s="6"/>
      <c r="IE56" s="6"/>
      <c r="IF56" s="6"/>
      <c r="IG56" s="6"/>
      <c r="IH56" s="6"/>
      <c r="II56" s="6"/>
      <c r="IJ56" s="6"/>
      <c r="IK56" s="6"/>
      <c r="IL56" s="6"/>
      <c r="IM56" s="6"/>
      <c r="IN56" s="6"/>
      <c r="IO56" s="6"/>
      <c r="IP56" s="6"/>
      <c r="IQ56" s="6"/>
      <c r="IR56" s="6"/>
      <c r="IS56" s="6"/>
      <c r="IT56" s="6"/>
      <c r="IU56" s="6"/>
    </row>
    <row r="57" spans="1:255" ht="15" customHeight="1" x14ac:dyDescent="0.25">
      <c r="A57" s="4"/>
      <c r="B57" s="2"/>
      <c r="C57" s="2"/>
      <c r="D57" s="2"/>
      <c r="E57" s="141"/>
      <c r="F57" s="147">
        <f t="shared" si="1"/>
        <v>0.47847222222222208</v>
      </c>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c r="BT57" s="6"/>
      <c r="BU57" s="6"/>
      <c r="BV57" s="6"/>
      <c r="BW57" s="6"/>
      <c r="BX57" s="6"/>
      <c r="BY57" s="6"/>
      <c r="BZ57" s="6"/>
      <c r="CA57" s="6"/>
      <c r="CB57" s="6"/>
      <c r="CC57" s="6"/>
      <c r="CD57" s="6"/>
      <c r="CE57" s="6"/>
      <c r="CF57" s="6"/>
      <c r="CG57" s="6"/>
      <c r="CH57" s="6"/>
      <c r="CI57" s="6"/>
      <c r="CJ57" s="6"/>
      <c r="CK57" s="6"/>
      <c r="CL57" s="6"/>
      <c r="CM57" s="6"/>
      <c r="CN57" s="6"/>
      <c r="CO57" s="6"/>
      <c r="CP57" s="6"/>
      <c r="CQ57" s="6"/>
      <c r="CR57" s="6"/>
      <c r="CS57" s="6"/>
      <c r="CT57" s="6"/>
      <c r="CU57" s="6"/>
      <c r="CV57" s="6"/>
      <c r="CW57" s="6"/>
      <c r="CX57" s="6"/>
      <c r="CY57" s="6"/>
      <c r="CZ57" s="6"/>
      <c r="DA57" s="6"/>
      <c r="DB57" s="6"/>
      <c r="DC57" s="6"/>
      <c r="DD57" s="6"/>
      <c r="DE57" s="6"/>
      <c r="DF57" s="6"/>
      <c r="DG57" s="6"/>
      <c r="DH57" s="6"/>
      <c r="DI57" s="6"/>
      <c r="DJ57" s="6"/>
      <c r="DK57" s="6"/>
      <c r="DL57" s="6"/>
      <c r="DM57" s="6"/>
      <c r="DN57" s="6"/>
      <c r="DO57" s="6"/>
      <c r="DP57" s="6"/>
      <c r="DQ57" s="6"/>
      <c r="DR57" s="6"/>
      <c r="DS57" s="6"/>
      <c r="DT57" s="6"/>
      <c r="DU57" s="6"/>
      <c r="DV57" s="6"/>
      <c r="DW57" s="6"/>
      <c r="DX57" s="6"/>
      <c r="DY57" s="6"/>
      <c r="DZ57" s="6"/>
      <c r="EA57" s="6"/>
      <c r="EB57" s="6"/>
      <c r="EC57" s="6"/>
      <c r="ED57" s="6"/>
      <c r="EE57" s="6"/>
      <c r="EF57" s="6"/>
      <c r="EG57" s="6"/>
      <c r="EH57" s="6"/>
      <c r="EI57" s="6"/>
      <c r="EJ57" s="6"/>
      <c r="EK57" s="6"/>
      <c r="EL57" s="6"/>
      <c r="EM57" s="6"/>
      <c r="EN57" s="6"/>
      <c r="EO57" s="6"/>
      <c r="EP57" s="6"/>
      <c r="EQ57" s="6"/>
      <c r="ER57" s="6"/>
      <c r="ES57" s="6"/>
      <c r="ET57" s="6"/>
      <c r="EU57" s="6"/>
      <c r="EV57" s="6"/>
      <c r="EW57" s="6"/>
      <c r="EX57" s="6"/>
      <c r="EY57" s="6"/>
      <c r="EZ57" s="6"/>
      <c r="FA57" s="6"/>
      <c r="FB57" s="6"/>
      <c r="FC57" s="6"/>
      <c r="FD57" s="6"/>
      <c r="FE57" s="6"/>
      <c r="FF57" s="6"/>
      <c r="FG57" s="6"/>
      <c r="FH57" s="6"/>
      <c r="FI57" s="6"/>
      <c r="FJ57" s="6"/>
      <c r="FK57" s="6"/>
      <c r="FL57" s="6"/>
      <c r="FM57" s="6"/>
      <c r="FN57" s="6"/>
      <c r="FO57" s="6"/>
      <c r="FP57" s="6"/>
      <c r="FQ57" s="6"/>
      <c r="FR57" s="6"/>
      <c r="FS57" s="6"/>
      <c r="FT57" s="6"/>
      <c r="FU57" s="6"/>
      <c r="FV57" s="6"/>
      <c r="FW57" s="6"/>
      <c r="FX57" s="6"/>
      <c r="FY57" s="6"/>
      <c r="FZ57" s="6"/>
      <c r="GA57" s="6"/>
      <c r="GB57" s="6"/>
      <c r="GC57" s="6"/>
      <c r="GD57" s="6"/>
      <c r="GE57" s="6"/>
      <c r="GF57" s="6"/>
      <c r="GG57" s="6"/>
      <c r="GH57" s="6"/>
      <c r="GI57" s="6"/>
      <c r="GJ57" s="6"/>
      <c r="GK57" s="6"/>
      <c r="GL57" s="6"/>
      <c r="GM57" s="6"/>
      <c r="GN57" s="6"/>
      <c r="GO57" s="6"/>
      <c r="GP57" s="6"/>
      <c r="GQ57" s="6"/>
      <c r="GR57" s="6"/>
      <c r="GS57" s="6"/>
      <c r="GT57" s="6"/>
      <c r="GU57" s="6"/>
      <c r="GV57" s="6"/>
      <c r="GW57" s="6"/>
      <c r="GX57" s="6"/>
      <c r="GY57" s="6"/>
      <c r="GZ57" s="6"/>
      <c r="HA57" s="6"/>
      <c r="HB57" s="6"/>
      <c r="HC57" s="6"/>
      <c r="HD57" s="6"/>
      <c r="HE57" s="6"/>
      <c r="HF57" s="6"/>
      <c r="HG57" s="6"/>
      <c r="HH57" s="6"/>
      <c r="HI57" s="6"/>
      <c r="HJ57" s="6"/>
      <c r="HK57" s="6"/>
      <c r="HL57" s="6"/>
      <c r="HM57" s="6"/>
      <c r="HN57" s="6"/>
      <c r="HO57" s="6"/>
      <c r="HP57" s="6"/>
      <c r="HQ57" s="6"/>
      <c r="HR57" s="6"/>
      <c r="HS57" s="6"/>
      <c r="HT57" s="6"/>
      <c r="HU57" s="6"/>
      <c r="HV57" s="6"/>
      <c r="HW57" s="6"/>
      <c r="HX57" s="6"/>
      <c r="HY57" s="6"/>
      <c r="HZ57" s="6"/>
      <c r="IA57" s="6"/>
      <c r="IB57" s="6"/>
      <c r="IC57" s="6"/>
      <c r="ID57" s="6"/>
      <c r="IE57" s="6"/>
      <c r="IF57" s="6"/>
      <c r="IG57" s="6"/>
      <c r="IH57" s="6"/>
      <c r="II57" s="6"/>
      <c r="IJ57" s="6"/>
      <c r="IK57" s="6"/>
      <c r="IL57" s="6"/>
      <c r="IM57" s="6"/>
      <c r="IN57" s="6"/>
      <c r="IO57" s="6"/>
      <c r="IP57" s="6"/>
      <c r="IQ57" s="6"/>
      <c r="IR57" s="6"/>
      <c r="IS57" s="6"/>
      <c r="IT57" s="6"/>
      <c r="IU57" s="6"/>
    </row>
    <row r="58" spans="1:255" ht="15" customHeight="1" x14ac:dyDescent="0.25">
      <c r="A58" s="4"/>
      <c r="B58" s="2"/>
      <c r="C58" s="2"/>
      <c r="D58" s="2"/>
      <c r="E58" s="141"/>
      <c r="F58" s="147"/>
      <c r="G58" s="6"/>
      <c r="H58" s="6"/>
      <c r="I58" s="6"/>
      <c r="J58" s="6"/>
      <c r="K58" s="6"/>
      <c r="L58" s="6"/>
      <c r="M58" s="6"/>
      <c r="N58" s="6"/>
      <c r="O58" s="6"/>
      <c r="P58" s="6"/>
      <c r="Q58" s="6"/>
      <c r="R58" s="6"/>
      <c r="S58" s="6"/>
      <c r="T58" s="6"/>
      <c r="U58" s="6"/>
      <c r="V58" s="6"/>
      <c r="W58" s="6"/>
      <c r="X58" s="6"/>
      <c r="Y58" s="6"/>
      <c r="Z58" s="6"/>
      <c r="AA58" s="6"/>
      <c r="AB58" s="6"/>
      <c r="AC58" s="6"/>
      <c r="AD58" s="6"/>
      <c r="AE58" s="6"/>
      <c r="AF58" s="6"/>
      <c r="AG58" s="6"/>
      <c r="AH58" s="6"/>
      <c r="AI58" s="6"/>
      <c r="AJ58" s="6"/>
      <c r="AK58" s="6"/>
      <c r="AL58" s="6"/>
      <c r="AM58" s="6"/>
      <c r="AN58" s="6"/>
      <c r="AO58" s="6"/>
      <c r="AP58" s="6"/>
      <c r="AQ58" s="6"/>
      <c r="AR58" s="6"/>
      <c r="AS58" s="6"/>
      <c r="AT58" s="6"/>
      <c r="AU58" s="6"/>
      <c r="AV58" s="6"/>
      <c r="AW58" s="6"/>
      <c r="AX58" s="6"/>
      <c r="AY58" s="6"/>
      <c r="AZ58" s="6"/>
      <c r="BA58" s="6"/>
      <c r="BB58" s="6"/>
      <c r="BC58" s="6"/>
      <c r="BD58" s="6"/>
      <c r="BE58" s="6"/>
      <c r="BF58" s="6"/>
      <c r="BG58" s="6"/>
      <c r="BH58" s="6"/>
      <c r="BI58" s="6"/>
      <c r="BJ58" s="6"/>
      <c r="BK58" s="6"/>
      <c r="BL58" s="6"/>
      <c r="BM58" s="6"/>
      <c r="BN58" s="6"/>
      <c r="BO58" s="6"/>
      <c r="BP58" s="6"/>
      <c r="BQ58" s="6"/>
      <c r="BR58" s="6"/>
      <c r="BS58" s="6"/>
      <c r="BT58" s="6"/>
      <c r="BU58" s="6"/>
      <c r="BV58" s="6"/>
      <c r="BW58" s="6"/>
      <c r="BX58" s="6"/>
      <c r="BY58" s="6"/>
      <c r="BZ58" s="6"/>
      <c r="CA58" s="6"/>
      <c r="CB58" s="6"/>
      <c r="CC58" s="6"/>
      <c r="CD58" s="6"/>
      <c r="CE58" s="6"/>
      <c r="CF58" s="6"/>
      <c r="CG58" s="6"/>
      <c r="CH58" s="6"/>
      <c r="CI58" s="6"/>
      <c r="CJ58" s="6"/>
      <c r="CK58" s="6"/>
      <c r="CL58" s="6"/>
      <c r="CM58" s="6"/>
      <c r="CN58" s="6"/>
      <c r="CO58" s="6"/>
      <c r="CP58" s="6"/>
      <c r="CQ58" s="6"/>
      <c r="CR58" s="6"/>
      <c r="CS58" s="6"/>
      <c r="CT58" s="6"/>
      <c r="CU58" s="6"/>
      <c r="CV58" s="6"/>
      <c r="CW58" s="6"/>
      <c r="CX58" s="6"/>
      <c r="CY58" s="6"/>
      <c r="CZ58" s="6"/>
      <c r="DA58" s="6"/>
      <c r="DB58" s="6"/>
      <c r="DC58" s="6"/>
      <c r="DD58" s="6"/>
      <c r="DE58" s="6"/>
      <c r="DF58" s="6"/>
      <c r="DG58" s="6"/>
      <c r="DH58" s="6"/>
      <c r="DI58" s="6"/>
      <c r="DJ58" s="6"/>
      <c r="DK58" s="6"/>
      <c r="DL58" s="6"/>
      <c r="DM58" s="6"/>
      <c r="DN58" s="6"/>
      <c r="DO58" s="6"/>
      <c r="DP58" s="6"/>
      <c r="DQ58" s="6"/>
      <c r="DR58" s="6"/>
      <c r="DS58" s="6"/>
      <c r="DT58" s="6"/>
      <c r="DU58" s="6"/>
      <c r="DV58" s="6"/>
      <c r="DW58" s="6"/>
      <c r="DX58" s="6"/>
      <c r="DY58" s="6"/>
      <c r="DZ58" s="6"/>
      <c r="EA58" s="6"/>
      <c r="EB58" s="6"/>
      <c r="EC58" s="6"/>
      <c r="ED58" s="6"/>
      <c r="EE58" s="6"/>
      <c r="EF58" s="6"/>
      <c r="EG58" s="6"/>
      <c r="EH58" s="6"/>
      <c r="EI58" s="6"/>
      <c r="EJ58" s="6"/>
      <c r="EK58" s="6"/>
      <c r="EL58" s="6"/>
      <c r="EM58" s="6"/>
      <c r="EN58" s="6"/>
      <c r="EO58" s="6"/>
      <c r="EP58" s="6"/>
      <c r="EQ58" s="6"/>
      <c r="ER58" s="6"/>
      <c r="ES58" s="6"/>
      <c r="ET58" s="6"/>
      <c r="EU58" s="6"/>
      <c r="EV58" s="6"/>
      <c r="EW58" s="6"/>
      <c r="EX58" s="6"/>
      <c r="EY58" s="6"/>
      <c r="EZ58" s="6"/>
      <c r="FA58" s="6"/>
      <c r="FB58" s="6"/>
      <c r="FC58" s="6"/>
      <c r="FD58" s="6"/>
      <c r="FE58" s="6"/>
      <c r="FF58" s="6"/>
      <c r="FG58" s="6"/>
      <c r="FH58" s="6"/>
      <c r="FI58" s="6"/>
      <c r="FJ58" s="6"/>
      <c r="FK58" s="6"/>
      <c r="FL58" s="6"/>
      <c r="FM58" s="6"/>
      <c r="FN58" s="6"/>
      <c r="FO58" s="6"/>
      <c r="FP58" s="6"/>
      <c r="FQ58" s="6"/>
      <c r="FR58" s="6"/>
      <c r="FS58" s="6"/>
      <c r="FT58" s="6"/>
      <c r="FU58" s="6"/>
      <c r="FV58" s="6"/>
      <c r="FW58" s="6"/>
      <c r="FX58" s="6"/>
      <c r="FY58" s="6"/>
      <c r="FZ58" s="6"/>
      <c r="GA58" s="6"/>
      <c r="GB58" s="6"/>
      <c r="GC58" s="6"/>
      <c r="GD58" s="6"/>
      <c r="GE58" s="6"/>
      <c r="GF58" s="6"/>
      <c r="GG58" s="6"/>
      <c r="GH58" s="6"/>
      <c r="GI58" s="6"/>
      <c r="GJ58" s="6"/>
      <c r="GK58" s="6"/>
      <c r="GL58" s="6"/>
      <c r="GM58" s="6"/>
      <c r="GN58" s="6"/>
      <c r="GO58" s="6"/>
      <c r="GP58" s="6"/>
      <c r="GQ58" s="6"/>
      <c r="GR58" s="6"/>
      <c r="GS58" s="6"/>
      <c r="GT58" s="6"/>
      <c r="GU58" s="6"/>
      <c r="GV58" s="6"/>
      <c r="GW58" s="6"/>
      <c r="GX58" s="6"/>
      <c r="GY58" s="6"/>
      <c r="GZ58" s="6"/>
      <c r="HA58" s="6"/>
      <c r="HB58" s="6"/>
      <c r="HC58" s="6"/>
      <c r="HD58" s="6"/>
      <c r="HE58" s="6"/>
      <c r="HF58" s="6"/>
      <c r="HG58" s="6"/>
      <c r="HH58" s="6"/>
      <c r="HI58" s="6"/>
      <c r="HJ58" s="6"/>
      <c r="HK58" s="6"/>
      <c r="HL58" s="6"/>
      <c r="HM58" s="6"/>
      <c r="HN58" s="6"/>
      <c r="HO58" s="6"/>
      <c r="HP58" s="6"/>
      <c r="HQ58" s="6"/>
      <c r="HR58" s="6"/>
      <c r="HS58" s="6"/>
      <c r="HT58" s="6"/>
      <c r="HU58" s="6"/>
      <c r="HV58" s="6"/>
      <c r="HW58" s="6"/>
      <c r="HX58" s="6"/>
      <c r="HY58" s="6"/>
      <c r="HZ58" s="6"/>
      <c r="IA58" s="6"/>
      <c r="IB58" s="6"/>
      <c r="IC58" s="6"/>
      <c r="ID58" s="6"/>
      <c r="IE58" s="6"/>
      <c r="IF58" s="6"/>
      <c r="IG58" s="6"/>
      <c r="IH58" s="6"/>
      <c r="II58" s="6"/>
      <c r="IJ58" s="6"/>
      <c r="IK58" s="6"/>
      <c r="IL58" s="6"/>
      <c r="IM58" s="6"/>
      <c r="IN58" s="6"/>
      <c r="IO58" s="6"/>
      <c r="IP58" s="6"/>
      <c r="IQ58" s="6"/>
      <c r="IR58" s="6"/>
      <c r="IS58" s="6"/>
      <c r="IT58" s="6"/>
      <c r="IU58" s="6"/>
    </row>
    <row r="59" spans="1:255" ht="15" customHeight="1" x14ac:dyDescent="0.25">
      <c r="A59" s="19"/>
      <c r="B59" s="2" t="s">
        <v>5</v>
      </c>
      <c r="C59" s="5" t="str">
        <f>'WG Opening'!C72</f>
        <v>ME - Motion, External        MI - Motion, Internal</v>
      </c>
      <c r="D59" s="2"/>
      <c r="E59" s="141" t="s">
        <v>5</v>
      </c>
      <c r="F59" s="147"/>
      <c r="G59" s="17"/>
      <c r="H59" s="17"/>
      <c r="I59" s="17"/>
      <c r="J59" s="17"/>
      <c r="K59" s="17"/>
      <c r="L59" s="17"/>
      <c r="M59" s="17"/>
      <c r="N59" s="17"/>
      <c r="O59" s="17"/>
      <c r="P59" s="17"/>
      <c r="Q59" s="17"/>
      <c r="R59" s="17"/>
      <c r="S59" s="17"/>
      <c r="T59" s="17"/>
      <c r="U59" s="17"/>
      <c r="V59" s="17"/>
      <c r="W59" s="17"/>
      <c r="X59" s="17"/>
      <c r="Y59" s="17"/>
      <c r="Z59" s="17"/>
      <c r="AA59" s="17"/>
      <c r="AB59" s="17"/>
      <c r="AC59" s="17"/>
      <c r="AD59" s="17"/>
      <c r="AE59" s="17"/>
      <c r="AF59" s="17"/>
      <c r="AG59" s="17"/>
      <c r="AH59" s="17"/>
      <c r="AI59" s="17"/>
      <c r="AJ59" s="17"/>
      <c r="AK59" s="17"/>
      <c r="AL59" s="17"/>
      <c r="AM59" s="17"/>
      <c r="AN59" s="17"/>
      <c r="AO59" s="17"/>
      <c r="AP59" s="17"/>
      <c r="AQ59" s="17"/>
      <c r="AR59" s="17"/>
      <c r="AS59" s="17"/>
      <c r="AT59" s="17"/>
      <c r="AU59" s="17"/>
      <c r="AV59" s="17"/>
      <c r="AW59" s="17"/>
      <c r="AX59" s="17"/>
      <c r="AY59" s="17"/>
      <c r="AZ59" s="17"/>
      <c r="BA59" s="17"/>
      <c r="BB59" s="17"/>
      <c r="BC59" s="17"/>
      <c r="BD59" s="17"/>
      <c r="BE59" s="17"/>
      <c r="BF59" s="17"/>
      <c r="BG59" s="17"/>
      <c r="BH59" s="17"/>
      <c r="BI59" s="17"/>
      <c r="BJ59" s="17"/>
      <c r="BK59" s="17"/>
      <c r="BL59" s="17"/>
      <c r="BM59" s="17"/>
      <c r="BN59" s="17"/>
      <c r="BO59" s="17"/>
      <c r="BP59" s="17"/>
      <c r="BQ59" s="17"/>
      <c r="BR59" s="17"/>
      <c r="BS59" s="17"/>
      <c r="BT59" s="17"/>
      <c r="BU59" s="17"/>
      <c r="BV59" s="17"/>
      <c r="BW59" s="17"/>
      <c r="BX59" s="17"/>
      <c r="BY59" s="17"/>
      <c r="BZ59" s="17"/>
      <c r="CA59" s="17"/>
      <c r="CB59" s="17"/>
      <c r="CC59" s="17"/>
      <c r="CD59" s="17"/>
      <c r="CE59" s="17"/>
      <c r="CF59" s="17"/>
      <c r="CG59" s="17"/>
      <c r="CH59" s="17"/>
      <c r="CI59" s="17"/>
      <c r="CJ59" s="17"/>
      <c r="CK59" s="17"/>
      <c r="CL59" s="17"/>
      <c r="CM59" s="17"/>
      <c r="CN59" s="17"/>
      <c r="CO59" s="17"/>
      <c r="CP59" s="17"/>
      <c r="CQ59" s="17"/>
      <c r="CR59" s="17"/>
      <c r="CS59" s="17"/>
      <c r="CT59" s="17"/>
      <c r="CU59" s="17"/>
      <c r="CV59" s="17"/>
      <c r="CW59" s="17"/>
      <c r="CX59" s="17"/>
      <c r="CY59" s="17"/>
      <c r="CZ59" s="17"/>
      <c r="DA59" s="17"/>
      <c r="DB59" s="17"/>
      <c r="DC59" s="17"/>
      <c r="DD59" s="17"/>
      <c r="DE59" s="17"/>
      <c r="DF59" s="17"/>
      <c r="DG59" s="17"/>
      <c r="DH59" s="17"/>
      <c r="DI59" s="17"/>
      <c r="DJ59" s="17"/>
      <c r="DK59" s="17"/>
      <c r="DL59" s="17"/>
      <c r="DM59" s="17"/>
      <c r="DN59" s="17"/>
      <c r="DO59" s="17"/>
      <c r="DP59" s="17"/>
      <c r="DQ59" s="17"/>
      <c r="DR59" s="17"/>
      <c r="DS59" s="17"/>
      <c r="DT59" s="17"/>
      <c r="DU59" s="17"/>
      <c r="DV59" s="17"/>
      <c r="DW59" s="17"/>
      <c r="DX59" s="17"/>
      <c r="DY59" s="17"/>
      <c r="DZ59" s="17"/>
      <c r="EA59" s="17"/>
      <c r="EB59" s="17"/>
      <c r="EC59" s="17"/>
      <c r="ED59" s="17"/>
      <c r="EE59" s="17"/>
      <c r="EF59" s="17"/>
      <c r="EG59" s="17"/>
      <c r="EH59" s="17"/>
      <c r="EI59" s="17"/>
      <c r="EJ59" s="17"/>
      <c r="EK59" s="17"/>
      <c r="EL59" s="17"/>
      <c r="EM59" s="17"/>
      <c r="EN59" s="17"/>
      <c r="EO59" s="17"/>
      <c r="EP59" s="17"/>
      <c r="EQ59" s="17"/>
      <c r="ER59" s="17"/>
      <c r="ES59" s="17"/>
      <c r="ET59" s="17"/>
      <c r="EU59" s="17"/>
      <c r="EV59" s="17"/>
      <c r="EW59" s="17"/>
      <c r="EX59" s="17"/>
      <c r="EY59" s="17"/>
      <c r="EZ59" s="17"/>
      <c r="FA59" s="17"/>
      <c r="FB59" s="17"/>
      <c r="FC59" s="17"/>
      <c r="FD59" s="17"/>
      <c r="FE59" s="17"/>
      <c r="FF59" s="17"/>
      <c r="FG59" s="17"/>
      <c r="FH59" s="17"/>
      <c r="FI59" s="17"/>
      <c r="FJ59" s="17"/>
      <c r="FK59" s="17"/>
      <c r="FL59" s="17"/>
      <c r="FM59" s="17"/>
      <c r="FN59" s="17"/>
      <c r="FO59" s="17"/>
      <c r="FP59" s="17"/>
      <c r="FQ59" s="17"/>
      <c r="FR59" s="17"/>
      <c r="FS59" s="17"/>
      <c r="FT59" s="17"/>
      <c r="FU59" s="17"/>
      <c r="FV59" s="17"/>
      <c r="FW59" s="17"/>
      <c r="FX59" s="17"/>
      <c r="FY59" s="17"/>
      <c r="FZ59" s="17"/>
      <c r="GA59" s="17"/>
      <c r="GB59" s="17"/>
      <c r="GC59" s="17"/>
      <c r="GD59" s="17"/>
      <c r="GE59" s="17"/>
      <c r="GF59" s="17"/>
      <c r="GG59" s="17"/>
      <c r="GH59" s="17"/>
      <c r="GI59" s="17"/>
      <c r="GJ59" s="17"/>
      <c r="GK59" s="17"/>
      <c r="GL59" s="17"/>
      <c r="GM59" s="17"/>
      <c r="GN59" s="17"/>
      <c r="GO59" s="17"/>
      <c r="GP59" s="17"/>
      <c r="GQ59" s="17"/>
      <c r="GR59" s="17"/>
      <c r="GS59" s="17"/>
      <c r="GT59" s="17"/>
      <c r="GU59" s="17"/>
      <c r="GV59" s="17"/>
      <c r="GW59" s="17"/>
      <c r="GX59" s="17"/>
      <c r="GY59" s="17"/>
      <c r="GZ59" s="17"/>
      <c r="HA59" s="17"/>
      <c r="HB59" s="17"/>
      <c r="HC59" s="17"/>
      <c r="HD59" s="17"/>
      <c r="HE59" s="17"/>
      <c r="HF59" s="17"/>
      <c r="HG59" s="17"/>
      <c r="HH59" s="17"/>
      <c r="HI59" s="17"/>
      <c r="HJ59" s="17"/>
      <c r="HK59" s="17"/>
      <c r="HL59" s="17"/>
      <c r="HM59" s="17"/>
      <c r="HN59" s="17"/>
      <c r="HO59" s="17"/>
      <c r="HP59" s="17"/>
      <c r="HQ59" s="17"/>
      <c r="HR59" s="17"/>
      <c r="HS59" s="17"/>
      <c r="HT59" s="17"/>
      <c r="HU59" s="17"/>
      <c r="HV59" s="17"/>
      <c r="HW59" s="17"/>
      <c r="HX59" s="17"/>
      <c r="HY59" s="17"/>
      <c r="HZ59" s="17"/>
      <c r="IA59" s="17"/>
      <c r="IB59" s="17"/>
      <c r="IC59" s="17"/>
      <c r="ID59" s="17"/>
      <c r="IE59" s="17"/>
      <c r="IF59" s="17"/>
      <c r="IG59" s="17"/>
      <c r="IH59" s="17"/>
      <c r="II59" s="17"/>
      <c r="IJ59" s="17"/>
      <c r="IK59" s="17"/>
      <c r="IL59" s="17"/>
      <c r="IM59" s="17"/>
      <c r="IN59" s="17"/>
      <c r="IO59" s="17"/>
      <c r="IP59" s="17"/>
      <c r="IQ59" s="17"/>
      <c r="IR59" s="17"/>
      <c r="IS59" s="17"/>
      <c r="IT59" s="17"/>
      <c r="IU59" s="17"/>
    </row>
    <row r="60" spans="1:255" ht="15" customHeight="1" x14ac:dyDescent="0.25">
      <c r="A60" s="19" t="s">
        <v>5</v>
      </c>
      <c r="B60" s="2"/>
      <c r="C60" s="5" t="str">
        <f>'WG Opening'!C73</f>
        <v>DT - Discussion Topic         II - Information Item</v>
      </c>
      <c r="D60" s="2"/>
      <c r="E60" s="141"/>
      <c r="F60" s="141"/>
      <c r="G60" s="17"/>
      <c r="H60" s="17"/>
      <c r="I60" s="17"/>
      <c r="J60" s="17"/>
      <c r="K60" s="17"/>
      <c r="L60" s="17"/>
      <c r="M60" s="17"/>
      <c r="N60" s="17"/>
      <c r="O60" s="17"/>
      <c r="P60" s="17"/>
      <c r="Q60" s="17"/>
      <c r="R60" s="17"/>
      <c r="S60" s="17"/>
      <c r="T60" s="17"/>
      <c r="U60" s="17"/>
      <c r="V60" s="17"/>
      <c r="W60" s="17"/>
      <c r="X60" s="17"/>
      <c r="Y60" s="17"/>
      <c r="Z60" s="17"/>
      <c r="AA60" s="17"/>
      <c r="AB60" s="17"/>
      <c r="AC60" s="17"/>
      <c r="AD60" s="17"/>
      <c r="AE60" s="17"/>
      <c r="AF60" s="17"/>
      <c r="AG60" s="17"/>
      <c r="AH60" s="17"/>
      <c r="AI60" s="17"/>
      <c r="AJ60" s="17"/>
      <c r="AK60" s="17"/>
      <c r="AL60" s="17"/>
      <c r="AM60" s="17"/>
      <c r="AN60" s="17"/>
      <c r="AO60" s="17"/>
      <c r="AP60" s="17"/>
      <c r="AQ60" s="17"/>
      <c r="AR60" s="17"/>
      <c r="AS60" s="17"/>
      <c r="AT60" s="17"/>
      <c r="AU60" s="17"/>
      <c r="AV60" s="17"/>
      <c r="AW60" s="17"/>
      <c r="AX60" s="17"/>
      <c r="AY60" s="17"/>
      <c r="AZ60" s="17"/>
      <c r="BA60" s="17"/>
      <c r="BB60" s="17"/>
      <c r="BC60" s="17"/>
      <c r="BD60" s="17"/>
      <c r="BE60" s="17"/>
      <c r="BF60" s="17"/>
      <c r="BG60" s="17"/>
      <c r="BH60" s="17"/>
      <c r="BI60" s="17"/>
      <c r="BJ60" s="17"/>
      <c r="BK60" s="17"/>
      <c r="BL60" s="17"/>
      <c r="BM60" s="17"/>
      <c r="BN60" s="17"/>
      <c r="BO60" s="17"/>
      <c r="BP60" s="17"/>
      <c r="BQ60" s="17"/>
      <c r="BR60" s="17"/>
      <c r="BS60" s="17"/>
      <c r="BT60" s="17"/>
      <c r="BU60" s="17"/>
      <c r="BV60" s="17"/>
      <c r="BW60" s="17"/>
      <c r="BX60" s="17"/>
      <c r="BY60" s="17"/>
      <c r="BZ60" s="17"/>
      <c r="CA60" s="17"/>
      <c r="CB60" s="17"/>
      <c r="CC60" s="17"/>
      <c r="CD60" s="17"/>
      <c r="CE60" s="17"/>
      <c r="CF60" s="17"/>
      <c r="CG60" s="17"/>
      <c r="CH60" s="17"/>
      <c r="CI60" s="17"/>
      <c r="CJ60" s="17"/>
      <c r="CK60" s="17"/>
      <c r="CL60" s="17"/>
      <c r="CM60" s="17"/>
      <c r="CN60" s="17"/>
      <c r="CO60" s="17"/>
      <c r="CP60" s="17"/>
      <c r="CQ60" s="17"/>
      <c r="CR60" s="17"/>
      <c r="CS60" s="17"/>
      <c r="CT60" s="17"/>
      <c r="CU60" s="17"/>
      <c r="CV60" s="17"/>
      <c r="CW60" s="17"/>
      <c r="CX60" s="17"/>
      <c r="CY60" s="17"/>
      <c r="CZ60" s="17"/>
      <c r="DA60" s="17"/>
      <c r="DB60" s="17"/>
      <c r="DC60" s="17"/>
      <c r="DD60" s="17"/>
      <c r="DE60" s="17"/>
      <c r="DF60" s="17"/>
      <c r="DG60" s="17"/>
      <c r="DH60" s="17"/>
      <c r="DI60" s="17"/>
      <c r="DJ60" s="17"/>
      <c r="DK60" s="17"/>
      <c r="DL60" s="17"/>
      <c r="DM60" s="17"/>
      <c r="DN60" s="17"/>
      <c r="DO60" s="17"/>
      <c r="DP60" s="17"/>
      <c r="DQ60" s="17"/>
      <c r="DR60" s="17"/>
      <c r="DS60" s="17"/>
      <c r="DT60" s="17"/>
      <c r="DU60" s="17"/>
      <c r="DV60" s="17"/>
      <c r="DW60" s="17"/>
      <c r="DX60" s="17"/>
      <c r="DY60" s="17"/>
      <c r="DZ60" s="17"/>
      <c r="EA60" s="17"/>
      <c r="EB60" s="17"/>
      <c r="EC60" s="17"/>
      <c r="ED60" s="17"/>
      <c r="EE60" s="17"/>
      <c r="EF60" s="17"/>
      <c r="EG60" s="17"/>
      <c r="EH60" s="17"/>
      <c r="EI60" s="17"/>
      <c r="EJ60" s="17"/>
      <c r="EK60" s="17"/>
      <c r="EL60" s="17"/>
      <c r="EM60" s="17"/>
      <c r="EN60" s="17"/>
      <c r="EO60" s="17"/>
      <c r="EP60" s="17"/>
      <c r="EQ60" s="17"/>
      <c r="ER60" s="17"/>
      <c r="ES60" s="17"/>
      <c r="ET60" s="17"/>
      <c r="EU60" s="17"/>
      <c r="EV60" s="17"/>
      <c r="EW60" s="17"/>
      <c r="EX60" s="17"/>
      <c r="EY60" s="17"/>
      <c r="EZ60" s="17"/>
      <c r="FA60" s="17"/>
      <c r="FB60" s="17"/>
      <c r="FC60" s="17"/>
      <c r="FD60" s="17"/>
      <c r="FE60" s="17"/>
      <c r="FF60" s="17"/>
      <c r="FG60" s="17"/>
      <c r="FH60" s="17"/>
      <c r="FI60" s="17"/>
      <c r="FJ60" s="17"/>
      <c r="FK60" s="17"/>
      <c r="FL60" s="17"/>
      <c r="FM60" s="17"/>
      <c r="FN60" s="17"/>
      <c r="FO60" s="17"/>
      <c r="FP60" s="17"/>
      <c r="FQ60" s="17"/>
      <c r="FR60" s="17"/>
      <c r="FS60" s="17"/>
      <c r="FT60" s="17"/>
      <c r="FU60" s="17"/>
      <c r="FV60" s="17"/>
      <c r="FW60" s="17"/>
      <c r="FX60" s="17"/>
      <c r="FY60" s="17"/>
      <c r="FZ60" s="17"/>
      <c r="GA60" s="17"/>
      <c r="GB60" s="17"/>
      <c r="GC60" s="17"/>
      <c r="GD60" s="17"/>
      <c r="GE60" s="17"/>
      <c r="GF60" s="17"/>
      <c r="GG60" s="17"/>
      <c r="GH60" s="17"/>
      <c r="GI60" s="17"/>
      <c r="GJ60" s="17"/>
      <c r="GK60" s="17"/>
      <c r="GL60" s="17"/>
      <c r="GM60" s="17"/>
      <c r="GN60" s="17"/>
      <c r="GO60" s="17"/>
      <c r="GP60" s="17"/>
      <c r="GQ60" s="17"/>
      <c r="GR60" s="17"/>
      <c r="GS60" s="17"/>
      <c r="GT60" s="17"/>
      <c r="GU60" s="17"/>
      <c r="GV60" s="17"/>
      <c r="GW60" s="17"/>
      <c r="GX60" s="17"/>
      <c r="GY60" s="17"/>
      <c r="GZ60" s="17"/>
      <c r="HA60" s="17"/>
      <c r="HB60" s="17"/>
      <c r="HC60" s="17"/>
      <c r="HD60" s="17"/>
      <c r="HE60" s="17"/>
      <c r="HF60" s="17"/>
      <c r="HG60" s="17"/>
      <c r="HH60" s="17"/>
      <c r="HI60" s="17"/>
      <c r="HJ60" s="17"/>
      <c r="HK60" s="17"/>
      <c r="HL60" s="17"/>
      <c r="HM60" s="17"/>
      <c r="HN60" s="17"/>
      <c r="HO60" s="17"/>
      <c r="HP60" s="17"/>
      <c r="HQ60" s="17"/>
      <c r="HR60" s="17"/>
      <c r="HS60" s="17"/>
      <c r="HT60" s="17"/>
      <c r="HU60" s="17"/>
      <c r="HV60" s="17"/>
      <c r="HW60" s="17"/>
      <c r="HX60" s="17"/>
      <c r="HY60" s="17"/>
      <c r="HZ60" s="17"/>
      <c r="IA60" s="17"/>
      <c r="IB60" s="17"/>
      <c r="IC60" s="17"/>
      <c r="ID60" s="17"/>
      <c r="IE60" s="17"/>
      <c r="IF60" s="17"/>
      <c r="IG60" s="17"/>
      <c r="IH60" s="17"/>
      <c r="II60" s="17"/>
      <c r="IJ60" s="17"/>
      <c r="IK60" s="17"/>
      <c r="IL60" s="17"/>
      <c r="IM60" s="17"/>
      <c r="IN60" s="17"/>
      <c r="IO60" s="17"/>
      <c r="IP60" s="17"/>
      <c r="IQ60" s="17"/>
      <c r="IR60" s="17"/>
      <c r="IS60" s="17"/>
      <c r="IT60" s="17"/>
      <c r="IU60" s="17"/>
    </row>
    <row r="61" spans="1:255" ht="15.6" x14ac:dyDescent="0.25">
      <c r="A61" s="19"/>
      <c r="B61" s="2"/>
      <c r="C61" s="5" t="str">
        <f>'WG Opening'!C74</f>
        <v>Category  (* = consent agenda)</v>
      </c>
      <c r="D61" s="2"/>
      <c r="E61" s="141"/>
      <c r="F61" s="147"/>
      <c r="G61" s="17"/>
      <c r="H61" s="17"/>
      <c r="I61" s="17"/>
      <c r="J61" s="17"/>
      <c r="K61" s="17"/>
      <c r="L61" s="17"/>
      <c r="M61" s="17"/>
      <c r="N61" s="17"/>
      <c r="O61" s="17"/>
      <c r="P61" s="17"/>
      <c r="Q61" s="17"/>
      <c r="R61" s="17"/>
      <c r="S61" s="17"/>
      <c r="T61" s="17"/>
      <c r="U61" s="17"/>
      <c r="V61" s="17"/>
      <c r="W61" s="17"/>
      <c r="X61" s="17"/>
      <c r="Y61" s="17"/>
      <c r="Z61" s="17"/>
      <c r="AA61" s="17"/>
      <c r="AB61" s="17"/>
      <c r="AC61" s="17"/>
      <c r="AD61" s="17"/>
      <c r="AE61" s="17"/>
      <c r="AF61" s="17"/>
      <c r="AG61" s="17"/>
      <c r="AH61" s="17"/>
      <c r="AI61" s="17"/>
      <c r="AJ61" s="17"/>
      <c r="AK61" s="17"/>
      <c r="AL61" s="17"/>
      <c r="AM61" s="17"/>
      <c r="AN61" s="17"/>
      <c r="AO61" s="17"/>
      <c r="AP61" s="17"/>
      <c r="AQ61" s="17"/>
      <c r="AR61" s="17"/>
      <c r="AS61" s="17"/>
      <c r="AT61" s="17"/>
      <c r="AU61" s="17"/>
      <c r="AV61" s="17"/>
      <c r="AW61" s="17"/>
      <c r="AX61" s="17"/>
      <c r="AY61" s="17"/>
      <c r="AZ61" s="17"/>
      <c r="BA61" s="17"/>
      <c r="BB61" s="17"/>
      <c r="BC61" s="17"/>
      <c r="BD61" s="17"/>
      <c r="BE61" s="17"/>
      <c r="BF61" s="17"/>
      <c r="BG61" s="17"/>
      <c r="BH61" s="17"/>
      <c r="BI61" s="17"/>
      <c r="BJ61" s="17"/>
      <c r="BK61" s="17"/>
      <c r="BL61" s="17"/>
      <c r="BM61" s="17"/>
      <c r="BN61" s="17"/>
      <c r="BO61" s="17"/>
      <c r="BP61" s="17"/>
      <c r="BQ61" s="17"/>
      <c r="BR61" s="17"/>
      <c r="BS61" s="17"/>
      <c r="BT61" s="17"/>
      <c r="BU61" s="17"/>
      <c r="BV61" s="17"/>
      <c r="BW61" s="17"/>
      <c r="BX61" s="17"/>
      <c r="BY61" s="17"/>
      <c r="BZ61" s="17"/>
      <c r="CA61" s="17"/>
      <c r="CB61" s="17"/>
      <c r="CC61" s="17"/>
      <c r="CD61" s="17"/>
      <c r="CE61" s="17"/>
      <c r="CF61" s="17"/>
      <c r="CG61" s="17"/>
      <c r="CH61" s="17"/>
      <c r="CI61" s="17"/>
      <c r="CJ61" s="17"/>
      <c r="CK61" s="17"/>
      <c r="CL61" s="17"/>
      <c r="CM61" s="17"/>
      <c r="CN61" s="17"/>
      <c r="CO61" s="17"/>
      <c r="CP61" s="17"/>
      <c r="CQ61" s="17"/>
      <c r="CR61" s="17"/>
      <c r="CS61" s="17"/>
      <c r="CT61" s="17"/>
      <c r="CU61" s="17"/>
      <c r="CV61" s="17"/>
      <c r="CW61" s="17"/>
      <c r="CX61" s="17"/>
      <c r="CY61" s="17"/>
      <c r="CZ61" s="17"/>
      <c r="DA61" s="17"/>
      <c r="DB61" s="17"/>
      <c r="DC61" s="17"/>
      <c r="DD61" s="17"/>
      <c r="DE61" s="17"/>
      <c r="DF61" s="17"/>
      <c r="DG61" s="17"/>
      <c r="DH61" s="17"/>
      <c r="DI61" s="17"/>
      <c r="DJ61" s="17"/>
      <c r="DK61" s="17"/>
      <c r="DL61" s="17"/>
      <c r="DM61" s="17"/>
      <c r="DN61" s="17"/>
      <c r="DO61" s="17"/>
      <c r="DP61" s="17"/>
      <c r="DQ61" s="17"/>
      <c r="DR61" s="17"/>
      <c r="DS61" s="17"/>
      <c r="DT61" s="17"/>
      <c r="DU61" s="17"/>
      <c r="DV61" s="17"/>
      <c r="DW61" s="17"/>
      <c r="DX61" s="17"/>
      <c r="DY61" s="17"/>
      <c r="DZ61" s="17"/>
      <c r="EA61" s="17"/>
      <c r="EB61" s="17"/>
      <c r="EC61" s="17"/>
      <c r="ED61" s="17"/>
      <c r="EE61" s="17"/>
      <c r="EF61" s="17"/>
      <c r="EG61" s="17"/>
      <c r="EH61" s="17"/>
      <c r="EI61" s="17"/>
      <c r="EJ61" s="17"/>
      <c r="EK61" s="17"/>
      <c r="EL61" s="17"/>
      <c r="EM61" s="17"/>
      <c r="EN61" s="17"/>
      <c r="EO61" s="17"/>
      <c r="EP61" s="17"/>
      <c r="EQ61" s="17"/>
      <c r="ER61" s="17"/>
      <c r="ES61" s="17"/>
      <c r="ET61" s="17"/>
      <c r="EU61" s="17"/>
      <c r="EV61" s="17"/>
      <c r="EW61" s="17"/>
      <c r="EX61" s="17"/>
      <c r="EY61" s="17"/>
      <c r="EZ61" s="17"/>
      <c r="FA61" s="17"/>
      <c r="FB61" s="17"/>
      <c r="FC61" s="17"/>
      <c r="FD61" s="17"/>
      <c r="FE61" s="17"/>
      <c r="FF61" s="17"/>
      <c r="FG61" s="17"/>
      <c r="FH61" s="17"/>
      <c r="FI61" s="17"/>
      <c r="FJ61" s="17"/>
      <c r="FK61" s="17"/>
      <c r="FL61" s="17"/>
      <c r="FM61" s="17"/>
      <c r="FN61" s="17"/>
      <c r="FO61" s="17"/>
      <c r="FP61" s="17"/>
      <c r="FQ61" s="17"/>
      <c r="FR61" s="17"/>
      <c r="FS61" s="17"/>
      <c r="FT61" s="17"/>
      <c r="FU61" s="17"/>
      <c r="FV61" s="17"/>
      <c r="FW61" s="17"/>
      <c r="FX61" s="17"/>
      <c r="FY61" s="17"/>
      <c r="FZ61" s="17"/>
      <c r="GA61" s="17"/>
      <c r="GB61" s="17"/>
      <c r="GC61" s="17"/>
      <c r="GD61" s="17"/>
      <c r="GE61" s="17"/>
      <c r="GF61" s="17"/>
      <c r="GG61" s="17"/>
      <c r="GH61" s="17"/>
      <c r="GI61" s="17"/>
      <c r="GJ61" s="17"/>
      <c r="GK61" s="17"/>
      <c r="GL61" s="17"/>
      <c r="GM61" s="17"/>
      <c r="GN61" s="17"/>
      <c r="GO61" s="17"/>
      <c r="GP61" s="17"/>
      <c r="GQ61" s="17"/>
      <c r="GR61" s="17"/>
      <c r="GS61" s="17"/>
      <c r="GT61" s="17"/>
      <c r="GU61" s="17"/>
      <c r="GV61" s="17"/>
      <c r="GW61" s="17"/>
      <c r="GX61" s="17"/>
      <c r="GY61" s="17"/>
      <c r="GZ61" s="17"/>
      <c r="HA61" s="17"/>
      <c r="HB61" s="17"/>
      <c r="HC61" s="17"/>
      <c r="HD61" s="17"/>
      <c r="HE61" s="17"/>
      <c r="HF61" s="17"/>
      <c r="HG61" s="17"/>
      <c r="HH61" s="17"/>
      <c r="HI61" s="17"/>
      <c r="HJ61" s="17"/>
      <c r="HK61" s="17"/>
      <c r="HL61" s="17"/>
      <c r="HM61" s="17"/>
      <c r="HN61" s="17"/>
      <c r="HO61" s="17"/>
      <c r="HP61" s="17"/>
      <c r="HQ61" s="17"/>
      <c r="HR61" s="17"/>
      <c r="HS61" s="17"/>
      <c r="HT61" s="17"/>
      <c r="HU61" s="17"/>
      <c r="HV61" s="17"/>
      <c r="HW61" s="17"/>
      <c r="HX61" s="17"/>
      <c r="HY61" s="17"/>
      <c r="HZ61" s="17"/>
      <c r="IA61" s="17"/>
      <c r="IB61" s="17"/>
      <c r="IC61" s="17"/>
      <c r="ID61" s="17"/>
      <c r="IE61" s="17"/>
      <c r="IF61" s="17"/>
      <c r="IG61" s="17"/>
      <c r="IH61" s="17"/>
      <c r="II61" s="17"/>
      <c r="IJ61" s="17"/>
      <c r="IK61" s="17"/>
      <c r="IL61" s="17"/>
      <c r="IM61" s="17"/>
      <c r="IN61" s="17"/>
      <c r="IO61" s="17"/>
      <c r="IP61" s="17"/>
      <c r="IQ61" s="17"/>
      <c r="IR61" s="17"/>
      <c r="IS61" s="17"/>
      <c r="IT61" s="17"/>
      <c r="IU61" s="17"/>
    </row>
    <row r="62" spans="1:255" ht="15.6" x14ac:dyDescent="0.25">
      <c r="A62" s="24"/>
      <c r="B62" s="2"/>
      <c r="C62" s="13"/>
      <c r="D62" s="2"/>
      <c r="E62" s="141"/>
      <c r="F62" s="14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7"/>
      <c r="BK62" s="17"/>
      <c r="BL62" s="17"/>
      <c r="BM62" s="17"/>
      <c r="BN62" s="17"/>
      <c r="BO62" s="17"/>
      <c r="BP62" s="17"/>
      <c r="BQ62" s="17"/>
      <c r="BR62" s="17"/>
      <c r="BS62" s="17"/>
      <c r="BT62" s="17"/>
      <c r="BU62" s="17"/>
      <c r="BV62" s="17"/>
      <c r="BW62" s="17"/>
      <c r="BX62" s="17"/>
      <c r="BY62" s="17"/>
      <c r="BZ62" s="17"/>
      <c r="CA62" s="17"/>
      <c r="CB62" s="17"/>
      <c r="CC62" s="17"/>
      <c r="CD62" s="17"/>
      <c r="CE62" s="17"/>
      <c r="CF62" s="17"/>
      <c r="CG62" s="17"/>
      <c r="CH62" s="17"/>
      <c r="CI62" s="17"/>
      <c r="CJ62" s="17"/>
      <c r="CK62" s="17"/>
      <c r="CL62" s="17"/>
      <c r="CM62" s="17"/>
      <c r="CN62" s="17"/>
      <c r="CO62" s="17"/>
      <c r="CP62" s="17"/>
      <c r="CQ62" s="17"/>
      <c r="CR62" s="17"/>
      <c r="CS62" s="17"/>
      <c r="CT62" s="17"/>
      <c r="CU62" s="17"/>
      <c r="CV62" s="17"/>
      <c r="CW62" s="17"/>
      <c r="CX62" s="17"/>
      <c r="CY62" s="17"/>
      <c r="CZ62" s="17"/>
      <c r="DA62" s="17"/>
      <c r="DB62" s="17"/>
      <c r="DC62" s="17"/>
      <c r="DD62" s="17"/>
      <c r="DE62" s="17"/>
      <c r="DF62" s="17"/>
      <c r="DG62" s="17"/>
      <c r="DH62" s="17"/>
      <c r="DI62" s="17"/>
      <c r="DJ62" s="17"/>
      <c r="DK62" s="17"/>
      <c r="DL62" s="17"/>
      <c r="DM62" s="17"/>
      <c r="DN62" s="17"/>
      <c r="DO62" s="17"/>
      <c r="DP62" s="17"/>
      <c r="DQ62" s="17"/>
      <c r="DR62" s="17"/>
      <c r="DS62" s="17"/>
      <c r="DT62" s="17"/>
      <c r="DU62" s="17"/>
      <c r="DV62" s="17"/>
      <c r="DW62" s="17"/>
      <c r="DX62" s="17"/>
      <c r="DY62" s="17"/>
      <c r="DZ62" s="17"/>
      <c r="EA62" s="17"/>
      <c r="EB62" s="17"/>
      <c r="EC62" s="17"/>
      <c r="ED62" s="17"/>
      <c r="EE62" s="17"/>
      <c r="EF62" s="17"/>
      <c r="EG62" s="17"/>
      <c r="EH62" s="17"/>
      <c r="EI62" s="17"/>
      <c r="EJ62" s="17"/>
      <c r="EK62" s="17"/>
      <c r="EL62" s="17"/>
      <c r="EM62" s="17"/>
      <c r="EN62" s="17"/>
      <c r="EO62" s="17"/>
      <c r="EP62" s="17"/>
      <c r="EQ62" s="17"/>
      <c r="ER62" s="17"/>
      <c r="ES62" s="17"/>
      <c r="ET62" s="17"/>
      <c r="EU62" s="17"/>
      <c r="EV62" s="17"/>
      <c r="EW62" s="17"/>
      <c r="EX62" s="17"/>
      <c r="EY62" s="17"/>
      <c r="EZ62" s="17"/>
      <c r="FA62" s="17"/>
      <c r="FB62" s="17"/>
      <c r="FC62" s="17"/>
      <c r="FD62" s="17"/>
      <c r="FE62" s="17"/>
      <c r="FF62" s="17"/>
      <c r="FG62" s="17"/>
      <c r="FH62" s="17"/>
      <c r="FI62" s="17"/>
      <c r="FJ62" s="17"/>
      <c r="FK62" s="17"/>
      <c r="FL62" s="17"/>
      <c r="FM62" s="17"/>
      <c r="FN62" s="17"/>
      <c r="FO62" s="17"/>
      <c r="FP62" s="17"/>
      <c r="FQ62" s="17"/>
      <c r="FR62" s="17"/>
      <c r="FS62" s="17"/>
      <c r="FT62" s="17"/>
      <c r="FU62" s="17"/>
      <c r="FV62" s="17"/>
      <c r="FW62" s="17"/>
      <c r="FX62" s="17"/>
      <c r="FY62" s="17"/>
      <c r="FZ62" s="17"/>
      <c r="GA62" s="17"/>
      <c r="GB62" s="17"/>
      <c r="GC62" s="17"/>
      <c r="GD62" s="17"/>
      <c r="GE62" s="17"/>
      <c r="GF62" s="17"/>
      <c r="GG62" s="17"/>
      <c r="GH62" s="17"/>
      <c r="GI62" s="17"/>
      <c r="GJ62" s="17"/>
      <c r="GK62" s="17"/>
      <c r="GL62" s="17"/>
      <c r="GM62" s="17"/>
      <c r="GN62" s="17"/>
      <c r="GO62" s="17"/>
      <c r="GP62" s="17"/>
      <c r="GQ62" s="17"/>
      <c r="GR62" s="17"/>
      <c r="GS62" s="17"/>
      <c r="GT62" s="17"/>
      <c r="GU62" s="17"/>
      <c r="GV62" s="17"/>
      <c r="GW62" s="17"/>
      <c r="GX62" s="17"/>
      <c r="GY62" s="17"/>
      <c r="GZ62" s="17"/>
      <c r="HA62" s="17"/>
      <c r="HB62" s="17"/>
      <c r="HC62" s="17"/>
      <c r="HD62" s="17"/>
      <c r="HE62" s="17"/>
      <c r="HF62" s="17"/>
      <c r="HG62" s="17"/>
      <c r="HH62" s="17"/>
      <c r="HI62" s="17"/>
      <c r="HJ62" s="17"/>
      <c r="HK62" s="17"/>
      <c r="HL62" s="17"/>
      <c r="HM62" s="17"/>
      <c r="HN62" s="17"/>
      <c r="HO62" s="17"/>
      <c r="HP62" s="17"/>
      <c r="HQ62" s="17"/>
      <c r="HR62" s="17"/>
      <c r="HS62" s="17"/>
      <c r="HT62" s="17"/>
      <c r="HU62" s="17"/>
      <c r="HV62" s="17"/>
      <c r="HW62" s="17"/>
      <c r="HX62" s="17"/>
      <c r="HY62" s="17"/>
      <c r="HZ62" s="17"/>
      <c r="IA62" s="17"/>
      <c r="IB62" s="17"/>
      <c r="IC62" s="17"/>
      <c r="ID62" s="17"/>
      <c r="IE62" s="17"/>
      <c r="IF62" s="17"/>
      <c r="IG62" s="17"/>
      <c r="IH62" s="17"/>
      <c r="II62" s="17"/>
      <c r="IJ62" s="17"/>
      <c r="IK62" s="17"/>
      <c r="IL62" s="17"/>
      <c r="IM62" s="17"/>
      <c r="IN62" s="17"/>
      <c r="IO62" s="17"/>
      <c r="IP62" s="17"/>
      <c r="IQ62" s="17"/>
      <c r="IR62" s="17"/>
      <c r="IS62" s="17"/>
      <c r="IT62" s="17"/>
      <c r="IU62" s="17"/>
    </row>
    <row r="63" spans="1:255" x14ac:dyDescent="0.25">
      <c r="C63" s="14"/>
      <c r="E63" s="143"/>
    </row>
    <row r="64" spans="1:255" x14ac:dyDescent="0.25">
      <c r="C64" s="14"/>
      <c r="E64" s="143"/>
    </row>
    <row r="65" spans="1:5" x14ac:dyDescent="0.25">
      <c r="C65" s="14"/>
      <c r="E65" s="143"/>
    </row>
    <row r="66" spans="1:5" x14ac:dyDescent="0.25">
      <c r="C66" s="14"/>
      <c r="E66" s="143"/>
    </row>
    <row r="67" spans="1:5" x14ac:dyDescent="0.25">
      <c r="C67" s="14"/>
      <c r="E67" s="143"/>
    </row>
    <row r="68" spans="1:5" x14ac:dyDescent="0.25">
      <c r="C68" s="14"/>
      <c r="E68" s="143"/>
    </row>
    <row r="69" spans="1:5" x14ac:dyDescent="0.25">
      <c r="C69" s="14"/>
      <c r="E69" s="143"/>
    </row>
    <row r="70" spans="1:5" x14ac:dyDescent="0.25">
      <c r="C70" s="14"/>
      <c r="E70" s="143"/>
    </row>
    <row r="71" spans="1:5" x14ac:dyDescent="0.25">
      <c r="A71" s="14"/>
      <c r="C71" s="14"/>
      <c r="E71" s="143"/>
    </row>
    <row r="72" spans="1:5" x14ac:dyDescent="0.25">
      <c r="A72" s="14"/>
      <c r="C72" s="14"/>
      <c r="E72" s="143"/>
    </row>
    <row r="73" spans="1:5" x14ac:dyDescent="0.25">
      <c r="A73" s="14"/>
    </row>
    <row r="74" spans="1:5" x14ac:dyDescent="0.25">
      <c r="A74" s="14"/>
    </row>
    <row r="75" spans="1:5" x14ac:dyDescent="0.25">
      <c r="A75" s="14"/>
    </row>
    <row r="86" spans="1:5" x14ac:dyDescent="0.25">
      <c r="A86" s="14"/>
    </row>
    <row r="87" spans="1:5" ht="16.5" customHeight="1" x14ac:dyDescent="0.25">
      <c r="A87" s="14"/>
    </row>
    <row r="88" spans="1:5" ht="16.5" customHeight="1" x14ac:dyDescent="0.25">
      <c r="A88" s="14"/>
      <c r="C88" s="14"/>
      <c r="E88" s="143"/>
    </row>
    <row r="89" spans="1:5" ht="16.5" customHeight="1" x14ac:dyDescent="0.25">
      <c r="A89" s="14"/>
      <c r="C89" s="14"/>
      <c r="E89" s="143"/>
    </row>
    <row r="90" spans="1:5" ht="16.5" customHeight="1" x14ac:dyDescent="0.25">
      <c r="A90" s="14"/>
      <c r="C90" s="14"/>
      <c r="E90" s="143"/>
    </row>
    <row r="91" spans="1:5" ht="16.5" customHeight="1" x14ac:dyDescent="0.25">
      <c r="A91" s="14"/>
      <c r="C91" s="14"/>
      <c r="E91" s="143"/>
    </row>
    <row r="92" spans="1:5" x14ac:dyDescent="0.25">
      <c r="A92" s="14"/>
      <c r="C92" s="14"/>
      <c r="E92" s="143"/>
    </row>
  </sheetData>
  <mergeCells count="9">
    <mergeCell ref="D19:D24"/>
    <mergeCell ref="E19:E24"/>
    <mergeCell ref="F19:F24"/>
    <mergeCell ref="A1:F1"/>
    <mergeCell ref="A2:F2"/>
    <mergeCell ref="E3:F3"/>
    <mergeCell ref="D5:D11"/>
    <mergeCell ref="E5:E11"/>
    <mergeCell ref="F5:F11"/>
  </mergeCells>
  <hyperlinks>
    <hyperlink ref="C7" r:id="rId1" display="https://grouper.ieee.org/groups/802/15/pub/Meeting_Plan.html" xr:uid="{00000000-0004-0000-0600-000000000000}"/>
    <hyperlink ref="C6" r:id="rId2" display="http://grouper.ieee.org/groups/802/15/calendar.html" xr:uid="{00000000-0004-0000-0600-000001000000}"/>
  </hyperlinks>
  <pageMargins left="0.7" right="0.7" top="0.75" bottom="0.75" header="0.3" footer="0.3"/>
  <pageSetup orientation="portrait" horizontalDpi="300" verticalDpi="300" r:id="rId3"/>
  <ignoredErrors>
    <ignoredError sqref="A51 A16:A17 A26 A55 A53"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V87"/>
  <sheetViews>
    <sheetView zoomScaleNormal="100" workbookViewId="0">
      <pane xSplit="2" ySplit="3" topLeftCell="C4" activePane="bottomRight" state="frozen"/>
      <selection pane="topRight" activeCell="C1" sqref="C1"/>
      <selection pane="bottomLeft" activeCell="A4" sqref="A4"/>
      <selection pane="bottomRight" activeCell="A4" sqref="A4"/>
    </sheetView>
  </sheetViews>
  <sheetFormatPr defaultColWidth="9.4140625" defaultRowHeight="13.2" x14ac:dyDescent="0.25"/>
  <cols>
    <col min="1" max="1" width="5.58203125" style="18" customWidth="1"/>
    <col min="2" max="2" width="3.58203125" style="14" customWidth="1"/>
    <col min="3" max="3" width="62.83203125" style="15" customWidth="1"/>
    <col min="4" max="4" width="11.58203125" style="14" customWidth="1"/>
    <col min="5" max="5" width="3.1640625" style="144" customWidth="1"/>
    <col min="6" max="6" width="8.75" style="143" customWidth="1"/>
    <col min="7" max="7" width="9" style="14" customWidth="1"/>
    <col min="8" max="8" width="7.83203125" style="16" customWidth="1"/>
    <col min="9" max="9" width="8.58203125" style="16" customWidth="1"/>
    <col min="10" max="10" width="50.58203125" style="66" customWidth="1"/>
    <col min="11" max="11" width="50.58203125" style="14" customWidth="1"/>
    <col min="12" max="256" width="9.4140625" style="14"/>
    <col min="257" max="257" width="6.25" style="14" customWidth="1"/>
    <col min="258" max="258" width="4.75" style="14" customWidth="1"/>
    <col min="259" max="259" width="55.83203125" style="14" customWidth="1"/>
    <col min="260" max="260" width="2.75" style="14" customWidth="1"/>
    <col min="261" max="261" width="14.75" style="14" customWidth="1"/>
    <col min="262" max="262" width="3.25" style="14" customWidth="1"/>
    <col min="263" max="263" width="8.1640625" style="14" customWidth="1"/>
    <col min="264" max="264" width="4.1640625" style="14" customWidth="1"/>
    <col min="265" max="512" width="9.4140625" style="14"/>
    <col min="513" max="513" width="6.25" style="14" customWidth="1"/>
    <col min="514" max="514" width="4.75" style="14" customWidth="1"/>
    <col min="515" max="515" width="55.83203125" style="14" customWidth="1"/>
    <col min="516" max="516" width="2.75" style="14" customWidth="1"/>
    <col min="517" max="517" width="14.75" style="14" customWidth="1"/>
    <col min="518" max="518" width="3.25" style="14" customWidth="1"/>
    <col min="519" max="519" width="8.1640625" style="14" customWidth="1"/>
    <col min="520" max="520" width="4.1640625" style="14" customWidth="1"/>
    <col min="521" max="768" width="9.4140625" style="14"/>
    <col min="769" max="769" width="6.25" style="14" customWidth="1"/>
    <col min="770" max="770" width="4.75" style="14" customWidth="1"/>
    <col min="771" max="771" width="55.83203125" style="14" customWidth="1"/>
    <col min="772" max="772" width="2.75" style="14" customWidth="1"/>
    <col min="773" max="773" width="14.75" style="14" customWidth="1"/>
    <col min="774" max="774" width="3.25" style="14" customWidth="1"/>
    <col min="775" max="775" width="8.1640625" style="14" customWidth="1"/>
    <col min="776" max="776" width="4.1640625" style="14" customWidth="1"/>
    <col min="777" max="1024" width="9.4140625" style="14"/>
    <col min="1025" max="1025" width="6.25" style="14" customWidth="1"/>
    <col min="1026" max="1026" width="4.75" style="14" customWidth="1"/>
    <col min="1027" max="1027" width="55.83203125" style="14" customWidth="1"/>
    <col min="1028" max="1028" width="2.75" style="14" customWidth="1"/>
    <col min="1029" max="1029" width="14.75" style="14" customWidth="1"/>
    <col min="1030" max="1030" width="3.25" style="14" customWidth="1"/>
    <col min="1031" max="1031" width="8.1640625" style="14" customWidth="1"/>
    <col min="1032" max="1032" width="4.1640625" style="14" customWidth="1"/>
    <col min="1033" max="1280" width="9.4140625" style="14"/>
    <col min="1281" max="1281" width="6.25" style="14" customWidth="1"/>
    <col min="1282" max="1282" width="4.75" style="14" customWidth="1"/>
    <col min="1283" max="1283" width="55.83203125" style="14" customWidth="1"/>
    <col min="1284" max="1284" width="2.75" style="14" customWidth="1"/>
    <col min="1285" max="1285" width="14.75" style="14" customWidth="1"/>
    <col min="1286" max="1286" width="3.25" style="14" customWidth="1"/>
    <col min="1287" max="1287" width="8.1640625" style="14" customWidth="1"/>
    <col min="1288" max="1288" width="4.1640625" style="14" customWidth="1"/>
    <col min="1289" max="1536" width="9.4140625" style="14"/>
    <col min="1537" max="1537" width="6.25" style="14" customWidth="1"/>
    <col min="1538" max="1538" width="4.75" style="14" customWidth="1"/>
    <col min="1539" max="1539" width="55.83203125" style="14" customWidth="1"/>
    <col min="1540" max="1540" width="2.75" style="14" customWidth="1"/>
    <col min="1541" max="1541" width="14.75" style="14" customWidth="1"/>
    <col min="1542" max="1542" width="3.25" style="14" customWidth="1"/>
    <col min="1543" max="1543" width="8.1640625" style="14" customWidth="1"/>
    <col min="1544" max="1544" width="4.1640625" style="14" customWidth="1"/>
    <col min="1545" max="1792" width="9.4140625" style="14"/>
    <col min="1793" max="1793" width="6.25" style="14" customWidth="1"/>
    <col min="1794" max="1794" width="4.75" style="14" customWidth="1"/>
    <col min="1795" max="1795" width="55.83203125" style="14" customWidth="1"/>
    <col min="1796" max="1796" width="2.75" style="14" customWidth="1"/>
    <col min="1797" max="1797" width="14.75" style="14" customWidth="1"/>
    <col min="1798" max="1798" width="3.25" style="14" customWidth="1"/>
    <col min="1799" max="1799" width="8.1640625" style="14" customWidth="1"/>
    <col min="1800" max="1800" width="4.1640625" style="14" customWidth="1"/>
    <col min="1801" max="2048" width="9.4140625" style="14"/>
    <col min="2049" max="2049" width="6.25" style="14" customWidth="1"/>
    <col min="2050" max="2050" width="4.75" style="14" customWidth="1"/>
    <col min="2051" max="2051" width="55.83203125" style="14" customWidth="1"/>
    <col min="2052" max="2052" width="2.75" style="14" customWidth="1"/>
    <col min="2053" max="2053" width="14.75" style="14" customWidth="1"/>
    <col min="2054" max="2054" width="3.25" style="14" customWidth="1"/>
    <col min="2055" max="2055" width="8.1640625" style="14" customWidth="1"/>
    <col min="2056" max="2056" width="4.1640625" style="14" customWidth="1"/>
    <col min="2057" max="2304" width="9.4140625" style="14"/>
    <col min="2305" max="2305" width="6.25" style="14" customWidth="1"/>
    <col min="2306" max="2306" width="4.75" style="14" customWidth="1"/>
    <col min="2307" max="2307" width="55.83203125" style="14" customWidth="1"/>
    <col min="2308" max="2308" width="2.75" style="14" customWidth="1"/>
    <col min="2309" max="2309" width="14.75" style="14" customWidth="1"/>
    <col min="2310" max="2310" width="3.25" style="14" customWidth="1"/>
    <col min="2311" max="2311" width="8.1640625" style="14" customWidth="1"/>
    <col min="2312" max="2312" width="4.1640625" style="14" customWidth="1"/>
    <col min="2313" max="2560" width="9.4140625" style="14"/>
    <col min="2561" max="2561" width="6.25" style="14" customWidth="1"/>
    <col min="2562" max="2562" width="4.75" style="14" customWidth="1"/>
    <col min="2563" max="2563" width="55.83203125" style="14" customWidth="1"/>
    <col min="2564" max="2564" width="2.75" style="14" customWidth="1"/>
    <col min="2565" max="2565" width="14.75" style="14" customWidth="1"/>
    <col min="2566" max="2566" width="3.25" style="14" customWidth="1"/>
    <col min="2567" max="2567" width="8.1640625" style="14" customWidth="1"/>
    <col min="2568" max="2568" width="4.1640625" style="14" customWidth="1"/>
    <col min="2569" max="2816" width="9.4140625" style="14"/>
    <col min="2817" max="2817" width="6.25" style="14" customWidth="1"/>
    <col min="2818" max="2818" width="4.75" style="14" customWidth="1"/>
    <col min="2819" max="2819" width="55.83203125" style="14" customWidth="1"/>
    <col min="2820" max="2820" width="2.75" style="14" customWidth="1"/>
    <col min="2821" max="2821" width="14.75" style="14" customWidth="1"/>
    <col min="2822" max="2822" width="3.25" style="14" customWidth="1"/>
    <col min="2823" max="2823" width="8.1640625" style="14" customWidth="1"/>
    <col min="2824" max="2824" width="4.1640625" style="14" customWidth="1"/>
    <col min="2825" max="3072" width="9.4140625" style="14"/>
    <col min="3073" max="3073" width="6.25" style="14" customWidth="1"/>
    <col min="3074" max="3074" width="4.75" style="14" customWidth="1"/>
    <col min="3075" max="3075" width="55.83203125" style="14" customWidth="1"/>
    <col min="3076" max="3076" width="2.75" style="14" customWidth="1"/>
    <col min="3077" max="3077" width="14.75" style="14" customWidth="1"/>
    <col min="3078" max="3078" width="3.25" style="14" customWidth="1"/>
    <col min="3079" max="3079" width="8.1640625" style="14" customWidth="1"/>
    <col min="3080" max="3080" width="4.1640625" style="14" customWidth="1"/>
    <col min="3081" max="3328" width="9.4140625" style="14"/>
    <col min="3329" max="3329" width="6.25" style="14" customWidth="1"/>
    <col min="3330" max="3330" width="4.75" style="14" customWidth="1"/>
    <col min="3331" max="3331" width="55.83203125" style="14" customWidth="1"/>
    <col min="3332" max="3332" width="2.75" style="14" customWidth="1"/>
    <col min="3333" max="3333" width="14.75" style="14" customWidth="1"/>
    <col min="3334" max="3334" width="3.25" style="14" customWidth="1"/>
    <col min="3335" max="3335" width="8.1640625" style="14" customWidth="1"/>
    <col min="3336" max="3336" width="4.1640625" style="14" customWidth="1"/>
    <col min="3337" max="3584" width="9.4140625" style="14"/>
    <col min="3585" max="3585" width="6.25" style="14" customWidth="1"/>
    <col min="3586" max="3586" width="4.75" style="14" customWidth="1"/>
    <col min="3587" max="3587" width="55.83203125" style="14" customWidth="1"/>
    <col min="3588" max="3588" width="2.75" style="14" customWidth="1"/>
    <col min="3589" max="3589" width="14.75" style="14" customWidth="1"/>
    <col min="3590" max="3590" width="3.25" style="14" customWidth="1"/>
    <col min="3591" max="3591" width="8.1640625" style="14" customWidth="1"/>
    <col min="3592" max="3592" width="4.1640625" style="14" customWidth="1"/>
    <col min="3593" max="3840" width="9.4140625" style="14"/>
    <col min="3841" max="3841" width="6.25" style="14" customWidth="1"/>
    <col min="3842" max="3842" width="4.75" style="14" customWidth="1"/>
    <col min="3843" max="3843" width="55.83203125" style="14" customWidth="1"/>
    <col min="3844" max="3844" width="2.75" style="14" customWidth="1"/>
    <col min="3845" max="3845" width="14.75" style="14" customWidth="1"/>
    <col min="3846" max="3846" width="3.25" style="14" customWidth="1"/>
    <col min="3847" max="3847" width="8.1640625" style="14" customWidth="1"/>
    <col min="3848" max="3848" width="4.1640625" style="14" customWidth="1"/>
    <col min="3849" max="4096" width="9.4140625" style="14"/>
    <col min="4097" max="4097" width="6.25" style="14" customWidth="1"/>
    <col min="4098" max="4098" width="4.75" style="14" customWidth="1"/>
    <col min="4099" max="4099" width="55.83203125" style="14" customWidth="1"/>
    <col min="4100" max="4100" width="2.75" style="14" customWidth="1"/>
    <col min="4101" max="4101" width="14.75" style="14" customWidth="1"/>
    <col min="4102" max="4102" width="3.25" style="14" customWidth="1"/>
    <col min="4103" max="4103" width="8.1640625" style="14" customWidth="1"/>
    <col min="4104" max="4104" width="4.1640625" style="14" customWidth="1"/>
    <col min="4105" max="4352" width="9.4140625" style="14"/>
    <col min="4353" max="4353" width="6.25" style="14" customWidth="1"/>
    <col min="4354" max="4354" width="4.75" style="14" customWidth="1"/>
    <col min="4355" max="4355" width="55.83203125" style="14" customWidth="1"/>
    <col min="4356" max="4356" width="2.75" style="14" customWidth="1"/>
    <col min="4357" max="4357" width="14.75" style="14" customWidth="1"/>
    <col min="4358" max="4358" width="3.25" style="14" customWidth="1"/>
    <col min="4359" max="4359" width="8.1640625" style="14" customWidth="1"/>
    <col min="4360" max="4360" width="4.1640625" style="14" customWidth="1"/>
    <col min="4361" max="4608" width="9.4140625" style="14"/>
    <col min="4609" max="4609" width="6.25" style="14" customWidth="1"/>
    <col min="4610" max="4610" width="4.75" style="14" customWidth="1"/>
    <col min="4611" max="4611" width="55.83203125" style="14" customWidth="1"/>
    <col min="4612" max="4612" width="2.75" style="14" customWidth="1"/>
    <col min="4613" max="4613" width="14.75" style="14" customWidth="1"/>
    <col min="4614" max="4614" width="3.25" style="14" customWidth="1"/>
    <col min="4615" max="4615" width="8.1640625" style="14" customWidth="1"/>
    <col min="4616" max="4616" width="4.1640625" style="14" customWidth="1"/>
    <col min="4617" max="4864" width="9.4140625" style="14"/>
    <col min="4865" max="4865" width="6.25" style="14" customWidth="1"/>
    <col min="4866" max="4866" width="4.75" style="14" customWidth="1"/>
    <col min="4867" max="4867" width="55.83203125" style="14" customWidth="1"/>
    <col min="4868" max="4868" width="2.75" style="14" customWidth="1"/>
    <col min="4869" max="4869" width="14.75" style="14" customWidth="1"/>
    <col min="4870" max="4870" width="3.25" style="14" customWidth="1"/>
    <col min="4871" max="4871" width="8.1640625" style="14" customWidth="1"/>
    <col min="4872" max="4872" width="4.1640625" style="14" customWidth="1"/>
    <col min="4873" max="5120" width="9.4140625" style="14"/>
    <col min="5121" max="5121" width="6.25" style="14" customWidth="1"/>
    <col min="5122" max="5122" width="4.75" style="14" customWidth="1"/>
    <col min="5123" max="5123" width="55.83203125" style="14" customWidth="1"/>
    <col min="5124" max="5124" width="2.75" style="14" customWidth="1"/>
    <col min="5125" max="5125" width="14.75" style="14" customWidth="1"/>
    <col min="5126" max="5126" width="3.25" style="14" customWidth="1"/>
    <col min="5127" max="5127" width="8.1640625" style="14" customWidth="1"/>
    <col min="5128" max="5128" width="4.1640625" style="14" customWidth="1"/>
    <col min="5129" max="5376" width="9.4140625" style="14"/>
    <col min="5377" max="5377" width="6.25" style="14" customWidth="1"/>
    <col min="5378" max="5378" width="4.75" style="14" customWidth="1"/>
    <col min="5379" max="5379" width="55.83203125" style="14" customWidth="1"/>
    <col min="5380" max="5380" width="2.75" style="14" customWidth="1"/>
    <col min="5381" max="5381" width="14.75" style="14" customWidth="1"/>
    <col min="5382" max="5382" width="3.25" style="14" customWidth="1"/>
    <col min="5383" max="5383" width="8.1640625" style="14" customWidth="1"/>
    <col min="5384" max="5384" width="4.1640625" style="14" customWidth="1"/>
    <col min="5385" max="5632" width="9.4140625" style="14"/>
    <col min="5633" max="5633" width="6.25" style="14" customWidth="1"/>
    <col min="5634" max="5634" width="4.75" style="14" customWidth="1"/>
    <col min="5635" max="5635" width="55.83203125" style="14" customWidth="1"/>
    <col min="5636" max="5636" width="2.75" style="14" customWidth="1"/>
    <col min="5637" max="5637" width="14.75" style="14" customWidth="1"/>
    <col min="5638" max="5638" width="3.25" style="14" customWidth="1"/>
    <col min="5639" max="5639" width="8.1640625" style="14" customWidth="1"/>
    <col min="5640" max="5640" width="4.1640625" style="14" customWidth="1"/>
    <col min="5641" max="5888" width="9.4140625" style="14"/>
    <col min="5889" max="5889" width="6.25" style="14" customWidth="1"/>
    <col min="5890" max="5890" width="4.75" style="14" customWidth="1"/>
    <col min="5891" max="5891" width="55.83203125" style="14" customWidth="1"/>
    <col min="5892" max="5892" width="2.75" style="14" customWidth="1"/>
    <col min="5893" max="5893" width="14.75" style="14" customWidth="1"/>
    <col min="5894" max="5894" width="3.25" style="14" customWidth="1"/>
    <col min="5895" max="5895" width="8.1640625" style="14" customWidth="1"/>
    <col min="5896" max="5896" width="4.1640625" style="14" customWidth="1"/>
    <col min="5897" max="6144" width="9.4140625" style="14"/>
    <col min="6145" max="6145" width="6.25" style="14" customWidth="1"/>
    <col min="6146" max="6146" width="4.75" style="14" customWidth="1"/>
    <col min="6147" max="6147" width="55.83203125" style="14" customWidth="1"/>
    <col min="6148" max="6148" width="2.75" style="14" customWidth="1"/>
    <col min="6149" max="6149" width="14.75" style="14" customWidth="1"/>
    <col min="6150" max="6150" width="3.25" style="14" customWidth="1"/>
    <col min="6151" max="6151" width="8.1640625" style="14" customWidth="1"/>
    <col min="6152" max="6152" width="4.1640625" style="14" customWidth="1"/>
    <col min="6153" max="6400" width="9.4140625" style="14"/>
    <col min="6401" max="6401" width="6.25" style="14" customWidth="1"/>
    <col min="6402" max="6402" width="4.75" style="14" customWidth="1"/>
    <col min="6403" max="6403" width="55.83203125" style="14" customWidth="1"/>
    <col min="6404" max="6404" width="2.75" style="14" customWidth="1"/>
    <col min="6405" max="6405" width="14.75" style="14" customWidth="1"/>
    <col min="6406" max="6406" width="3.25" style="14" customWidth="1"/>
    <col min="6407" max="6407" width="8.1640625" style="14" customWidth="1"/>
    <col min="6408" max="6408" width="4.1640625" style="14" customWidth="1"/>
    <col min="6409" max="6656" width="9.4140625" style="14"/>
    <col min="6657" max="6657" width="6.25" style="14" customWidth="1"/>
    <col min="6658" max="6658" width="4.75" style="14" customWidth="1"/>
    <col min="6659" max="6659" width="55.83203125" style="14" customWidth="1"/>
    <col min="6660" max="6660" width="2.75" style="14" customWidth="1"/>
    <col min="6661" max="6661" width="14.75" style="14" customWidth="1"/>
    <col min="6662" max="6662" width="3.25" style="14" customWidth="1"/>
    <col min="6663" max="6663" width="8.1640625" style="14" customWidth="1"/>
    <col min="6664" max="6664" width="4.1640625" style="14" customWidth="1"/>
    <col min="6665" max="6912" width="9.4140625" style="14"/>
    <col min="6913" max="6913" width="6.25" style="14" customWidth="1"/>
    <col min="6914" max="6914" width="4.75" style="14" customWidth="1"/>
    <col min="6915" max="6915" width="55.83203125" style="14" customWidth="1"/>
    <col min="6916" max="6916" width="2.75" style="14" customWidth="1"/>
    <col min="6917" max="6917" width="14.75" style="14" customWidth="1"/>
    <col min="6918" max="6918" width="3.25" style="14" customWidth="1"/>
    <col min="6919" max="6919" width="8.1640625" style="14" customWidth="1"/>
    <col min="6920" max="6920" width="4.1640625" style="14" customWidth="1"/>
    <col min="6921" max="7168" width="9.4140625" style="14"/>
    <col min="7169" max="7169" width="6.25" style="14" customWidth="1"/>
    <col min="7170" max="7170" width="4.75" style="14" customWidth="1"/>
    <col min="7171" max="7171" width="55.83203125" style="14" customWidth="1"/>
    <col min="7172" max="7172" width="2.75" style="14" customWidth="1"/>
    <col min="7173" max="7173" width="14.75" style="14" customWidth="1"/>
    <col min="7174" max="7174" width="3.25" style="14" customWidth="1"/>
    <col min="7175" max="7175" width="8.1640625" style="14" customWidth="1"/>
    <col min="7176" max="7176" width="4.1640625" style="14" customWidth="1"/>
    <col min="7177" max="7424" width="9.4140625" style="14"/>
    <col min="7425" max="7425" width="6.25" style="14" customWidth="1"/>
    <col min="7426" max="7426" width="4.75" style="14" customWidth="1"/>
    <col min="7427" max="7427" width="55.83203125" style="14" customWidth="1"/>
    <col min="7428" max="7428" width="2.75" style="14" customWidth="1"/>
    <col min="7429" max="7429" width="14.75" style="14" customWidth="1"/>
    <col min="7430" max="7430" width="3.25" style="14" customWidth="1"/>
    <col min="7431" max="7431" width="8.1640625" style="14" customWidth="1"/>
    <col min="7432" max="7432" width="4.1640625" style="14" customWidth="1"/>
    <col min="7433" max="7680" width="9.4140625" style="14"/>
    <col min="7681" max="7681" width="6.25" style="14" customWidth="1"/>
    <col min="7682" max="7682" width="4.75" style="14" customWidth="1"/>
    <col min="7683" max="7683" width="55.83203125" style="14" customWidth="1"/>
    <col min="7684" max="7684" width="2.75" style="14" customWidth="1"/>
    <col min="7685" max="7685" width="14.75" style="14" customWidth="1"/>
    <col min="7686" max="7686" width="3.25" style="14" customWidth="1"/>
    <col min="7687" max="7687" width="8.1640625" style="14" customWidth="1"/>
    <col min="7688" max="7688" width="4.1640625" style="14" customWidth="1"/>
    <col min="7689" max="7936" width="9.4140625" style="14"/>
    <col min="7937" max="7937" width="6.25" style="14" customWidth="1"/>
    <col min="7938" max="7938" width="4.75" style="14" customWidth="1"/>
    <col min="7939" max="7939" width="55.83203125" style="14" customWidth="1"/>
    <col min="7940" max="7940" width="2.75" style="14" customWidth="1"/>
    <col min="7941" max="7941" width="14.75" style="14" customWidth="1"/>
    <col min="7942" max="7942" width="3.25" style="14" customWidth="1"/>
    <col min="7943" max="7943" width="8.1640625" style="14" customWidth="1"/>
    <col min="7944" max="7944" width="4.1640625" style="14" customWidth="1"/>
    <col min="7945" max="8192" width="9.4140625" style="14"/>
    <col min="8193" max="8193" width="6.25" style="14" customWidth="1"/>
    <col min="8194" max="8194" width="4.75" style="14" customWidth="1"/>
    <col min="8195" max="8195" width="55.83203125" style="14" customWidth="1"/>
    <col min="8196" max="8196" width="2.75" style="14" customWidth="1"/>
    <col min="8197" max="8197" width="14.75" style="14" customWidth="1"/>
    <col min="8198" max="8198" width="3.25" style="14" customWidth="1"/>
    <col min="8199" max="8199" width="8.1640625" style="14" customWidth="1"/>
    <col min="8200" max="8200" width="4.1640625" style="14" customWidth="1"/>
    <col min="8201" max="8448" width="9.4140625" style="14"/>
    <col min="8449" max="8449" width="6.25" style="14" customWidth="1"/>
    <col min="8450" max="8450" width="4.75" style="14" customWidth="1"/>
    <col min="8451" max="8451" width="55.83203125" style="14" customWidth="1"/>
    <col min="8452" max="8452" width="2.75" style="14" customWidth="1"/>
    <col min="8453" max="8453" width="14.75" style="14" customWidth="1"/>
    <col min="8454" max="8454" width="3.25" style="14" customWidth="1"/>
    <col min="8455" max="8455" width="8.1640625" style="14" customWidth="1"/>
    <col min="8456" max="8456" width="4.1640625" style="14" customWidth="1"/>
    <col min="8457" max="8704" width="9.4140625" style="14"/>
    <col min="8705" max="8705" width="6.25" style="14" customWidth="1"/>
    <col min="8706" max="8706" width="4.75" style="14" customWidth="1"/>
    <col min="8707" max="8707" width="55.83203125" style="14" customWidth="1"/>
    <col min="8708" max="8708" width="2.75" style="14" customWidth="1"/>
    <col min="8709" max="8709" width="14.75" style="14" customWidth="1"/>
    <col min="8710" max="8710" width="3.25" style="14" customWidth="1"/>
    <col min="8711" max="8711" width="8.1640625" style="14" customWidth="1"/>
    <col min="8712" max="8712" width="4.1640625" style="14" customWidth="1"/>
    <col min="8713" max="8960" width="9.4140625" style="14"/>
    <col min="8961" max="8961" width="6.25" style="14" customWidth="1"/>
    <col min="8962" max="8962" width="4.75" style="14" customWidth="1"/>
    <col min="8963" max="8963" width="55.83203125" style="14" customWidth="1"/>
    <col min="8964" max="8964" width="2.75" style="14" customWidth="1"/>
    <col min="8965" max="8965" width="14.75" style="14" customWidth="1"/>
    <col min="8966" max="8966" width="3.25" style="14" customWidth="1"/>
    <col min="8967" max="8967" width="8.1640625" style="14" customWidth="1"/>
    <col min="8968" max="8968" width="4.1640625" style="14" customWidth="1"/>
    <col min="8969" max="9216" width="9.4140625" style="14"/>
    <col min="9217" max="9217" width="6.25" style="14" customWidth="1"/>
    <col min="9218" max="9218" width="4.75" style="14" customWidth="1"/>
    <col min="9219" max="9219" width="55.83203125" style="14" customWidth="1"/>
    <col min="9220" max="9220" width="2.75" style="14" customWidth="1"/>
    <col min="9221" max="9221" width="14.75" style="14" customWidth="1"/>
    <col min="9222" max="9222" width="3.25" style="14" customWidth="1"/>
    <col min="9223" max="9223" width="8.1640625" style="14" customWidth="1"/>
    <col min="9224" max="9224" width="4.1640625" style="14" customWidth="1"/>
    <col min="9225" max="9472" width="9.4140625" style="14"/>
    <col min="9473" max="9473" width="6.25" style="14" customWidth="1"/>
    <col min="9474" max="9474" width="4.75" style="14" customWidth="1"/>
    <col min="9475" max="9475" width="55.83203125" style="14" customWidth="1"/>
    <col min="9476" max="9476" width="2.75" style="14" customWidth="1"/>
    <col min="9477" max="9477" width="14.75" style="14" customWidth="1"/>
    <col min="9478" max="9478" width="3.25" style="14" customWidth="1"/>
    <col min="9479" max="9479" width="8.1640625" style="14" customWidth="1"/>
    <col min="9480" max="9480" width="4.1640625" style="14" customWidth="1"/>
    <col min="9481" max="9728" width="9.4140625" style="14"/>
    <col min="9729" max="9729" width="6.25" style="14" customWidth="1"/>
    <col min="9730" max="9730" width="4.75" style="14" customWidth="1"/>
    <col min="9731" max="9731" width="55.83203125" style="14" customWidth="1"/>
    <col min="9732" max="9732" width="2.75" style="14" customWidth="1"/>
    <col min="9733" max="9733" width="14.75" style="14" customWidth="1"/>
    <col min="9734" max="9734" width="3.25" style="14" customWidth="1"/>
    <col min="9735" max="9735" width="8.1640625" style="14" customWidth="1"/>
    <col min="9736" max="9736" width="4.1640625" style="14" customWidth="1"/>
    <col min="9737" max="9984" width="9.4140625" style="14"/>
    <col min="9985" max="9985" width="6.25" style="14" customWidth="1"/>
    <col min="9986" max="9986" width="4.75" style="14" customWidth="1"/>
    <col min="9987" max="9987" width="55.83203125" style="14" customWidth="1"/>
    <col min="9988" max="9988" width="2.75" style="14" customWidth="1"/>
    <col min="9989" max="9989" width="14.75" style="14" customWidth="1"/>
    <col min="9990" max="9990" width="3.25" style="14" customWidth="1"/>
    <col min="9991" max="9991" width="8.1640625" style="14" customWidth="1"/>
    <col min="9992" max="9992" width="4.1640625" style="14" customWidth="1"/>
    <col min="9993" max="10240" width="9.4140625" style="14"/>
    <col min="10241" max="10241" width="6.25" style="14" customWidth="1"/>
    <col min="10242" max="10242" width="4.75" style="14" customWidth="1"/>
    <col min="10243" max="10243" width="55.83203125" style="14" customWidth="1"/>
    <col min="10244" max="10244" width="2.75" style="14" customWidth="1"/>
    <col min="10245" max="10245" width="14.75" style="14" customWidth="1"/>
    <col min="10246" max="10246" width="3.25" style="14" customWidth="1"/>
    <col min="10247" max="10247" width="8.1640625" style="14" customWidth="1"/>
    <col min="10248" max="10248" width="4.1640625" style="14" customWidth="1"/>
    <col min="10249" max="10496" width="9.4140625" style="14"/>
    <col min="10497" max="10497" width="6.25" style="14" customWidth="1"/>
    <col min="10498" max="10498" width="4.75" style="14" customWidth="1"/>
    <col min="10499" max="10499" width="55.83203125" style="14" customWidth="1"/>
    <col min="10500" max="10500" width="2.75" style="14" customWidth="1"/>
    <col min="10501" max="10501" width="14.75" style="14" customWidth="1"/>
    <col min="10502" max="10502" width="3.25" style="14" customWidth="1"/>
    <col min="10503" max="10503" width="8.1640625" style="14" customWidth="1"/>
    <col min="10504" max="10504" width="4.1640625" style="14" customWidth="1"/>
    <col min="10505" max="10752" width="9.4140625" style="14"/>
    <col min="10753" max="10753" width="6.25" style="14" customWidth="1"/>
    <col min="10754" max="10754" width="4.75" style="14" customWidth="1"/>
    <col min="10755" max="10755" width="55.83203125" style="14" customWidth="1"/>
    <col min="10756" max="10756" width="2.75" style="14" customWidth="1"/>
    <col min="10757" max="10757" width="14.75" style="14" customWidth="1"/>
    <col min="10758" max="10758" width="3.25" style="14" customWidth="1"/>
    <col min="10759" max="10759" width="8.1640625" style="14" customWidth="1"/>
    <col min="10760" max="10760" width="4.1640625" style="14" customWidth="1"/>
    <col min="10761" max="11008" width="9.4140625" style="14"/>
    <col min="11009" max="11009" width="6.25" style="14" customWidth="1"/>
    <col min="11010" max="11010" width="4.75" style="14" customWidth="1"/>
    <col min="11011" max="11011" width="55.83203125" style="14" customWidth="1"/>
    <col min="11012" max="11012" width="2.75" style="14" customWidth="1"/>
    <col min="11013" max="11013" width="14.75" style="14" customWidth="1"/>
    <col min="11014" max="11014" width="3.25" style="14" customWidth="1"/>
    <col min="11015" max="11015" width="8.1640625" style="14" customWidth="1"/>
    <col min="11016" max="11016" width="4.1640625" style="14" customWidth="1"/>
    <col min="11017" max="11264" width="9.4140625" style="14"/>
    <col min="11265" max="11265" width="6.25" style="14" customWidth="1"/>
    <col min="11266" max="11266" width="4.75" style="14" customWidth="1"/>
    <col min="11267" max="11267" width="55.83203125" style="14" customWidth="1"/>
    <col min="11268" max="11268" width="2.75" style="14" customWidth="1"/>
    <col min="11269" max="11269" width="14.75" style="14" customWidth="1"/>
    <col min="11270" max="11270" width="3.25" style="14" customWidth="1"/>
    <col min="11271" max="11271" width="8.1640625" style="14" customWidth="1"/>
    <col min="11272" max="11272" width="4.1640625" style="14" customWidth="1"/>
    <col min="11273" max="11520" width="9.4140625" style="14"/>
    <col min="11521" max="11521" width="6.25" style="14" customWidth="1"/>
    <col min="11522" max="11522" width="4.75" style="14" customWidth="1"/>
    <col min="11523" max="11523" width="55.83203125" style="14" customWidth="1"/>
    <col min="11524" max="11524" width="2.75" style="14" customWidth="1"/>
    <col min="11525" max="11525" width="14.75" style="14" customWidth="1"/>
    <col min="11526" max="11526" width="3.25" style="14" customWidth="1"/>
    <col min="11527" max="11527" width="8.1640625" style="14" customWidth="1"/>
    <col min="11528" max="11528" width="4.1640625" style="14" customWidth="1"/>
    <col min="11529" max="11776" width="9.4140625" style="14"/>
    <col min="11777" max="11777" width="6.25" style="14" customWidth="1"/>
    <col min="11778" max="11778" width="4.75" style="14" customWidth="1"/>
    <col min="11779" max="11779" width="55.83203125" style="14" customWidth="1"/>
    <col min="11780" max="11780" width="2.75" style="14" customWidth="1"/>
    <col min="11781" max="11781" width="14.75" style="14" customWidth="1"/>
    <col min="11782" max="11782" width="3.25" style="14" customWidth="1"/>
    <col min="11783" max="11783" width="8.1640625" style="14" customWidth="1"/>
    <col min="11784" max="11784" width="4.1640625" style="14" customWidth="1"/>
    <col min="11785" max="12032" width="9.4140625" style="14"/>
    <col min="12033" max="12033" width="6.25" style="14" customWidth="1"/>
    <col min="12034" max="12034" width="4.75" style="14" customWidth="1"/>
    <col min="12035" max="12035" width="55.83203125" style="14" customWidth="1"/>
    <col min="12036" max="12036" width="2.75" style="14" customWidth="1"/>
    <col min="12037" max="12037" width="14.75" style="14" customWidth="1"/>
    <col min="12038" max="12038" width="3.25" style="14" customWidth="1"/>
    <col min="12039" max="12039" width="8.1640625" style="14" customWidth="1"/>
    <col min="12040" max="12040" width="4.1640625" style="14" customWidth="1"/>
    <col min="12041" max="12288" width="9.4140625" style="14"/>
    <col min="12289" max="12289" width="6.25" style="14" customWidth="1"/>
    <col min="12290" max="12290" width="4.75" style="14" customWidth="1"/>
    <col min="12291" max="12291" width="55.83203125" style="14" customWidth="1"/>
    <col min="12292" max="12292" width="2.75" style="14" customWidth="1"/>
    <col min="12293" max="12293" width="14.75" style="14" customWidth="1"/>
    <col min="12294" max="12294" width="3.25" style="14" customWidth="1"/>
    <col min="12295" max="12295" width="8.1640625" style="14" customWidth="1"/>
    <col min="12296" max="12296" width="4.1640625" style="14" customWidth="1"/>
    <col min="12297" max="12544" width="9.4140625" style="14"/>
    <col min="12545" max="12545" width="6.25" style="14" customWidth="1"/>
    <col min="12546" max="12546" width="4.75" style="14" customWidth="1"/>
    <col min="12547" max="12547" width="55.83203125" style="14" customWidth="1"/>
    <col min="12548" max="12548" width="2.75" style="14" customWidth="1"/>
    <col min="12549" max="12549" width="14.75" style="14" customWidth="1"/>
    <col min="12550" max="12550" width="3.25" style="14" customWidth="1"/>
    <col min="12551" max="12551" width="8.1640625" style="14" customWidth="1"/>
    <col min="12552" max="12552" width="4.1640625" style="14" customWidth="1"/>
    <col min="12553" max="12800" width="9.4140625" style="14"/>
    <col min="12801" max="12801" width="6.25" style="14" customWidth="1"/>
    <col min="12802" max="12802" width="4.75" style="14" customWidth="1"/>
    <col min="12803" max="12803" width="55.83203125" style="14" customWidth="1"/>
    <col min="12804" max="12804" width="2.75" style="14" customWidth="1"/>
    <col min="12805" max="12805" width="14.75" style="14" customWidth="1"/>
    <col min="12806" max="12806" width="3.25" style="14" customWidth="1"/>
    <col min="12807" max="12807" width="8.1640625" style="14" customWidth="1"/>
    <col min="12808" max="12808" width="4.1640625" style="14" customWidth="1"/>
    <col min="12809" max="13056" width="9.4140625" style="14"/>
    <col min="13057" max="13057" width="6.25" style="14" customWidth="1"/>
    <col min="13058" max="13058" width="4.75" style="14" customWidth="1"/>
    <col min="13059" max="13059" width="55.83203125" style="14" customWidth="1"/>
    <col min="13060" max="13060" width="2.75" style="14" customWidth="1"/>
    <col min="13061" max="13061" width="14.75" style="14" customWidth="1"/>
    <col min="13062" max="13062" width="3.25" style="14" customWidth="1"/>
    <col min="13063" max="13063" width="8.1640625" style="14" customWidth="1"/>
    <col min="13064" max="13064" width="4.1640625" style="14" customWidth="1"/>
    <col min="13065" max="13312" width="9.4140625" style="14"/>
    <col min="13313" max="13313" width="6.25" style="14" customWidth="1"/>
    <col min="13314" max="13314" width="4.75" style="14" customWidth="1"/>
    <col min="13315" max="13315" width="55.83203125" style="14" customWidth="1"/>
    <col min="13316" max="13316" width="2.75" style="14" customWidth="1"/>
    <col min="13317" max="13317" width="14.75" style="14" customWidth="1"/>
    <col min="13318" max="13318" width="3.25" style="14" customWidth="1"/>
    <col min="13319" max="13319" width="8.1640625" style="14" customWidth="1"/>
    <col min="13320" max="13320" width="4.1640625" style="14" customWidth="1"/>
    <col min="13321" max="13568" width="9.4140625" style="14"/>
    <col min="13569" max="13569" width="6.25" style="14" customWidth="1"/>
    <col min="13570" max="13570" width="4.75" style="14" customWidth="1"/>
    <col min="13571" max="13571" width="55.83203125" style="14" customWidth="1"/>
    <col min="13572" max="13572" width="2.75" style="14" customWidth="1"/>
    <col min="13573" max="13573" width="14.75" style="14" customWidth="1"/>
    <col min="13574" max="13574" width="3.25" style="14" customWidth="1"/>
    <col min="13575" max="13575" width="8.1640625" style="14" customWidth="1"/>
    <col min="13576" max="13576" width="4.1640625" style="14" customWidth="1"/>
    <col min="13577" max="13824" width="9.4140625" style="14"/>
    <col min="13825" max="13825" width="6.25" style="14" customWidth="1"/>
    <col min="13826" max="13826" width="4.75" style="14" customWidth="1"/>
    <col min="13827" max="13827" width="55.83203125" style="14" customWidth="1"/>
    <col min="13828" max="13828" width="2.75" style="14" customWidth="1"/>
    <col min="13829" max="13829" width="14.75" style="14" customWidth="1"/>
    <col min="13830" max="13830" width="3.25" style="14" customWidth="1"/>
    <col min="13831" max="13831" width="8.1640625" style="14" customWidth="1"/>
    <col min="13832" max="13832" width="4.1640625" style="14" customWidth="1"/>
    <col min="13833" max="14080" width="9.4140625" style="14"/>
    <col min="14081" max="14081" width="6.25" style="14" customWidth="1"/>
    <col min="14082" max="14082" width="4.75" style="14" customWidth="1"/>
    <col min="14083" max="14083" width="55.83203125" style="14" customWidth="1"/>
    <col min="14084" max="14084" width="2.75" style="14" customWidth="1"/>
    <col min="14085" max="14085" width="14.75" style="14" customWidth="1"/>
    <col min="14086" max="14086" width="3.25" style="14" customWidth="1"/>
    <col min="14087" max="14087" width="8.1640625" style="14" customWidth="1"/>
    <col min="14088" max="14088" width="4.1640625" style="14" customWidth="1"/>
    <col min="14089" max="14336" width="9.4140625" style="14"/>
    <col min="14337" max="14337" width="6.25" style="14" customWidth="1"/>
    <col min="14338" max="14338" width="4.75" style="14" customWidth="1"/>
    <col min="14339" max="14339" width="55.83203125" style="14" customWidth="1"/>
    <col min="14340" max="14340" width="2.75" style="14" customWidth="1"/>
    <col min="14341" max="14341" width="14.75" style="14" customWidth="1"/>
    <col min="14342" max="14342" width="3.25" style="14" customWidth="1"/>
    <col min="14343" max="14343" width="8.1640625" style="14" customWidth="1"/>
    <col min="14344" max="14344" width="4.1640625" style="14" customWidth="1"/>
    <col min="14345" max="14592" width="9.4140625" style="14"/>
    <col min="14593" max="14593" width="6.25" style="14" customWidth="1"/>
    <col min="14594" max="14594" width="4.75" style="14" customWidth="1"/>
    <col min="14595" max="14595" width="55.83203125" style="14" customWidth="1"/>
    <col min="14596" max="14596" width="2.75" style="14" customWidth="1"/>
    <col min="14597" max="14597" width="14.75" style="14" customWidth="1"/>
    <col min="14598" max="14598" width="3.25" style="14" customWidth="1"/>
    <col min="14599" max="14599" width="8.1640625" style="14" customWidth="1"/>
    <col min="14600" max="14600" width="4.1640625" style="14" customWidth="1"/>
    <col min="14601" max="14848" width="9.4140625" style="14"/>
    <col min="14849" max="14849" width="6.25" style="14" customWidth="1"/>
    <col min="14850" max="14850" width="4.75" style="14" customWidth="1"/>
    <col min="14851" max="14851" width="55.83203125" style="14" customWidth="1"/>
    <col min="14852" max="14852" width="2.75" style="14" customWidth="1"/>
    <col min="14853" max="14853" width="14.75" style="14" customWidth="1"/>
    <col min="14854" max="14854" width="3.25" style="14" customWidth="1"/>
    <col min="14855" max="14855" width="8.1640625" style="14" customWidth="1"/>
    <col min="14856" max="14856" width="4.1640625" style="14" customWidth="1"/>
    <col min="14857" max="15104" width="9.4140625" style="14"/>
    <col min="15105" max="15105" width="6.25" style="14" customWidth="1"/>
    <col min="15106" max="15106" width="4.75" style="14" customWidth="1"/>
    <col min="15107" max="15107" width="55.83203125" style="14" customWidth="1"/>
    <col min="15108" max="15108" width="2.75" style="14" customWidth="1"/>
    <col min="15109" max="15109" width="14.75" style="14" customWidth="1"/>
    <col min="15110" max="15110" width="3.25" style="14" customWidth="1"/>
    <col min="15111" max="15111" width="8.1640625" style="14" customWidth="1"/>
    <col min="15112" max="15112" width="4.1640625" style="14" customWidth="1"/>
    <col min="15113" max="15360" width="9.4140625" style="14"/>
    <col min="15361" max="15361" width="6.25" style="14" customWidth="1"/>
    <col min="15362" max="15362" width="4.75" style="14" customWidth="1"/>
    <col min="15363" max="15363" width="55.83203125" style="14" customWidth="1"/>
    <col min="15364" max="15364" width="2.75" style="14" customWidth="1"/>
    <col min="15365" max="15365" width="14.75" style="14" customWidth="1"/>
    <col min="15366" max="15366" width="3.25" style="14" customWidth="1"/>
    <col min="15367" max="15367" width="8.1640625" style="14" customWidth="1"/>
    <col min="15368" max="15368" width="4.1640625" style="14" customWidth="1"/>
    <col min="15369" max="15616" width="9.4140625" style="14"/>
    <col min="15617" max="15617" width="6.25" style="14" customWidth="1"/>
    <col min="15618" max="15618" width="4.75" style="14" customWidth="1"/>
    <col min="15619" max="15619" width="55.83203125" style="14" customWidth="1"/>
    <col min="15620" max="15620" width="2.75" style="14" customWidth="1"/>
    <col min="15621" max="15621" width="14.75" style="14" customWidth="1"/>
    <col min="15622" max="15622" width="3.25" style="14" customWidth="1"/>
    <col min="15623" max="15623" width="8.1640625" style="14" customWidth="1"/>
    <col min="15624" max="15624" width="4.1640625" style="14" customWidth="1"/>
    <col min="15625" max="15872" width="9.4140625" style="14"/>
    <col min="15873" max="15873" width="6.25" style="14" customWidth="1"/>
    <col min="15874" max="15874" width="4.75" style="14" customWidth="1"/>
    <col min="15875" max="15875" width="55.83203125" style="14" customWidth="1"/>
    <col min="15876" max="15876" width="2.75" style="14" customWidth="1"/>
    <col min="15877" max="15877" width="14.75" style="14" customWidth="1"/>
    <col min="15878" max="15878" width="3.25" style="14" customWidth="1"/>
    <col min="15879" max="15879" width="8.1640625" style="14" customWidth="1"/>
    <col min="15880" max="15880" width="4.1640625" style="14" customWidth="1"/>
    <col min="15881" max="16128" width="9.4140625" style="14"/>
    <col min="16129" max="16129" width="6.25" style="14" customWidth="1"/>
    <col min="16130" max="16130" width="4.75" style="14" customWidth="1"/>
    <col min="16131" max="16131" width="55.83203125" style="14" customWidth="1"/>
    <col min="16132" max="16132" width="2.75" style="14" customWidth="1"/>
    <col min="16133" max="16133" width="14.75" style="14" customWidth="1"/>
    <col min="16134" max="16134" width="3.25" style="14" customWidth="1"/>
    <col min="16135" max="16135" width="8.1640625" style="14" customWidth="1"/>
    <col min="16136" max="16136" width="4.1640625" style="14" customWidth="1"/>
    <col min="16137" max="16384" width="9.4140625" style="14"/>
  </cols>
  <sheetData>
    <row r="1" spans="1:256" s="7" customFormat="1" ht="15" customHeight="1" x14ac:dyDescent="0.3">
      <c r="A1" s="182" t="str">
        <f>Registration!A1</f>
        <v>153rd IEEE 802.15 WSN Session</v>
      </c>
      <c r="B1" s="183"/>
      <c r="C1" s="183"/>
      <c r="D1" s="183"/>
      <c r="E1" s="183"/>
      <c r="F1" s="184"/>
      <c r="G1" s="86"/>
      <c r="H1" s="60"/>
      <c r="I1" s="60"/>
      <c r="J1" s="65"/>
    </row>
    <row r="2" spans="1:256" s="7" customFormat="1" ht="15" customHeight="1" thickBot="1" x14ac:dyDescent="0.35">
      <c r="A2" s="206" t="str">
        <f>_xlfn.CONCAT("Agenda for WG15 Closing Plenary - ",TEXT(('AC Opening'!C2)+4,"DDDD, MMMM DD, YYYY"))</f>
        <v>Agenda for WG15 Closing Plenary - Thursday, November 14, 2024</v>
      </c>
      <c r="B2" s="207"/>
      <c r="C2" s="207"/>
      <c r="D2" s="207"/>
      <c r="E2" s="207"/>
      <c r="F2" s="208"/>
      <c r="G2" s="86"/>
      <c r="H2" s="59"/>
      <c r="I2" s="59"/>
      <c r="J2" s="65"/>
    </row>
    <row r="3" spans="1:256" ht="25.05" customHeight="1" thickBot="1" x14ac:dyDescent="0.3">
      <c r="A3" s="46" t="s">
        <v>40</v>
      </c>
      <c r="B3" s="47" t="s">
        <v>43</v>
      </c>
      <c r="C3" s="48" t="s">
        <v>41</v>
      </c>
      <c r="D3" s="47" t="s">
        <v>44</v>
      </c>
      <c r="E3" s="204" t="s">
        <v>138</v>
      </c>
      <c r="F3" s="205"/>
      <c r="G3" s="66"/>
    </row>
    <row r="4" spans="1:256" customFormat="1" ht="15" customHeight="1" x14ac:dyDescent="0.25">
      <c r="A4" s="21"/>
      <c r="B4" s="21"/>
      <c r="C4" s="21" t="str">
        <f>'WG Opening'!C4</f>
        <v>MEETING CALLED TO ORDER</v>
      </c>
      <c r="D4" s="2" t="str">
        <f>'WG Opening'!D4</f>
        <v>Powell</v>
      </c>
      <c r="E4" s="142"/>
      <c r="F4" s="148">
        <f>TIME(16,7,0)</f>
        <v>0.67152777777777772</v>
      </c>
      <c r="G4" s="78"/>
      <c r="H4" s="61"/>
      <c r="I4" s="61"/>
      <c r="J4" s="67"/>
    </row>
    <row r="5" spans="1:256" s="6" customFormat="1" ht="30" customHeight="1" x14ac:dyDescent="0.25">
      <c r="A5" s="21">
        <f>'WG Opening'!A5</f>
        <v>1</v>
      </c>
      <c r="B5" s="21"/>
      <c r="C5" s="21" t="str">
        <f>'WG Opening'!C5</f>
        <v>ANNOUNCEMENTS (Don’t forget to announce your name and affiliation before you speak)</v>
      </c>
      <c r="D5" s="209" t="str">
        <f>'WG Opening'!D5</f>
        <v>Beecher</v>
      </c>
      <c r="E5" s="222">
        <v>5</v>
      </c>
      <c r="F5" s="211">
        <f>F4+TIME(0,E4,0)</f>
        <v>0.67152777777777772</v>
      </c>
      <c r="G5" s="87"/>
      <c r="H5" s="62"/>
      <c r="I5" s="62"/>
      <c r="J5" s="68"/>
    </row>
    <row r="6" spans="1:256" s="6" customFormat="1" ht="30" customHeight="1" x14ac:dyDescent="0.25">
      <c r="A6" s="21">
        <f>'WG Opening'!A6</f>
        <v>1.1000000000000001</v>
      </c>
      <c r="B6" s="21" t="str">
        <f>'WG Opening'!B6</f>
        <v>II</v>
      </c>
      <c r="C6" s="70" t="s">
        <v>153</v>
      </c>
      <c r="D6" s="209"/>
      <c r="E6" s="222"/>
      <c r="F6" s="211"/>
      <c r="G6" s="87"/>
      <c r="H6" s="62"/>
      <c r="I6" s="62"/>
      <c r="J6" s="68"/>
    </row>
    <row r="7" spans="1:256" s="6" customFormat="1" ht="45" customHeight="1" x14ac:dyDescent="0.25">
      <c r="A7" s="21" t="str">
        <f>'WG Opening'!A7</f>
        <v>1.1a</v>
      </c>
      <c r="B7" s="21" t="str">
        <f>'WG Opening'!B7</f>
        <v>II</v>
      </c>
      <c r="C7" s="71" t="s">
        <v>152</v>
      </c>
      <c r="D7" s="209"/>
      <c r="E7" s="222"/>
      <c r="F7" s="211"/>
      <c r="G7" s="87"/>
      <c r="H7" s="62"/>
      <c r="I7" s="62"/>
      <c r="J7" s="68"/>
    </row>
    <row r="8" spans="1:256" s="6" customFormat="1" ht="15" customHeight="1" x14ac:dyDescent="0.25">
      <c r="A8" s="21" t="str">
        <f>'WG Opening'!A8</f>
        <v>1.1b</v>
      </c>
      <c r="B8" s="21" t="str">
        <f>'WG Opening'!B8</f>
        <v>II</v>
      </c>
      <c r="C8" s="53" t="str">
        <f>'WG Opening'!C8</f>
        <v>This Mtg. is being held Mixed-Mode as per the vote in the 802 LMSC</v>
      </c>
      <c r="D8" s="209"/>
      <c r="E8" s="222"/>
      <c r="F8" s="211"/>
      <c r="G8" s="87"/>
      <c r="H8" s="62"/>
      <c r="I8" s="62"/>
      <c r="J8" s="68"/>
    </row>
    <row r="9" spans="1:256" s="6" customFormat="1" ht="30" customHeight="1" x14ac:dyDescent="0.25">
      <c r="A9" s="21" t="str">
        <f>'WG Opening'!A9</f>
        <v>1.1c</v>
      </c>
      <c r="B9" s="21" t="str">
        <f>'WG Opening'!B9</f>
        <v>II</v>
      </c>
      <c r="C9" s="53" t="str">
        <f>'WG Opening'!C9</f>
        <v>DirectVoteLive (DVL) for Closing Plenary [rem: highly recomm. to use one email for all 802 items]</v>
      </c>
      <c r="D9" s="209"/>
      <c r="E9" s="222"/>
      <c r="F9" s="211"/>
      <c r="G9" s="87"/>
      <c r="H9" s="62"/>
      <c r="I9" s="62"/>
      <c r="J9" s="68"/>
    </row>
    <row r="10" spans="1:256" s="6" customFormat="1" ht="30" customHeight="1" x14ac:dyDescent="0.25">
      <c r="A10" s="21" t="str">
        <f>'WG Opening'!A10</f>
        <v>1.1d</v>
      </c>
      <c r="B10" s="21" t="str">
        <f>'WG Opening'!B10</f>
        <v>II</v>
      </c>
      <c r="C10" s="53" t="str">
        <f>'WG Opening'!C10</f>
        <v>All motions for WG closing are due to WG Chair (Clint Powell), and WG Vice-Chair (Phil Beecher) immediately after the close of your last mtg.</v>
      </c>
      <c r="D10" s="209"/>
      <c r="E10" s="222"/>
      <c r="F10" s="211"/>
      <c r="G10" s="87"/>
      <c r="H10" s="62"/>
      <c r="I10" s="62"/>
      <c r="J10" s="68"/>
    </row>
    <row r="11" spans="1:256" s="6" customFormat="1" ht="15" customHeight="1" x14ac:dyDescent="0.25">
      <c r="A11" s="21" t="str">
        <f>'WG Opening'!A11</f>
        <v>1.1e</v>
      </c>
      <c r="B11" s="21" t="str">
        <f>'WG Opening'!B11</f>
        <v>II</v>
      </c>
      <c r="C11" s="53" t="str">
        <f>'WG Opening'!C11</f>
        <v>Mixed-Mode Meeting Ground Rules &amp; 75% Criteria</v>
      </c>
      <c r="D11" s="209"/>
      <c r="E11" s="222"/>
      <c r="F11" s="211"/>
      <c r="G11" s="87"/>
      <c r="H11" s="62"/>
      <c r="I11" s="62"/>
      <c r="J11" s="68"/>
    </row>
    <row r="12" spans="1:256" s="6" customFormat="1" ht="15" customHeight="1" x14ac:dyDescent="0.25">
      <c r="A12" s="21" t="str">
        <f>'WG Opening'!A12</f>
        <v>1.1f</v>
      </c>
      <c r="B12" s="21" t="str">
        <f>'WG Opening'!B12</f>
        <v>II</v>
      </c>
      <c r="C12" s="53">
        <f>'WG Opening'!C12</f>
        <v>0</v>
      </c>
      <c r="D12" s="21">
        <f>'WG Opening'!D12</f>
        <v>0</v>
      </c>
      <c r="E12" s="141">
        <f>'WG Opening'!E12</f>
        <v>0</v>
      </c>
      <c r="F12" s="147">
        <f>F5+TIME(0,E5,0)</f>
        <v>0.67499999999999993</v>
      </c>
      <c r="G12" s="87"/>
      <c r="H12" s="62"/>
      <c r="I12" s="62"/>
      <c r="J12" s="68"/>
    </row>
    <row r="13" spans="1:256" s="6" customFormat="1" ht="15" customHeight="1" x14ac:dyDescent="0.25">
      <c r="A13" s="21" t="str">
        <f>'WG Opening'!A13</f>
        <v>1.1g</v>
      </c>
      <c r="B13" s="21" t="str">
        <f>'WG Opening'!B13</f>
        <v>II</v>
      </c>
      <c r="C13" s="53">
        <f>'WG Opening'!C13</f>
        <v>0</v>
      </c>
      <c r="D13" s="21">
        <f>'WG Opening'!D13</f>
        <v>0</v>
      </c>
      <c r="E13" s="141">
        <f>'WG Opening'!E13</f>
        <v>0</v>
      </c>
      <c r="F13" s="147">
        <f t="shared" ref="F13:F19" si="0">F12+TIME(0,E12,0)</f>
        <v>0.67499999999999993</v>
      </c>
      <c r="G13" s="87"/>
      <c r="H13" s="62"/>
      <c r="I13" s="62"/>
      <c r="J13" s="68"/>
    </row>
    <row r="14" spans="1:256" customFormat="1" ht="15" customHeight="1" x14ac:dyDescent="0.25">
      <c r="A14" s="2"/>
      <c r="B14" s="2"/>
      <c r="C14" s="27"/>
      <c r="D14" s="2"/>
      <c r="E14" s="142"/>
      <c r="F14" s="147">
        <f t="shared" si="0"/>
        <v>0.67499999999999993</v>
      </c>
      <c r="G14" s="78"/>
      <c r="H14" s="61"/>
      <c r="I14" s="61"/>
      <c r="J14" s="67"/>
    </row>
    <row r="15" spans="1:256" s="6" customFormat="1" ht="15" customHeight="1" x14ac:dyDescent="0.25">
      <c r="A15" s="25">
        <f>'WG Opening'!A22</f>
        <v>2</v>
      </c>
      <c r="B15" s="25"/>
      <c r="C15" s="25" t="str">
        <f>'WG Opening'!C22</f>
        <v>GENERAL AND ADMINISTRATIVE</v>
      </c>
      <c r="D15" s="2" t="str">
        <f>'WG Opening'!D26</f>
        <v>Powell</v>
      </c>
      <c r="E15" s="141"/>
      <c r="F15" s="147">
        <f t="shared" si="0"/>
        <v>0.67499999999999993</v>
      </c>
      <c r="G15" s="87"/>
      <c r="H15" s="62"/>
      <c r="I15" s="62"/>
      <c r="J15" s="68"/>
    </row>
    <row r="16" spans="1:256" ht="15" customHeight="1" x14ac:dyDescent="0.25">
      <c r="A16" s="25">
        <f>'WG Opening'!A23</f>
        <v>2.1</v>
      </c>
      <c r="B16" s="25" t="str">
        <f>'WG Opening'!B23</f>
        <v>II</v>
      </c>
      <c r="C16" s="85" t="str">
        <f>'WG Opening'!C27</f>
        <v>WG ADMIN ITEMS - N/A</v>
      </c>
      <c r="D16" s="2" t="str">
        <f>'WG Opening'!D27</f>
        <v>Powell</v>
      </c>
      <c r="E16" s="141">
        <v>0</v>
      </c>
      <c r="F16" s="147">
        <f t="shared" si="0"/>
        <v>0.67499999999999993</v>
      </c>
      <c r="G16" s="87"/>
      <c r="H16" s="62"/>
      <c r="I16" s="62"/>
      <c r="J16" s="68"/>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6"/>
      <c r="CO16" s="6"/>
      <c r="CP16" s="6"/>
      <c r="CQ16" s="6"/>
      <c r="CR16" s="6"/>
      <c r="CS16" s="6"/>
      <c r="CT16" s="6"/>
      <c r="CU16" s="6"/>
      <c r="CV16" s="6"/>
      <c r="CW16" s="6"/>
      <c r="CX16" s="6"/>
      <c r="CY16" s="6"/>
      <c r="CZ16" s="6"/>
      <c r="DA16" s="6"/>
      <c r="DB16" s="6"/>
      <c r="DC16" s="6"/>
      <c r="DD16" s="6"/>
      <c r="DE16" s="6"/>
      <c r="DF16" s="6"/>
      <c r="DG16" s="6"/>
      <c r="DH16" s="6"/>
      <c r="DI16" s="6"/>
      <c r="DJ16" s="6"/>
      <c r="DK16" s="6"/>
      <c r="DL16" s="6"/>
      <c r="DM16" s="6"/>
      <c r="DN16" s="6"/>
      <c r="DO16" s="6"/>
      <c r="DP16" s="6"/>
      <c r="DQ16" s="6"/>
      <c r="DR16" s="6"/>
      <c r="DS16" s="6"/>
      <c r="DT16" s="6"/>
      <c r="DU16" s="6"/>
      <c r="DV16" s="6"/>
      <c r="DW16" s="6"/>
      <c r="DX16" s="6"/>
      <c r="DY16" s="6"/>
      <c r="DZ16" s="6"/>
      <c r="EA16" s="6"/>
      <c r="EB16" s="6"/>
      <c r="EC16" s="6"/>
      <c r="ED16" s="6"/>
      <c r="EE16" s="6"/>
      <c r="EF16" s="6"/>
      <c r="EG16" s="6"/>
      <c r="EH16" s="6"/>
      <c r="EI16" s="6"/>
      <c r="EJ16" s="6"/>
      <c r="EK16" s="6"/>
      <c r="EL16" s="6"/>
      <c r="EM16" s="6"/>
      <c r="EN16" s="6"/>
      <c r="EO16" s="6"/>
      <c r="EP16" s="6"/>
      <c r="EQ16" s="6"/>
      <c r="ER16" s="6"/>
      <c r="ES16" s="6"/>
      <c r="ET16" s="6"/>
      <c r="EU16" s="6"/>
      <c r="EV16" s="6"/>
      <c r="EW16" s="6"/>
      <c r="EX16" s="6"/>
      <c r="EY16" s="6"/>
      <c r="EZ16" s="6"/>
      <c r="FA16" s="6"/>
      <c r="FB16" s="6"/>
      <c r="FC16" s="6"/>
      <c r="FD16" s="6"/>
      <c r="FE16" s="6"/>
      <c r="FF16" s="6"/>
      <c r="FG16" s="6"/>
      <c r="FH16" s="6"/>
      <c r="FI16" s="6"/>
      <c r="FJ16" s="6"/>
      <c r="FK16" s="6"/>
      <c r="FL16" s="6"/>
      <c r="FM16" s="6"/>
      <c r="FN16" s="6"/>
      <c r="FO16" s="6"/>
      <c r="FP16" s="6"/>
      <c r="FQ16" s="6"/>
      <c r="FR16" s="6"/>
      <c r="FS16" s="6"/>
      <c r="FT16" s="6"/>
      <c r="FU16" s="6"/>
      <c r="FV16" s="6"/>
      <c r="FW16" s="6"/>
      <c r="FX16" s="6"/>
      <c r="FY16" s="6"/>
      <c r="FZ16" s="6"/>
      <c r="GA16" s="6"/>
      <c r="GB16" s="6"/>
      <c r="GC16" s="6"/>
      <c r="GD16" s="6"/>
      <c r="GE16" s="6"/>
      <c r="GF16" s="6"/>
      <c r="GG16" s="6"/>
      <c r="GH16" s="6"/>
      <c r="GI16" s="6"/>
      <c r="GJ16" s="6"/>
      <c r="GK16" s="6"/>
      <c r="GL16" s="6"/>
      <c r="GM16" s="6"/>
      <c r="GN16" s="6"/>
      <c r="GO16" s="6"/>
      <c r="GP16" s="6"/>
      <c r="GQ16" s="6"/>
      <c r="GR16" s="6"/>
      <c r="GS16" s="6"/>
      <c r="GT16" s="6"/>
      <c r="GU16" s="6"/>
      <c r="GV16" s="6"/>
      <c r="GW16" s="6"/>
      <c r="GX16" s="6"/>
      <c r="GY16" s="6"/>
      <c r="GZ16" s="6"/>
      <c r="HA16" s="6"/>
      <c r="HB16" s="6"/>
      <c r="HC16" s="6"/>
      <c r="HD16" s="6"/>
      <c r="HE16" s="6"/>
      <c r="HF16" s="6"/>
      <c r="HG16" s="6"/>
      <c r="HH16" s="6"/>
      <c r="HI16" s="6"/>
      <c r="HJ16" s="6"/>
      <c r="HK16" s="6"/>
      <c r="HL16" s="6"/>
      <c r="HM16" s="6"/>
      <c r="HN16" s="6"/>
      <c r="HO16" s="6"/>
      <c r="HP16" s="6"/>
      <c r="HQ16" s="6"/>
      <c r="HR16" s="6"/>
      <c r="HS16" s="6"/>
      <c r="HT16" s="6"/>
      <c r="HU16" s="6"/>
      <c r="HV16" s="6"/>
      <c r="HW16" s="6"/>
      <c r="HX16" s="6"/>
      <c r="HY16" s="6"/>
      <c r="HZ16" s="6"/>
      <c r="IA16" s="6"/>
      <c r="IB16" s="6"/>
      <c r="IC16" s="6"/>
      <c r="ID16" s="6"/>
      <c r="IE16" s="6"/>
      <c r="IF16" s="6"/>
      <c r="IG16" s="6"/>
      <c r="IH16" s="6"/>
      <c r="II16" s="6"/>
      <c r="IJ16" s="6"/>
      <c r="IK16" s="6"/>
      <c r="IL16" s="6"/>
      <c r="IM16" s="6"/>
      <c r="IN16" s="6"/>
      <c r="IO16" s="6"/>
      <c r="IP16" s="6"/>
      <c r="IQ16" s="6"/>
      <c r="IR16" s="6"/>
      <c r="IS16" s="6"/>
      <c r="IT16" s="6"/>
      <c r="IU16" s="6"/>
      <c r="IV16" s="6"/>
    </row>
    <row r="17" spans="1:256" customFormat="1" ht="15" customHeight="1" x14ac:dyDescent="0.25">
      <c r="A17" s="2"/>
      <c r="B17" s="2"/>
      <c r="C17" s="27"/>
      <c r="D17" s="2"/>
      <c r="E17" s="142"/>
      <c r="F17" s="147">
        <f t="shared" si="0"/>
        <v>0.67499999999999993</v>
      </c>
      <c r="G17" s="78"/>
      <c r="H17" s="61"/>
      <c r="I17" s="61"/>
      <c r="J17" s="67"/>
    </row>
    <row r="18" spans="1:256" ht="15" customHeight="1" x14ac:dyDescent="0.25">
      <c r="A18" s="2">
        <f>'WG Opening'!A33</f>
        <v>3</v>
      </c>
      <c r="B18" s="2"/>
      <c r="C18" s="2" t="str">
        <f>'WG Opening'!C33</f>
        <v>FUTURE MTGS AND POLLS</v>
      </c>
      <c r="D18" s="2" t="str">
        <f>'WG Opening'!D33</f>
        <v>Powell</v>
      </c>
      <c r="E18" s="142"/>
      <c r="F18" s="147">
        <f t="shared" si="0"/>
        <v>0.67499999999999993</v>
      </c>
      <c r="G18" s="87"/>
      <c r="H18" s="62"/>
      <c r="I18" s="62"/>
      <c r="J18" s="68"/>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c r="HU18" s="6"/>
      <c r="HV18" s="6"/>
      <c r="HW18" s="6"/>
      <c r="HX18" s="6"/>
      <c r="HY18" s="6"/>
      <c r="HZ18" s="6"/>
      <c r="IA18" s="6"/>
      <c r="IB18" s="6"/>
      <c r="IC18" s="6"/>
      <c r="ID18" s="6"/>
      <c r="IE18" s="6"/>
      <c r="IF18" s="6"/>
      <c r="IG18" s="6"/>
      <c r="IH18" s="6"/>
      <c r="II18" s="6"/>
      <c r="IJ18" s="6"/>
      <c r="IK18" s="6"/>
      <c r="IL18" s="6"/>
      <c r="IM18" s="6"/>
      <c r="IN18" s="6"/>
      <c r="IO18" s="6"/>
      <c r="IP18" s="6"/>
      <c r="IQ18" s="6"/>
      <c r="IR18" s="6"/>
      <c r="IS18" s="6"/>
      <c r="IT18" s="6"/>
      <c r="IU18" s="6"/>
      <c r="IV18" s="6"/>
    </row>
    <row r="19" spans="1:256" customFormat="1" ht="15" customHeight="1" x14ac:dyDescent="0.25">
      <c r="A19" s="2" t="str">
        <f>'WG Opening'!A34</f>
        <v>3.1</v>
      </c>
      <c r="B19" s="2" t="str">
        <f>'WG Opening'!B34</f>
        <v>II</v>
      </c>
      <c r="C19" s="1" t="str">
        <f>'WG Mid-Week'!C19</f>
        <v>JAN. 2025 802 WIRELESS PLENARY MIXED MODE MTG. - PLAN OF RECORD AND MTG INFO</v>
      </c>
      <c r="D19" s="209" t="str">
        <f>'WG Opening'!D34</f>
        <v>Powell</v>
      </c>
      <c r="E19" s="223">
        <v>5</v>
      </c>
      <c r="F19" s="211">
        <f t="shared" si="0"/>
        <v>0.67499999999999993</v>
      </c>
      <c r="G19" s="78"/>
      <c r="H19" s="61"/>
      <c r="I19" s="61"/>
      <c r="J19" s="67"/>
    </row>
    <row r="20" spans="1:256" customFormat="1" ht="30" customHeight="1" x14ac:dyDescent="0.25">
      <c r="A20" s="2" t="str">
        <f>'WG Opening'!A35</f>
        <v>3.1a</v>
      </c>
      <c r="B20" s="2" t="str">
        <f>'WG Opening'!B35</f>
        <v>II</v>
      </c>
      <c r="C20" s="28" t="str">
        <f>'WG Mid-Week'!C20</f>
        <v>802.15 WG will hold its session Jan. 12-16, 2024, with the in-person part being held at the Kobe Conventoion Center, Kobe, Japan.</v>
      </c>
      <c r="D20" s="209"/>
      <c r="E20" s="223"/>
      <c r="F20" s="211"/>
      <c r="G20" s="78"/>
      <c r="H20" s="61"/>
      <c r="I20" s="61"/>
      <c r="J20" s="67"/>
    </row>
    <row r="21" spans="1:256" customFormat="1" ht="30" customHeight="1" x14ac:dyDescent="0.25">
      <c r="A21" s="2" t="str">
        <f>'WG Opening'!A36</f>
        <v>3.1b</v>
      </c>
      <c r="B21" s="2" t="str">
        <f>'WG Opening'!B36</f>
        <v>II</v>
      </c>
      <c r="C21" s="26" t="str">
        <f>'WG Mid-Week'!C21</f>
        <v>The 802 Wireless Chairs Adv. Committee will be held 4pm to 5:30pm on Sun. Jan. 12, 2025</v>
      </c>
      <c r="D21" s="209"/>
      <c r="E21" s="223"/>
      <c r="F21" s="211"/>
      <c r="G21" s="78"/>
      <c r="H21" s="61"/>
      <c r="I21" s="61"/>
      <c r="J21" s="67"/>
    </row>
    <row r="22" spans="1:256" customFormat="1" ht="15" customHeight="1" x14ac:dyDescent="0.25">
      <c r="A22" s="2" t="str">
        <f>'WG Opening'!A37</f>
        <v>3.1c</v>
      </c>
      <c r="B22" s="2" t="str">
        <f>'WG Opening'!B37</f>
        <v>II</v>
      </c>
      <c r="C22" s="26" t="str">
        <f>'WG Mid-Week'!C22</f>
        <v>The 802.15 AC will be held 5:30 to 6:30pm on Sun. Jan. 12, 2025</v>
      </c>
      <c r="D22" s="209"/>
      <c r="E22" s="223"/>
      <c r="F22" s="211"/>
      <c r="G22" s="78"/>
      <c r="H22" s="61"/>
      <c r="I22" s="61"/>
      <c r="J22" s="67"/>
    </row>
    <row r="23" spans="1:256" customFormat="1" ht="64.95" customHeight="1" x14ac:dyDescent="0.25">
      <c r="A23" s="2" t="str">
        <f>'WG Opening'!A38</f>
        <v>3.1d</v>
      </c>
      <c r="B23" s="2" t="str">
        <f>'WG Opening'!B38</f>
        <v>II</v>
      </c>
      <c r="C23" s="28" t="str">
        <f>'WG Mid-Week'!C23</f>
        <v>802 (in-person) Mtg. Registration Fees &amp; Deadlines have been set at $600 until Friday, September 20th, 2024, $800 through Friday, November 1st, 2024, and $1000 after Friday, November 1st, 2024 
Additional In Hotel Stay Discount of $300
Student Rate $100</v>
      </c>
      <c r="D23" s="209"/>
      <c r="E23" s="223"/>
      <c r="F23" s="211"/>
      <c r="G23" s="78"/>
      <c r="H23" s="61"/>
      <c r="I23" s="61"/>
      <c r="J23" s="67"/>
    </row>
    <row r="24" spans="1:256" customFormat="1" ht="160.05000000000001" customHeight="1" thickBot="1" x14ac:dyDescent="0.3">
      <c r="A24" s="2" t="str">
        <f>'WG Opening'!A39</f>
        <v>3.1e</v>
      </c>
      <c r="B24" s="2" t="str">
        <f>'WG Opening'!B39</f>
        <v>II</v>
      </c>
      <c r="C24" s="28" t="str">
        <f>'WG Mid-Week'!C24</f>
        <v>Running Subgroup Mtgs.
Every Subgroup mtg. requires a Chair, Vice-Chair, or other Subgroup Officer (in person or remote) to run each mtg. of the Subgroup.
Every Subgroup mtg. requires a designated person in person to run the video and audio for the virtual component.
    - A 2nd computer is highly encouraged (hotel or 802 will not supply this, to be brought by Subgroup
      designee), which needs to support HDMI out and audio in/out via USB
    - Training on the video/audio tool will be provided before and possibly at the mtg. as well
All Subgroup Chairs must identify who will be Chairing (if not the Chair) and who will be running the video and audio portion of virtual component in person and send info to WG Chair and Vice Chairs no later than 30 days prior to the start of the mtg.</v>
      </c>
      <c r="D24" s="209"/>
      <c r="E24" s="223"/>
      <c r="F24" s="211"/>
      <c r="G24" s="78"/>
      <c r="H24" s="61"/>
      <c r="I24" s="61"/>
      <c r="J24" s="67"/>
    </row>
    <row r="25" spans="1:256" ht="15" customHeight="1" x14ac:dyDescent="0.25">
      <c r="A25" s="2" t="str">
        <f>'WG Opening'!A40</f>
        <v>3.2</v>
      </c>
      <c r="B25" s="2" t="str">
        <f>'WG Opening'!B40</f>
        <v>II</v>
      </c>
      <c r="C25" s="52" t="str">
        <f>'WG Opening'!C40</f>
        <v>POLLS - In person and ePolls</v>
      </c>
      <c r="D25" s="2" t="str">
        <f>'WG Opening'!D40</f>
        <v>Krieger</v>
      </c>
      <c r="E25" s="141">
        <v>3</v>
      </c>
      <c r="F25" s="147">
        <f>F19+TIME(0,E19,0)</f>
        <v>0.67847222222222214</v>
      </c>
      <c r="G25" s="87"/>
      <c r="H25" s="217" t="s">
        <v>215</v>
      </c>
      <c r="I25" s="218"/>
      <c r="J25" s="219"/>
      <c r="K25" s="212" t="s">
        <v>216</v>
      </c>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c r="II25" s="6"/>
      <c r="IJ25" s="6"/>
      <c r="IK25" s="6"/>
      <c r="IL25" s="6"/>
      <c r="IM25" s="6"/>
      <c r="IN25" s="6"/>
      <c r="IO25" s="6"/>
      <c r="IP25" s="6"/>
      <c r="IQ25" s="6"/>
      <c r="IR25" s="6"/>
      <c r="IS25" s="6"/>
      <c r="IT25" s="6"/>
      <c r="IU25" s="6"/>
      <c r="IV25" s="6"/>
    </row>
    <row r="26" spans="1:256" ht="15" customHeight="1" x14ac:dyDescent="0.25">
      <c r="A26" s="4"/>
      <c r="B26" s="2"/>
      <c r="C26" s="55"/>
      <c r="D26" s="2"/>
      <c r="E26" s="141"/>
      <c r="F26" s="147">
        <f>F25+TIME(0,E25,0)</f>
        <v>0.68055555555555547</v>
      </c>
      <c r="G26" s="87"/>
      <c r="H26" s="220" t="s">
        <v>166</v>
      </c>
      <c r="I26" s="215" t="s">
        <v>199</v>
      </c>
      <c r="J26" s="215" t="s">
        <v>213</v>
      </c>
      <c r="K26" s="213"/>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c r="IO26" s="6"/>
      <c r="IP26" s="6"/>
      <c r="IQ26" s="6"/>
      <c r="IR26" s="6"/>
      <c r="IS26" s="6"/>
      <c r="IT26" s="6"/>
      <c r="IU26" s="6"/>
      <c r="IV26" s="6"/>
    </row>
    <row r="27" spans="1:256" ht="15" customHeight="1" thickBot="1" x14ac:dyDescent="0.3">
      <c r="A27" s="2">
        <f>'WG Opening'!A42</f>
        <v>4</v>
      </c>
      <c r="B27" s="4"/>
      <c r="C27" s="2" t="s">
        <v>123</v>
      </c>
      <c r="D27" s="2" t="str">
        <f>'WG Opening'!D42</f>
        <v>Powell</v>
      </c>
      <c r="E27" s="141"/>
      <c r="F27" s="147">
        <f t="shared" ref="F27:F57" si="1">F26+TIME(0,E26,0)</f>
        <v>0.68055555555555547</v>
      </c>
      <c r="G27" s="87"/>
      <c r="H27" s="221"/>
      <c r="I27" s="216"/>
      <c r="J27" s="216"/>
      <c r="K27" s="214"/>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c r="IS27" s="6"/>
      <c r="IT27" s="6"/>
      <c r="IU27" s="6"/>
      <c r="IV27" s="6"/>
    </row>
    <row r="28" spans="1:256" customFormat="1" ht="15" customHeight="1" x14ac:dyDescent="0.25">
      <c r="A28" s="2" t="str">
        <f>'WG Opening'!A43</f>
        <v>4.1</v>
      </c>
      <c r="B28" s="4" t="str">
        <f>'WG Opening'!B43</f>
        <v>DT</v>
      </c>
      <c r="C28" s="8" t="str">
        <f>'WG Opening'!C43</f>
        <v>TG 4ab NG UWB Amendment</v>
      </c>
      <c r="D28" s="2" t="str">
        <f>'WG Opening'!D43</f>
        <v>Rolfe</v>
      </c>
      <c r="E28" s="141">
        <v>6</v>
      </c>
      <c r="F28" s="147">
        <f t="shared" si="1"/>
        <v>0.68055555555555547</v>
      </c>
      <c r="G28" s="86" t="str">
        <f>LEFT(C28,11)</f>
        <v>TG 4ab NG U</v>
      </c>
      <c r="H28" s="74">
        <v>8</v>
      </c>
      <c r="I28" s="74"/>
      <c r="J28" s="2" t="s">
        <v>230</v>
      </c>
      <c r="K28" s="2" t="s">
        <v>294</v>
      </c>
    </row>
    <row r="29" spans="1:256" customFormat="1" ht="15" customHeight="1" x14ac:dyDescent="0.25">
      <c r="A29" s="2">
        <f>'WG Opening'!A44</f>
        <v>4.2</v>
      </c>
      <c r="B29" s="4" t="str">
        <f>'WG Opening'!B44</f>
        <v>DT</v>
      </c>
      <c r="C29" s="8" t="str">
        <f>'WG Opening'!C44</f>
        <v>SC WNG</v>
      </c>
      <c r="D29" s="2" t="str">
        <f>'WG Opening'!D44</f>
        <v>Rolfe</v>
      </c>
      <c r="E29" s="141">
        <v>4</v>
      </c>
      <c r="F29" s="147">
        <f t="shared" si="1"/>
        <v>0.68472222222222212</v>
      </c>
      <c r="G29" s="86" t="str">
        <f t="shared" ref="G29:G46" si="2">LEFT(C29,11)</f>
        <v>SC WNG</v>
      </c>
      <c r="H29" s="74">
        <v>1</v>
      </c>
      <c r="I29" s="74"/>
      <c r="J29" s="2"/>
      <c r="K29" s="2" t="s">
        <v>282</v>
      </c>
    </row>
    <row r="30" spans="1:256" customFormat="1" ht="15" customHeight="1" x14ac:dyDescent="0.25">
      <c r="A30" s="2">
        <f>'WG Opening'!A45</f>
        <v>4.3</v>
      </c>
      <c r="B30" s="4" t="str">
        <f>'WG Opening'!B45</f>
        <v>DT</v>
      </c>
      <c r="C30" s="8" t="str">
        <f>'WG Opening'!C45</f>
        <v>IG Access</v>
      </c>
      <c r="D30" s="2" t="str">
        <f>'WG Opening'!D45</f>
        <v>Rolfe</v>
      </c>
      <c r="E30" s="141">
        <v>4</v>
      </c>
      <c r="F30" s="147">
        <f t="shared" si="1"/>
        <v>0.68749999999999989</v>
      </c>
      <c r="G30" s="86" t="str">
        <f t="shared" si="2"/>
        <v>IG Access</v>
      </c>
      <c r="H30" s="74">
        <v>1</v>
      </c>
      <c r="I30" s="74"/>
      <c r="J30" s="2" t="s">
        <v>231</v>
      </c>
      <c r="K30" s="2" t="s">
        <v>282</v>
      </c>
    </row>
    <row r="31" spans="1:256" customFormat="1" ht="15" customHeight="1" x14ac:dyDescent="0.25">
      <c r="A31" s="2">
        <f>'WG Opening'!A46</f>
        <v>4.4000000000000004</v>
      </c>
      <c r="B31" s="4" t="str">
        <f>'WG Opening'!B46</f>
        <v>DT</v>
      </c>
      <c r="C31" s="8" t="str">
        <f>'WG Opening'!C46</f>
        <v>Joint .15/.11 Mtg.</v>
      </c>
      <c r="D31" s="2" t="str">
        <f>'WG Opening'!D46</f>
        <v>Rolfe</v>
      </c>
      <c r="E31" s="141">
        <v>4</v>
      </c>
      <c r="F31" s="147">
        <f t="shared" si="1"/>
        <v>0.69027777777777766</v>
      </c>
      <c r="G31" s="86" t="str">
        <f t="shared" si="2"/>
        <v>Joint .15/.</v>
      </c>
      <c r="H31" s="74">
        <v>1</v>
      </c>
      <c r="I31" s="74"/>
      <c r="J31" s="2"/>
      <c r="K31" s="2" t="s">
        <v>282</v>
      </c>
    </row>
    <row r="32" spans="1:256" customFormat="1" ht="15" customHeight="1" x14ac:dyDescent="0.25">
      <c r="A32" s="2">
        <f>'WG Opening'!A47</f>
        <v>4.5</v>
      </c>
      <c r="B32" s="4" t="str">
        <f>'WG Opening'!B47</f>
        <v>DT</v>
      </c>
      <c r="C32" s="8" t="str">
        <f>'WG Opening'!C47</f>
        <v>TG 4ac Privacy Amendment</v>
      </c>
      <c r="D32" s="2" t="str">
        <f>'WG Opening'!D47</f>
        <v>Kivinen</v>
      </c>
      <c r="E32" s="141">
        <v>6</v>
      </c>
      <c r="F32" s="147">
        <f t="shared" si="1"/>
        <v>0.69305555555555542</v>
      </c>
      <c r="G32" s="86" t="str">
        <f t="shared" si="2"/>
        <v>TG 4ac Priv</v>
      </c>
      <c r="H32" s="74">
        <v>2</v>
      </c>
      <c r="I32" s="74"/>
      <c r="J32" s="2" t="s">
        <v>283</v>
      </c>
      <c r="K32" s="2" t="s">
        <v>282</v>
      </c>
    </row>
    <row r="33" spans="1:256" customFormat="1" ht="15" customHeight="1" x14ac:dyDescent="0.25">
      <c r="A33" s="2">
        <f>'WG Opening'!A48</f>
        <v>4.5999999999999996</v>
      </c>
      <c r="B33" s="4" t="str">
        <f>'WG Opening'!B48</f>
        <v>DT</v>
      </c>
      <c r="C33" s="8" t="str">
        <f>'WG Opening'!C48</f>
        <v>SC IETF - update at WG15 Mid-Week</v>
      </c>
      <c r="D33" s="2" t="str">
        <f>'WG Opening'!D48</f>
        <v>Kivinen</v>
      </c>
      <c r="E33" s="141">
        <v>0</v>
      </c>
      <c r="F33" s="147">
        <f t="shared" si="1"/>
        <v>0.69722222222222208</v>
      </c>
      <c r="G33" s="86" t="str">
        <f t="shared" si="2"/>
        <v>SC IETF - u</v>
      </c>
      <c r="H33" s="74">
        <v>0</v>
      </c>
      <c r="I33" s="74"/>
      <c r="J33" s="2" t="s">
        <v>196</v>
      </c>
      <c r="K33" s="2" t="s">
        <v>282</v>
      </c>
    </row>
    <row r="34" spans="1:256" customFormat="1" ht="15" customHeight="1" x14ac:dyDescent="0.25">
      <c r="A34" s="2">
        <f>'WG Opening'!A49</f>
        <v>4.7</v>
      </c>
      <c r="B34" s="4" t="str">
        <f>'WG Opening'!B49</f>
        <v>DT</v>
      </c>
      <c r="C34" s="8" t="str">
        <f>'WG Opening'!C49</f>
        <v>TG 4ae Ascon Cryptographic Algorithms Amendment</v>
      </c>
      <c r="D34" s="2" t="str">
        <f>'WG Opening'!D49</f>
        <v>Kivinen</v>
      </c>
      <c r="E34" s="141">
        <v>2</v>
      </c>
      <c r="F34" s="147">
        <f t="shared" si="1"/>
        <v>0.69722222222222208</v>
      </c>
      <c r="G34" s="86" t="str">
        <f t="shared" si="2"/>
        <v>TG 4ae Asco</v>
      </c>
      <c r="H34" s="74">
        <v>2</v>
      </c>
      <c r="I34" s="74"/>
      <c r="J34" s="2"/>
      <c r="K34" s="2" t="s">
        <v>282</v>
      </c>
    </row>
    <row r="35" spans="1:256" customFormat="1" ht="15" customHeight="1" x14ac:dyDescent="0.25">
      <c r="A35" s="2" t="str">
        <f>'WG Opening'!A50</f>
        <v>4.8</v>
      </c>
      <c r="B35" s="4" t="str">
        <f>'WG Opening'!B50</f>
        <v>DT</v>
      </c>
      <c r="C35" s="8" t="str">
        <f>'WG Opening'!C50</f>
        <v>TG 9a EDHOC KMP Amendment</v>
      </c>
      <c r="D35" s="2" t="str">
        <f>'WG Opening'!D50</f>
        <v>Kivinen</v>
      </c>
      <c r="E35" s="141">
        <v>4</v>
      </c>
      <c r="F35" s="147">
        <f t="shared" si="1"/>
        <v>0.69861111111111096</v>
      </c>
      <c r="G35" s="86" t="str">
        <f t="shared" si="2"/>
        <v>TG 9a EDHOC</v>
      </c>
      <c r="H35" s="74">
        <v>4</v>
      </c>
      <c r="I35" s="74"/>
      <c r="J35" s="2"/>
      <c r="K35" s="2" t="s">
        <v>282</v>
      </c>
    </row>
    <row r="36" spans="1:256" customFormat="1" ht="15" customHeight="1" x14ac:dyDescent="0.25">
      <c r="A36" s="2">
        <f>'WG Opening'!A51</f>
        <v>4.9000000000000004</v>
      </c>
      <c r="B36" s="4" t="str">
        <f>'WG Opening'!B51</f>
        <v>DT</v>
      </c>
      <c r="C36" s="8" t="str">
        <f>'WG Opening'!C51</f>
        <v>TG 4ad NG SUN PHYs Amendment</v>
      </c>
      <c r="D36" s="2" t="str">
        <f>'WG Opening'!D51</f>
        <v>Beecher</v>
      </c>
      <c r="E36" s="141">
        <v>5</v>
      </c>
      <c r="F36" s="147">
        <f t="shared" si="1"/>
        <v>0.70138888888888873</v>
      </c>
      <c r="G36" s="86" t="str">
        <f t="shared" si="2"/>
        <v>TG 4ad NG S</v>
      </c>
      <c r="H36" s="74">
        <v>4</v>
      </c>
      <c r="I36" s="74"/>
      <c r="J36" s="2" t="s">
        <v>284</v>
      </c>
      <c r="K36" s="2" t="s">
        <v>285</v>
      </c>
    </row>
    <row r="37" spans="1:256" customFormat="1" ht="15" customHeight="1" x14ac:dyDescent="0.25">
      <c r="A37" s="2" t="str">
        <f>'WG Opening'!A52</f>
        <v>4.10</v>
      </c>
      <c r="B37" s="4" t="str">
        <f>'WG Opening'!B52</f>
        <v>DT</v>
      </c>
      <c r="C37" s="8" t="str">
        <f>'WG Opening'!C52</f>
        <v>Joint .15/.1 Mtg.</v>
      </c>
      <c r="D37" s="2" t="str">
        <f>'WG Opening'!D52</f>
        <v>Beecher</v>
      </c>
      <c r="E37" s="141">
        <v>5</v>
      </c>
      <c r="F37" s="147">
        <f t="shared" si="1"/>
        <v>0.70486111111111094</v>
      </c>
      <c r="G37" s="86" t="str">
        <f t="shared" si="2"/>
        <v>Joint .15/.</v>
      </c>
      <c r="H37" s="74">
        <v>0</v>
      </c>
      <c r="I37" s="74"/>
      <c r="J37" s="2" t="s">
        <v>284</v>
      </c>
      <c r="K37" s="2" t="s">
        <v>282</v>
      </c>
    </row>
    <row r="38" spans="1:256" customFormat="1" ht="15" customHeight="1" x14ac:dyDescent="0.25">
      <c r="A38" s="2">
        <f>'WG Opening'!A53</f>
        <v>4.1100000000000003</v>
      </c>
      <c r="B38" s="4" t="str">
        <f>'WG Opening'!B53</f>
        <v>DT</v>
      </c>
      <c r="C38" s="8" t="str">
        <f>'WG Opening'!C53</f>
        <v>SC MAINT/RULES</v>
      </c>
      <c r="D38" s="2" t="str">
        <f>'WG Opening'!D53</f>
        <v>Beecher</v>
      </c>
      <c r="E38" s="141">
        <v>6</v>
      </c>
      <c r="F38" s="147">
        <f t="shared" si="1"/>
        <v>0.70833333333333315</v>
      </c>
      <c r="G38" s="86" t="str">
        <f t="shared" si="2"/>
        <v>SC MAINT/RU</v>
      </c>
      <c r="H38" s="74">
        <v>2</v>
      </c>
      <c r="I38" s="74"/>
      <c r="J38" s="2" t="s">
        <v>286</v>
      </c>
      <c r="K38" s="2" t="s">
        <v>282</v>
      </c>
    </row>
    <row r="39" spans="1:256" ht="15" customHeight="1" x14ac:dyDescent="0.25">
      <c r="A39" s="2">
        <f>'WG Opening'!A54</f>
        <v>4.12</v>
      </c>
      <c r="B39" s="4" t="str">
        <f>'WG Opening'!B54</f>
        <v>DT</v>
      </c>
      <c r="C39" s="8" t="str">
        <f>'WG Opening'!C54</f>
        <v>TG 4me Revision to 2020</v>
      </c>
      <c r="D39" s="2" t="str">
        <f>'WG Opening'!D54</f>
        <v>Stuebing</v>
      </c>
      <c r="E39" s="141">
        <v>6</v>
      </c>
      <c r="F39" s="147">
        <f t="shared" si="1"/>
        <v>0.7124999999999998</v>
      </c>
      <c r="G39" s="86" t="str">
        <f t="shared" si="2"/>
        <v>TG 4me Revi</v>
      </c>
      <c r="H39" s="74">
        <v>1</v>
      </c>
      <c r="I39" s="74"/>
      <c r="J39" s="2" t="s">
        <v>217</v>
      </c>
      <c r="K39" s="2" t="s">
        <v>287</v>
      </c>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BN39" s="6"/>
      <c r="BO39" s="6"/>
      <c r="BP39" s="6"/>
      <c r="BQ39" s="6"/>
      <c r="BR39" s="6"/>
      <c r="BS39" s="6"/>
      <c r="BT39" s="6"/>
      <c r="BU39" s="6"/>
      <c r="BV39" s="6"/>
      <c r="BW39" s="6"/>
      <c r="BX39" s="6"/>
      <c r="BY39" s="6"/>
      <c r="BZ39" s="6"/>
      <c r="CA39" s="6"/>
      <c r="CB39" s="6"/>
      <c r="CC39" s="6"/>
      <c r="CD39" s="6"/>
      <c r="CE39" s="6"/>
      <c r="CF39" s="6"/>
      <c r="CG39" s="6"/>
      <c r="CH39" s="6"/>
      <c r="CI39" s="6"/>
      <c r="CJ39" s="6"/>
      <c r="CK39" s="6"/>
      <c r="CL39" s="6"/>
      <c r="CM39" s="6"/>
      <c r="CN39" s="6"/>
      <c r="CO39" s="6"/>
      <c r="CP39" s="6"/>
      <c r="CQ39" s="6"/>
      <c r="CR39" s="6"/>
      <c r="CS39" s="6"/>
      <c r="CT39" s="6"/>
      <c r="CU39" s="6"/>
      <c r="CV39" s="6"/>
      <c r="CW39" s="6"/>
      <c r="CX39" s="6"/>
      <c r="CY39" s="6"/>
      <c r="CZ39" s="6"/>
      <c r="DA39" s="6"/>
      <c r="DB39" s="6"/>
      <c r="DC39" s="6"/>
      <c r="DD39" s="6"/>
      <c r="DE39" s="6"/>
      <c r="DF39" s="6"/>
      <c r="DG39" s="6"/>
      <c r="DH39" s="6"/>
      <c r="DI39" s="6"/>
      <c r="DJ39" s="6"/>
      <c r="DK39" s="6"/>
      <c r="DL39" s="6"/>
      <c r="DM39" s="6"/>
      <c r="DN39" s="6"/>
      <c r="DO39" s="6"/>
      <c r="DP39" s="6"/>
      <c r="DQ39" s="6"/>
      <c r="DR39" s="6"/>
      <c r="DS39" s="6"/>
      <c r="DT39" s="6"/>
      <c r="DU39" s="6"/>
      <c r="DV39" s="6"/>
      <c r="DW39" s="6"/>
      <c r="DX39" s="6"/>
      <c r="DY39" s="6"/>
      <c r="DZ39" s="6"/>
      <c r="EA39" s="6"/>
      <c r="EB39" s="6"/>
      <c r="EC39" s="6"/>
      <c r="ED39" s="6"/>
      <c r="EE39" s="6"/>
      <c r="EF39" s="6"/>
      <c r="EG39" s="6"/>
      <c r="EH39" s="6"/>
      <c r="EI39" s="6"/>
      <c r="EJ39" s="6"/>
      <c r="EK39" s="6"/>
      <c r="EL39" s="6"/>
      <c r="EM39" s="6"/>
      <c r="EN39" s="6"/>
      <c r="EO39" s="6"/>
      <c r="EP39" s="6"/>
      <c r="EQ39" s="6"/>
      <c r="ER39" s="6"/>
      <c r="ES39" s="6"/>
      <c r="ET39" s="6"/>
      <c r="EU39" s="6"/>
      <c r="EV39" s="6"/>
      <c r="EW39" s="6"/>
      <c r="EX39" s="6"/>
      <c r="EY39" s="6"/>
      <c r="EZ39" s="6"/>
      <c r="FA39" s="6"/>
      <c r="FB39" s="6"/>
      <c r="FC39" s="6"/>
      <c r="FD39" s="6"/>
      <c r="FE39" s="6"/>
      <c r="FF39" s="6"/>
      <c r="FG39" s="6"/>
      <c r="FH39" s="6"/>
      <c r="FI39" s="6"/>
      <c r="FJ39" s="6"/>
      <c r="FK39" s="6"/>
      <c r="FL39" s="6"/>
      <c r="FM39" s="6"/>
      <c r="FN39" s="6"/>
      <c r="FO39" s="6"/>
      <c r="FP39" s="6"/>
      <c r="FQ39" s="6"/>
      <c r="FR39" s="6"/>
      <c r="FS39" s="6"/>
      <c r="FT39" s="6"/>
      <c r="FU39" s="6"/>
      <c r="FV39" s="6"/>
      <c r="FW39" s="6"/>
      <c r="FX39" s="6"/>
      <c r="FY39" s="6"/>
      <c r="FZ39" s="6"/>
      <c r="GA39" s="6"/>
      <c r="GB39" s="6"/>
      <c r="GC39" s="6"/>
      <c r="GD39" s="6"/>
      <c r="GE39" s="6"/>
      <c r="GF39" s="6"/>
      <c r="GG39" s="6"/>
      <c r="GH39" s="6"/>
      <c r="GI39" s="6"/>
      <c r="GJ39" s="6"/>
      <c r="GK39" s="6"/>
      <c r="GL39" s="6"/>
      <c r="GM39" s="6"/>
      <c r="GN39" s="6"/>
      <c r="GO39" s="6"/>
      <c r="GP39" s="6"/>
      <c r="GQ39" s="6"/>
      <c r="GR39" s="6"/>
      <c r="GS39" s="6"/>
      <c r="GT39" s="6"/>
      <c r="GU39" s="6"/>
      <c r="GV39" s="6"/>
      <c r="GW39" s="6"/>
      <c r="GX39" s="6"/>
      <c r="GY39" s="6"/>
      <c r="GZ39" s="6"/>
      <c r="HA39" s="6"/>
      <c r="HB39" s="6"/>
      <c r="HC39" s="6"/>
      <c r="HD39" s="6"/>
      <c r="HE39" s="6"/>
      <c r="HF39" s="6"/>
      <c r="HG39" s="6"/>
      <c r="HH39" s="6"/>
      <c r="HI39" s="6"/>
      <c r="HJ39" s="6"/>
      <c r="HK39" s="6"/>
      <c r="HL39" s="6"/>
      <c r="HM39" s="6"/>
      <c r="HN39" s="6"/>
      <c r="HO39" s="6"/>
      <c r="HP39" s="6"/>
      <c r="HQ39" s="6"/>
      <c r="HR39" s="6"/>
      <c r="HS39" s="6"/>
      <c r="HT39" s="6"/>
      <c r="HU39" s="6"/>
      <c r="HV39" s="6"/>
      <c r="HW39" s="6"/>
      <c r="HX39" s="6"/>
      <c r="HY39" s="6"/>
      <c r="HZ39" s="6"/>
      <c r="IA39" s="6"/>
      <c r="IB39" s="6"/>
      <c r="IC39" s="6"/>
      <c r="ID39" s="6"/>
      <c r="IE39" s="6"/>
      <c r="IF39" s="6"/>
      <c r="IG39" s="6"/>
      <c r="IH39" s="6"/>
      <c r="II39" s="6"/>
      <c r="IJ39" s="6"/>
      <c r="IK39" s="6"/>
      <c r="IL39" s="6"/>
      <c r="IM39" s="6"/>
      <c r="IN39" s="6"/>
      <c r="IO39" s="6"/>
      <c r="IP39" s="6"/>
      <c r="IQ39" s="6"/>
      <c r="IR39" s="6"/>
      <c r="IS39" s="6"/>
      <c r="IT39" s="6"/>
      <c r="IU39" s="6"/>
      <c r="IV39" s="6"/>
    </row>
    <row r="40" spans="1:256" ht="15" customHeight="1" x14ac:dyDescent="0.25">
      <c r="A40" s="2" t="str">
        <f>'WG Opening'!A55</f>
        <v>4.13</v>
      </c>
      <c r="B40" s="4" t="str">
        <f>'WG Opening'!B55</f>
        <v>DT</v>
      </c>
      <c r="C40" s="8" t="str">
        <f>'WG Opening'!C55</f>
        <v>TG 6ma BAN/VAN Revision</v>
      </c>
      <c r="D40" s="2" t="str">
        <f>'WG Opening'!D55</f>
        <v>Kohno</v>
      </c>
      <c r="E40" s="141">
        <v>6</v>
      </c>
      <c r="F40" s="147">
        <f t="shared" si="1"/>
        <v>0.71666666666666645</v>
      </c>
      <c r="G40" s="86" t="str">
        <f t="shared" si="2"/>
        <v>TG 6ma BAN/</v>
      </c>
      <c r="H40" s="74">
        <v>4</v>
      </c>
      <c r="I40" s="74" t="s">
        <v>232</v>
      </c>
      <c r="J40" s="2" t="s">
        <v>234</v>
      </c>
      <c r="K40" s="2" t="s">
        <v>288</v>
      </c>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c r="BR40" s="6"/>
      <c r="BS40" s="6"/>
      <c r="BT40" s="6"/>
      <c r="BU40" s="6"/>
      <c r="BV40" s="6"/>
      <c r="BW40" s="6"/>
      <c r="BX40" s="6"/>
      <c r="BY40" s="6"/>
      <c r="BZ40" s="6"/>
      <c r="CA40" s="6"/>
      <c r="CB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6"/>
      <c r="DY40" s="6"/>
      <c r="DZ40" s="6"/>
      <c r="EA40" s="6"/>
      <c r="EB40" s="6"/>
      <c r="EC40" s="6"/>
      <c r="ED40" s="6"/>
      <c r="EE40" s="6"/>
      <c r="EF40" s="6"/>
      <c r="EG40" s="6"/>
      <c r="EH40" s="6"/>
      <c r="EI40" s="6"/>
      <c r="EJ40" s="6"/>
      <c r="EK40" s="6"/>
      <c r="EL40" s="6"/>
      <c r="EM40" s="6"/>
      <c r="EN40" s="6"/>
      <c r="EO40" s="6"/>
      <c r="EP40" s="6"/>
      <c r="EQ40" s="6"/>
      <c r="ER40" s="6"/>
      <c r="ES40" s="6"/>
      <c r="ET40" s="6"/>
      <c r="EU40" s="6"/>
      <c r="EV40" s="6"/>
      <c r="EW40" s="6"/>
      <c r="EX40" s="6"/>
      <c r="EY40" s="6"/>
      <c r="EZ40" s="6"/>
      <c r="FA40" s="6"/>
      <c r="FB40" s="6"/>
      <c r="FC40" s="6"/>
      <c r="FD40" s="6"/>
      <c r="FE40" s="6"/>
      <c r="FF40" s="6"/>
      <c r="FG40" s="6"/>
      <c r="FH40" s="6"/>
      <c r="FI40" s="6"/>
      <c r="FJ40" s="6"/>
      <c r="FK40" s="6"/>
      <c r="FL40" s="6"/>
      <c r="FM40" s="6"/>
      <c r="FN40" s="6"/>
      <c r="FO40" s="6"/>
      <c r="FP40" s="6"/>
      <c r="FQ40" s="6"/>
      <c r="FR40" s="6"/>
      <c r="FS40" s="6"/>
      <c r="FT40" s="6"/>
      <c r="FU40" s="6"/>
      <c r="FV40" s="6"/>
      <c r="FW40" s="6"/>
      <c r="FX40" s="6"/>
      <c r="FY40" s="6"/>
      <c r="FZ40" s="6"/>
      <c r="GA40" s="6"/>
      <c r="GB40" s="6"/>
      <c r="GC40" s="6"/>
      <c r="GD40" s="6"/>
      <c r="GE40" s="6"/>
      <c r="GF40" s="6"/>
      <c r="GG40" s="6"/>
      <c r="GH40" s="6"/>
      <c r="GI40" s="6"/>
      <c r="GJ40" s="6"/>
      <c r="GK40" s="6"/>
      <c r="GL40" s="6"/>
      <c r="GM40" s="6"/>
      <c r="GN40" s="6"/>
      <c r="GO40" s="6"/>
      <c r="GP40" s="6"/>
      <c r="GQ40" s="6"/>
      <c r="GR40" s="6"/>
      <c r="GS40" s="6"/>
      <c r="GT40" s="6"/>
      <c r="GU40" s="6"/>
      <c r="GV40" s="6"/>
      <c r="GW40" s="6"/>
      <c r="GX40" s="6"/>
      <c r="GY40" s="6"/>
      <c r="GZ40" s="6"/>
      <c r="HA40" s="6"/>
      <c r="HB40" s="6"/>
      <c r="HC40" s="6"/>
      <c r="HD40" s="6"/>
      <c r="HE40" s="6"/>
      <c r="HF40" s="6"/>
      <c r="HG40" s="6"/>
      <c r="HH40" s="6"/>
      <c r="HI40" s="6"/>
      <c r="HJ40" s="6"/>
      <c r="HK40" s="6"/>
      <c r="HL40" s="6"/>
      <c r="HM40" s="6"/>
      <c r="HN40" s="6"/>
      <c r="HO40" s="6"/>
      <c r="HP40" s="6"/>
      <c r="HQ40" s="6"/>
      <c r="HR40" s="6"/>
      <c r="HS40" s="6"/>
      <c r="HT40" s="6"/>
      <c r="HU40" s="6"/>
      <c r="HV40" s="6"/>
      <c r="HW40" s="6"/>
      <c r="HX40" s="6"/>
      <c r="HY40" s="6"/>
      <c r="HZ40" s="6"/>
      <c r="IA40" s="6"/>
      <c r="IB40" s="6"/>
      <c r="IC40" s="6"/>
      <c r="ID40" s="6"/>
      <c r="IE40" s="6"/>
      <c r="IF40" s="6"/>
      <c r="IG40" s="6"/>
      <c r="IH40" s="6"/>
      <c r="II40" s="6"/>
      <c r="IJ40" s="6"/>
      <c r="IK40" s="6"/>
      <c r="IL40" s="6"/>
      <c r="IM40" s="6"/>
      <c r="IN40" s="6"/>
      <c r="IO40" s="6"/>
      <c r="IP40" s="6"/>
      <c r="IQ40" s="6"/>
      <c r="IR40" s="6"/>
      <c r="IS40" s="6"/>
      <c r="IT40" s="6"/>
      <c r="IU40" s="6"/>
      <c r="IV40" s="6"/>
    </row>
    <row r="41" spans="1:256" customFormat="1" ht="15" customHeight="1" x14ac:dyDescent="0.25">
      <c r="A41" s="2">
        <f>'WG Opening'!A56</f>
        <v>4.1399999999999997</v>
      </c>
      <c r="B41" s="4" t="str">
        <f>'WG Opening'!B56</f>
        <v>DT</v>
      </c>
      <c r="C41" s="8" t="str">
        <f>'WG Opening'!C56</f>
        <v>TG 7a OCC Amendment</v>
      </c>
      <c r="D41" s="2" t="str">
        <f>'WG Opening'!D56</f>
        <v>Jang</v>
      </c>
      <c r="E41" s="141">
        <v>6</v>
      </c>
      <c r="F41" s="147">
        <f t="shared" si="1"/>
        <v>0.7208333333333331</v>
      </c>
      <c r="G41" s="86" t="str">
        <f t="shared" si="2"/>
        <v>TG 7a OCC A</v>
      </c>
      <c r="H41" s="74">
        <v>3</v>
      </c>
      <c r="I41" s="74"/>
      <c r="J41" s="2" t="s">
        <v>289</v>
      </c>
      <c r="K41" s="2" t="s">
        <v>282</v>
      </c>
    </row>
    <row r="42" spans="1:256" customFormat="1" ht="15" customHeight="1" x14ac:dyDescent="0.25">
      <c r="A42" s="2" t="str">
        <f>'WG Opening'!A57</f>
        <v>4.15</v>
      </c>
      <c r="B42" s="4" t="str">
        <f>'WG Opening'!B57</f>
        <v>DT</v>
      </c>
      <c r="C42" s="8" t="str">
        <f>'WG Opening'!C57</f>
        <v>IG NG OWC</v>
      </c>
      <c r="D42" s="2" t="str">
        <f>'WG Opening'!D57</f>
        <v>Jang</v>
      </c>
      <c r="E42" s="141">
        <v>6</v>
      </c>
      <c r="F42" s="147">
        <f t="shared" si="1"/>
        <v>0.72499999999999976</v>
      </c>
      <c r="G42" s="86" t="str">
        <f t="shared" si="2"/>
        <v>IG NG OWC</v>
      </c>
      <c r="H42" s="74">
        <v>2</v>
      </c>
      <c r="I42" s="74"/>
      <c r="J42" s="2" t="s">
        <v>290</v>
      </c>
      <c r="K42" s="2" t="s">
        <v>282</v>
      </c>
    </row>
    <row r="43" spans="1:256" customFormat="1" ht="15" customHeight="1" x14ac:dyDescent="0.25">
      <c r="A43" s="2" t="str">
        <f>'WG Opening'!A58</f>
        <v>4.16</v>
      </c>
      <c r="B43" s="4" t="str">
        <f>'WG Opening'!B58</f>
        <v>DT</v>
      </c>
      <c r="C43" s="8" t="str">
        <f>'WG Opening'!C58</f>
        <v>TG 14 IR UWB AHN New Standard - IN HIBERNATION</v>
      </c>
      <c r="D43" s="2" t="str">
        <f>'WG Opening'!D58</f>
        <v>Beecher</v>
      </c>
      <c r="E43" s="141">
        <v>0</v>
      </c>
      <c r="F43" s="147">
        <f t="shared" si="1"/>
        <v>0.72916666666666641</v>
      </c>
      <c r="G43" s="86" t="str">
        <f t="shared" si="2"/>
        <v>TG 14 IR UW</v>
      </c>
      <c r="H43" s="74">
        <v>0</v>
      </c>
      <c r="I43" s="74"/>
      <c r="J43" s="2"/>
      <c r="K43" s="2" t="s">
        <v>282</v>
      </c>
    </row>
    <row r="44" spans="1:256" s="22" customFormat="1" ht="15" customHeight="1" x14ac:dyDescent="0.25">
      <c r="A44" s="2" t="str">
        <f>'WG Opening'!A59</f>
        <v>4.17</v>
      </c>
      <c r="B44" s="4" t="str">
        <f>'WG Opening'!B59</f>
        <v>DT</v>
      </c>
      <c r="C44" s="8" t="str">
        <f>'WG Opening'!C59</f>
        <v>TG 15 NB AHN New Standard - IN HIBERNATION</v>
      </c>
      <c r="D44" s="2" t="str">
        <f>'WG Opening'!D59</f>
        <v>Powell</v>
      </c>
      <c r="E44" s="141">
        <v>0</v>
      </c>
      <c r="F44" s="147">
        <f t="shared" si="1"/>
        <v>0.72916666666666641</v>
      </c>
      <c r="G44" s="86" t="str">
        <f t="shared" si="2"/>
        <v>TG 15 NB AH</v>
      </c>
      <c r="H44" s="74">
        <v>0</v>
      </c>
      <c r="I44" s="74"/>
      <c r="J44" s="2"/>
      <c r="K44" s="2" t="s">
        <v>282</v>
      </c>
    </row>
    <row r="45" spans="1:256" s="22" customFormat="1" ht="15" customHeight="1" x14ac:dyDescent="0.25">
      <c r="A45" s="2" t="str">
        <f>'WG Opening'!A60</f>
        <v>4.18</v>
      </c>
      <c r="B45" s="4" t="str">
        <f>'WG Opening'!B60</f>
        <v>DT</v>
      </c>
      <c r="C45" s="8" t="str">
        <f>'WG Opening'!C60</f>
        <v>TG 16t Lic NB Amendment</v>
      </c>
      <c r="D45" s="2" t="str">
        <f>'WG Opening'!D60</f>
        <v>Godfrey</v>
      </c>
      <c r="E45" s="141">
        <v>6</v>
      </c>
      <c r="F45" s="147">
        <f t="shared" si="1"/>
        <v>0.72916666666666641</v>
      </c>
      <c r="G45" s="86" t="str">
        <f t="shared" si="2"/>
        <v xml:space="preserve">TG 16t Lic </v>
      </c>
      <c r="H45" s="74">
        <v>4</v>
      </c>
      <c r="I45" s="74"/>
      <c r="J45" s="2" t="s">
        <v>291</v>
      </c>
      <c r="K45" s="2" t="s">
        <v>292</v>
      </c>
    </row>
    <row r="46" spans="1:256" s="22" customFormat="1" ht="15" customHeight="1" x14ac:dyDescent="0.25">
      <c r="A46" s="2" t="str">
        <f>'WG Opening'!A61</f>
        <v>4.19</v>
      </c>
      <c r="B46" s="4" t="str">
        <f>'WG Opening'!B61</f>
        <v>DT</v>
      </c>
      <c r="C46" s="8" t="str">
        <f>'WG Opening'!C61</f>
        <v>SC THz</v>
      </c>
      <c r="D46" s="2" t="str">
        <f>'WG Opening'!D61</f>
        <v>Kurner</v>
      </c>
      <c r="E46" s="141">
        <v>0</v>
      </c>
      <c r="F46" s="147">
        <f t="shared" si="1"/>
        <v>0.73333333333333306</v>
      </c>
      <c r="G46" s="86" t="str">
        <f t="shared" si="2"/>
        <v>SC THz</v>
      </c>
      <c r="H46" s="74">
        <v>2</v>
      </c>
      <c r="I46" s="74"/>
      <c r="J46" s="2" t="s">
        <v>243</v>
      </c>
      <c r="K46" s="86"/>
    </row>
    <row r="47" spans="1:256" s="22" customFormat="1" ht="15" customHeight="1" x14ac:dyDescent="0.25">
      <c r="A47" s="2">
        <v>4.1900000000000004</v>
      </c>
      <c r="B47" s="4" t="s">
        <v>3</v>
      </c>
      <c r="C47" s="23" t="s">
        <v>30</v>
      </c>
      <c r="D47" s="23" t="s">
        <v>21</v>
      </c>
      <c r="E47" s="146">
        <v>5</v>
      </c>
      <c r="F47" s="147">
        <f t="shared" si="1"/>
        <v>0.73333333333333306</v>
      </c>
      <c r="G47" s="78"/>
      <c r="H47" s="64"/>
      <c r="I47" s="64"/>
      <c r="J47" s="2"/>
    </row>
    <row r="48" spans="1:256" customFormat="1" ht="15" customHeight="1" x14ac:dyDescent="0.25">
      <c r="A48" s="149" t="s">
        <v>208</v>
      </c>
      <c r="B48" s="4" t="s">
        <v>3</v>
      </c>
      <c r="C48" s="23" t="s">
        <v>26</v>
      </c>
      <c r="D48" s="23" t="s">
        <v>19</v>
      </c>
      <c r="E48" s="146">
        <v>5</v>
      </c>
      <c r="F48" s="147">
        <f t="shared" si="1"/>
        <v>0.73680555555555527</v>
      </c>
      <c r="G48" s="78"/>
      <c r="H48" s="64"/>
      <c r="I48" s="64"/>
      <c r="J48" s="2" t="s">
        <v>293</v>
      </c>
    </row>
    <row r="49" spans="1:256" customFormat="1" ht="15" customHeight="1" x14ac:dyDescent="0.25">
      <c r="A49" s="2">
        <v>4.21</v>
      </c>
      <c r="B49" s="4" t="s">
        <v>3</v>
      </c>
      <c r="C49" s="23" t="s">
        <v>27</v>
      </c>
      <c r="D49" s="23" t="s">
        <v>157</v>
      </c>
      <c r="E49" s="146">
        <v>5</v>
      </c>
      <c r="F49" s="147">
        <f t="shared" si="1"/>
        <v>0.74027777777777748</v>
      </c>
      <c r="G49" s="78"/>
      <c r="H49" s="64"/>
      <c r="I49" s="64"/>
      <c r="J49" s="2"/>
    </row>
    <row r="50" spans="1:256" customFormat="1" ht="15" customHeight="1" x14ac:dyDescent="0.25">
      <c r="A50" s="2">
        <v>4.22</v>
      </c>
      <c r="B50" s="4" t="s">
        <v>3</v>
      </c>
      <c r="C50" s="23"/>
      <c r="D50" s="23"/>
      <c r="E50" s="146"/>
      <c r="F50" s="147">
        <f t="shared" si="1"/>
        <v>0.74374999999999969</v>
      </c>
      <c r="G50" s="78"/>
      <c r="H50" s="64"/>
      <c r="I50" s="64"/>
      <c r="J50" s="2"/>
    </row>
    <row r="51" spans="1:256" customFormat="1" ht="15" customHeight="1" x14ac:dyDescent="0.25">
      <c r="A51" s="4"/>
      <c r="B51" s="8"/>
      <c r="D51" s="2"/>
      <c r="E51" s="142"/>
      <c r="F51" s="147">
        <f t="shared" si="1"/>
        <v>0.74374999999999969</v>
      </c>
      <c r="G51" s="14"/>
      <c r="H51" s="64"/>
      <c r="I51" s="64"/>
      <c r="J51" s="2"/>
    </row>
    <row r="52" spans="1:256" customFormat="1" ht="15" customHeight="1" x14ac:dyDescent="0.25">
      <c r="A52" s="2" t="str">
        <f>'WG Opening'!A63</f>
        <v>5</v>
      </c>
      <c r="B52" s="2"/>
      <c r="C52" s="2" t="str">
        <f>'WG Opening'!C63</f>
        <v>NEW BUSINESS</v>
      </c>
      <c r="D52" s="2" t="str">
        <f>'WG Opening'!D63</f>
        <v>Powell</v>
      </c>
      <c r="E52" s="142">
        <v>1</v>
      </c>
      <c r="F52" s="147">
        <f t="shared" si="1"/>
        <v>0.74374999999999969</v>
      </c>
      <c r="G52" s="78"/>
      <c r="H52" s="61"/>
      <c r="I52" s="61"/>
      <c r="J52" s="67"/>
    </row>
    <row r="53" spans="1:256" customFormat="1" ht="15" customHeight="1" x14ac:dyDescent="0.25">
      <c r="B53" s="2"/>
      <c r="C53" s="20"/>
      <c r="D53" s="2"/>
      <c r="E53" s="142"/>
      <c r="F53" s="147">
        <f t="shared" si="1"/>
        <v>0.74444444444444413</v>
      </c>
      <c r="G53" s="78"/>
      <c r="H53" s="61"/>
      <c r="I53" s="61"/>
      <c r="J53" s="67"/>
    </row>
    <row r="54" spans="1:256" customFormat="1" ht="15" customHeight="1" x14ac:dyDescent="0.25">
      <c r="A54" s="2">
        <f>'WG Opening'!A67</f>
        <v>6</v>
      </c>
      <c r="B54" s="2"/>
      <c r="C54" s="2" t="str">
        <f>'WG Opening'!C67</f>
        <v>AOB</v>
      </c>
      <c r="D54" s="2" t="str">
        <f>'WG Opening'!D67</f>
        <v>Powell</v>
      </c>
      <c r="E54" s="142">
        <v>1</v>
      </c>
      <c r="F54" s="147">
        <f t="shared" si="1"/>
        <v>0.74444444444444413</v>
      </c>
      <c r="G54" s="78"/>
      <c r="H54" s="61"/>
      <c r="I54" s="61"/>
      <c r="J54" s="67"/>
    </row>
    <row r="55" spans="1:256" customFormat="1" ht="15" x14ac:dyDescent="0.25">
      <c r="A55" s="4"/>
      <c r="B55" s="2"/>
      <c r="C55" s="28"/>
      <c r="D55" s="2"/>
      <c r="E55" s="142"/>
      <c r="F55" s="147">
        <f t="shared" si="1"/>
        <v>0.74513888888888857</v>
      </c>
      <c r="G55" s="78"/>
      <c r="H55" s="61"/>
      <c r="I55" s="61"/>
      <c r="J55" s="67"/>
    </row>
    <row r="56" spans="1:256" customFormat="1" ht="15" x14ac:dyDescent="0.25">
      <c r="A56" s="2" t="str">
        <f>'WG Opening'!A69</f>
        <v>7</v>
      </c>
      <c r="B56" s="2"/>
      <c r="C56" s="2" t="s">
        <v>7</v>
      </c>
      <c r="D56" s="2" t="str">
        <f>'WG Opening'!D69</f>
        <v>Powell</v>
      </c>
      <c r="E56" s="142">
        <v>1</v>
      </c>
      <c r="F56" s="147">
        <f t="shared" si="1"/>
        <v>0.74513888888888857</v>
      </c>
      <c r="G56" s="78"/>
      <c r="H56" s="61"/>
      <c r="I56" s="61"/>
      <c r="J56" s="67"/>
    </row>
    <row r="57" spans="1:256" customFormat="1" ht="15" x14ac:dyDescent="0.25">
      <c r="A57" s="4"/>
      <c r="B57" s="2"/>
      <c r="C57" s="20"/>
      <c r="D57" s="20"/>
      <c r="E57" s="142"/>
      <c r="F57" s="147">
        <f t="shared" si="1"/>
        <v>0.74583333333333302</v>
      </c>
      <c r="G57" s="78"/>
      <c r="H57" s="61"/>
      <c r="I57" s="61"/>
      <c r="J57" s="67"/>
    </row>
    <row r="58" spans="1:256" customFormat="1" ht="15" x14ac:dyDescent="0.25">
      <c r="A58" s="3"/>
      <c r="B58" s="2"/>
      <c r="C58" s="1"/>
      <c r="D58" s="1"/>
      <c r="E58" s="142"/>
      <c r="F58" s="148"/>
      <c r="G58" s="78"/>
      <c r="H58" s="61"/>
      <c r="I58" s="61"/>
      <c r="J58" s="67"/>
    </row>
    <row r="59" spans="1:256" customFormat="1" ht="15" x14ac:dyDescent="0.25">
      <c r="A59" s="19"/>
      <c r="B59" s="2" t="s">
        <v>5</v>
      </c>
      <c r="C59" s="13" t="str">
        <f>'WG Opening'!C72</f>
        <v>ME - Motion, External        MI - Motion, Internal</v>
      </c>
      <c r="D59" s="2"/>
      <c r="E59" s="141" t="s">
        <v>5</v>
      </c>
      <c r="F59" s="147"/>
      <c r="G59" s="78"/>
      <c r="H59" s="61"/>
      <c r="I59" s="61"/>
      <c r="J59" s="67"/>
    </row>
    <row r="60" spans="1:256" ht="15" customHeight="1" x14ac:dyDescent="0.25">
      <c r="A60" s="19" t="s">
        <v>5</v>
      </c>
      <c r="B60" s="2"/>
      <c r="C60" s="13" t="str">
        <f>'WG Opening'!C73</f>
        <v>DT - Discussion Topic         II - Information Item</v>
      </c>
      <c r="D60" s="2"/>
      <c r="E60" s="141"/>
      <c r="F60" s="141"/>
      <c r="G60" s="17"/>
      <c r="H60" s="63"/>
      <c r="I60" s="63"/>
      <c r="J60" s="69"/>
      <c r="K60" s="17"/>
      <c r="L60" s="17"/>
      <c r="M60" s="17"/>
      <c r="N60" s="17"/>
      <c r="O60" s="17"/>
      <c r="P60" s="17"/>
      <c r="Q60" s="17"/>
      <c r="R60" s="17"/>
      <c r="S60" s="17"/>
      <c r="T60" s="17"/>
      <c r="U60" s="17"/>
      <c r="V60" s="17"/>
      <c r="W60" s="17"/>
      <c r="X60" s="17"/>
      <c r="Y60" s="17"/>
      <c r="Z60" s="17"/>
      <c r="AA60" s="17"/>
      <c r="AB60" s="17"/>
      <c r="AC60" s="17"/>
      <c r="AD60" s="17"/>
      <c r="AE60" s="17"/>
      <c r="AF60" s="17"/>
      <c r="AG60" s="17"/>
      <c r="AH60" s="17"/>
      <c r="AI60" s="17"/>
      <c r="AJ60" s="17"/>
      <c r="AK60" s="17"/>
      <c r="AL60" s="17"/>
      <c r="AM60" s="17"/>
      <c r="AN60" s="17"/>
      <c r="AO60" s="17"/>
      <c r="AP60" s="17"/>
      <c r="AQ60" s="17"/>
      <c r="AR60" s="17"/>
      <c r="AS60" s="17"/>
      <c r="AT60" s="17"/>
      <c r="AU60" s="17"/>
      <c r="AV60" s="17"/>
      <c r="AW60" s="17"/>
      <c r="AX60" s="17"/>
      <c r="AY60" s="17"/>
      <c r="AZ60" s="17"/>
      <c r="BA60" s="17"/>
      <c r="BB60" s="17"/>
      <c r="BC60" s="17"/>
      <c r="BD60" s="17"/>
      <c r="BE60" s="17"/>
      <c r="BF60" s="17"/>
      <c r="BG60" s="17"/>
      <c r="BH60" s="17"/>
      <c r="BI60" s="17"/>
      <c r="BJ60" s="17"/>
      <c r="BK60" s="17"/>
      <c r="BL60" s="17"/>
      <c r="BM60" s="17"/>
      <c r="BN60" s="17"/>
      <c r="BO60" s="17"/>
      <c r="BP60" s="17"/>
      <c r="BQ60" s="17"/>
      <c r="BR60" s="17"/>
      <c r="BS60" s="17"/>
      <c r="BT60" s="17"/>
      <c r="BU60" s="17"/>
      <c r="BV60" s="17"/>
      <c r="BW60" s="17"/>
      <c r="BX60" s="17"/>
      <c r="BY60" s="17"/>
      <c r="BZ60" s="17"/>
      <c r="CA60" s="17"/>
      <c r="CB60" s="17"/>
      <c r="CC60" s="17"/>
      <c r="CD60" s="17"/>
      <c r="CE60" s="17"/>
      <c r="CF60" s="17"/>
      <c r="CG60" s="17"/>
      <c r="CH60" s="17"/>
      <c r="CI60" s="17"/>
      <c r="CJ60" s="17"/>
      <c r="CK60" s="17"/>
      <c r="CL60" s="17"/>
      <c r="CM60" s="17"/>
      <c r="CN60" s="17"/>
      <c r="CO60" s="17"/>
      <c r="CP60" s="17"/>
      <c r="CQ60" s="17"/>
      <c r="CR60" s="17"/>
      <c r="CS60" s="17"/>
      <c r="CT60" s="17"/>
      <c r="CU60" s="17"/>
      <c r="CV60" s="17"/>
      <c r="CW60" s="17"/>
      <c r="CX60" s="17"/>
      <c r="CY60" s="17"/>
      <c r="CZ60" s="17"/>
      <c r="DA60" s="17"/>
      <c r="DB60" s="17"/>
      <c r="DC60" s="17"/>
      <c r="DD60" s="17"/>
      <c r="DE60" s="17"/>
      <c r="DF60" s="17"/>
      <c r="DG60" s="17"/>
      <c r="DH60" s="17"/>
      <c r="DI60" s="17"/>
      <c r="DJ60" s="17"/>
      <c r="DK60" s="17"/>
      <c r="DL60" s="17"/>
      <c r="DM60" s="17"/>
      <c r="DN60" s="17"/>
      <c r="DO60" s="17"/>
      <c r="DP60" s="17"/>
      <c r="DQ60" s="17"/>
      <c r="DR60" s="17"/>
      <c r="DS60" s="17"/>
      <c r="DT60" s="17"/>
      <c r="DU60" s="17"/>
      <c r="DV60" s="17"/>
      <c r="DW60" s="17"/>
      <c r="DX60" s="17"/>
      <c r="DY60" s="17"/>
      <c r="DZ60" s="17"/>
      <c r="EA60" s="17"/>
      <c r="EB60" s="17"/>
      <c r="EC60" s="17"/>
      <c r="ED60" s="17"/>
      <c r="EE60" s="17"/>
      <c r="EF60" s="17"/>
      <c r="EG60" s="17"/>
      <c r="EH60" s="17"/>
      <c r="EI60" s="17"/>
      <c r="EJ60" s="17"/>
      <c r="EK60" s="17"/>
      <c r="EL60" s="17"/>
      <c r="EM60" s="17"/>
      <c r="EN60" s="17"/>
      <c r="EO60" s="17"/>
      <c r="EP60" s="17"/>
      <c r="EQ60" s="17"/>
      <c r="ER60" s="17"/>
      <c r="ES60" s="17"/>
      <c r="ET60" s="17"/>
      <c r="EU60" s="17"/>
      <c r="EV60" s="17"/>
      <c r="EW60" s="17"/>
      <c r="EX60" s="17"/>
      <c r="EY60" s="17"/>
      <c r="EZ60" s="17"/>
      <c r="FA60" s="17"/>
      <c r="FB60" s="17"/>
      <c r="FC60" s="17"/>
      <c r="FD60" s="17"/>
      <c r="FE60" s="17"/>
      <c r="FF60" s="17"/>
      <c r="FG60" s="17"/>
      <c r="FH60" s="17"/>
      <c r="FI60" s="17"/>
      <c r="FJ60" s="17"/>
      <c r="FK60" s="17"/>
      <c r="FL60" s="17"/>
      <c r="FM60" s="17"/>
      <c r="FN60" s="17"/>
      <c r="FO60" s="17"/>
      <c r="FP60" s="17"/>
      <c r="FQ60" s="17"/>
      <c r="FR60" s="17"/>
      <c r="FS60" s="17"/>
      <c r="FT60" s="17"/>
      <c r="FU60" s="17"/>
      <c r="FV60" s="17"/>
      <c r="FW60" s="17"/>
      <c r="FX60" s="17"/>
      <c r="FY60" s="17"/>
      <c r="FZ60" s="17"/>
      <c r="GA60" s="17"/>
      <c r="GB60" s="17"/>
      <c r="GC60" s="17"/>
      <c r="GD60" s="17"/>
      <c r="GE60" s="17"/>
      <c r="GF60" s="17"/>
      <c r="GG60" s="17"/>
      <c r="GH60" s="17"/>
      <c r="GI60" s="17"/>
      <c r="GJ60" s="17"/>
      <c r="GK60" s="17"/>
      <c r="GL60" s="17"/>
      <c r="GM60" s="17"/>
      <c r="GN60" s="17"/>
      <c r="GO60" s="17"/>
      <c r="GP60" s="17"/>
      <c r="GQ60" s="17"/>
      <c r="GR60" s="17"/>
      <c r="GS60" s="17"/>
      <c r="GT60" s="17"/>
      <c r="GU60" s="17"/>
      <c r="GV60" s="17"/>
      <c r="GW60" s="17"/>
      <c r="GX60" s="17"/>
      <c r="GY60" s="17"/>
      <c r="GZ60" s="17"/>
      <c r="HA60" s="17"/>
      <c r="HB60" s="17"/>
      <c r="HC60" s="17"/>
      <c r="HD60" s="17"/>
      <c r="HE60" s="17"/>
      <c r="HF60" s="17"/>
      <c r="HG60" s="17"/>
      <c r="HH60" s="17"/>
      <c r="HI60" s="17"/>
      <c r="HJ60" s="17"/>
      <c r="HK60" s="17"/>
      <c r="HL60" s="17"/>
      <c r="HM60" s="17"/>
      <c r="HN60" s="17"/>
      <c r="HO60" s="17"/>
      <c r="HP60" s="17"/>
      <c r="HQ60" s="17"/>
      <c r="HR60" s="17"/>
      <c r="HS60" s="17"/>
      <c r="HT60" s="17"/>
      <c r="HU60" s="17"/>
      <c r="HV60" s="17"/>
      <c r="HW60" s="17"/>
      <c r="HX60" s="17"/>
      <c r="HY60" s="17"/>
      <c r="HZ60" s="17"/>
      <c r="IA60" s="17"/>
      <c r="IB60" s="17"/>
      <c r="IC60" s="17"/>
      <c r="ID60" s="17"/>
      <c r="IE60" s="17"/>
      <c r="IF60" s="17"/>
      <c r="IG60" s="17"/>
      <c r="IH60" s="17"/>
      <c r="II60" s="17"/>
      <c r="IJ60" s="17"/>
      <c r="IK60" s="17"/>
      <c r="IL60" s="17"/>
      <c r="IM60" s="17"/>
      <c r="IN60" s="17"/>
      <c r="IO60" s="17"/>
      <c r="IP60" s="17"/>
      <c r="IQ60" s="17"/>
      <c r="IR60" s="17"/>
      <c r="IS60" s="17"/>
      <c r="IT60" s="17"/>
      <c r="IU60" s="17"/>
      <c r="IV60" s="17"/>
    </row>
    <row r="61" spans="1:256" ht="15" customHeight="1" x14ac:dyDescent="0.25">
      <c r="A61" s="19"/>
      <c r="B61" s="2"/>
      <c r="C61" s="13" t="str">
        <f>'WG Opening'!C74</f>
        <v>Category  (* = consent agenda)</v>
      </c>
      <c r="D61" s="2"/>
      <c r="E61" s="141"/>
      <c r="F61" s="147"/>
      <c r="G61" s="17"/>
      <c r="H61" s="63"/>
      <c r="I61" s="63"/>
      <c r="J61" s="69"/>
      <c r="K61" s="17"/>
      <c r="L61" s="17"/>
      <c r="M61" s="17"/>
      <c r="N61" s="17"/>
      <c r="O61" s="17"/>
      <c r="P61" s="17"/>
      <c r="Q61" s="17"/>
      <c r="R61" s="17"/>
      <c r="S61" s="17"/>
      <c r="T61" s="17"/>
      <c r="U61" s="17"/>
      <c r="V61" s="17"/>
      <c r="W61" s="17"/>
      <c r="X61" s="17"/>
      <c r="Y61" s="17"/>
      <c r="Z61" s="17"/>
      <c r="AA61" s="17"/>
      <c r="AB61" s="17"/>
      <c r="AC61" s="17"/>
      <c r="AD61" s="17"/>
      <c r="AE61" s="17"/>
      <c r="AF61" s="17"/>
      <c r="AG61" s="17"/>
      <c r="AH61" s="17"/>
      <c r="AI61" s="17"/>
      <c r="AJ61" s="17"/>
      <c r="AK61" s="17"/>
      <c r="AL61" s="17"/>
      <c r="AM61" s="17"/>
      <c r="AN61" s="17"/>
      <c r="AO61" s="17"/>
      <c r="AP61" s="17"/>
      <c r="AQ61" s="17"/>
      <c r="AR61" s="17"/>
      <c r="AS61" s="17"/>
      <c r="AT61" s="17"/>
      <c r="AU61" s="17"/>
      <c r="AV61" s="17"/>
      <c r="AW61" s="17"/>
      <c r="AX61" s="17"/>
      <c r="AY61" s="17"/>
      <c r="AZ61" s="17"/>
      <c r="BA61" s="17"/>
      <c r="BB61" s="17"/>
      <c r="BC61" s="17"/>
      <c r="BD61" s="17"/>
      <c r="BE61" s="17"/>
      <c r="BF61" s="17"/>
      <c r="BG61" s="17"/>
      <c r="BH61" s="17"/>
      <c r="BI61" s="17"/>
      <c r="BJ61" s="17"/>
      <c r="BK61" s="17"/>
      <c r="BL61" s="17"/>
      <c r="BM61" s="17"/>
      <c r="BN61" s="17"/>
      <c r="BO61" s="17"/>
      <c r="BP61" s="17"/>
      <c r="BQ61" s="17"/>
      <c r="BR61" s="17"/>
      <c r="BS61" s="17"/>
      <c r="BT61" s="17"/>
      <c r="BU61" s="17"/>
      <c r="BV61" s="17"/>
      <c r="BW61" s="17"/>
      <c r="BX61" s="17"/>
      <c r="BY61" s="17"/>
      <c r="BZ61" s="17"/>
      <c r="CA61" s="17"/>
      <c r="CB61" s="17"/>
      <c r="CC61" s="17"/>
      <c r="CD61" s="17"/>
      <c r="CE61" s="17"/>
      <c r="CF61" s="17"/>
      <c r="CG61" s="17"/>
      <c r="CH61" s="17"/>
      <c r="CI61" s="17"/>
      <c r="CJ61" s="17"/>
      <c r="CK61" s="17"/>
      <c r="CL61" s="17"/>
      <c r="CM61" s="17"/>
      <c r="CN61" s="17"/>
      <c r="CO61" s="17"/>
      <c r="CP61" s="17"/>
      <c r="CQ61" s="17"/>
      <c r="CR61" s="17"/>
      <c r="CS61" s="17"/>
      <c r="CT61" s="17"/>
      <c r="CU61" s="17"/>
      <c r="CV61" s="17"/>
      <c r="CW61" s="17"/>
      <c r="CX61" s="17"/>
      <c r="CY61" s="17"/>
      <c r="CZ61" s="17"/>
      <c r="DA61" s="17"/>
      <c r="DB61" s="17"/>
      <c r="DC61" s="17"/>
      <c r="DD61" s="17"/>
      <c r="DE61" s="17"/>
      <c r="DF61" s="17"/>
      <c r="DG61" s="17"/>
      <c r="DH61" s="17"/>
      <c r="DI61" s="17"/>
      <c r="DJ61" s="17"/>
      <c r="DK61" s="17"/>
      <c r="DL61" s="17"/>
      <c r="DM61" s="17"/>
      <c r="DN61" s="17"/>
      <c r="DO61" s="17"/>
      <c r="DP61" s="17"/>
      <c r="DQ61" s="17"/>
      <c r="DR61" s="17"/>
      <c r="DS61" s="17"/>
      <c r="DT61" s="17"/>
      <c r="DU61" s="17"/>
      <c r="DV61" s="17"/>
      <c r="DW61" s="17"/>
      <c r="DX61" s="17"/>
      <c r="DY61" s="17"/>
      <c r="DZ61" s="17"/>
      <c r="EA61" s="17"/>
      <c r="EB61" s="17"/>
      <c r="EC61" s="17"/>
      <c r="ED61" s="17"/>
      <c r="EE61" s="17"/>
      <c r="EF61" s="17"/>
      <c r="EG61" s="17"/>
      <c r="EH61" s="17"/>
      <c r="EI61" s="17"/>
      <c r="EJ61" s="17"/>
      <c r="EK61" s="17"/>
      <c r="EL61" s="17"/>
      <c r="EM61" s="17"/>
      <c r="EN61" s="17"/>
      <c r="EO61" s="17"/>
      <c r="EP61" s="17"/>
      <c r="EQ61" s="17"/>
      <c r="ER61" s="17"/>
      <c r="ES61" s="17"/>
      <c r="ET61" s="17"/>
      <c r="EU61" s="17"/>
      <c r="EV61" s="17"/>
      <c r="EW61" s="17"/>
      <c r="EX61" s="17"/>
      <c r="EY61" s="17"/>
      <c r="EZ61" s="17"/>
      <c r="FA61" s="17"/>
      <c r="FB61" s="17"/>
      <c r="FC61" s="17"/>
      <c r="FD61" s="17"/>
      <c r="FE61" s="17"/>
      <c r="FF61" s="17"/>
      <c r="FG61" s="17"/>
      <c r="FH61" s="17"/>
      <c r="FI61" s="17"/>
      <c r="FJ61" s="17"/>
      <c r="FK61" s="17"/>
      <c r="FL61" s="17"/>
      <c r="FM61" s="17"/>
      <c r="FN61" s="17"/>
      <c r="FO61" s="17"/>
      <c r="FP61" s="17"/>
      <c r="FQ61" s="17"/>
      <c r="FR61" s="17"/>
      <c r="FS61" s="17"/>
      <c r="FT61" s="17"/>
      <c r="FU61" s="17"/>
      <c r="FV61" s="17"/>
      <c r="FW61" s="17"/>
      <c r="FX61" s="17"/>
      <c r="FY61" s="17"/>
      <c r="FZ61" s="17"/>
      <c r="GA61" s="17"/>
      <c r="GB61" s="17"/>
      <c r="GC61" s="17"/>
      <c r="GD61" s="17"/>
      <c r="GE61" s="17"/>
      <c r="GF61" s="17"/>
      <c r="GG61" s="17"/>
      <c r="GH61" s="17"/>
      <c r="GI61" s="17"/>
      <c r="GJ61" s="17"/>
      <c r="GK61" s="17"/>
      <c r="GL61" s="17"/>
      <c r="GM61" s="17"/>
      <c r="GN61" s="17"/>
      <c r="GO61" s="17"/>
      <c r="GP61" s="17"/>
      <c r="GQ61" s="17"/>
      <c r="GR61" s="17"/>
      <c r="GS61" s="17"/>
      <c r="GT61" s="17"/>
      <c r="GU61" s="17"/>
      <c r="GV61" s="17"/>
      <c r="GW61" s="17"/>
      <c r="GX61" s="17"/>
      <c r="GY61" s="17"/>
      <c r="GZ61" s="17"/>
      <c r="HA61" s="17"/>
      <c r="HB61" s="17"/>
      <c r="HC61" s="17"/>
      <c r="HD61" s="17"/>
      <c r="HE61" s="17"/>
      <c r="HF61" s="17"/>
      <c r="HG61" s="17"/>
      <c r="HH61" s="17"/>
      <c r="HI61" s="17"/>
      <c r="HJ61" s="17"/>
      <c r="HK61" s="17"/>
      <c r="HL61" s="17"/>
      <c r="HM61" s="17"/>
      <c r="HN61" s="17"/>
      <c r="HO61" s="17"/>
      <c r="HP61" s="17"/>
      <c r="HQ61" s="17"/>
      <c r="HR61" s="17"/>
      <c r="HS61" s="17"/>
      <c r="HT61" s="17"/>
      <c r="HU61" s="17"/>
      <c r="HV61" s="17"/>
      <c r="HW61" s="17"/>
      <c r="HX61" s="17"/>
      <c r="HY61" s="17"/>
      <c r="HZ61" s="17"/>
      <c r="IA61" s="17"/>
      <c r="IB61" s="17"/>
      <c r="IC61" s="17"/>
      <c r="ID61" s="17"/>
      <c r="IE61" s="17"/>
      <c r="IF61" s="17"/>
      <c r="IG61" s="17"/>
      <c r="IH61" s="17"/>
      <c r="II61" s="17"/>
      <c r="IJ61" s="17"/>
      <c r="IK61" s="17"/>
      <c r="IL61" s="17"/>
      <c r="IM61" s="17"/>
      <c r="IN61" s="17"/>
      <c r="IO61" s="17"/>
      <c r="IP61" s="17"/>
      <c r="IQ61" s="17"/>
      <c r="IR61" s="17"/>
      <c r="IS61" s="17"/>
      <c r="IT61" s="17"/>
      <c r="IU61" s="17"/>
      <c r="IV61" s="17"/>
    </row>
    <row r="62" spans="1:256" ht="15.6" x14ac:dyDescent="0.25">
      <c r="G62" s="17"/>
      <c r="H62" s="63"/>
      <c r="I62" s="63"/>
      <c r="J62" s="69"/>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7"/>
      <c r="BK62" s="17"/>
      <c r="BL62" s="17"/>
      <c r="BM62" s="17"/>
      <c r="BN62" s="17"/>
      <c r="BO62" s="17"/>
      <c r="BP62" s="17"/>
      <c r="BQ62" s="17"/>
      <c r="BR62" s="17"/>
      <c r="BS62" s="17"/>
      <c r="BT62" s="17"/>
      <c r="BU62" s="17"/>
      <c r="BV62" s="17"/>
      <c r="BW62" s="17"/>
      <c r="BX62" s="17"/>
      <c r="BY62" s="17"/>
      <c r="BZ62" s="17"/>
      <c r="CA62" s="17"/>
      <c r="CB62" s="17"/>
      <c r="CC62" s="17"/>
      <c r="CD62" s="17"/>
      <c r="CE62" s="17"/>
      <c r="CF62" s="17"/>
      <c r="CG62" s="17"/>
      <c r="CH62" s="17"/>
      <c r="CI62" s="17"/>
      <c r="CJ62" s="17"/>
      <c r="CK62" s="17"/>
      <c r="CL62" s="17"/>
      <c r="CM62" s="17"/>
      <c r="CN62" s="17"/>
      <c r="CO62" s="17"/>
      <c r="CP62" s="17"/>
      <c r="CQ62" s="17"/>
      <c r="CR62" s="17"/>
      <c r="CS62" s="17"/>
      <c r="CT62" s="17"/>
      <c r="CU62" s="17"/>
      <c r="CV62" s="17"/>
      <c r="CW62" s="17"/>
      <c r="CX62" s="17"/>
      <c r="CY62" s="17"/>
      <c r="CZ62" s="17"/>
      <c r="DA62" s="17"/>
      <c r="DB62" s="17"/>
      <c r="DC62" s="17"/>
      <c r="DD62" s="17"/>
      <c r="DE62" s="17"/>
      <c r="DF62" s="17"/>
      <c r="DG62" s="17"/>
      <c r="DH62" s="17"/>
      <c r="DI62" s="17"/>
      <c r="DJ62" s="17"/>
      <c r="DK62" s="17"/>
      <c r="DL62" s="17"/>
      <c r="DM62" s="17"/>
      <c r="DN62" s="17"/>
      <c r="DO62" s="17"/>
      <c r="DP62" s="17"/>
      <c r="DQ62" s="17"/>
      <c r="DR62" s="17"/>
      <c r="DS62" s="17"/>
      <c r="DT62" s="17"/>
      <c r="DU62" s="17"/>
      <c r="DV62" s="17"/>
      <c r="DW62" s="17"/>
      <c r="DX62" s="17"/>
      <c r="DY62" s="17"/>
      <c r="DZ62" s="17"/>
      <c r="EA62" s="17"/>
      <c r="EB62" s="17"/>
      <c r="EC62" s="17"/>
      <c r="ED62" s="17"/>
      <c r="EE62" s="17"/>
      <c r="EF62" s="17"/>
      <c r="EG62" s="17"/>
      <c r="EH62" s="17"/>
      <c r="EI62" s="17"/>
      <c r="EJ62" s="17"/>
      <c r="EK62" s="17"/>
      <c r="EL62" s="17"/>
      <c r="EM62" s="17"/>
      <c r="EN62" s="17"/>
      <c r="EO62" s="17"/>
      <c r="EP62" s="17"/>
      <c r="EQ62" s="17"/>
      <c r="ER62" s="17"/>
      <c r="ES62" s="17"/>
      <c r="ET62" s="17"/>
      <c r="EU62" s="17"/>
      <c r="EV62" s="17"/>
      <c r="EW62" s="17"/>
      <c r="EX62" s="17"/>
      <c r="EY62" s="17"/>
      <c r="EZ62" s="17"/>
      <c r="FA62" s="17"/>
      <c r="FB62" s="17"/>
      <c r="FC62" s="17"/>
      <c r="FD62" s="17"/>
      <c r="FE62" s="17"/>
      <c r="FF62" s="17"/>
      <c r="FG62" s="17"/>
      <c r="FH62" s="17"/>
      <c r="FI62" s="17"/>
      <c r="FJ62" s="17"/>
      <c r="FK62" s="17"/>
      <c r="FL62" s="17"/>
      <c r="FM62" s="17"/>
      <c r="FN62" s="17"/>
      <c r="FO62" s="17"/>
      <c r="FP62" s="17"/>
      <c r="FQ62" s="17"/>
      <c r="FR62" s="17"/>
      <c r="FS62" s="17"/>
      <c r="FT62" s="17"/>
      <c r="FU62" s="17"/>
      <c r="FV62" s="17"/>
      <c r="FW62" s="17"/>
      <c r="FX62" s="17"/>
      <c r="FY62" s="17"/>
      <c r="FZ62" s="17"/>
      <c r="GA62" s="17"/>
      <c r="GB62" s="17"/>
      <c r="GC62" s="17"/>
      <c r="GD62" s="17"/>
      <c r="GE62" s="17"/>
      <c r="GF62" s="17"/>
      <c r="GG62" s="17"/>
      <c r="GH62" s="17"/>
      <c r="GI62" s="17"/>
      <c r="GJ62" s="17"/>
      <c r="GK62" s="17"/>
      <c r="GL62" s="17"/>
      <c r="GM62" s="17"/>
      <c r="GN62" s="17"/>
      <c r="GO62" s="17"/>
      <c r="GP62" s="17"/>
      <c r="GQ62" s="17"/>
      <c r="GR62" s="17"/>
      <c r="GS62" s="17"/>
      <c r="GT62" s="17"/>
      <c r="GU62" s="17"/>
      <c r="GV62" s="17"/>
      <c r="GW62" s="17"/>
      <c r="GX62" s="17"/>
      <c r="GY62" s="17"/>
      <c r="GZ62" s="17"/>
      <c r="HA62" s="17"/>
      <c r="HB62" s="17"/>
      <c r="HC62" s="17"/>
      <c r="HD62" s="17"/>
      <c r="HE62" s="17"/>
      <c r="HF62" s="17"/>
      <c r="HG62" s="17"/>
      <c r="HH62" s="17"/>
      <c r="HI62" s="17"/>
      <c r="HJ62" s="17"/>
      <c r="HK62" s="17"/>
      <c r="HL62" s="17"/>
      <c r="HM62" s="17"/>
      <c r="HN62" s="17"/>
      <c r="HO62" s="17"/>
      <c r="HP62" s="17"/>
      <c r="HQ62" s="17"/>
      <c r="HR62" s="17"/>
      <c r="HS62" s="17"/>
      <c r="HT62" s="17"/>
      <c r="HU62" s="17"/>
      <c r="HV62" s="17"/>
      <c r="HW62" s="17"/>
      <c r="HX62" s="17"/>
      <c r="HY62" s="17"/>
      <c r="HZ62" s="17"/>
      <c r="IA62" s="17"/>
      <c r="IB62" s="17"/>
      <c r="IC62" s="17"/>
      <c r="ID62" s="17"/>
      <c r="IE62" s="17"/>
      <c r="IF62" s="17"/>
      <c r="IG62" s="17"/>
      <c r="IH62" s="17"/>
      <c r="II62" s="17"/>
      <c r="IJ62" s="17"/>
      <c r="IK62" s="17"/>
      <c r="IL62" s="17"/>
      <c r="IM62" s="17"/>
      <c r="IN62" s="17"/>
      <c r="IO62" s="17"/>
      <c r="IP62" s="17"/>
      <c r="IQ62" s="17"/>
      <c r="IR62" s="17"/>
      <c r="IS62" s="17"/>
      <c r="IT62" s="17"/>
      <c r="IU62" s="17"/>
      <c r="IV62" s="17"/>
    </row>
    <row r="63" spans="1:256" x14ac:dyDescent="0.25">
      <c r="C63" s="14" t="s">
        <v>233</v>
      </c>
      <c r="E63" s="143"/>
    </row>
    <row r="64" spans="1:256" x14ac:dyDescent="0.25">
      <c r="C64" s="14"/>
      <c r="E64" s="143"/>
    </row>
    <row r="65" spans="1:5" x14ac:dyDescent="0.25">
      <c r="C65" s="14"/>
      <c r="E65" s="143"/>
    </row>
    <row r="66" spans="1:5" x14ac:dyDescent="0.25">
      <c r="A66" s="14"/>
      <c r="C66" s="14"/>
      <c r="E66" s="143"/>
    </row>
    <row r="67" spans="1:5" x14ac:dyDescent="0.25">
      <c r="A67" s="14"/>
      <c r="C67" s="14"/>
      <c r="E67" s="143"/>
    </row>
    <row r="68" spans="1:5" x14ac:dyDescent="0.25">
      <c r="A68" s="14"/>
    </row>
    <row r="69" spans="1:5" x14ac:dyDescent="0.25">
      <c r="A69" s="14"/>
    </row>
    <row r="70" spans="1:5" x14ac:dyDescent="0.25">
      <c r="A70" s="14"/>
    </row>
    <row r="81" spans="1:5" x14ac:dyDescent="0.25">
      <c r="A81" s="14"/>
    </row>
    <row r="82" spans="1:5" ht="16.5" customHeight="1" x14ac:dyDescent="0.25">
      <c r="A82" s="14"/>
    </row>
    <row r="83" spans="1:5" ht="16.5" customHeight="1" x14ac:dyDescent="0.25">
      <c r="A83" s="14"/>
      <c r="C83" s="14"/>
      <c r="E83" s="143"/>
    </row>
    <row r="84" spans="1:5" ht="16.5" customHeight="1" x14ac:dyDescent="0.25">
      <c r="A84" s="14"/>
      <c r="C84" s="14"/>
      <c r="E84" s="143"/>
    </row>
    <row r="85" spans="1:5" ht="16.5" customHeight="1" x14ac:dyDescent="0.25">
      <c r="A85" s="14"/>
      <c r="C85" s="14"/>
      <c r="E85" s="143"/>
    </row>
    <row r="86" spans="1:5" ht="16.5" customHeight="1" x14ac:dyDescent="0.25">
      <c r="A86" s="14"/>
      <c r="C86" s="14"/>
      <c r="E86" s="143"/>
    </row>
    <row r="87" spans="1:5" x14ac:dyDescent="0.25">
      <c r="A87" s="14"/>
      <c r="C87" s="14"/>
      <c r="E87" s="143"/>
    </row>
  </sheetData>
  <mergeCells count="14">
    <mergeCell ref="K25:K27"/>
    <mergeCell ref="J26:J27"/>
    <mergeCell ref="H25:J25"/>
    <mergeCell ref="E3:F3"/>
    <mergeCell ref="A1:F1"/>
    <mergeCell ref="A2:F2"/>
    <mergeCell ref="H26:H27"/>
    <mergeCell ref="D5:D11"/>
    <mergeCell ref="E5:E11"/>
    <mergeCell ref="F5:F11"/>
    <mergeCell ref="D19:D24"/>
    <mergeCell ref="E19:E24"/>
    <mergeCell ref="F19:F24"/>
    <mergeCell ref="I26:I27"/>
  </mergeCells>
  <hyperlinks>
    <hyperlink ref="C7" r:id="rId1" display="https://grouper.ieee.org/groups/802/15/pub/Meeting_Plan.html" xr:uid="{00000000-0004-0000-0700-000000000000}"/>
    <hyperlink ref="C6" r:id="rId2" display="http://grouper.ieee.org/groups/802/15/calendar.html" xr:uid="{00000000-0004-0000-0700-000001000000}"/>
  </hyperlinks>
  <pageMargins left="0.7" right="0.7" top="0.75" bottom="0.75" header="0.3" footer="0.3"/>
  <pageSetup orientation="portrait" horizontalDpi="300" verticalDpi="300" r:id="rId3"/>
  <ignoredErrors>
    <ignoredError sqref="A14 A17" numberStoredAsText="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H74"/>
  <sheetViews>
    <sheetView tabSelected="1" zoomScale="80" zoomScaleNormal="80" workbookViewId="0">
      <pane xSplit="1" ySplit="8" topLeftCell="B9" activePane="bottomRight" state="frozen"/>
      <selection pane="topRight" activeCell="F1" sqref="F1"/>
      <selection pane="bottomLeft" activeCell="A9" sqref="A9"/>
      <selection pane="bottomRight" activeCell="A2" sqref="A2:A4"/>
    </sheetView>
  </sheetViews>
  <sheetFormatPr defaultColWidth="7.83203125" defaultRowHeight="13.2" x14ac:dyDescent="0.25"/>
  <cols>
    <col min="1" max="1" width="11.83203125" style="1" customWidth="1"/>
    <col min="2" max="3" width="4.5" style="1" customWidth="1"/>
    <col min="4" max="23" width="6.58203125" style="1" customWidth="1"/>
    <col min="24" max="29" width="3.1640625" style="1" customWidth="1"/>
    <col min="30" max="248" width="7.83203125" style="1"/>
    <col min="249" max="249" width="0.33203125" style="1" customWidth="1"/>
    <col min="250" max="250" width="9.75" style="1" customWidth="1"/>
    <col min="251" max="251" width="0.33203125" style="1" customWidth="1"/>
    <col min="252" max="252" width="7" style="1" customWidth="1"/>
    <col min="253" max="253" width="5" style="1" customWidth="1"/>
    <col min="254" max="254" width="0.33203125" style="1" customWidth="1"/>
    <col min="255" max="259" width="4.83203125" style="1" customWidth="1"/>
    <col min="260" max="260" width="0.33203125" style="1" customWidth="1"/>
    <col min="261" max="265" width="4.83203125" style="1" customWidth="1"/>
    <col min="266" max="266" width="0.33203125" style="1" customWidth="1"/>
    <col min="267" max="271" width="4.83203125" style="1" customWidth="1"/>
    <col min="272" max="272" width="0.33203125" style="1" customWidth="1"/>
    <col min="273" max="277" width="4.83203125" style="1" customWidth="1"/>
    <col min="278" max="278" width="0.33203125" style="1" customWidth="1"/>
    <col min="279" max="281" width="4" style="1" customWidth="1"/>
    <col min="282" max="282" width="0.33203125" style="1" customWidth="1"/>
    <col min="283" max="504" width="7.83203125" style="1"/>
    <col min="505" max="505" width="0.33203125" style="1" customWidth="1"/>
    <col min="506" max="506" width="9.75" style="1" customWidth="1"/>
    <col min="507" max="507" width="0.33203125" style="1" customWidth="1"/>
    <col min="508" max="508" width="7" style="1" customWidth="1"/>
    <col min="509" max="509" width="5" style="1" customWidth="1"/>
    <col min="510" max="510" width="0.33203125" style="1" customWidth="1"/>
    <col min="511" max="515" width="4.83203125" style="1" customWidth="1"/>
    <col min="516" max="516" width="0.33203125" style="1" customWidth="1"/>
    <col min="517" max="521" width="4.83203125" style="1" customWidth="1"/>
    <col min="522" max="522" width="0.33203125" style="1" customWidth="1"/>
    <col min="523" max="527" width="4.83203125" style="1" customWidth="1"/>
    <col min="528" max="528" width="0.33203125" style="1" customWidth="1"/>
    <col min="529" max="533" width="4.83203125" style="1" customWidth="1"/>
    <col min="534" max="534" width="0.33203125" style="1" customWidth="1"/>
    <col min="535" max="537" width="4" style="1" customWidth="1"/>
    <col min="538" max="538" width="0.33203125" style="1" customWidth="1"/>
    <col min="539" max="760" width="7.83203125" style="1"/>
    <col min="761" max="761" width="0.33203125" style="1" customWidth="1"/>
    <col min="762" max="762" width="9.75" style="1" customWidth="1"/>
    <col min="763" max="763" width="0.33203125" style="1" customWidth="1"/>
    <col min="764" max="764" width="7" style="1" customWidth="1"/>
    <col min="765" max="765" width="5" style="1" customWidth="1"/>
    <col min="766" max="766" width="0.33203125" style="1" customWidth="1"/>
    <col min="767" max="771" width="4.83203125" style="1" customWidth="1"/>
    <col min="772" max="772" width="0.33203125" style="1" customWidth="1"/>
    <col min="773" max="777" width="4.83203125" style="1" customWidth="1"/>
    <col min="778" max="778" width="0.33203125" style="1" customWidth="1"/>
    <col min="779" max="783" width="4.83203125" style="1" customWidth="1"/>
    <col min="784" max="784" width="0.33203125" style="1" customWidth="1"/>
    <col min="785" max="789" width="4.83203125" style="1" customWidth="1"/>
    <col min="790" max="790" width="0.33203125" style="1" customWidth="1"/>
    <col min="791" max="793" width="4" style="1" customWidth="1"/>
    <col min="794" max="794" width="0.33203125" style="1" customWidth="1"/>
    <col min="795" max="1016" width="7.83203125" style="1"/>
    <col min="1017" max="1017" width="0.33203125" style="1" customWidth="1"/>
    <col min="1018" max="1018" width="9.75" style="1" customWidth="1"/>
    <col min="1019" max="1019" width="0.33203125" style="1" customWidth="1"/>
    <col min="1020" max="1020" width="7" style="1" customWidth="1"/>
    <col min="1021" max="1021" width="5" style="1" customWidth="1"/>
    <col min="1022" max="1022" width="0.33203125" style="1" customWidth="1"/>
    <col min="1023" max="1027" width="4.83203125" style="1" customWidth="1"/>
    <col min="1028" max="1028" width="0.33203125" style="1" customWidth="1"/>
    <col min="1029" max="1033" width="4.83203125" style="1" customWidth="1"/>
    <col min="1034" max="1034" width="0.33203125" style="1" customWidth="1"/>
    <col min="1035" max="1039" width="4.83203125" style="1" customWidth="1"/>
    <col min="1040" max="1040" width="0.33203125" style="1" customWidth="1"/>
    <col min="1041" max="1045" width="4.83203125" style="1" customWidth="1"/>
    <col min="1046" max="1046" width="0.33203125" style="1" customWidth="1"/>
    <col min="1047" max="1049" width="4" style="1" customWidth="1"/>
    <col min="1050" max="1050" width="0.33203125" style="1" customWidth="1"/>
    <col min="1051" max="1272" width="7.83203125" style="1"/>
    <col min="1273" max="1273" width="0.33203125" style="1" customWidth="1"/>
    <col min="1274" max="1274" width="9.75" style="1" customWidth="1"/>
    <col min="1275" max="1275" width="0.33203125" style="1" customWidth="1"/>
    <col min="1276" max="1276" width="7" style="1" customWidth="1"/>
    <col min="1277" max="1277" width="5" style="1" customWidth="1"/>
    <col min="1278" max="1278" width="0.33203125" style="1" customWidth="1"/>
    <col min="1279" max="1283" width="4.83203125" style="1" customWidth="1"/>
    <col min="1284" max="1284" width="0.33203125" style="1" customWidth="1"/>
    <col min="1285" max="1289" width="4.83203125" style="1" customWidth="1"/>
    <col min="1290" max="1290" width="0.33203125" style="1" customWidth="1"/>
    <col min="1291" max="1295" width="4.83203125" style="1" customWidth="1"/>
    <col min="1296" max="1296" width="0.33203125" style="1" customWidth="1"/>
    <col min="1297" max="1301" width="4.83203125" style="1" customWidth="1"/>
    <col min="1302" max="1302" width="0.33203125" style="1" customWidth="1"/>
    <col min="1303" max="1305" width="4" style="1" customWidth="1"/>
    <col min="1306" max="1306" width="0.33203125" style="1" customWidth="1"/>
    <col min="1307" max="1528" width="7.83203125" style="1"/>
    <col min="1529" max="1529" width="0.33203125" style="1" customWidth="1"/>
    <col min="1530" max="1530" width="9.75" style="1" customWidth="1"/>
    <col min="1531" max="1531" width="0.33203125" style="1" customWidth="1"/>
    <col min="1532" max="1532" width="7" style="1" customWidth="1"/>
    <col min="1533" max="1533" width="5" style="1" customWidth="1"/>
    <col min="1534" max="1534" width="0.33203125" style="1" customWidth="1"/>
    <col min="1535" max="1539" width="4.83203125" style="1" customWidth="1"/>
    <col min="1540" max="1540" width="0.33203125" style="1" customWidth="1"/>
    <col min="1541" max="1545" width="4.83203125" style="1" customWidth="1"/>
    <col min="1546" max="1546" width="0.33203125" style="1" customWidth="1"/>
    <col min="1547" max="1551" width="4.83203125" style="1" customWidth="1"/>
    <col min="1552" max="1552" width="0.33203125" style="1" customWidth="1"/>
    <col min="1553" max="1557" width="4.83203125" style="1" customWidth="1"/>
    <col min="1558" max="1558" width="0.33203125" style="1" customWidth="1"/>
    <col min="1559" max="1561" width="4" style="1" customWidth="1"/>
    <col min="1562" max="1562" width="0.33203125" style="1" customWidth="1"/>
    <col min="1563" max="1784" width="7.83203125" style="1"/>
    <col min="1785" max="1785" width="0.33203125" style="1" customWidth="1"/>
    <col min="1786" max="1786" width="9.75" style="1" customWidth="1"/>
    <col min="1787" max="1787" width="0.33203125" style="1" customWidth="1"/>
    <col min="1788" max="1788" width="7" style="1" customWidth="1"/>
    <col min="1789" max="1789" width="5" style="1" customWidth="1"/>
    <col min="1790" max="1790" width="0.33203125" style="1" customWidth="1"/>
    <col min="1791" max="1795" width="4.83203125" style="1" customWidth="1"/>
    <col min="1796" max="1796" width="0.33203125" style="1" customWidth="1"/>
    <col min="1797" max="1801" width="4.83203125" style="1" customWidth="1"/>
    <col min="1802" max="1802" width="0.33203125" style="1" customWidth="1"/>
    <col min="1803" max="1807" width="4.83203125" style="1" customWidth="1"/>
    <col min="1808" max="1808" width="0.33203125" style="1" customWidth="1"/>
    <col min="1809" max="1813" width="4.83203125" style="1" customWidth="1"/>
    <col min="1814" max="1814" width="0.33203125" style="1" customWidth="1"/>
    <col min="1815" max="1817" width="4" style="1" customWidth="1"/>
    <col min="1818" max="1818" width="0.33203125" style="1" customWidth="1"/>
    <col min="1819" max="2040" width="7.83203125" style="1"/>
    <col min="2041" max="2041" width="0.33203125" style="1" customWidth="1"/>
    <col min="2042" max="2042" width="9.75" style="1" customWidth="1"/>
    <col min="2043" max="2043" width="0.33203125" style="1" customWidth="1"/>
    <col min="2044" max="2044" width="7" style="1" customWidth="1"/>
    <col min="2045" max="2045" width="5" style="1" customWidth="1"/>
    <col min="2046" max="2046" width="0.33203125" style="1" customWidth="1"/>
    <col min="2047" max="2051" width="4.83203125" style="1" customWidth="1"/>
    <col min="2052" max="2052" width="0.33203125" style="1" customWidth="1"/>
    <col min="2053" max="2057" width="4.83203125" style="1" customWidth="1"/>
    <col min="2058" max="2058" width="0.33203125" style="1" customWidth="1"/>
    <col min="2059" max="2063" width="4.83203125" style="1" customWidth="1"/>
    <col min="2064" max="2064" width="0.33203125" style="1" customWidth="1"/>
    <col min="2065" max="2069" width="4.83203125" style="1" customWidth="1"/>
    <col min="2070" max="2070" width="0.33203125" style="1" customWidth="1"/>
    <col min="2071" max="2073" width="4" style="1" customWidth="1"/>
    <col min="2074" max="2074" width="0.33203125" style="1" customWidth="1"/>
    <col min="2075" max="2296" width="7.83203125" style="1"/>
    <col min="2297" max="2297" width="0.33203125" style="1" customWidth="1"/>
    <col min="2298" max="2298" width="9.75" style="1" customWidth="1"/>
    <col min="2299" max="2299" width="0.33203125" style="1" customWidth="1"/>
    <col min="2300" max="2300" width="7" style="1" customWidth="1"/>
    <col min="2301" max="2301" width="5" style="1" customWidth="1"/>
    <col min="2302" max="2302" width="0.33203125" style="1" customWidth="1"/>
    <col min="2303" max="2307" width="4.83203125" style="1" customWidth="1"/>
    <col min="2308" max="2308" width="0.33203125" style="1" customWidth="1"/>
    <col min="2309" max="2313" width="4.83203125" style="1" customWidth="1"/>
    <col min="2314" max="2314" width="0.33203125" style="1" customWidth="1"/>
    <col min="2315" max="2319" width="4.83203125" style="1" customWidth="1"/>
    <col min="2320" max="2320" width="0.33203125" style="1" customWidth="1"/>
    <col min="2321" max="2325" width="4.83203125" style="1" customWidth="1"/>
    <col min="2326" max="2326" width="0.33203125" style="1" customWidth="1"/>
    <col min="2327" max="2329" width="4" style="1" customWidth="1"/>
    <col min="2330" max="2330" width="0.33203125" style="1" customWidth="1"/>
    <col min="2331" max="2552" width="7.83203125" style="1"/>
    <col min="2553" max="2553" width="0.33203125" style="1" customWidth="1"/>
    <col min="2554" max="2554" width="9.75" style="1" customWidth="1"/>
    <col min="2555" max="2555" width="0.33203125" style="1" customWidth="1"/>
    <col min="2556" max="2556" width="7" style="1" customWidth="1"/>
    <col min="2557" max="2557" width="5" style="1" customWidth="1"/>
    <col min="2558" max="2558" width="0.33203125" style="1" customWidth="1"/>
    <col min="2559" max="2563" width="4.83203125" style="1" customWidth="1"/>
    <col min="2564" max="2564" width="0.33203125" style="1" customWidth="1"/>
    <col min="2565" max="2569" width="4.83203125" style="1" customWidth="1"/>
    <col min="2570" max="2570" width="0.33203125" style="1" customWidth="1"/>
    <col min="2571" max="2575" width="4.83203125" style="1" customWidth="1"/>
    <col min="2576" max="2576" width="0.33203125" style="1" customWidth="1"/>
    <col min="2577" max="2581" width="4.83203125" style="1" customWidth="1"/>
    <col min="2582" max="2582" width="0.33203125" style="1" customWidth="1"/>
    <col min="2583" max="2585" width="4" style="1" customWidth="1"/>
    <col min="2586" max="2586" width="0.33203125" style="1" customWidth="1"/>
    <col min="2587" max="2808" width="7.83203125" style="1"/>
    <col min="2809" max="2809" width="0.33203125" style="1" customWidth="1"/>
    <col min="2810" max="2810" width="9.75" style="1" customWidth="1"/>
    <col min="2811" max="2811" width="0.33203125" style="1" customWidth="1"/>
    <col min="2812" max="2812" width="7" style="1" customWidth="1"/>
    <col min="2813" max="2813" width="5" style="1" customWidth="1"/>
    <col min="2814" max="2814" width="0.33203125" style="1" customWidth="1"/>
    <col min="2815" max="2819" width="4.83203125" style="1" customWidth="1"/>
    <col min="2820" max="2820" width="0.33203125" style="1" customWidth="1"/>
    <col min="2821" max="2825" width="4.83203125" style="1" customWidth="1"/>
    <col min="2826" max="2826" width="0.33203125" style="1" customWidth="1"/>
    <col min="2827" max="2831" width="4.83203125" style="1" customWidth="1"/>
    <col min="2832" max="2832" width="0.33203125" style="1" customWidth="1"/>
    <col min="2833" max="2837" width="4.83203125" style="1" customWidth="1"/>
    <col min="2838" max="2838" width="0.33203125" style="1" customWidth="1"/>
    <col min="2839" max="2841" width="4" style="1" customWidth="1"/>
    <col min="2842" max="2842" width="0.33203125" style="1" customWidth="1"/>
    <col min="2843" max="3064" width="7.83203125" style="1"/>
    <col min="3065" max="3065" width="0.33203125" style="1" customWidth="1"/>
    <col min="3066" max="3066" width="9.75" style="1" customWidth="1"/>
    <col min="3067" max="3067" width="0.33203125" style="1" customWidth="1"/>
    <col min="3068" max="3068" width="7" style="1" customWidth="1"/>
    <col min="3069" max="3069" width="5" style="1" customWidth="1"/>
    <col min="3070" max="3070" width="0.33203125" style="1" customWidth="1"/>
    <col min="3071" max="3075" width="4.83203125" style="1" customWidth="1"/>
    <col min="3076" max="3076" width="0.33203125" style="1" customWidth="1"/>
    <col min="3077" max="3081" width="4.83203125" style="1" customWidth="1"/>
    <col min="3082" max="3082" width="0.33203125" style="1" customWidth="1"/>
    <col min="3083" max="3087" width="4.83203125" style="1" customWidth="1"/>
    <col min="3088" max="3088" width="0.33203125" style="1" customWidth="1"/>
    <col min="3089" max="3093" width="4.83203125" style="1" customWidth="1"/>
    <col min="3094" max="3094" width="0.33203125" style="1" customWidth="1"/>
    <col min="3095" max="3097" width="4" style="1" customWidth="1"/>
    <col min="3098" max="3098" width="0.33203125" style="1" customWidth="1"/>
    <col min="3099" max="3320" width="7.83203125" style="1"/>
    <col min="3321" max="3321" width="0.33203125" style="1" customWidth="1"/>
    <col min="3322" max="3322" width="9.75" style="1" customWidth="1"/>
    <col min="3323" max="3323" width="0.33203125" style="1" customWidth="1"/>
    <col min="3324" max="3324" width="7" style="1" customWidth="1"/>
    <col min="3325" max="3325" width="5" style="1" customWidth="1"/>
    <col min="3326" max="3326" width="0.33203125" style="1" customWidth="1"/>
    <col min="3327" max="3331" width="4.83203125" style="1" customWidth="1"/>
    <col min="3332" max="3332" width="0.33203125" style="1" customWidth="1"/>
    <col min="3333" max="3337" width="4.83203125" style="1" customWidth="1"/>
    <col min="3338" max="3338" width="0.33203125" style="1" customWidth="1"/>
    <col min="3339" max="3343" width="4.83203125" style="1" customWidth="1"/>
    <col min="3344" max="3344" width="0.33203125" style="1" customWidth="1"/>
    <col min="3345" max="3349" width="4.83203125" style="1" customWidth="1"/>
    <col min="3350" max="3350" width="0.33203125" style="1" customWidth="1"/>
    <col min="3351" max="3353" width="4" style="1" customWidth="1"/>
    <col min="3354" max="3354" width="0.33203125" style="1" customWidth="1"/>
    <col min="3355" max="3576" width="7.83203125" style="1"/>
    <col min="3577" max="3577" width="0.33203125" style="1" customWidth="1"/>
    <col min="3578" max="3578" width="9.75" style="1" customWidth="1"/>
    <col min="3579" max="3579" width="0.33203125" style="1" customWidth="1"/>
    <col min="3580" max="3580" width="7" style="1" customWidth="1"/>
    <col min="3581" max="3581" width="5" style="1" customWidth="1"/>
    <col min="3582" max="3582" width="0.33203125" style="1" customWidth="1"/>
    <col min="3583" max="3587" width="4.83203125" style="1" customWidth="1"/>
    <col min="3588" max="3588" width="0.33203125" style="1" customWidth="1"/>
    <col min="3589" max="3593" width="4.83203125" style="1" customWidth="1"/>
    <col min="3594" max="3594" width="0.33203125" style="1" customWidth="1"/>
    <col min="3595" max="3599" width="4.83203125" style="1" customWidth="1"/>
    <col min="3600" max="3600" width="0.33203125" style="1" customWidth="1"/>
    <col min="3601" max="3605" width="4.83203125" style="1" customWidth="1"/>
    <col min="3606" max="3606" width="0.33203125" style="1" customWidth="1"/>
    <col min="3607" max="3609" width="4" style="1" customWidth="1"/>
    <col min="3610" max="3610" width="0.33203125" style="1" customWidth="1"/>
    <col min="3611" max="3832" width="7.83203125" style="1"/>
    <col min="3833" max="3833" width="0.33203125" style="1" customWidth="1"/>
    <col min="3834" max="3834" width="9.75" style="1" customWidth="1"/>
    <col min="3835" max="3835" width="0.33203125" style="1" customWidth="1"/>
    <col min="3836" max="3836" width="7" style="1" customWidth="1"/>
    <col min="3837" max="3837" width="5" style="1" customWidth="1"/>
    <col min="3838" max="3838" width="0.33203125" style="1" customWidth="1"/>
    <col min="3839" max="3843" width="4.83203125" style="1" customWidth="1"/>
    <col min="3844" max="3844" width="0.33203125" style="1" customWidth="1"/>
    <col min="3845" max="3849" width="4.83203125" style="1" customWidth="1"/>
    <col min="3850" max="3850" width="0.33203125" style="1" customWidth="1"/>
    <col min="3851" max="3855" width="4.83203125" style="1" customWidth="1"/>
    <col min="3856" max="3856" width="0.33203125" style="1" customWidth="1"/>
    <col min="3857" max="3861" width="4.83203125" style="1" customWidth="1"/>
    <col min="3862" max="3862" width="0.33203125" style="1" customWidth="1"/>
    <col min="3863" max="3865" width="4" style="1" customWidth="1"/>
    <col min="3866" max="3866" width="0.33203125" style="1" customWidth="1"/>
    <col min="3867" max="4088" width="7.83203125" style="1"/>
    <col min="4089" max="4089" width="0.33203125" style="1" customWidth="1"/>
    <col min="4090" max="4090" width="9.75" style="1" customWidth="1"/>
    <col min="4091" max="4091" width="0.33203125" style="1" customWidth="1"/>
    <col min="4092" max="4092" width="7" style="1" customWidth="1"/>
    <col min="4093" max="4093" width="5" style="1" customWidth="1"/>
    <col min="4094" max="4094" width="0.33203125" style="1" customWidth="1"/>
    <col min="4095" max="4099" width="4.83203125" style="1" customWidth="1"/>
    <col min="4100" max="4100" width="0.33203125" style="1" customWidth="1"/>
    <col min="4101" max="4105" width="4.83203125" style="1" customWidth="1"/>
    <col min="4106" max="4106" width="0.33203125" style="1" customWidth="1"/>
    <col min="4107" max="4111" width="4.83203125" style="1" customWidth="1"/>
    <col min="4112" max="4112" width="0.33203125" style="1" customWidth="1"/>
    <col min="4113" max="4117" width="4.83203125" style="1" customWidth="1"/>
    <col min="4118" max="4118" width="0.33203125" style="1" customWidth="1"/>
    <col min="4119" max="4121" width="4" style="1" customWidth="1"/>
    <col min="4122" max="4122" width="0.33203125" style="1" customWidth="1"/>
    <col min="4123" max="4344" width="7.83203125" style="1"/>
    <col min="4345" max="4345" width="0.33203125" style="1" customWidth="1"/>
    <col min="4346" max="4346" width="9.75" style="1" customWidth="1"/>
    <col min="4347" max="4347" width="0.33203125" style="1" customWidth="1"/>
    <col min="4348" max="4348" width="7" style="1" customWidth="1"/>
    <col min="4349" max="4349" width="5" style="1" customWidth="1"/>
    <col min="4350" max="4350" width="0.33203125" style="1" customWidth="1"/>
    <col min="4351" max="4355" width="4.83203125" style="1" customWidth="1"/>
    <col min="4356" max="4356" width="0.33203125" style="1" customWidth="1"/>
    <col min="4357" max="4361" width="4.83203125" style="1" customWidth="1"/>
    <col min="4362" max="4362" width="0.33203125" style="1" customWidth="1"/>
    <col min="4363" max="4367" width="4.83203125" style="1" customWidth="1"/>
    <col min="4368" max="4368" width="0.33203125" style="1" customWidth="1"/>
    <col min="4369" max="4373" width="4.83203125" style="1" customWidth="1"/>
    <col min="4374" max="4374" width="0.33203125" style="1" customWidth="1"/>
    <col min="4375" max="4377" width="4" style="1" customWidth="1"/>
    <col min="4378" max="4378" width="0.33203125" style="1" customWidth="1"/>
    <col min="4379" max="4600" width="7.83203125" style="1"/>
    <col min="4601" max="4601" width="0.33203125" style="1" customWidth="1"/>
    <col min="4602" max="4602" width="9.75" style="1" customWidth="1"/>
    <col min="4603" max="4603" width="0.33203125" style="1" customWidth="1"/>
    <col min="4604" max="4604" width="7" style="1" customWidth="1"/>
    <col min="4605" max="4605" width="5" style="1" customWidth="1"/>
    <col min="4606" max="4606" width="0.33203125" style="1" customWidth="1"/>
    <col min="4607" max="4611" width="4.83203125" style="1" customWidth="1"/>
    <col min="4612" max="4612" width="0.33203125" style="1" customWidth="1"/>
    <col min="4613" max="4617" width="4.83203125" style="1" customWidth="1"/>
    <col min="4618" max="4618" width="0.33203125" style="1" customWidth="1"/>
    <col min="4619" max="4623" width="4.83203125" style="1" customWidth="1"/>
    <col min="4624" max="4624" width="0.33203125" style="1" customWidth="1"/>
    <col min="4625" max="4629" width="4.83203125" style="1" customWidth="1"/>
    <col min="4630" max="4630" width="0.33203125" style="1" customWidth="1"/>
    <col min="4631" max="4633" width="4" style="1" customWidth="1"/>
    <col min="4634" max="4634" width="0.33203125" style="1" customWidth="1"/>
    <col min="4635" max="4856" width="7.83203125" style="1"/>
    <col min="4857" max="4857" width="0.33203125" style="1" customWidth="1"/>
    <col min="4858" max="4858" width="9.75" style="1" customWidth="1"/>
    <col min="4859" max="4859" width="0.33203125" style="1" customWidth="1"/>
    <col min="4860" max="4860" width="7" style="1" customWidth="1"/>
    <col min="4861" max="4861" width="5" style="1" customWidth="1"/>
    <col min="4862" max="4862" width="0.33203125" style="1" customWidth="1"/>
    <col min="4863" max="4867" width="4.83203125" style="1" customWidth="1"/>
    <col min="4868" max="4868" width="0.33203125" style="1" customWidth="1"/>
    <col min="4869" max="4873" width="4.83203125" style="1" customWidth="1"/>
    <col min="4874" max="4874" width="0.33203125" style="1" customWidth="1"/>
    <col min="4875" max="4879" width="4.83203125" style="1" customWidth="1"/>
    <col min="4880" max="4880" width="0.33203125" style="1" customWidth="1"/>
    <col min="4881" max="4885" width="4.83203125" style="1" customWidth="1"/>
    <col min="4886" max="4886" width="0.33203125" style="1" customWidth="1"/>
    <col min="4887" max="4889" width="4" style="1" customWidth="1"/>
    <col min="4890" max="4890" width="0.33203125" style="1" customWidth="1"/>
    <col min="4891" max="5112" width="7.83203125" style="1"/>
    <col min="5113" max="5113" width="0.33203125" style="1" customWidth="1"/>
    <col min="5114" max="5114" width="9.75" style="1" customWidth="1"/>
    <col min="5115" max="5115" width="0.33203125" style="1" customWidth="1"/>
    <col min="5116" max="5116" width="7" style="1" customWidth="1"/>
    <col min="5117" max="5117" width="5" style="1" customWidth="1"/>
    <col min="5118" max="5118" width="0.33203125" style="1" customWidth="1"/>
    <col min="5119" max="5123" width="4.83203125" style="1" customWidth="1"/>
    <col min="5124" max="5124" width="0.33203125" style="1" customWidth="1"/>
    <col min="5125" max="5129" width="4.83203125" style="1" customWidth="1"/>
    <col min="5130" max="5130" width="0.33203125" style="1" customWidth="1"/>
    <col min="5131" max="5135" width="4.83203125" style="1" customWidth="1"/>
    <col min="5136" max="5136" width="0.33203125" style="1" customWidth="1"/>
    <col min="5137" max="5141" width="4.83203125" style="1" customWidth="1"/>
    <col min="5142" max="5142" width="0.33203125" style="1" customWidth="1"/>
    <col min="5143" max="5145" width="4" style="1" customWidth="1"/>
    <col min="5146" max="5146" width="0.33203125" style="1" customWidth="1"/>
    <col min="5147" max="5368" width="7.83203125" style="1"/>
    <col min="5369" max="5369" width="0.33203125" style="1" customWidth="1"/>
    <col min="5370" max="5370" width="9.75" style="1" customWidth="1"/>
    <col min="5371" max="5371" width="0.33203125" style="1" customWidth="1"/>
    <col min="5372" max="5372" width="7" style="1" customWidth="1"/>
    <col min="5373" max="5373" width="5" style="1" customWidth="1"/>
    <col min="5374" max="5374" width="0.33203125" style="1" customWidth="1"/>
    <col min="5375" max="5379" width="4.83203125" style="1" customWidth="1"/>
    <col min="5380" max="5380" width="0.33203125" style="1" customWidth="1"/>
    <col min="5381" max="5385" width="4.83203125" style="1" customWidth="1"/>
    <col min="5386" max="5386" width="0.33203125" style="1" customWidth="1"/>
    <col min="5387" max="5391" width="4.83203125" style="1" customWidth="1"/>
    <col min="5392" max="5392" width="0.33203125" style="1" customWidth="1"/>
    <col min="5393" max="5397" width="4.83203125" style="1" customWidth="1"/>
    <col min="5398" max="5398" width="0.33203125" style="1" customWidth="1"/>
    <col min="5399" max="5401" width="4" style="1" customWidth="1"/>
    <col min="5402" max="5402" width="0.33203125" style="1" customWidth="1"/>
    <col min="5403" max="5624" width="7.83203125" style="1"/>
    <col min="5625" max="5625" width="0.33203125" style="1" customWidth="1"/>
    <col min="5626" max="5626" width="9.75" style="1" customWidth="1"/>
    <col min="5627" max="5627" width="0.33203125" style="1" customWidth="1"/>
    <col min="5628" max="5628" width="7" style="1" customWidth="1"/>
    <col min="5629" max="5629" width="5" style="1" customWidth="1"/>
    <col min="5630" max="5630" width="0.33203125" style="1" customWidth="1"/>
    <col min="5631" max="5635" width="4.83203125" style="1" customWidth="1"/>
    <col min="5636" max="5636" width="0.33203125" style="1" customWidth="1"/>
    <col min="5637" max="5641" width="4.83203125" style="1" customWidth="1"/>
    <col min="5642" max="5642" width="0.33203125" style="1" customWidth="1"/>
    <col min="5643" max="5647" width="4.83203125" style="1" customWidth="1"/>
    <col min="5648" max="5648" width="0.33203125" style="1" customWidth="1"/>
    <col min="5649" max="5653" width="4.83203125" style="1" customWidth="1"/>
    <col min="5654" max="5654" width="0.33203125" style="1" customWidth="1"/>
    <col min="5655" max="5657" width="4" style="1" customWidth="1"/>
    <col min="5658" max="5658" width="0.33203125" style="1" customWidth="1"/>
    <col min="5659" max="5880" width="7.83203125" style="1"/>
    <col min="5881" max="5881" width="0.33203125" style="1" customWidth="1"/>
    <col min="5882" max="5882" width="9.75" style="1" customWidth="1"/>
    <col min="5883" max="5883" width="0.33203125" style="1" customWidth="1"/>
    <col min="5884" max="5884" width="7" style="1" customWidth="1"/>
    <col min="5885" max="5885" width="5" style="1" customWidth="1"/>
    <col min="5886" max="5886" width="0.33203125" style="1" customWidth="1"/>
    <col min="5887" max="5891" width="4.83203125" style="1" customWidth="1"/>
    <col min="5892" max="5892" width="0.33203125" style="1" customWidth="1"/>
    <col min="5893" max="5897" width="4.83203125" style="1" customWidth="1"/>
    <col min="5898" max="5898" width="0.33203125" style="1" customWidth="1"/>
    <col min="5899" max="5903" width="4.83203125" style="1" customWidth="1"/>
    <col min="5904" max="5904" width="0.33203125" style="1" customWidth="1"/>
    <col min="5905" max="5909" width="4.83203125" style="1" customWidth="1"/>
    <col min="5910" max="5910" width="0.33203125" style="1" customWidth="1"/>
    <col min="5911" max="5913" width="4" style="1" customWidth="1"/>
    <col min="5914" max="5914" width="0.33203125" style="1" customWidth="1"/>
    <col min="5915" max="6136" width="7.83203125" style="1"/>
    <col min="6137" max="6137" width="0.33203125" style="1" customWidth="1"/>
    <col min="6138" max="6138" width="9.75" style="1" customWidth="1"/>
    <col min="6139" max="6139" width="0.33203125" style="1" customWidth="1"/>
    <col min="6140" max="6140" width="7" style="1" customWidth="1"/>
    <col min="6141" max="6141" width="5" style="1" customWidth="1"/>
    <col min="6142" max="6142" width="0.33203125" style="1" customWidth="1"/>
    <col min="6143" max="6147" width="4.83203125" style="1" customWidth="1"/>
    <col min="6148" max="6148" width="0.33203125" style="1" customWidth="1"/>
    <col min="6149" max="6153" width="4.83203125" style="1" customWidth="1"/>
    <col min="6154" max="6154" width="0.33203125" style="1" customWidth="1"/>
    <col min="6155" max="6159" width="4.83203125" style="1" customWidth="1"/>
    <col min="6160" max="6160" width="0.33203125" style="1" customWidth="1"/>
    <col min="6161" max="6165" width="4.83203125" style="1" customWidth="1"/>
    <col min="6166" max="6166" width="0.33203125" style="1" customWidth="1"/>
    <col min="6167" max="6169" width="4" style="1" customWidth="1"/>
    <col min="6170" max="6170" width="0.33203125" style="1" customWidth="1"/>
    <col min="6171" max="6392" width="7.83203125" style="1"/>
    <col min="6393" max="6393" width="0.33203125" style="1" customWidth="1"/>
    <col min="6394" max="6394" width="9.75" style="1" customWidth="1"/>
    <col min="6395" max="6395" width="0.33203125" style="1" customWidth="1"/>
    <col min="6396" max="6396" width="7" style="1" customWidth="1"/>
    <col min="6397" max="6397" width="5" style="1" customWidth="1"/>
    <col min="6398" max="6398" width="0.33203125" style="1" customWidth="1"/>
    <col min="6399" max="6403" width="4.83203125" style="1" customWidth="1"/>
    <col min="6404" max="6404" width="0.33203125" style="1" customWidth="1"/>
    <col min="6405" max="6409" width="4.83203125" style="1" customWidth="1"/>
    <col min="6410" max="6410" width="0.33203125" style="1" customWidth="1"/>
    <col min="6411" max="6415" width="4.83203125" style="1" customWidth="1"/>
    <col min="6416" max="6416" width="0.33203125" style="1" customWidth="1"/>
    <col min="6417" max="6421" width="4.83203125" style="1" customWidth="1"/>
    <col min="6422" max="6422" width="0.33203125" style="1" customWidth="1"/>
    <col min="6423" max="6425" width="4" style="1" customWidth="1"/>
    <col min="6426" max="6426" width="0.33203125" style="1" customWidth="1"/>
    <col min="6427" max="6648" width="7.83203125" style="1"/>
    <col min="6649" max="6649" width="0.33203125" style="1" customWidth="1"/>
    <col min="6650" max="6650" width="9.75" style="1" customWidth="1"/>
    <col min="6651" max="6651" width="0.33203125" style="1" customWidth="1"/>
    <col min="6652" max="6652" width="7" style="1" customWidth="1"/>
    <col min="6653" max="6653" width="5" style="1" customWidth="1"/>
    <col min="6654" max="6654" width="0.33203125" style="1" customWidth="1"/>
    <col min="6655" max="6659" width="4.83203125" style="1" customWidth="1"/>
    <col min="6660" max="6660" width="0.33203125" style="1" customWidth="1"/>
    <col min="6661" max="6665" width="4.83203125" style="1" customWidth="1"/>
    <col min="6666" max="6666" width="0.33203125" style="1" customWidth="1"/>
    <col min="6667" max="6671" width="4.83203125" style="1" customWidth="1"/>
    <col min="6672" max="6672" width="0.33203125" style="1" customWidth="1"/>
    <col min="6673" max="6677" width="4.83203125" style="1" customWidth="1"/>
    <col min="6678" max="6678" width="0.33203125" style="1" customWidth="1"/>
    <col min="6679" max="6681" width="4" style="1" customWidth="1"/>
    <col min="6682" max="6682" width="0.33203125" style="1" customWidth="1"/>
    <col min="6683" max="6904" width="7.83203125" style="1"/>
    <col min="6905" max="6905" width="0.33203125" style="1" customWidth="1"/>
    <col min="6906" max="6906" width="9.75" style="1" customWidth="1"/>
    <col min="6907" max="6907" width="0.33203125" style="1" customWidth="1"/>
    <col min="6908" max="6908" width="7" style="1" customWidth="1"/>
    <col min="6909" max="6909" width="5" style="1" customWidth="1"/>
    <col min="6910" max="6910" width="0.33203125" style="1" customWidth="1"/>
    <col min="6911" max="6915" width="4.83203125" style="1" customWidth="1"/>
    <col min="6916" max="6916" width="0.33203125" style="1" customWidth="1"/>
    <col min="6917" max="6921" width="4.83203125" style="1" customWidth="1"/>
    <col min="6922" max="6922" width="0.33203125" style="1" customWidth="1"/>
    <col min="6923" max="6927" width="4.83203125" style="1" customWidth="1"/>
    <col min="6928" max="6928" width="0.33203125" style="1" customWidth="1"/>
    <col min="6929" max="6933" width="4.83203125" style="1" customWidth="1"/>
    <col min="6934" max="6934" width="0.33203125" style="1" customWidth="1"/>
    <col min="6935" max="6937" width="4" style="1" customWidth="1"/>
    <col min="6938" max="6938" width="0.33203125" style="1" customWidth="1"/>
    <col min="6939" max="7160" width="7.83203125" style="1"/>
    <col min="7161" max="7161" width="0.33203125" style="1" customWidth="1"/>
    <col min="7162" max="7162" width="9.75" style="1" customWidth="1"/>
    <col min="7163" max="7163" width="0.33203125" style="1" customWidth="1"/>
    <col min="7164" max="7164" width="7" style="1" customWidth="1"/>
    <col min="7165" max="7165" width="5" style="1" customWidth="1"/>
    <col min="7166" max="7166" width="0.33203125" style="1" customWidth="1"/>
    <col min="7167" max="7171" width="4.83203125" style="1" customWidth="1"/>
    <col min="7172" max="7172" width="0.33203125" style="1" customWidth="1"/>
    <col min="7173" max="7177" width="4.83203125" style="1" customWidth="1"/>
    <col min="7178" max="7178" width="0.33203125" style="1" customWidth="1"/>
    <col min="7179" max="7183" width="4.83203125" style="1" customWidth="1"/>
    <col min="7184" max="7184" width="0.33203125" style="1" customWidth="1"/>
    <col min="7185" max="7189" width="4.83203125" style="1" customWidth="1"/>
    <col min="7190" max="7190" width="0.33203125" style="1" customWidth="1"/>
    <col min="7191" max="7193" width="4" style="1" customWidth="1"/>
    <col min="7194" max="7194" width="0.33203125" style="1" customWidth="1"/>
    <col min="7195" max="7416" width="7.83203125" style="1"/>
    <col min="7417" max="7417" width="0.33203125" style="1" customWidth="1"/>
    <col min="7418" max="7418" width="9.75" style="1" customWidth="1"/>
    <col min="7419" max="7419" width="0.33203125" style="1" customWidth="1"/>
    <col min="7420" max="7420" width="7" style="1" customWidth="1"/>
    <col min="7421" max="7421" width="5" style="1" customWidth="1"/>
    <col min="7422" max="7422" width="0.33203125" style="1" customWidth="1"/>
    <col min="7423" max="7427" width="4.83203125" style="1" customWidth="1"/>
    <col min="7428" max="7428" width="0.33203125" style="1" customWidth="1"/>
    <col min="7429" max="7433" width="4.83203125" style="1" customWidth="1"/>
    <col min="7434" max="7434" width="0.33203125" style="1" customWidth="1"/>
    <col min="7435" max="7439" width="4.83203125" style="1" customWidth="1"/>
    <col min="7440" max="7440" width="0.33203125" style="1" customWidth="1"/>
    <col min="7441" max="7445" width="4.83203125" style="1" customWidth="1"/>
    <col min="7446" max="7446" width="0.33203125" style="1" customWidth="1"/>
    <col min="7447" max="7449" width="4" style="1" customWidth="1"/>
    <col min="7450" max="7450" width="0.33203125" style="1" customWidth="1"/>
    <col min="7451" max="7672" width="7.83203125" style="1"/>
    <col min="7673" max="7673" width="0.33203125" style="1" customWidth="1"/>
    <col min="7674" max="7674" width="9.75" style="1" customWidth="1"/>
    <col min="7675" max="7675" width="0.33203125" style="1" customWidth="1"/>
    <col min="7676" max="7676" width="7" style="1" customWidth="1"/>
    <col min="7677" max="7677" width="5" style="1" customWidth="1"/>
    <col min="7678" max="7678" width="0.33203125" style="1" customWidth="1"/>
    <col min="7679" max="7683" width="4.83203125" style="1" customWidth="1"/>
    <col min="7684" max="7684" width="0.33203125" style="1" customWidth="1"/>
    <col min="7685" max="7689" width="4.83203125" style="1" customWidth="1"/>
    <col min="7690" max="7690" width="0.33203125" style="1" customWidth="1"/>
    <col min="7691" max="7695" width="4.83203125" style="1" customWidth="1"/>
    <col min="7696" max="7696" width="0.33203125" style="1" customWidth="1"/>
    <col min="7697" max="7701" width="4.83203125" style="1" customWidth="1"/>
    <col min="7702" max="7702" width="0.33203125" style="1" customWidth="1"/>
    <col min="7703" max="7705" width="4" style="1" customWidth="1"/>
    <col min="7706" max="7706" width="0.33203125" style="1" customWidth="1"/>
    <col min="7707" max="7928" width="7.83203125" style="1"/>
    <col min="7929" max="7929" width="0.33203125" style="1" customWidth="1"/>
    <col min="7930" max="7930" width="9.75" style="1" customWidth="1"/>
    <col min="7931" max="7931" width="0.33203125" style="1" customWidth="1"/>
    <col min="7932" max="7932" width="7" style="1" customWidth="1"/>
    <col min="7933" max="7933" width="5" style="1" customWidth="1"/>
    <col min="7934" max="7934" width="0.33203125" style="1" customWidth="1"/>
    <col min="7935" max="7939" width="4.83203125" style="1" customWidth="1"/>
    <col min="7940" max="7940" width="0.33203125" style="1" customWidth="1"/>
    <col min="7941" max="7945" width="4.83203125" style="1" customWidth="1"/>
    <col min="7946" max="7946" width="0.33203125" style="1" customWidth="1"/>
    <col min="7947" max="7951" width="4.83203125" style="1" customWidth="1"/>
    <col min="7952" max="7952" width="0.33203125" style="1" customWidth="1"/>
    <col min="7953" max="7957" width="4.83203125" style="1" customWidth="1"/>
    <col min="7958" max="7958" width="0.33203125" style="1" customWidth="1"/>
    <col min="7959" max="7961" width="4" style="1" customWidth="1"/>
    <col min="7962" max="7962" width="0.33203125" style="1" customWidth="1"/>
    <col min="7963" max="8184" width="7.83203125" style="1"/>
    <col min="8185" max="8185" width="0.33203125" style="1" customWidth="1"/>
    <col min="8186" max="8186" width="9.75" style="1" customWidth="1"/>
    <col min="8187" max="8187" width="0.33203125" style="1" customWidth="1"/>
    <col min="8188" max="8188" width="7" style="1" customWidth="1"/>
    <col min="8189" max="8189" width="5" style="1" customWidth="1"/>
    <col min="8190" max="8190" width="0.33203125" style="1" customWidth="1"/>
    <col min="8191" max="8195" width="4.83203125" style="1" customWidth="1"/>
    <col min="8196" max="8196" width="0.33203125" style="1" customWidth="1"/>
    <col min="8197" max="8201" width="4.83203125" style="1" customWidth="1"/>
    <col min="8202" max="8202" width="0.33203125" style="1" customWidth="1"/>
    <col min="8203" max="8207" width="4.83203125" style="1" customWidth="1"/>
    <col min="8208" max="8208" width="0.33203125" style="1" customWidth="1"/>
    <col min="8209" max="8213" width="4.83203125" style="1" customWidth="1"/>
    <col min="8214" max="8214" width="0.33203125" style="1" customWidth="1"/>
    <col min="8215" max="8217" width="4" style="1" customWidth="1"/>
    <col min="8218" max="8218" width="0.33203125" style="1" customWidth="1"/>
    <col min="8219" max="8440" width="7.83203125" style="1"/>
    <col min="8441" max="8441" width="0.33203125" style="1" customWidth="1"/>
    <col min="8442" max="8442" width="9.75" style="1" customWidth="1"/>
    <col min="8443" max="8443" width="0.33203125" style="1" customWidth="1"/>
    <col min="8444" max="8444" width="7" style="1" customWidth="1"/>
    <col min="8445" max="8445" width="5" style="1" customWidth="1"/>
    <col min="8446" max="8446" width="0.33203125" style="1" customWidth="1"/>
    <col min="8447" max="8451" width="4.83203125" style="1" customWidth="1"/>
    <col min="8452" max="8452" width="0.33203125" style="1" customWidth="1"/>
    <col min="8453" max="8457" width="4.83203125" style="1" customWidth="1"/>
    <col min="8458" max="8458" width="0.33203125" style="1" customWidth="1"/>
    <col min="8459" max="8463" width="4.83203125" style="1" customWidth="1"/>
    <col min="8464" max="8464" width="0.33203125" style="1" customWidth="1"/>
    <col min="8465" max="8469" width="4.83203125" style="1" customWidth="1"/>
    <col min="8470" max="8470" width="0.33203125" style="1" customWidth="1"/>
    <col min="8471" max="8473" width="4" style="1" customWidth="1"/>
    <col min="8474" max="8474" width="0.33203125" style="1" customWidth="1"/>
    <col min="8475" max="8696" width="7.83203125" style="1"/>
    <col min="8697" max="8697" width="0.33203125" style="1" customWidth="1"/>
    <col min="8698" max="8698" width="9.75" style="1" customWidth="1"/>
    <col min="8699" max="8699" width="0.33203125" style="1" customWidth="1"/>
    <col min="8700" max="8700" width="7" style="1" customWidth="1"/>
    <col min="8701" max="8701" width="5" style="1" customWidth="1"/>
    <col min="8702" max="8702" width="0.33203125" style="1" customWidth="1"/>
    <col min="8703" max="8707" width="4.83203125" style="1" customWidth="1"/>
    <col min="8708" max="8708" width="0.33203125" style="1" customWidth="1"/>
    <col min="8709" max="8713" width="4.83203125" style="1" customWidth="1"/>
    <col min="8714" max="8714" width="0.33203125" style="1" customWidth="1"/>
    <col min="8715" max="8719" width="4.83203125" style="1" customWidth="1"/>
    <col min="8720" max="8720" width="0.33203125" style="1" customWidth="1"/>
    <col min="8721" max="8725" width="4.83203125" style="1" customWidth="1"/>
    <col min="8726" max="8726" width="0.33203125" style="1" customWidth="1"/>
    <col min="8727" max="8729" width="4" style="1" customWidth="1"/>
    <col min="8730" max="8730" width="0.33203125" style="1" customWidth="1"/>
    <col min="8731" max="8952" width="7.83203125" style="1"/>
    <col min="8953" max="8953" width="0.33203125" style="1" customWidth="1"/>
    <col min="8954" max="8954" width="9.75" style="1" customWidth="1"/>
    <col min="8955" max="8955" width="0.33203125" style="1" customWidth="1"/>
    <col min="8956" max="8956" width="7" style="1" customWidth="1"/>
    <col min="8957" max="8957" width="5" style="1" customWidth="1"/>
    <col min="8958" max="8958" width="0.33203125" style="1" customWidth="1"/>
    <col min="8959" max="8963" width="4.83203125" style="1" customWidth="1"/>
    <col min="8964" max="8964" width="0.33203125" style="1" customWidth="1"/>
    <col min="8965" max="8969" width="4.83203125" style="1" customWidth="1"/>
    <col min="8970" max="8970" width="0.33203125" style="1" customWidth="1"/>
    <col min="8971" max="8975" width="4.83203125" style="1" customWidth="1"/>
    <col min="8976" max="8976" width="0.33203125" style="1" customWidth="1"/>
    <col min="8977" max="8981" width="4.83203125" style="1" customWidth="1"/>
    <col min="8982" max="8982" width="0.33203125" style="1" customWidth="1"/>
    <col min="8983" max="8985" width="4" style="1" customWidth="1"/>
    <col min="8986" max="8986" width="0.33203125" style="1" customWidth="1"/>
    <col min="8987" max="9208" width="7.83203125" style="1"/>
    <col min="9209" max="9209" width="0.33203125" style="1" customWidth="1"/>
    <col min="9210" max="9210" width="9.75" style="1" customWidth="1"/>
    <col min="9211" max="9211" width="0.33203125" style="1" customWidth="1"/>
    <col min="9212" max="9212" width="7" style="1" customWidth="1"/>
    <col min="9213" max="9213" width="5" style="1" customWidth="1"/>
    <col min="9214" max="9214" width="0.33203125" style="1" customWidth="1"/>
    <col min="9215" max="9219" width="4.83203125" style="1" customWidth="1"/>
    <col min="9220" max="9220" width="0.33203125" style="1" customWidth="1"/>
    <col min="9221" max="9225" width="4.83203125" style="1" customWidth="1"/>
    <col min="9226" max="9226" width="0.33203125" style="1" customWidth="1"/>
    <col min="9227" max="9231" width="4.83203125" style="1" customWidth="1"/>
    <col min="9232" max="9232" width="0.33203125" style="1" customWidth="1"/>
    <col min="9233" max="9237" width="4.83203125" style="1" customWidth="1"/>
    <col min="9238" max="9238" width="0.33203125" style="1" customWidth="1"/>
    <col min="9239" max="9241" width="4" style="1" customWidth="1"/>
    <col min="9242" max="9242" width="0.33203125" style="1" customWidth="1"/>
    <col min="9243" max="9464" width="7.83203125" style="1"/>
    <col min="9465" max="9465" width="0.33203125" style="1" customWidth="1"/>
    <col min="9466" max="9466" width="9.75" style="1" customWidth="1"/>
    <col min="9467" max="9467" width="0.33203125" style="1" customWidth="1"/>
    <col min="9468" max="9468" width="7" style="1" customWidth="1"/>
    <col min="9469" max="9469" width="5" style="1" customWidth="1"/>
    <col min="9470" max="9470" width="0.33203125" style="1" customWidth="1"/>
    <col min="9471" max="9475" width="4.83203125" style="1" customWidth="1"/>
    <col min="9476" max="9476" width="0.33203125" style="1" customWidth="1"/>
    <col min="9477" max="9481" width="4.83203125" style="1" customWidth="1"/>
    <col min="9482" max="9482" width="0.33203125" style="1" customWidth="1"/>
    <col min="9483" max="9487" width="4.83203125" style="1" customWidth="1"/>
    <col min="9488" max="9488" width="0.33203125" style="1" customWidth="1"/>
    <col min="9489" max="9493" width="4.83203125" style="1" customWidth="1"/>
    <col min="9494" max="9494" width="0.33203125" style="1" customWidth="1"/>
    <col min="9495" max="9497" width="4" style="1" customWidth="1"/>
    <col min="9498" max="9498" width="0.33203125" style="1" customWidth="1"/>
    <col min="9499" max="9720" width="7.83203125" style="1"/>
    <col min="9721" max="9721" width="0.33203125" style="1" customWidth="1"/>
    <col min="9722" max="9722" width="9.75" style="1" customWidth="1"/>
    <col min="9723" max="9723" width="0.33203125" style="1" customWidth="1"/>
    <col min="9724" max="9724" width="7" style="1" customWidth="1"/>
    <col min="9725" max="9725" width="5" style="1" customWidth="1"/>
    <col min="9726" max="9726" width="0.33203125" style="1" customWidth="1"/>
    <col min="9727" max="9731" width="4.83203125" style="1" customWidth="1"/>
    <col min="9732" max="9732" width="0.33203125" style="1" customWidth="1"/>
    <col min="9733" max="9737" width="4.83203125" style="1" customWidth="1"/>
    <col min="9738" max="9738" width="0.33203125" style="1" customWidth="1"/>
    <col min="9739" max="9743" width="4.83203125" style="1" customWidth="1"/>
    <col min="9744" max="9744" width="0.33203125" style="1" customWidth="1"/>
    <col min="9745" max="9749" width="4.83203125" style="1" customWidth="1"/>
    <col min="9750" max="9750" width="0.33203125" style="1" customWidth="1"/>
    <col min="9751" max="9753" width="4" style="1" customWidth="1"/>
    <col min="9754" max="9754" width="0.33203125" style="1" customWidth="1"/>
    <col min="9755" max="9976" width="7.83203125" style="1"/>
    <col min="9977" max="9977" width="0.33203125" style="1" customWidth="1"/>
    <col min="9978" max="9978" width="9.75" style="1" customWidth="1"/>
    <col min="9979" max="9979" width="0.33203125" style="1" customWidth="1"/>
    <col min="9980" max="9980" width="7" style="1" customWidth="1"/>
    <col min="9981" max="9981" width="5" style="1" customWidth="1"/>
    <col min="9982" max="9982" width="0.33203125" style="1" customWidth="1"/>
    <col min="9983" max="9987" width="4.83203125" style="1" customWidth="1"/>
    <col min="9988" max="9988" width="0.33203125" style="1" customWidth="1"/>
    <col min="9989" max="9993" width="4.83203125" style="1" customWidth="1"/>
    <col min="9994" max="9994" width="0.33203125" style="1" customWidth="1"/>
    <col min="9995" max="9999" width="4.83203125" style="1" customWidth="1"/>
    <col min="10000" max="10000" width="0.33203125" style="1" customWidth="1"/>
    <col min="10001" max="10005" width="4.83203125" style="1" customWidth="1"/>
    <col min="10006" max="10006" width="0.33203125" style="1" customWidth="1"/>
    <col min="10007" max="10009" width="4" style="1" customWidth="1"/>
    <col min="10010" max="10010" width="0.33203125" style="1" customWidth="1"/>
    <col min="10011" max="10232" width="7.83203125" style="1"/>
    <col min="10233" max="10233" width="0.33203125" style="1" customWidth="1"/>
    <col min="10234" max="10234" width="9.75" style="1" customWidth="1"/>
    <col min="10235" max="10235" width="0.33203125" style="1" customWidth="1"/>
    <col min="10236" max="10236" width="7" style="1" customWidth="1"/>
    <col min="10237" max="10237" width="5" style="1" customWidth="1"/>
    <col min="10238" max="10238" width="0.33203125" style="1" customWidth="1"/>
    <col min="10239" max="10243" width="4.83203125" style="1" customWidth="1"/>
    <col min="10244" max="10244" width="0.33203125" style="1" customWidth="1"/>
    <col min="10245" max="10249" width="4.83203125" style="1" customWidth="1"/>
    <col min="10250" max="10250" width="0.33203125" style="1" customWidth="1"/>
    <col min="10251" max="10255" width="4.83203125" style="1" customWidth="1"/>
    <col min="10256" max="10256" width="0.33203125" style="1" customWidth="1"/>
    <col min="10257" max="10261" width="4.83203125" style="1" customWidth="1"/>
    <col min="10262" max="10262" width="0.33203125" style="1" customWidth="1"/>
    <col min="10263" max="10265" width="4" style="1" customWidth="1"/>
    <col min="10266" max="10266" width="0.33203125" style="1" customWidth="1"/>
    <col min="10267" max="10488" width="7.83203125" style="1"/>
    <col min="10489" max="10489" width="0.33203125" style="1" customWidth="1"/>
    <col min="10490" max="10490" width="9.75" style="1" customWidth="1"/>
    <col min="10491" max="10491" width="0.33203125" style="1" customWidth="1"/>
    <col min="10492" max="10492" width="7" style="1" customWidth="1"/>
    <col min="10493" max="10493" width="5" style="1" customWidth="1"/>
    <col min="10494" max="10494" width="0.33203125" style="1" customWidth="1"/>
    <col min="10495" max="10499" width="4.83203125" style="1" customWidth="1"/>
    <col min="10500" max="10500" width="0.33203125" style="1" customWidth="1"/>
    <col min="10501" max="10505" width="4.83203125" style="1" customWidth="1"/>
    <col min="10506" max="10506" width="0.33203125" style="1" customWidth="1"/>
    <col min="10507" max="10511" width="4.83203125" style="1" customWidth="1"/>
    <col min="10512" max="10512" width="0.33203125" style="1" customWidth="1"/>
    <col min="10513" max="10517" width="4.83203125" style="1" customWidth="1"/>
    <col min="10518" max="10518" width="0.33203125" style="1" customWidth="1"/>
    <col min="10519" max="10521" width="4" style="1" customWidth="1"/>
    <col min="10522" max="10522" width="0.33203125" style="1" customWidth="1"/>
    <col min="10523" max="10744" width="7.83203125" style="1"/>
    <col min="10745" max="10745" width="0.33203125" style="1" customWidth="1"/>
    <col min="10746" max="10746" width="9.75" style="1" customWidth="1"/>
    <col min="10747" max="10747" width="0.33203125" style="1" customWidth="1"/>
    <col min="10748" max="10748" width="7" style="1" customWidth="1"/>
    <col min="10749" max="10749" width="5" style="1" customWidth="1"/>
    <col min="10750" max="10750" width="0.33203125" style="1" customWidth="1"/>
    <col min="10751" max="10755" width="4.83203125" style="1" customWidth="1"/>
    <col min="10756" max="10756" width="0.33203125" style="1" customWidth="1"/>
    <col min="10757" max="10761" width="4.83203125" style="1" customWidth="1"/>
    <col min="10762" max="10762" width="0.33203125" style="1" customWidth="1"/>
    <col min="10763" max="10767" width="4.83203125" style="1" customWidth="1"/>
    <col min="10768" max="10768" width="0.33203125" style="1" customWidth="1"/>
    <col min="10769" max="10773" width="4.83203125" style="1" customWidth="1"/>
    <col min="10774" max="10774" width="0.33203125" style="1" customWidth="1"/>
    <col min="10775" max="10777" width="4" style="1" customWidth="1"/>
    <col min="10778" max="10778" width="0.33203125" style="1" customWidth="1"/>
    <col min="10779" max="11000" width="7.83203125" style="1"/>
    <col min="11001" max="11001" width="0.33203125" style="1" customWidth="1"/>
    <col min="11002" max="11002" width="9.75" style="1" customWidth="1"/>
    <col min="11003" max="11003" width="0.33203125" style="1" customWidth="1"/>
    <col min="11004" max="11004" width="7" style="1" customWidth="1"/>
    <col min="11005" max="11005" width="5" style="1" customWidth="1"/>
    <col min="11006" max="11006" width="0.33203125" style="1" customWidth="1"/>
    <col min="11007" max="11011" width="4.83203125" style="1" customWidth="1"/>
    <col min="11012" max="11012" width="0.33203125" style="1" customWidth="1"/>
    <col min="11013" max="11017" width="4.83203125" style="1" customWidth="1"/>
    <col min="11018" max="11018" width="0.33203125" style="1" customWidth="1"/>
    <col min="11019" max="11023" width="4.83203125" style="1" customWidth="1"/>
    <col min="11024" max="11024" width="0.33203125" style="1" customWidth="1"/>
    <col min="11025" max="11029" width="4.83203125" style="1" customWidth="1"/>
    <col min="11030" max="11030" width="0.33203125" style="1" customWidth="1"/>
    <col min="11031" max="11033" width="4" style="1" customWidth="1"/>
    <col min="11034" max="11034" width="0.33203125" style="1" customWidth="1"/>
    <col min="11035" max="11256" width="7.83203125" style="1"/>
    <col min="11257" max="11257" width="0.33203125" style="1" customWidth="1"/>
    <col min="11258" max="11258" width="9.75" style="1" customWidth="1"/>
    <col min="11259" max="11259" width="0.33203125" style="1" customWidth="1"/>
    <col min="11260" max="11260" width="7" style="1" customWidth="1"/>
    <col min="11261" max="11261" width="5" style="1" customWidth="1"/>
    <col min="11262" max="11262" width="0.33203125" style="1" customWidth="1"/>
    <col min="11263" max="11267" width="4.83203125" style="1" customWidth="1"/>
    <col min="11268" max="11268" width="0.33203125" style="1" customWidth="1"/>
    <col min="11269" max="11273" width="4.83203125" style="1" customWidth="1"/>
    <col min="11274" max="11274" width="0.33203125" style="1" customWidth="1"/>
    <col min="11275" max="11279" width="4.83203125" style="1" customWidth="1"/>
    <col min="11280" max="11280" width="0.33203125" style="1" customWidth="1"/>
    <col min="11281" max="11285" width="4.83203125" style="1" customWidth="1"/>
    <col min="11286" max="11286" width="0.33203125" style="1" customWidth="1"/>
    <col min="11287" max="11289" width="4" style="1" customWidth="1"/>
    <col min="11290" max="11290" width="0.33203125" style="1" customWidth="1"/>
    <col min="11291" max="11512" width="7.83203125" style="1"/>
    <col min="11513" max="11513" width="0.33203125" style="1" customWidth="1"/>
    <col min="11514" max="11514" width="9.75" style="1" customWidth="1"/>
    <col min="11515" max="11515" width="0.33203125" style="1" customWidth="1"/>
    <col min="11516" max="11516" width="7" style="1" customWidth="1"/>
    <col min="11517" max="11517" width="5" style="1" customWidth="1"/>
    <col min="11518" max="11518" width="0.33203125" style="1" customWidth="1"/>
    <col min="11519" max="11523" width="4.83203125" style="1" customWidth="1"/>
    <col min="11524" max="11524" width="0.33203125" style="1" customWidth="1"/>
    <col min="11525" max="11529" width="4.83203125" style="1" customWidth="1"/>
    <col min="11530" max="11530" width="0.33203125" style="1" customWidth="1"/>
    <col min="11531" max="11535" width="4.83203125" style="1" customWidth="1"/>
    <col min="11536" max="11536" width="0.33203125" style="1" customWidth="1"/>
    <col min="11537" max="11541" width="4.83203125" style="1" customWidth="1"/>
    <col min="11542" max="11542" width="0.33203125" style="1" customWidth="1"/>
    <col min="11543" max="11545" width="4" style="1" customWidth="1"/>
    <col min="11546" max="11546" width="0.33203125" style="1" customWidth="1"/>
    <col min="11547" max="11768" width="7.83203125" style="1"/>
    <col min="11769" max="11769" width="0.33203125" style="1" customWidth="1"/>
    <col min="11770" max="11770" width="9.75" style="1" customWidth="1"/>
    <col min="11771" max="11771" width="0.33203125" style="1" customWidth="1"/>
    <col min="11772" max="11772" width="7" style="1" customWidth="1"/>
    <col min="11773" max="11773" width="5" style="1" customWidth="1"/>
    <col min="11774" max="11774" width="0.33203125" style="1" customWidth="1"/>
    <col min="11775" max="11779" width="4.83203125" style="1" customWidth="1"/>
    <col min="11780" max="11780" width="0.33203125" style="1" customWidth="1"/>
    <col min="11781" max="11785" width="4.83203125" style="1" customWidth="1"/>
    <col min="11786" max="11786" width="0.33203125" style="1" customWidth="1"/>
    <col min="11787" max="11791" width="4.83203125" style="1" customWidth="1"/>
    <col min="11792" max="11792" width="0.33203125" style="1" customWidth="1"/>
    <col min="11793" max="11797" width="4.83203125" style="1" customWidth="1"/>
    <col min="11798" max="11798" width="0.33203125" style="1" customWidth="1"/>
    <col min="11799" max="11801" width="4" style="1" customWidth="1"/>
    <col min="11802" max="11802" width="0.33203125" style="1" customWidth="1"/>
    <col min="11803" max="12024" width="7.83203125" style="1"/>
    <col min="12025" max="12025" width="0.33203125" style="1" customWidth="1"/>
    <col min="12026" max="12026" width="9.75" style="1" customWidth="1"/>
    <col min="12027" max="12027" width="0.33203125" style="1" customWidth="1"/>
    <col min="12028" max="12028" width="7" style="1" customWidth="1"/>
    <col min="12029" max="12029" width="5" style="1" customWidth="1"/>
    <col min="12030" max="12030" width="0.33203125" style="1" customWidth="1"/>
    <col min="12031" max="12035" width="4.83203125" style="1" customWidth="1"/>
    <col min="12036" max="12036" width="0.33203125" style="1" customWidth="1"/>
    <col min="12037" max="12041" width="4.83203125" style="1" customWidth="1"/>
    <col min="12042" max="12042" width="0.33203125" style="1" customWidth="1"/>
    <col min="12043" max="12047" width="4.83203125" style="1" customWidth="1"/>
    <col min="12048" max="12048" width="0.33203125" style="1" customWidth="1"/>
    <col min="12049" max="12053" width="4.83203125" style="1" customWidth="1"/>
    <col min="12054" max="12054" width="0.33203125" style="1" customWidth="1"/>
    <col min="12055" max="12057" width="4" style="1" customWidth="1"/>
    <col min="12058" max="12058" width="0.33203125" style="1" customWidth="1"/>
    <col min="12059" max="12280" width="7.83203125" style="1"/>
    <col min="12281" max="12281" width="0.33203125" style="1" customWidth="1"/>
    <col min="12282" max="12282" width="9.75" style="1" customWidth="1"/>
    <col min="12283" max="12283" width="0.33203125" style="1" customWidth="1"/>
    <col min="12284" max="12284" width="7" style="1" customWidth="1"/>
    <col min="12285" max="12285" width="5" style="1" customWidth="1"/>
    <col min="12286" max="12286" width="0.33203125" style="1" customWidth="1"/>
    <col min="12287" max="12291" width="4.83203125" style="1" customWidth="1"/>
    <col min="12292" max="12292" width="0.33203125" style="1" customWidth="1"/>
    <col min="12293" max="12297" width="4.83203125" style="1" customWidth="1"/>
    <col min="12298" max="12298" width="0.33203125" style="1" customWidth="1"/>
    <col min="12299" max="12303" width="4.83203125" style="1" customWidth="1"/>
    <col min="12304" max="12304" width="0.33203125" style="1" customWidth="1"/>
    <col min="12305" max="12309" width="4.83203125" style="1" customWidth="1"/>
    <col min="12310" max="12310" width="0.33203125" style="1" customWidth="1"/>
    <col min="12311" max="12313" width="4" style="1" customWidth="1"/>
    <col min="12314" max="12314" width="0.33203125" style="1" customWidth="1"/>
    <col min="12315" max="12536" width="7.83203125" style="1"/>
    <col min="12537" max="12537" width="0.33203125" style="1" customWidth="1"/>
    <col min="12538" max="12538" width="9.75" style="1" customWidth="1"/>
    <col min="12539" max="12539" width="0.33203125" style="1" customWidth="1"/>
    <col min="12540" max="12540" width="7" style="1" customWidth="1"/>
    <col min="12541" max="12541" width="5" style="1" customWidth="1"/>
    <col min="12542" max="12542" width="0.33203125" style="1" customWidth="1"/>
    <col min="12543" max="12547" width="4.83203125" style="1" customWidth="1"/>
    <col min="12548" max="12548" width="0.33203125" style="1" customWidth="1"/>
    <col min="12549" max="12553" width="4.83203125" style="1" customWidth="1"/>
    <col min="12554" max="12554" width="0.33203125" style="1" customWidth="1"/>
    <col min="12555" max="12559" width="4.83203125" style="1" customWidth="1"/>
    <col min="12560" max="12560" width="0.33203125" style="1" customWidth="1"/>
    <col min="12561" max="12565" width="4.83203125" style="1" customWidth="1"/>
    <col min="12566" max="12566" width="0.33203125" style="1" customWidth="1"/>
    <col min="12567" max="12569" width="4" style="1" customWidth="1"/>
    <col min="12570" max="12570" width="0.33203125" style="1" customWidth="1"/>
    <col min="12571" max="12792" width="7.83203125" style="1"/>
    <col min="12793" max="12793" width="0.33203125" style="1" customWidth="1"/>
    <col min="12794" max="12794" width="9.75" style="1" customWidth="1"/>
    <col min="12795" max="12795" width="0.33203125" style="1" customWidth="1"/>
    <col min="12796" max="12796" width="7" style="1" customWidth="1"/>
    <col min="12797" max="12797" width="5" style="1" customWidth="1"/>
    <col min="12798" max="12798" width="0.33203125" style="1" customWidth="1"/>
    <col min="12799" max="12803" width="4.83203125" style="1" customWidth="1"/>
    <col min="12804" max="12804" width="0.33203125" style="1" customWidth="1"/>
    <col min="12805" max="12809" width="4.83203125" style="1" customWidth="1"/>
    <col min="12810" max="12810" width="0.33203125" style="1" customWidth="1"/>
    <col min="12811" max="12815" width="4.83203125" style="1" customWidth="1"/>
    <col min="12816" max="12816" width="0.33203125" style="1" customWidth="1"/>
    <col min="12817" max="12821" width="4.83203125" style="1" customWidth="1"/>
    <col min="12822" max="12822" width="0.33203125" style="1" customWidth="1"/>
    <col min="12823" max="12825" width="4" style="1" customWidth="1"/>
    <col min="12826" max="12826" width="0.33203125" style="1" customWidth="1"/>
    <col min="12827" max="13048" width="7.83203125" style="1"/>
    <col min="13049" max="13049" width="0.33203125" style="1" customWidth="1"/>
    <col min="13050" max="13050" width="9.75" style="1" customWidth="1"/>
    <col min="13051" max="13051" width="0.33203125" style="1" customWidth="1"/>
    <col min="13052" max="13052" width="7" style="1" customWidth="1"/>
    <col min="13053" max="13053" width="5" style="1" customWidth="1"/>
    <col min="13054" max="13054" width="0.33203125" style="1" customWidth="1"/>
    <col min="13055" max="13059" width="4.83203125" style="1" customWidth="1"/>
    <col min="13060" max="13060" width="0.33203125" style="1" customWidth="1"/>
    <col min="13061" max="13065" width="4.83203125" style="1" customWidth="1"/>
    <col min="13066" max="13066" width="0.33203125" style="1" customWidth="1"/>
    <col min="13067" max="13071" width="4.83203125" style="1" customWidth="1"/>
    <col min="13072" max="13072" width="0.33203125" style="1" customWidth="1"/>
    <col min="13073" max="13077" width="4.83203125" style="1" customWidth="1"/>
    <col min="13078" max="13078" width="0.33203125" style="1" customWidth="1"/>
    <col min="13079" max="13081" width="4" style="1" customWidth="1"/>
    <col min="13082" max="13082" width="0.33203125" style="1" customWidth="1"/>
    <col min="13083" max="13304" width="7.83203125" style="1"/>
    <col min="13305" max="13305" width="0.33203125" style="1" customWidth="1"/>
    <col min="13306" max="13306" width="9.75" style="1" customWidth="1"/>
    <col min="13307" max="13307" width="0.33203125" style="1" customWidth="1"/>
    <col min="13308" max="13308" width="7" style="1" customWidth="1"/>
    <col min="13309" max="13309" width="5" style="1" customWidth="1"/>
    <col min="13310" max="13310" width="0.33203125" style="1" customWidth="1"/>
    <col min="13311" max="13315" width="4.83203125" style="1" customWidth="1"/>
    <col min="13316" max="13316" width="0.33203125" style="1" customWidth="1"/>
    <col min="13317" max="13321" width="4.83203125" style="1" customWidth="1"/>
    <col min="13322" max="13322" width="0.33203125" style="1" customWidth="1"/>
    <col min="13323" max="13327" width="4.83203125" style="1" customWidth="1"/>
    <col min="13328" max="13328" width="0.33203125" style="1" customWidth="1"/>
    <col min="13329" max="13333" width="4.83203125" style="1" customWidth="1"/>
    <col min="13334" max="13334" width="0.33203125" style="1" customWidth="1"/>
    <col min="13335" max="13337" width="4" style="1" customWidth="1"/>
    <col min="13338" max="13338" width="0.33203125" style="1" customWidth="1"/>
    <col min="13339" max="13560" width="7.83203125" style="1"/>
    <col min="13561" max="13561" width="0.33203125" style="1" customWidth="1"/>
    <col min="13562" max="13562" width="9.75" style="1" customWidth="1"/>
    <col min="13563" max="13563" width="0.33203125" style="1" customWidth="1"/>
    <col min="13564" max="13564" width="7" style="1" customWidth="1"/>
    <col min="13565" max="13565" width="5" style="1" customWidth="1"/>
    <col min="13566" max="13566" width="0.33203125" style="1" customWidth="1"/>
    <col min="13567" max="13571" width="4.83203125" style="1" customWidth="1"/>
    <col min="13572" max="13572" width="0.33203125" style="1" customWidth="1"/>
    <col min="13573" max="13577" width="4.83203125" style="1" customWidth="1"/>
    <col min="13578" max="13578" width="0.33203125" style="1" customWidth="1"/>
    <col min="13579" max="13583" width="4.83203125" style="1" customWidth="1"/>
    <col min="13584" max="13584" width="0.33203125" style="1" customWidth="1"/>
    <col min="13585" max="13589" width="4.83203125" style="1" customWidth="1"/>
    <col min="13590" max="13590" width="0.33203125" style="1" customWidth="1"/>
    <col min="13591" max="13593" width="4" style="1" customWidth="1"/>
    <col min="13594" max="13594" width="0.33203125" style="1" customWidth="1"/>
    <col min="13595" max="13816" width="7.83203125" style="1"/>
    <col min="13817" max="13817" width="0.33203125" style="1" customWidth="1"/>
    <col min="13818" max="13818" width="9.75" style="1" customWidth="1"/>
    <col min="13819" max="13819" width="0.33203125" style="1" customWidth="1"/>
    <col min="13820" max="13820" width="7" style="1" customWidth="1"/>
    <col min="13821" max="13821" width="5" style="1" customWidth="1"/>
    <col min="13822" max="13822" width="0.33203125" style="1" customWidth="1"/>
    <col min="13823" max="13827" width="4.83203125" style="1" customWidth="1"/>
    <col min="13828" max="13828" width="0.33203125" style="1" customWidth="1"/>
    <col min="13829" max="13833" width="4.83203125" style="1" customWidth="1"/>
    <col min="13834" max="13834" width="0.33203125" style="1" customWidth="1"/>
    <col min="13835" max="13839" width="4.83203125" style="1" customWidth="1"/>
    <col min="13840" max="13840" width="0.33203125" style="1" customWidth="1"/>
    <col min="13841" max="13845" width="4.83203125" style="1" customWidth="1"/>
    <col min="13846" max="13846" width="0.33203125" style="1" customWidth="1"/>
    <col min="13847" max="13849" width="4" style="1" customWidth="1"/>
    <col min="13850" max="13850" width="0.33203125" style="1" customWidth="1"/>
    <col min="13851" max="14072" width="7.83203125" style="1"/>
    <col min="14073" max="14073" width="0.33203125" style="1" customWidth="1"/>
    <col min="14074" max="14074" width="9.75" style="1" customWidth="1"/>
    <col min="14075" max="14075" width="0.33203125" style="1" customWidth="1"/>
    <col min="14076" max="14076" width="7" style="1" customWidth="1"/>
    <col min="14077" max="14077" width="5" style="1" customWidth="1"/>
    <col min="14078" max="14078" width="0.33203125" style="1" customWidth="1"/>
    <col min="14079" max="14083" width="4.83203125" style="1" customWidth="1"/>
    <col min="14084" max="14084" width="0.33203125" style="1" customWidth="1"/>
    <col min="14085" max="14089" width="4.83203125" style="1" customWidth="1"/>
    <col min="14090" max="14090" width="0.33203125" style="1" customWidth="1"/>
    <col min="14091" max="14095" width="4.83203125" style="1" customWidth="1"/>
    <col min="14096" max="14096" width="0.33203125" style="1" customWidth="1"/>
    <col min="14097" max="14101" width="4.83203125" style="1" customWidth="1"/>
    <col min="14102" max="14102" width="0.33203125" style="1" customWidth="1"/>
    <col min="14103" max="14105" width="4" style="1" customWidth="1"/>
    <col min="14106" max="14106" width="0.33203125" style="1" customWidth="1"/>
    <col min="14107" max="14328" width="7.83203125" style="1"/>
    <col min="14329" max="14329" width="0.33203125" style="1" customWidth="1"/>
    <col min="14330" max="14330" width="9.75" style="1" customWidth="1"/>
    <col min="14331" max="14331" width="0.33203125" style="1" customWidth="1"/>
    <col min="14332" max="14332" width="7" style="1" customWidth="1"/>
    <col min="14333" max="14333" width="5" style="1" customWidth="1"/>
    <col min="14334" max="14334" width="0.33203125" style="1" customWidth="1"/>
    <col min="14335" max="14339" width="4.83203125" style="1" customWidth="1"/>
    <col min="14340" max="14340" width="0.33203125" style="1" customWidth="1"/>
    <col min="14341" max="14345" width="4.83203125" style="1" customWidth="1"/>
    <col min="14346" max="14346" width="0.33203125" style="1" customWidth="1"/>
    <col min="14347" max="14351" width="4.83203125" style="1" customWidth="1"/>
    <col min="14352" max="14352" width="0.33203125" style="1" customWidth="1"/>
    <col min="14353" max="14357" width="4.83203125" style="1" customWidth="1"/>
    <col min="14358" max="14358" width="0.33203125" style="1" customWidth="1"/>
    <col min="14359" max="14361" width="4" style="1" customWidth="1"/>
    <col min="14362" max="14362" width="0.33203125" style="1" customWidth="1"/>
    <col min="14363" max="14584" width="7.83203125" style="1"/>
    <col min="14585" max="14585" width="0.33203125" style="1" customWidth="1"/>
    <col min="14586" max="14586" width="9.75" style="1" customWidth="1"/>
    <col min="14587" max="14587" width="0.33203125" style="1" customWidth="1"/>
    <col min="14588" max="14588" width="7" style="1" customWidth="1"/>
    <col min="14589" max="14589" width="5" style="1" customWidth="1"/>
    <col min="14590" max="14590" width="0.33203125" style="1" customWidth="1"/>
    <col min="14591" max="14595" width="4.83203125" style="1" customWidth="1"/>
    <col min="14596" max="14596" width="0.33203125" style="1" customWidth="1"/>
    <col min="14597" max="14601" width="4.83203125" style="1" customWidth="1"/>
    <col min="14602" max="14602" width="0.33203125" style="1" customWidth="1"/>
    <col min="14603" max="14607" width="4.83203125" style="1" customWidth="1"/>
    <col min="14608" max="14608" width="0.33203125" style="1" customWidth="1"/>
    <col min="14609" max="14613" width="4.83203125" style="1" customWidth="1"/>
    <col min="14614" max="14614" width="0.33203125" style="1" customWidth="1"/>
    <col min="14615" max="14617" width="4" style="1" customWidth="1"/>
    <col min="14618" max="14618" width="0.33203125" style="1" customWidth="1"/>
    <col min="14619" max="14840" width="7.83203125" style="1"/>
    <col min="14841" max="14841" width="0.33203125" style="1" customWidth="1"/>
    <col min="14842" max="14842" width="9.75" style="1" customWidth="1"/>
    <col min="14843" max="14843" width="0.33203125" style="1" customWidth="1"/>
    <col min="14844" max="14844" width="7" style="1" customWidth="1"/>
    <col min="14845" max="14845" width="5" style="1" customWidth="1"/>
    <col min="14846" max="14846" width="0.33203125" style="1" customWidth="1"/>
    <col min="14847" max="14851" width="4.83203125" style="1" customWidth="1"/>
    <col min="14852" max="14852" width="0.33203125" style="1" customWidth="1"/>
    <col min="14853" max="14857" width="4.83203125" style="1" customWidth="1"/>
    <col min="14858" max="14858" width="0.33203125" style="1" customWidth="1"/>
    <col min="14859" max="14863" width="4.83203125" style="1" customWidth="1"/>
    <col min="14864" max="14864" width="0.33203125" style="1" customWidth="1"/>
    <col min="14865" max="14869" width="4.83203125" style="1" customWidth="1"/>
    <col min="14870" max="14870" width="0.33203125" style="1" customWidth="1"/>
    <col min="14871" max="14873" width="4" style="1" customWidth="1"/>
    <col min="14874" max="14874" width="0.33203125" style="1" customWidth="1"/>
    <col min="14875" max="15096" width="7.83203125" style="1"/>
    <col min="15097" max="15097" width="0.33203125" style="1" customWidth="1"/>
    <col min="15098" max="15098" width="9.75" style="1" customWidth="1"/>
    <col min="15099" max="15099" width="0.33203125" style="1" customWidth="1"/>
    <col min="15100" max="15100" width="7" style="1" customWidth="1"/>
    <col min="15101" max="15101" width="5" style="1" customWidth="1"/>
    <col min="15102" max="15102" width="0.33203125" style="1" customWidth="1"/>
    <col min="15103" max="15107" width="4.83203125" style="1" customWidth="1"/>
    <col min="15108" max="15108" width="0.33203125" style="1" customWidth="1"/>
    <col min="15109" max="15113" width="4.83203125" style="1" customWidth="1"/>
    <col min="15114" max="15114" width="0.33203125" style="1" customWidth="1"/>
    <col min="15115" max="15119" width="4.83203125" style="1" customWidth="1"/>
    <col min="15120" max="15120" width="0.33203125" style="1" customWidth="1"/>
    <col min="15121" max="15125" width="4.83203125" style="1" customWidth="1"/>
    <col min="15126" max="15126" width="0.33203125" style="1" customWidth="1"/>
    <col min="15127" max="15129" width="4" style="1" customWidth="1"/>
    <col min="15130" max="15130" width="0.33203125" style="1" customWidth="1"/>
    <col min="15131" max="15352" width="7.83203125" style="1"/>
    <col min="15353" max="15353" width="0.33203125" style="1" customWidth="1"/>
    <col min="15354" max="15354" width="9.75" style="1" customWidth="1"/>
    <col min="15355" max="15355" width="0.33203125" style="1" customWidth="1"/>
    <col min="15356" max="15356" width="7" style="1" customWidth="1"/>
    <col min="15357" max="15357" width="5" style="1" customWidth="1"/>
    <col min="15358" max="15358" width="0.33203125" style="1" customWidth="1"/>
    <col min="15359" max="15363" width="4.83203125" style="1" customWidth="1"/>
    <col min="15364" max="15364" width="0.33203125" style="1" customWidth="1"/>
    <col min="15365" max="15369" width="4.83203125" style="1" customWidth="1"/>
    <col min="15370" max="15370" width="0.33203125" style="1" customWidth="1"/>
    <col min="15371" max="15375" width="4.83203125" style="1" customWidth="1"/>
    <col min="15376" max="15376" width="0.33203125" style="1" customWidth="1"/>
    <col min="15377" max="15381" width="4.83203125" style="1" customWidth="1"/>
    <col min="15382" max="15382" width="0.33203125" style="1" customWidth="1"/>
    <col min="15383" max="15385" width="4" style="1" customWidth="1"/>
    <col min="15386" max="15386" width="0.33203125" style="1" customWidth="1"/>
    <col min="15387" max="15608" width="7.83203125" style="1"/>
    <col min="15609" max="15609" width="0.33203125" style="1" customWidth="1"/>
    <col min="15610" max="15610" width="9.75" style="1" customWidth="1"/>
    <col min="15611" max="15611" width="0.33203125" style="1" customWidth="1"/>
    <col min="15612" max="15612" width="7" style="1" customWidth="1"/>
    <col min="15613" max="15613" width="5" style="1" customWidth="1"/>
    <col min="15614" max="15614" width="0.33203125" style="1" customWidth="1"/>
    <col min="15615" max="15619" width="4.83203125" style="1" customWidth="1"/>
    <col min="15620" max="15620" width="0.33203125" style="1" customWidth="1"/>
    <col min="15621" max="15625" width="4.83203125" style="1" customWidth="1"/>
    <col min="15626" max="15626" width="0.33203125" style="1" customWidth="1"/>
    <col min="15627" max="15631" width="4.83203125" style="1" customWidth="1"/>
    <col min="15632" max="15632" width="0.33203125" style="1" customWidth="1"/>
    <col min="15633" max="15637" width="4.83203125" style="1" customWidth="1"/>
    <col min="15638" max="15638" width="0.33203125" style="1" customWidth="1"/>
    <col min="15639" max="15641" width="4" style="1" customWidth="1"/>
    <col min="15642" max="15642" width="0.33203125" style="1" customWidth="1"/>
    <col min="15643" max="15864" width="7.83203125" style="1"/>
    <col min="15865" max="15865" width="0.33203125" style="1" customWidth="1"/>
    <col min="15866" max="15866" width="9.75" style="1" customWidth="1"/>
    <col min="15867" max="15867" width="0.33203125" style="1" customWidth="1"/>
    <col min="15868" max="15868" width="7" style="1" customWidth="1"/>
    <col min="15869" max="15869" width="5" style="1" customWidth="1"/>
    <col min="15870" max="15870" width="0.33203125" style="1" customWidth="1"/>
    <col min="15871" max="15875" width="4.83203125" style="1" customWidth="1"/>
    <col min="15876" max="15876" width="0.33203125" style="1" customWidth="1"/>
    <col min="15877" max="15881" width="4.83203125" style="1" customWidth="1"/>
    <col min="15882" max="15882" width="0.33203125" style="1" customWidth="1"/>
    <col min="15883" max="15887" width="4.83203125" style="1" customWidth="1"/>
    <col min="15888" max="15888" width="0.33203125" style="1" customWidth="1"/>
    <col min="15889" max="15893" width="4.83203125" style="1" customWidth="1"/>
    <col min="15894" max="15894" width="0.33203125" style="1" customWidth="1"/>
    <col min="15895" max="15897" width="4" style="1" customWidth="1"/>
    <col min="15898" max="15898" width="0.33203125" style="1" customWidth="1"/>
    <col min="15899" max="16120" width="7.83203125" style="1"/>
    <col min="16121" max="16121" width="0.33203125" style="1" customWidth="1"/>
    <col min="16122" max="16122" width="9.75" style="1" customWidth="1"/>
    <col min="16123" max="16123" width="0.33203125" style="1" customWidth="1"/>
    <col min="16124" max="16124" width="7" style="1" customWidth="1"/>
    <col min="16125" max="16125" width="5" style="1" customWidth="1"/>
    <col min="16126" max="16126" width="0.33203125" style="1" customWidth="1"/>
    <col min="16127" max="16131" width="4.83203125" style="1" customWidth="1"/>
    <col min="16132" max="16132" width="0.33203125" style="1" customWidth="1"/>
    <col min="16133" max="16137" width="4.83203125" style="1" customWidth="1"/>
    <col min="16138" max="16138" width="0.33203125" style="1" customWidth="1"/>
    <col min="16139" max="16143" width="4.83203125" style="1" customWidth="1"/>
    <col min="16144" max="16144" width="0.33203125" style="1" customWidth="1"/>
    <col min="16145" max="16149" width="4.83203125" style="1" customWidth="1"/>
    <col min="16150" max="16150" width="0.33203125" style="1" customWidth="1"/>
    <col min="16151" max="16153" width="4" style="1" customWidth="1"/>
    <col min="16154" max="16154" width="0.33203125" style="1" customWidth="1"/>
    <col min="16155" max="16384" width="7.83203125" style="1"/>
  </cols>
  <sheetData>
    <row r="1" spans="1:34" s="43" customFormat="1" ht="1.65" customHeight="1" thickBot="1" x14ac:dyDescent="0.3">
      <c r="A1" s="88"/>
      <c r="B1" s="88"/>
      <c r="C1" s="88"/>
      <c r="D1" s="88"/>
      <c r="E1" s="88"/>
      <c r="F1" s="88"/>
      <c r="G1" s="88"/>
      <c r="H1" s="88"/>
      <c r="I1" s="88"/>
      <c r="J1" s="88"/>
      <c r="K1" s="88"/>
      <c r="L1" s="88"/>
      <c r="M1" s="88"/>
      <c r="N1" s="88"/>
      <c r="O1" s="88"/>
      <c r="P1" s="88"/>
      <c r="Q1" s="88"/>
      <c r="R1" s="88"/>
      <c r="S1" s="88"/>
      <c r="T1" s="88"/>
      <c r="U1" s="88"/>
      <c r="V1" s="88"/>
      <c r="W1" s="88"/>
      <c r="X1" s="88"/>
      <c r="Y1" s="88"/>
      <c r="Z1" s="88"/>
      <c r="AA1" s="88"/>
      <c r="AB1" s="88"/>
      <c r="AC1" s="88"/>
    </row>
    <row r="2" spans="1:34" s="43" customFormat="1" ht="19.649999999999999" customHeight="1" x14ac:dyDescent="0.25">
      <c r="A2" s="316" t="s">
        <v>303</v>
      </c>
      <c r="B2" s="130" t="s">
        <v>259</v>
      </c>
      <c r="C2" s="130"/>
      <c r="D2" s="131"/>
      <c r="E2" s="131"/>
      <c r="F2" s="131"/>
      <c r="G2" s="131"/>
      <c r="H2" s="131"/>
      <c r="I2" s="131"/>
      <c r="J2" s="131"/>
      <c r="K2" s="131"/>
      <c r="L2" s="131"/>
      <c r="M2" s="131"/>
      <c r="N2" s="131"/>
      <c r="O2" s="131"/>
      <c r="P2" s="131"/>
      <c r="Q2" s="131"/>
      <c r="R2" s="131"/>
      <c r="S2" s="131"/>
      <c r="T2" s="131"/>
      <c r="U2" s="131"/>
      <c r="V2" s="131"/>
      <c r="W2" s="131"/>
      <c r="X2" s="131"/>
      <c r="Y2" s="132"/>
      <c r="Z2" s="132"/>
      <c r="AA2" s="131"/>
      <c r="AB2" s="132"/>
      <c r="AC2" s="133"/>
    </row>
    <row r="3" spans="1:34" s="43" customFormat="1" ht="19.2" customHeight="1" x14ac:dyDescent="0.4">
      <c r="A3" s="317"/>
      <c r="B3" s="134" t="s">
        <v>260</v>
      </c>
      <c r="C3" s="134"/>
      <c r="D3" s="135"/>
      <c r="E3" s="135"/>
      <c r="F3" s="135"/>
      <c r="G3" s="135"/>
      <c r="H3" s="135"/>
      <c r="I3" s="135"/>
      <c r="J3" s="135"/>
      <c r="K3" s="135"/>
      <c r="L3" s="135"/>
      <c r="M3" s="135"/>
      <c r="N3" s="135"/>
      <c r="O3" s="135"/>
      <c r="P3" s="135"/>
      <c r="Q3" s="135"/>
      <c r="R3" s="135"/>
      <c r="S3" s="135"/>
      <c r="T3" s="135"/>
      <c r="U3" s="135"/>
      <c r="V3" s="135"/>
      <c r="W3" s="135"/>
      <c r="X3" s="135"/>
      <c r="Y3" s="135"/>
      <c r="Z3" s="135"/>
      <c r="AA3" s="135"/>
      <c r="AB3" s="135"/>
      <c r="AC3" s="136"/>
      <c r="AD3" s="35"/>
      <c r="AE3" s="35"/>
      <c r="AF3"/>
      <c r="AG3"/>
    </row>
    <row r="4" spans="1:34" s="43" customFormat="1" ht="19.649999999999999" customHeight="1" thickBot="1" x14ac:dyDescent="0.3">
      <c r="A4" s="317"/>
      <c r="B4" s="137" t="s">
        <v>181</v>
      </c>
      <c r="C4" s="138"/>
      <c r="D4" s="138"/>
      <c r="E4" s="138"/>
      <c r="F4" s="138"/>
      <c r="G4" s="138"/>
      <c r="H4" s="138"/>
      <c r="I4" s="138"/>
      <c r="J4" s="138"/>
      <c r="K4" s="138"/>
      <c r="L4" s="138"/>
      <c r="M4" s="138"/>
      <c r="N4" s="138"/>
      <c r="O4" s="138"/>
      <c r="P4" s="138"/>
      <c r="Q4" s="138"/>
      <c r="R4" s="138"/>
      <c r="S4" s="138"/>
      <c r="T4" s="138"/>
      <c r="U4" s="138"/>
      <c r="V4" s="138"/>
      <c r="W4" s="138"/>
      <c r="X4" s="138"/>
      <c r="Y4" s="138"/>
      <c r="Z4" s="139"/>
      <c r="AA4" s="138"/>
      <c r="AB4" s="138"/>
      <c r="AC4" s="140"/>
    </row>
    <row r="5" spans="1:34" ht="12.9" customHeight="1" x14ac:dyDescent="0.25">
      <c r="A5" s="343" t="s">
        <v>167</v>
      </c>
      <c r="B5" s="318" t="s">
        <v>46</v>
      </c>
      <c r="C5" s="319"/>
      <c r="D5" s="320" t="s">
        <v>47</v>
      </c>
      <c r="E5" s="321"/>
      <c r="F5" s="321"/>
      <c r="G5" s="321"/>
      <c r="H5" s="322"/>
      <c r="I5" s="320" t="s">
        <v>48</v>
      </c>
      <c r="J5" s="321"/>
      <c r="K5" s="321"/>
      <c r="L5" s="321"/>
      <c r="M5" s="322"/>
      <c r="N5" s="320" t="s">
        <v>49</v>
      </c>
      <c r="O5" s="321"/>
      <c r="P5" s="321"/>
      <c r="Q5" s="321"/>
      <c r="R5" s="322"/>
      <c r="S5" s="320" t="s">
        <v>50</v>
      </c>
      <c r="T5" s="321"/>
      <c r="U5" s="321"/>
      <c r="V5" s="321"/>
      <c r="W5" s="322"/>
      <c r="X5" s="320" t="s">
        <v>51</v>
      </c>
      <c r="Y5" s="321"/>
      <c r="Z5" s="322"/>
      <c r="AA5" s="320" t="s">
        <v>52</v>
      </c>
      <c r="AB5" s="321"/>
      <c r="AC5" s="322"/>
    </row>
    <row r="6" spans="1:34" ht="12.6" customHeight="1" thickBot="1" x14ac:dyDescent="0.3">
      <c r="A6" s="344"/>
      <c r="B6" s="323">
        <f>DATE(2024,11,10)</f>
        <v>45606</v>
      </c>
      <c r="C6" s="324"/>
      <c r="D6" s="327">
        <f>B6+1</f>
        <v>45607</v>
      </c>
      <c r="E6" s="327"/>
      <c r="F6" s="327"/>
      <c r="G6" s="327"/>
      <c r="H6" s="328"/>
      <c r="I6" s="342">
        <f>D6+1</f>
        <v>45608</v>
      </c>
      <c r="J6" s="327"/>
      <c r="K6" s="327"/>
      <c r="L6" s="327"/>
      <c r="M6" s="328"/>
      <c r="N6" s="342">
        <f>I6+1</f>
        <v>45609</v>
      </c>
      <c r="O6" s="327"/>
      <c r="P6" s="327"/>
      <c r="Q6" s="327"/>
      <c r="R6" s="328"/>
      <c r="S6" s="342">
        <f>N6+1</f>
        <v>45610</v>
      </c>
      <c r="T6" s="327"/>
      <c r="U6" s="327"/>
      <c r="V6" s="327"/>
      <c r="W6" s="328"/>
      <c r="X6" s="362">
        <f>S6+1</f>
        <v>45611</v>
      </c>
      <c r="Y6" s="363"/>
      <c r="Z6" s="364"/>
      <c r="AA6" s="362">
        <f>X6+1</f>
        <v>45612</v>
      </c>
      <c r="AB6" s="363"/>
      <c r="AC6" s="364"/>
    </row>
    <row r="7" spans="1:34" ht="12.6" customHeight="1" x14ac:dyDescent="0.25">
      <c r="A7" s="344"/>
      <c r="B7" s="349" t="s">
        <v>198</v>
      </c>
      <c r="C7" s="350"/>
      <c r="D7" s="350"/>
      <c r="E7" s="350"/>
      <c r="F7" s="350"/>
      <c r="G7" s="350"/>
      <c r="H7" s="350"/>
      <c r="I7" s="350"/>
      <c r="J7" s="350"/>
      <c r="K7" s="350"/>
      <c r="L7" s="350"/>
      <c r="M7" s="350"/>
      <c r="N7" s="350"/>
      <c r="O7" s="350"/>
      <c r="P7" s="350"/>
      <c r="Q7" s="350"/>
      <c r="R7" s="350"/>
      <c r="S7" s="350"/>
      <c r="T7" s="350"/>
      <c r="U7" s="350"/>
      <c r="V7" s="350"/>
      <c r="W7" s="351"/>
      <c r="X7" s="89"/>
      <c r="Y7" s="90"/>
      <c r="Z7" s="91"/>
      <c r="AA7" s="89"/>
      <c r="AB7" s="90"/>
      <c r="AC7" s="91"/>
    </row>
    <row r="8" spans="1:34" s="43" customFormat="1" ht="38.25" customHeight="1" thickBot="1" x14ac:dyDescent="0.3">
      <c r="A8" s="345"/>
      <c r="B8" s="325" t="s">
        <v>214</v>
      </c>
      <c r="C8" s="326"/>
      <c r="D8" s="180" t="s">
        <v>115</v>
      </c>
      <c r="E8" s="172" t="s">
        <v>125</v>
      </c>
      <c r="F8" s="172" t="s">
        <v>126</v>
      </c>
      <c r="G8" s="172" t="s">
        <v>127</v>
      </c>
      <c r="H8" s="179" t="s">
        <v>268</v>
      </c>
      <c r="I8" s="180" t="s">
        <v>115</v>
      </c>
      <c r="J8" s="172" t="s">
        <v>125</v>
      </c>
      <c r="K8" s="172" t="s">
        <v>126</v>
      </c>
      <c r="L8" s="172" t="s">
        <v>127</v>
      </c>
      <c r="M8" s="179" t="s">
        <v>268</v>
      </c>
      <c r="N8" s="180" t="s">
        <v>115</v>
      </c>
      <c r="O8" s="172" t="s">
        <v>125</v>
      </c>
      <c r="P8" s="172" t="s">
        <v>126</v>
      </c>
      <c r="Q8" s="172" t="s">
        <v>127</v>
      </c>
      <c r="R8" s="179" t="s">
        <v>268</v>
      </c>
      <c r="S8" s="180" t="s">
        <v>115</v>
      </c>
      <c r="T8" s="172" t="s">
        <v>125</v>
      </c>
      <c r="U8" s="172" t="s">
        <v>126</v>
      </c>
      <c r="V8" s="172" t="s">
        <v>127</v>
      </c>
      <c r="W8" s="179" t="s">
        <v>268</v>
      </c>
      <c r="X8" s="89"/>
      <c r="Y8" s="90"/>
      <c r="Z8" s="91"/>
      <c r="AA8" s="89"/>
      <c r="AB8" s="90"/>
      <c r="AC8" s="91"/>
    </row>
    <row r="9" spans="1:34" ht="15" customHeight="1" x14ac:dyDescent="0.25">
      <c r="A9" s="92" t="s">
        <v>53</v>
      </c>
      <c r="B9" s="90"/>
      <c r="C9" s="91"/>
      <c r="D9" s="332" t="s">
        <v>54</v>
      </c>
      <c r="E9" s="332"/>
      <c r="F9" s="332"/>
      <c r="G9" s="346"/>
      <c r="H9" s="333"/>
      <c r="I9" s="347" t="s">
        <v>54</v>
      </c>
      <c r="J9" s="332"/>
      <c r="K9" s="332"/>
      <c r="L9" s="332"/>
      <c r="M9" s="333"/>
      <c r="N9" s="347" t="s">
        <v>54</v>
      </c>
      <c r="O9" s="332"/>
      <c r="P9" s="332"/>
      <c r="Q9" s="332"/>
      <c r="R9" s="333"/>
      <c r="S9" s="347" t="s">
        <v>54</v>
      </c>
      <c r="T9" s="332"/>
      <c r="U9" s="332"/>
      <c r="V9" s="332"/>
      <c r="W9" s="333"/>
      <c r="X9" s="89"/>
      <c r="Y9" s="90"/>
      <c r="Z9" s="91"/>
      <c r="AA9" s="89"/>
      <c r="AB9" s="90"/>
      <c r="AC9" s="91"/>
      <c r="AE9"/>
    </row>
    <row r="10" spans="1:34" ht="15" customHeight="1" thickBot="1" x14ac:dyDescent="0.3">
      <c r="A10" s="93" t="s">
        <v>55</v>
      </c>
      <c r="B10" s="90"/>
      <c r="C10" s="91"/>
      <c r="D10" s="334"/>
      <c r="E10" s="334"/>
      <c r="F10" s="334"/>
      <c r="G10" s="334"/>
      <c r="H10" s="335"/>
      <c r="I10" s="348"/>
      <c r="J10" s="334"/>
      <c r="K10" s="334"/>
      <c r="L10" s="334"/>
      <c r="M10" s="335"/>
      <c r="N10" s="348"/>
      <c r="O10" s="334"/>
      <c r="P10" s="334"/>
      <c r="Q10" s="334"/>
      <c r="R10" s="335"/>
      <c r="S10" s="348"/>
      <c r="T10" s="334"/>
      <c r="U10" s="334"/>
      <c r="V10" s="334"/>
      <c r="W10" s="335"/>
      <c r="X10" s="89"/>
      <c r="Y10" s="90"/>
      <c r="Z10" s="91"/>
      <c r="AA10" s="89"/>
      <c r="AB10" s="90"/>
      <c r="AC10" s="91"/>
      <c r="AE10"/>
    </row>
    <row r="11" spans="1:34" ht="15" customHeight="1" x14ac:dyDescent="0.25">
      <c r="A11" s="94" t="s">
        <v>56</v>
      </c>
      <c r="B11" s="90"/>
      <c r="C11" s="91"/>
      <c r="D11" s="377" t="s">
        <v>263</v>
      </c>
      <c r="E11" s="378"/>
      <c r="F11" s="378"/>
      <c r="G11" s="378"/>
      <c r="H11" s="379"/>
      <c r="I11" s="329" t="s">
        <v>270</v>
      </c>
      <c r="J11" s="273"/>
      <c r="K11" s="273"/>
      <c r="L11" s="303" t="s">
        <v>147</v>
      </c>
      <c r="M11" s="273"/>
      <c r="N11" s="352" t="s">
        <v>134</v>
      </c>
      <c r="O11" s="353"/>
      <c r="P11" s="353"/>
      <c r="Q11" s="353"/>
      <c r="R11" s="354"/>
      <c r="S11" s="329" t="s">
        <v>270</v>
      </c>
      <c r="T11" s="365" t="s">
        <v>33</v>
      </c>
      <c r="U11" s="276" t="s">
        <v>141</v>
      </c>
      <c r="V11" s="303" t="s">
        <v>147</v>
      </c>
      <c r="W11" s="273"/>
      <c r="X11" s="89"/>
      <c r="Y11" s="90"/>
      <c r="Z11" s="91"/>
      <c r="AA11" s="89"/>
      <c r="AB11" s="90"/>
      <c r="AC11" s="91"/>
      <c r="AE11"/>
    </row>
    <row r="12" spans="1:34" ht="15" customHeight="1" thickBot="1" x14ac:dyDescent="0.3">
      <c r="A12" s="94" t="s">
        <v>58</v>
      </c>
      <c r="B12" s="90"/>
      <c r="C12" s="91"/>
      <c r="D12" s="380"/>
      <c r="E12" s="381"/>
      <c r="F12" s="381"/>
      <c r="G12" s="381"/>
      <c r="H12" s="382"/>
      <c r="I12" s="330"/>
      <c r="J12" s="274"/>
      <c r="K12" s="274"/>
      <c r="L12" s="304"/>
      <c r="M12" s="274"/>
      <c r="N12" s="355"/>
      <c r="O12" s="356"/>
      <c r="P12" s="356"/>
      <c r="Q12" s="356"/>
      <c r="R12" s="357"/>
      <c r="S12" s="330"/>
      <c r="T12" s="366"/>
      <c r="U12" s="277"/>
      <c r="V12" s="304"/>
      <c r="W12" s="274"/>
      <c r="X12" s="89"/>
      <c r="Y12" s="90"/>
      <c r="Z12" s="91"/>
      <c r="AA12" s="89"/>
      <c r="AB12" s="90"/>
      <c r="AC12" s="91"/>
      <c r="AE12"/>
    </row>
    <row r="13" spans="1:34" ht="15" customHeight="1" x14ac:dyDescent="0.25">
      <c r="A13" s="94" t="s">
        <v>59</v>
      </c>
      <c r="B13" s="90"/>
      <c r="C13" s="91"/>
      <c r="D13" s="380"/>
      <c r="E13" s="381"/>
      <c r="F13" s="381"/>
      <c r="G13" s="381"/>
      <c r="H13" s="382"/>
      <c r="I13" s="330"/>
      <c r="J13" s="274"/>
      <c r="K13" s="274"/>
      <c r="L13" s="304"/>
      <c r="M13" s="274"/>
      <c r="N13" s="358" t="s">
        <v>270</v>
      </c>
      <c r="O13" s="273"/>
      <c r="P13" s="273"/>
      <c r="Q13" s="360" t="s">
        <v>276</v>
      </c>
      <c r="R13" s="273"/>
      <c r="S13" s="330"/>
      <c r="T13" s="366"/>
      <c r="U13" s="277"/>
      <c r="V13" s="304"/>
      <c r="W13" s="274"/>
      <c r="X13" s="89"/>
      <c r="Y13" s="90"/>
      <c r="Z13" s="91"/>
      <c r="AA13" s="377" t="s">
        <v>267</v>
      </c>
      <c r="AB13" s="378"/>
      <c r="AC13" s="379"/>
    </row>
    <row r="14" spans="1:34" ht="15" customHeight="1" thickBot="1" x14ac:dyDescent="0.3">
      <c r="A14" s="94" t="s">
        <v>60</v>
      </c>
      <c r="B14" s="90"/>
      <c r="C14" s="91"/>
      <c r="D14" s="383"/>
      <c r="E14" s="384"/>
      <c r="F14" s="384"/>
      <c r="G14" s="384"/>
      <c r="H14" s="385"/>
      <c r="I14" s="331"/>
      <c r="J14" s="275"/>
      <c r="K14" s="275"/>
      <c r="L14" s="305"/>
      <c r="M14" s="275"/>
      <c r="N14" s="359"/>
      <c r="O14" s="275"/>
      <c r="P14" s="275"/>
      <c r="Q14" s="361"/>
      <c r="R14" s="275"/>
      <c r="S14" s="331"/>
      <c r="T14" s="367"/>
      <c r="U14" s="278"/>
      <c r="V14" s="305"/>
      <c r="W14" s="275"/>
      <c r="X14" s="89"/>
      <c r="Y14" s="90"/>
      <c r="Z14" s="91"/>
      <c r="AA14" s="380"/>
      <c r="AB14" s="381"/>
      <c r="AC14" s="382"/>
    </row>
    <row r="15" spans="1:34" ht="15" customHeight="1" thickBot="1" x14ac:dyDescent="0.3">
      <c r="A15" s="95" t="s">
        <v>61</v>
      </c>
      <c r="B15" s="90"/>
      <c r="C15" s="91"/>
      <c r="D15" s="310" t="s">
        <v>62</v>
      </c>
      <c r="E15" s="310"/>
      <c r="F15" s="310"/>
      <c r="G15" s="310"/>
      <c r="H15" s="311"/>
      <c r="I15" s="309" t="s">
        <v>62</v>
      </c>
      <c r="J15" s="310"/>
      <c r="K15" s="310"/>
      <c r="L15" s="310"/>
      <c r="M15" s="311"/>
      <c r="N15" s="309" t="s">
        <v>62</v>
      </c>
      <c r="O15" s="310"/>
      <c r="P15" s="310"/>
      <c r="Q15" s="310"/>
      <c r="R15" s="311"/>
      <c r="S15" s="309" t="s">
        <v>62</v>
      </c>
      <c r="T15" s="310"/>
      <c r="U15" s="310"/>
      <c r="V15" s="310"/>
      <c r="W15" s="311"/>
      <c r="X15" s="89"/>
      <c r="Y15" s="90"/>
      <c r="Z15" s="91"/>
      <c r="AA15" s="380"/>
      <c r="AB15" s="381"/>
      <c r="AC15" s="382"/>
      <c r="AE15"/>
      <c r="AF15"/>
      <c r="AG15"/>
      <c r="AH15"/>
    </row>
    <row r="16" spans="1:34" ht="15" customHeight="1" x14ac:dyDescent="0.25">
      <c r="A16" s="96" t="s">
        <v>63</v>
      </c>
      <c r="B16" s="90"/>
      <c r="C16" s="91"/>
      <c r="D16" s="374" t="s">
        <v>136</v>
      </c>
      <c r="E16" s="375"/>
      <c r="F16" s="375"/>
      <c r="G16" s="375"/>
      <c r="H16" s="376"/>
      <c r="I16" s="336" t="s">
        <v>226</v>
      </c>
      <c r="J16" s="273"/>
      <c r="K16" s="368" t="s">
        <v>238</v>
      </c>
      <c r="L16" s="283" t="s">
        <v>269</v>
      </c>
      <c r="M16" s="270">
        <v>802.18</v>
      </c>
      <c r="N16" s="374" t="s">
        <v>302</v>
      </c>
      <c r="O16" s="375"/>
      <c r="P16" s="375"/>
      <c r="Q16" s="375"/>
      <c r="R16" s="376"/>
      <c r="S16" s="329" t="s">
        <v>270</v>
      </c>
      <c r="T16" s="279" t="s">
        <v>295</v>
      </c>
      <c r="U16" s="368" t="s">
        <v>238</v>
      </c>
      <c r="V16" s="283" t="s">
        <v>269</v>
      </c>
      <c r="W16" s="273"/>
      <c r="X16" s="89"/>
      <c r="Y16" s="90"/>
      <c r="Z16" s="91"/>
      <c r="AA16" s="380"/>
      <c r="AB16" s="381"/>
      <c r="AC16" s="382"/>
      <c r="AE16"/>
      <c r="AF16"/>
      <c r="AG16"/>
      <c r="AH16"/>
    </row>
    <row r="17" spans="1:34" ht="15" customHeight="1" thickBot="1" x14ac:dyDescent="0.3">
      <c r="A17" s="96" t="s">
        <v>64</v>
      </c>
      <c r="B17" s="90"/>
      <c r="C17" s="91"/>
      <c r="D17" s="352"/>
      <c r="E17" s="353"/>
      <c r="F17" s="353"/>
      <c r="G17" s="353"/>
      <c r="H17" s="354"/>
      <c r="I17" s="337"/>
      <c r="J17" s="274"/>
      <c r="K17" s="369"/>
      <c r="L17" s="284"/>
      <c r="M17" s="271"/>
      <c r="N17" s="355"/>
      <c r="O17" s="356"/>
      <c r="P17" s="356"/>
      <c r="Q17" s="356"/>
      <c r="R17" s="357"/>
      <c r="S17" s="330"/>
      <c r="T17" s="280"/>
      <c r="U17" s="369"/>
      <c r="V17" s="284"/>
      <c r="W17" s="274"/>
      <c r="X17" s="89"/>
      <c r="Y17" s="90"/>
      <c r="Z17" s="91"/>
      <c r="AA17" s="380"/>
      <c r="AB17" s="381"/>
      <c r="AC17" s="382"/>
      <c r="AE17"/>
      <c r="AF17"/>
      <c r="AG17"/>
      <c r="AH17"/>
    </row>
    <row r="18" spans="1:34" ht="15" customHeight="1" x14ac:dyDescent="0.25">
      <c r="A18" s="96" t="s">
        <v>65</v>
      </c>
      <c r="B18" s="90"/>
      <c r="C18" s="91"/>
      <c r="D18" s="352"/>
      <c r="E18" s="353"/>
      <c r="F18" s="353"/>
      <c r="G18" s="353"/>
      <c r="H18" s="354"/>
      <c r="I18" s="337"/>
      <c r="J18" s="274"/>
      <c r="K18" s="369"/>
      <c r="L18" s="284"/>
      <c r="M18" s="271"/>
      <c r="N18" s="374" t="s">
        <v>206</v>
      </c>
      <c r="O18" s="375"/>
      <c r="P18" s="375"/>
      <c r="Q18" s="375"/>
      <c r="R18" s="376"/>
      <c r="S18" s="330"/>
      <c r="T18" s="280"/>
      <c r="U18" s="369"/>
      <c r="V18" s="284"/>
      <c r="W18" s="274"/>
      <c r="X18" s="89"/>
      <c r="Y18" s="90"/>
      <c r="Z18" s="91"/>
      <c r="AA18" s="380"/>
      <c r="AB18" s="381"/>
      <c r="AC18" s="382"/>
      <c r="AE18"/>
      <c r="AF18"/>
      <c r="AG18"/>
      <c r="AH18"/>
    </row>
    <row r="19" spans="1:34" ht="15" customHeight="1" thickBot="1" x14ac:dyDescent="0.3">
      <c r="A19" s="96" t="s">
        <v>66</v>
      </c>
      <c r="B19" s="90"/>
      <c r="C19" s="91"/>
      <c r="D19" s="355"/>
      <c r="E19" s="356"/>
      <c r="F19" s="356"/>
      <c r="G19" s="356"/>
      <c r="H19" s="357"/>
      <c r="I19" s="338"/>
      <c r="J19" s="275"/>
      <c r="K19" s="370"/>
      <c r="L19" s="285"/>
      <c r="M19" s="272"/>
      <c r="N19" s="355"/>
      <c r="O19" s="356"/>
      <c r="P19" s="356"/>
      <c r="Q19" s="356"/>
      <c r="R19" s="357"/>
      <c r="S19" s="331"/>
      <c r="T19" s="281"/>
      <c r="U19" s="370"/>
      <c r="V19" s="285"/>
      <c r="W19" s="275"/>
      <c r="X19" s="89"/>
      <c r="Y19" s="90"/>
      <c r="Z19" s="91"/>
      <c r="AA19" s="380"/>
      <c r="AB19" s="381"/>
      <c r="AC19" s="382"/>
    </row>
    <row r="20" spans="1:34" ht="15" customHeight="1" thickBot="1" x14ac:dyDescent="0.3">
      <c r="A20" s="93" t="s">
        <v>67</v>
      </c>
      <c r="B20" s="90"/>
      <c r="C20" s="91"/>
      <c r="D20" s="332" t="s">
        <v>145</v>
      </c>
      <c r="E20" s="332"/>
      <c r="F20" s="332"/>
      <c r="G20" s="332"/>
      <c r="H20" s="333"/>
      <c r="I20" s="332" t="s">
        <v>145</v>
      </c>
      <c r="J20" s="332"/>
      <c r="K20" s="332"/>
      <c r="L20" s="332"/>
      <c r="M20" s="333"/>
      <c r="N20" s="332" t="s">
        <v>145</v>
      </c>
      <c r="O20" s="332"/>
      <c r="P20" s="332"/>
      <c r="Q20" s="332"/>
      <c r="R20" s="333"/>
      <c r="S20" s="332" t="s">
        <v>145</v>
      </c>
      <c r="T20" s="332"/>
      <c r="U20" s="332"/>
      <c r="V20" s="332"/>
      <c r="W20" s="333"/>
      <c r="X20" s="89"/>
      <c r="Y20" s="90"/>
      <c r="Z20" s="91"/>
      <c r="AA20" s="380"/>
      <c r="AB20" s="381"/>
      <c r="AC20" s="382"/>
    </row>
    <row r="21" spans="1:34" ht="15" customHeight="1" thickBot="1" x14ac:dyDescent="0.3">
      <c r="A21" s="93" t="s">
        <v>68</v>
      </c>
      <c r="B21" s="90"/>
      <c r="C21" s="91"/>
      <c r="D21" s="334"/>
      <c r="E21" s="334"/>
      <c r="F21" s="334"/>
      <c r="G21" s="334"/>
      <c r="H21" s="335"/>
      <c r="I21" s="334"/>
      <c r="J21" s="334"/>
      <c r="K21" s="334"/>
      <c r="L21" s="334"/>
      <c r="M21" s="335"/>
      <c r="N21" s="334"/>
      <c r="O21" s="334"/>
      <c r="P21" s="334"/>
      <c r="Q21" s="334"/>
      <c r="R21" s="335"/>
      <c r="S21" s="334"/>
      <c r="T21" s="334"/>
      <c r="U21" s="334"/>
      <c r="V21" s="334"/>
      <c r="W21" s="335"/>
      <c r="X21" s="377" t="s">
        <v>262</v>
      </c>
      <c r="Y21" s="378"/>
      <c r="Z21" s="379"/>
      <c r="AA21" s="380"/>
      <c r="AB21" s="381"/>
      <c r="AC21" s="382"/>
    </row>
    <row r="22" spans="1:34" ht="15" customHeight="1" thickBot="1" x14ac:dyDescent="0.3">
      <c r="A22" s="96" t="s">
        <v>69</v>
      </c>
      <c r="B22" s="90"/>
      <c r="C22" s="91"/>
      <c r="D22" s="329" t="s">
        <v>270</v>
      </c>
      <c r="E22" s="339" t="s">
        <v>271</v>
      </c>
      <c r="F22" s="276" t="s">
        <v>141</v>
      </c>
      <c r="G22" s="371" t="s">
        <v>252</v>
      </c>
      <c r="H22" s="273"/>
      <c r="I22" s="329" t="s">
        <v>270</v>
      </c>
      <c r="J22" s="339" t="s">
        <v>271</v>
      </c>
      <c r="K22" s="276" t="s">
        <v>141</v>
      </c>
      <c r="L22" s="303" t="s">
        <v>147</v>
      </c>
      <c r="M22" s="273"/>
      <c r="N22" s="329" t="s">
        <v>270</v>
      </c>
      <c r="O22" s="339" t="s">
        <v>271</v>
      </c>
      <c r="P22" s="276" t="s">
        <v>141</v>
      </c>
      <c r="Q22" s="303" t="s">
        <v>140</v>
      </c>
      <c r="R22" s="273"/>
      <c r="S22" s="329" t="s">
        <v>270</v>
      </c>
      <c r="T22" s="339" t="s">
        <v>271</v>
      </c>
      <c r="U22" s="306" t="s">
        <v>57</v>
      </c>
      <c r="V22" s="371" t="s">
        <v>252</v>
      </c>
      <c r="W22" s="273"/>
      <c r="X22" s="380"/>
      <c r="Y22" s="381"/>
      <c r="Z22" s="382"/>
      <c r="AA22" s="380"/>
      <c r="AB22" s="381"/>
      <c r="AC22" s="382"/>
    </row>
    <row r="23" spans="1:34" ht="15" customHeight="1" x14ac:dyDescent="0.25">
      <c r="A23" s="96" t="s">
        <v>70</v>
      </c>
      <c r="B23" s="266" t="s">
        <v>237</v>
      </c>
      <c r="C23" s="267"/>
      <c r="D23" s="330"/>
      <c r="E23" s="340"/>
      <c r="F23" s="277"/>
      <c r="G23" s="372"/>
      <c r="H23" s="274"/>
      <c r="I23" s="330"/>
      <c r="J23" s="340"/>
      <c r="K23" s="277"/>
      <c r="L23" s="304"/>
      <c r="M23" s="274"/>
      <c r="N23" s="330"/>
      <c r="O23" s="340"/>
      <c r="P23" s="277"/>
      <c r="Q23" s="304"/>
      <c r="R23" s="274"/>
      <c r="S23" s="330"/>
      <c r="T23" s="340"/>
      <c r="U23" s="307"/>
      <c r="V23" s="372"/>
      <c r="W23" s="274"/>
      <c r="X23" s="380"/>
      <c r="Y23" s="381"/>
      <c r="Z23" s="382"/>
      <c r="AA23" s="380"/>
      <c r="AB23" s="381"/>
      <c r="AC23" s="382"/>
    </row>
    <row r="24" spans="1:34" ht="15" customHeight="1" thickBot="1" x14ac:dyDescent="0.3">
      <c r="A24" s="96" t="s">
        <v>71</v>
      </c>
      <c r="B24" s="268"/>
      <c r="C24" s="269"/>
      <c r="D24" s="330"/>
      <c r="E24" s="340"/>
      <c r="F24" s="277"/>
      <c r="G24" s="372"/>
      <c r="H24" s="274"/>
      <c r="I24" s="330"/>
      <c r="J24" s="340"/>
      <c r="K24" s="277"/>
      <c r="L24" s="304"/>
      <c r="M24" s="274"/>
      <c r="N24" s="330"/>
      <c r="O24" s="340"/>
      <c r="P24" s="277"/>
      <c r="Q24" s="304"/>
      <c r="R24" s="274"/>
      <c r="S24" s="330"/>
      <c r="T24" s="340"/>
      <c r="U24" s="307"/>
      <c r="V24" s="372"/>
      <c r="W24" s="274"/>
      <c r="X24" s="380"/>
      <c r="Y24" s="381"/>
      <c r="Z24" s="382"/>
      <c r="AA24" s="380"/>
      <c r="AB24" s="381"/>
      <c r="AC24" s="382"/>
    </row>
    <row r="25" spans="1:34" ht="15" customHeight="1" thickBot="1" x14ac:dyDescent="0.3">
      <c r="A25" s="96" t="s">
        <v>72</v>
      </c>
      <c r="B25" s="90"/>
      <c r="C25" s="91"/>
      <c r="D25" s="331"/>
      <c r="E25" s="341"/>
      <c r="F25" s="278"/>
      <c r="G25" s="373"/>
      <c r="H25" s="275"/>
      <c r="I25" s="331"/>
      <c r="J25" s="341"/>
      <c r="K25" s="278"/>
      <c r="L25" s="305"/>
      <c r="M25" s="275"/>
      <c r="N25" s="331"/>
      <c r="O25" s="341"/>
      <c r="P25" s="278"/>
      <c r="Q25" s="305"/>
      <c r="R25" s="275"/>
      <c r="S25" s="331"/>
      <c r="T25" s="341"/>
      <c r="U25" s="308"/>
      <c r="V25" s="373"/>
      <c r="W25" s="275"/>
      <c r="X25" s="380"/>
      <c r="Y25" s="381"/>
      <c r="Z25" s="382"/>
      <c r="AA25" s="380"/>
      <c r="AB25" s="381"/>
      <c r="AC25" s="382"/>
    </row>
    <row r="26" spans="1:34" ht="15" customHeight="1" thickBot="1" x14ac:dyDescent="0.3">
      <c r="A26" s="95" t="s">
        <v>73</v>
      </c>
      <c r="B26" s="90"/>
      <c r="C26" s="91"/>
      <c r="D26" s="309" t="s">
        <v>62</v>
      </c>
      <c r="E26" s="310"/>
      <c r="F26" s="310"/>
      <c r="G26" s="310"/>
      <c r="H26" s="311"/>
      <c r="I26" s="309" t="s">
        <v>62</v>
      </c>
      <c r="J26" s="310"/>
      <c r="K26" s="310"/>
      <c r="L26" s="310"/>
      <c r="M26" s="311"/>
      <c r="N26" s="309" t="s">
        <v>62</v>
      </c>
      <c r="O26" s="310"/>
      <c r="P26" s="310"/>
      <c r="Q26" s="310"/>
      <c r="R26" s="311"/>
      <c r="S26" s="309" t="s">
        <v>62</v>
      </c>
      <c r="T26" s="310"/>
      <c r="U26" s="310"/>
      <c r="V26" s="310"/>
      <c r="W26" s="311"/>
      <c r="X26" s="380"/>
      <c r="Y26" s="381"/>
      <c r="Z26" s="382"/>
      <c r="AA26" s="380"/>
      <c r="AB26" s="381"/>
      <c r="AC26" s="382"/>
    </row>
    <row r="27" spans="1:34" ht="15" customHeight="1" x14ac:dyDescent="0.25">
      <c r="A27" s="94" t="s">
        <v>74</v>
      </c>
      <c r="B27" s="292" t="s">
        <v>246</v>
      </c>
      <c r="C27" s="293"/>
      <c r="D27" s="273"/>
      <c r="E27" s="312" t="s">
        <v>251</v>
      </c>
      <c r="F27" s="306" t="s">
        <v>57</v>
      </c>
      <c r="G27" s="283" t="s">
        <v>269</v>
      </c>
      <c r="H27" s="270">
        <v>802.18</v>
      </c>
      <c r="I27" s="273"/>
      <c r="J27" s="279" t="s">
        <v>295</v>
      </c>
      <c r="K27" s="306" t="s">
        <v>57</v>
      </c>
      <c r="L27" s="398" t="s">
        <v>276</v>
      </c>
      <c r="M27" s="270" t="s">
        <v>218</v>
      </c>
      <c r="N27" s="273"/>
      <c r="O27" s="312" t="s">
        <v>251</v>
      </c>
      <c r="P27" s="306" t="s">
        <v>57</v>
      </c>
      <c r="Q27" s="283" t="s">
        <v>269</v>
      </c>
      <c r="R27" s="270">
        <v>802.24</v>
      </c>
      <c r="S27" s="374" t="s">
        <v>137</v>
      </c>
      <c r="T27" s="375"/>
      <c r="U27" s="375"/>
      <c r="V27" s="375"/>
      <c r="W27" s="376"/>
      <c r="X27" s="380"/>
      <c r="Y27" s="381"/>
      <c r="Z27" s="382"/>
      <c r="AA27" s="380"/>
      <c r="AB27" s="381"/>
      <c r="AC27" s="382"/>
    </row>
    <row r="28" spans="1:34" ht="15" customHeight="1" thickBot="1" x14ac:dyDescent="0.3">
      <c r="A28" s="96" t="s">
        <v>75</v>
      </c>
      <c r="B28" s="294"/>
      <c r="C28" s="295"/>
      <c r="D28" s="274"/>
      <c r="E28" s="313"/>
      <c r="F28" s="307"/>
      <c r="G28" s="284"/>
      <c r="H28" s="271"/>
      <c r="I28" s="274"/>
      <c r="J28" s="280"/>
      <c r="K28" s="307"/>
      <c r="L28" s="399"/>
      <c r="M28" s="271"/>
      <c r="N28" s="274"/>
      <c r="O28" s="313"/>
      <c r="P28" s="307"/>
      <c r="Q28" s="284"/>
      <c r="R28" s="271"/>
      <c r="S28" s="352"/>
      <c r="T28" s="353"/>
      <c r="U28" s="353"/>
      <c r="V28" s="353"/>
      <c r="W28" s="354"/>
      <c r="X28" s="380"/>
      <c r="Y28" s="381"/>
      <c r="Z28" s="382"/>
      <c r="AA28" s="383"/>
      <c r="AB28" s="384"/>
      <c r="AC28" s="385"/>
    </row>
    <row r="29" spans="1:34" ht="15" customHeight="1" thickBot="1" x14ac:dyDescent="0.3">
      <c r="A29" s="96" t="s">
        <v>76</v>
      </c>
      <c r="B29" s="296"/>
      <c r="C29" s="297"/>
      <c r="D29" s="274"/>
      <c r="E29" s="313"/>
      <c r="F29" s="307"/>
      <c r="G29" s="284"/>
      <c r="H29" s="271"/>
      <c r="I29" s="274"/>
      <c r="J29" s="280"/>
      <c r="K29" s="307"/>
      <c r="L29" s="399"/>
      <c r="M29" s="271"/>
      <c r="N29" s="274"/>
      <c r="O29" s="313"/>
      <c r="P29" s="307"/>
      <c r="Q29" s="284"/>
      <c r="R29" s="271"/>
      <c r="S29" s="352"/>
      <c r="T29" s="353"/>
      <c r="U29" s="353"/>
      <c r="V29" s="353"/>
      <c r="W29" s="354"/>
      <c r="X29" s="380"/>
      <c r="Y29" s="381"/>
      <c r="Z29" s="382"/>
      <c r="AA29" s="89"/>
      <c r="AB29" s="90"/>
      <c r="AC29" s="91"/>
    </row>
    <row r="30" spans="1:34" ht="15" customHeight="1" thickBot="1" x14ac:dyDescent="0.3">
      <c r="A30" s="96" t="s">
        <v>77</v>
      </c>
      <c r="B30" s="266" t="s">
        <v>133</v>
      </c>
      <c r="C30" s="267"/>
      <c r="D30" s="275"/>
      <c r="E30" s="314"/>
      <c r="F30" s="308"/>
      <c r="G30" s="285"/>
      <c r="H30" s="272"/>
      <c r="I30" s="275"/>
      <c r="J30" s="281"/>
      <c r="K30" s="308"/>
      <c r="L30" s="400"/>
      <c r="M30" s="272"/>
      <c r="N30" s="275"/>
      <c r="O30" s="314"/>
      <c r="P30" s="308"/>
      <c r="Q30" s="285"/>
      <c r="R30" s="272"/>
      <c r="S30" s="355"/>
      <c r="T30" s="356"/>
      <c r="U30" s="356"/>
      <c r="V30" s="356"/>
      <c r="W30" s="357"/>
      <c r="X30" s="383"/>
      <c r="Y30" s="384"/>
      <c r="Z30" s="385"/>
      <c r="AA30" s="89"/>
      <c r="AB30" s="90"/>
      <c r="AC30" s="91"/>
    </row>
    <row r="31" spans="1:34" ht="15" customHeight="1" thickBot="1" x14ac:dyDescent="0.3">
      <c r="A31" s="93" t="s">
        <v>78</v>
      </c>
      <c r="B31" s="268"/>
      <c r="C31" s="269"/>
      <c r="D31" s="176"/>
      <c r="E31" s="177"/>
      <c r="F31" s="177"/>
      <c r="G31" s="177"/>
      <c r="H31" s="178"/>
      <c r="I31" s="298" t="s">
        <v>245</v>
      </c>
      <c r="J31" s="301"/>
      <c r="K31" s="301"/>
      <c r="L31" s="301"/>
      <c r="M31" s="386" t="s">
        <v>264</v>
      </c>
      <c r="N31" s="389" t="s">
        <v>176</v>
      </c>
      <c r="O31" s="390"/>
      <c r="P31" s="390"/>
      <c r="Q31" s="390"/>
      <c r="R31" s="391"/>
      <c r="S31" s="176"/>
      <c r="T31" s="177"/>
      <c r="U31" s="177"/>
      <c r="V31" s="177"/>
      <c r="W31" s="178"/>
      <c r="X31" s="90"/>
      <c r="Y31" s="90"/>
      <c r="Z31" s="91"/>
      <c r="AA31" s="89"/>
      <c r="AB31" s="90"/>
      <c r="AC31" s="91"/>
    </row>
    <row r="32" spans="1:34" ht="15" customHeight="1" thickBot="1" x14ac:dyDescent="0.3">
      <c r="A32" s="93" t="s">
        <v>79</v>
      </c>
      <c r="B32" s="286" t="s">
        <v>219</v>
      </c>
      <c r="C32" s="287"/>
      <c r="D32" s="270">
        <v>802.19</v>
      </c>
      <c r="E32" s="154"/>
      <c r="F32" s="154"/>
      <c r="G32" s="154"/>
      <c r="H32" s="282"/>
      <c r="I32" s="299"/>
      <c r="J32" s="302"/>
      <c r="K32" s="302"/>
      <c r="L32" s="302"/>
      <c r="M32" s="387"/>
      <c r="N32" s="392"/>
      <c r="O32" s="393"/>
      <c r="P32" s="393"/>
      <c r="Q32" s="393"/>
      <c r="R32" s="394"/>
      <c r="S32" s="153"/>
      <c r="T32" s="154"/>
      <c r="U32" s="154"/>
      <c r="V32" s="154"/>
      <c r="W32" s="270">
        <v>802.19</v>
      </c>
      <c r="X32" s="90"/>
      <c r="Y32" s="90"/>
      <c r="Z32" s="91"/>
      <c r="AA32" s="89"/>
      <c r="AB32" s="90"/>
      <c r="AC32" s="91"/>
    </row>
    <row r="33" spans="1:29" ht="15" customHeight="1" thickBot="1" x14ac:dyDescent="0.3">
      <c r="A33" s="93" t="s">
        <v>81</v>
      </c>
      <c r="B33" s="288"/>
      <c r="C33" s="289"/>
      <c r="D33" s="271"/>
      <c r="E33" s="154"/>
      <c r="F33" s="154"/>
      <c r="G33" s="154"/>
      <c r="H33" s="282"/>
      <c r="I33" s="173"/>
      <c r="J33" s="302"/>
      <c r="K33" s="302"/>
      <c r="L33" s="302"/>
      <c r="M33" s="151"/>
      <c r="N33" s="392"/>
      <c r="O33" s="393"/>
      <c r="P33" s="393"/>
      <c r="Q33" s="393"/>
      <c r="R33" s="394"/>
      <c r="S33" s="153"/>
      <c r="T33" s="154"/>
      <c r="U33" s="154"/>
      <c r="V33" s="154"/>
      <c r="W33" s="271"/>
      <c r="X33" s="90"/>
      <c r="Y33" s="150"/>
      <c r="Z33" s="91"/>
      <c r="AA33" s="89"/>
      <c r="AB33" s="90"/>
      <c r="AC33" s="91"/>
    </row>
    <row r="34" spans="1:29" ht="15" customHeight="1" x14ac:dyDescent="0.25">
      <c r="A34" s="93" t="s">
        <v>82</v>
      </c>
      <c r="B34" s="288"/>
      <c r="C34" s="289"/>
      <c r="D34" s="271"/>
      <c r="E34" s="154"/>
      <c r="F34" s="154"/>
      <c r="G34" s="154"/>
      <c r="H34" s="282"/>
      <c r="I34" s="173"/>
      <c r="J34" s="302"/>
      <c r="K34" s="302"/>
      <c r="L34" s="302"/>
      <c r="M34" s="386" t="s">
        <v>265</v>
      </c>
      <c r="N34" s="392"/>
      <c r="O34" s="393"/>
      <c r="P34" s="393"/>
      <c r="Q34" s="393"/>
      <c r="R34" s="394"/>
      <c r="S34" s="153"/>
      <c r="T34" s="154"/>
      <c r="U34" s="154"/>
      <c r="V34" s="154"/>
      <c r="W34" s="271"/>
      <c r="X34" s="90"/>
      <c r="Y34" s="90"/>
      <c r="Z34" s="91"/>
      <c r="AA34" s="89"/>
      <c r="AB34" s="90"/>
      <c r="AC34" s="91"/>
    </row>
    <row r="35" spans="1:29" ht="15" customHeight="1" thickBot="1" x14ac:dyDescent="0.3">
      <c r="A35" s="93" t="s">
        <v>83</v>
      </c>
      <c r="B35" s="288"/>
      <c r="C35" s="289"/>
      <c r="D35" s="272"/>
      <c r="E35" s="225" t="s">
        <v>80</v>
      </c>
      <c r="F35" s="225"/>
      <c r="G35" s="225"/>
      <c r="H35" s="282"/>
      <c r="I35" s="173"/>
      <c r="J35" s="300" t="s">
        <v>80</v>
      </c>
      <c r="K35" s="300"/>
      <c r="L35" s="300"/>
      <c r="M35" s="388"/>
      <c r="N35" s="395"/>
      <c r="O35" s="396"/>
      <c r="P35" s="396"/>
      <c r="Q35" s="396"/>
      <c r="R35" s="397"/>
      <c r="S35" s="224"/>
      <c r="T35" s="225" t="s">
        <v>80</v>
      </c>
      <c r="U35" s="225"/>
      <c r="V35" s="225"/>
      <c r="W35" s="272"/>
      <c r="X35" s="90"/>
      <c r="Y35" s="90"/>
      <c r="Z35" s="91"/>
      <c r="AA35" s="89"/>
      <c r="AB35" s="90"/>
      <c r="AC35" s="91"/>
    </row>
    <row r="36" spans="1:29" ht="15" customHeight="1" x14ac:dyDescent="0.25">
      <c r="A36" s="93" t="s">
        <v>84</v>
      </c>
      <c r="B36" s="288"/>
      <c r="C36" s="289"/>
      <c r="D36" s="153"/>
      <c r="E36" s="225"/>
      <c r="F36" s="225"/>
      <c r="G36" s="225"/>
      <c r="H36" s="151"/>
      <c r="I36" s="173"/>
      <c r="J36" s="300"/>
      <c r="K36" s="300"/>
      <c r="L36" s="300"/>
      <c r="M36" s="388"/>
      <c r="N36" s="154"/>
      <c r="O36" s="154"/>
      <c r="P36" s="154"/>
      <c r="Q36" s="154"/>
      <c r="R36" s="154"/>
      <c r="S36" s="224"/>
      <c r="T36" s="225"/>
      <c r="U36" s="225"/>
      <c r="V36" s="225"/>
      <c r="W36" s="151"/>
      <c r="X36" s="90"/>
      <c r="Y36" s="90"/>
      <c r="Z36" s="91"/>
      <c r="AA36" s="89"/>
      <c r="AB36" s="90"/>
      <c r="AC36" s="91"/>
    </row>
    <row r="37" spans="1:29" ht="15" customHeight="1" thickBot="1" x14ac:dyDescent="0.3">
      <c r="A37" s="93" t="s">
        <v>85</v>
      </c>
      <c r="B37" s="288"/>
      <c r="C37" s="289"/>
      <c r="D37" s="224"/>
      <c r="E37" s="225"/>
      <c r="F37" s="225"/>
      <c r="G37" s="225"/>
      <c r="H37" s="226"/>
      <c r="I37" s="173"/>
      <c r="J37" s="154"/>
      <c r="K37" s="154"/>
      <c r="L37" s="154"/>
      <c r="M37" s="387"/>
      <c r="N37" s="154"/>
      <c r="O37" s="154"/>
      <c r="P37" s="154"/>
      <c r="Q37" s="154"/>
      <c r="R37" s="154"/>
      <c r="S37" s="224"/>
      <c r="T37" s="225"/>
      <c r="U37" s="225"/>
      <c r="V37" s="225"/>
      <c r="W37" s="226"/>
      <c r="X37" s="90"/>
      <c r="Y37" s="90"/>
      <c r="Z37" s="91"/>
      <c r="AA37" s="89"/>
      <c r="AB37" s="90"/>
      <c r="AC37" s="91"/>
    </row>
    <row r="38" spans="1:29" ht="15" customHeight="1" x14ac:dyDescent="0.25">
      <c r="A38" s="93" t="s">
        <v>86</v>
      </c>
      <c r="B38" s="288"/>
      <c r="C38" s="289"/>
      <c r="D38" s="224"/>
      <c r="E38" s="225"/>
      <c r="F38" s="225"/>
      <c r="G38" s="225"/>
      <c r="H38" s="226"/>
      <c r="I38" s="173"/>
      <c r="J38" s="154"/>
      <c r="K38" s="154"/>
      <c r="L38" s="154"/>
      <c r="M38" s="315"/>
      <c r="N38" s="154"/>
      <c r="O38" s="154"/>
      <c r="P38" s="154"/>
      <c r="Q38" s="154"/>
      <c r="R38" s="154"/>
      <c r="S38" s="224"/>
      <c r="T38" s="225"/>
      <c r="U38" s="225"/>
      <c r="V38" s="225"/>
      <c r="W38" s="226"/>
      <c r="X38" s="90"/>
      <c r="Y38" s="90"/>
      <c r="Z38" s="91"/>
      <c r="AA38" s="89"/>
      <c r="AB38" s="90"/>
      <c r="AC38" s="91"/>
    </row>
    <row r="39" spans="1:29" ht="15" customHeight="1" x14ac:dyDescent="0.25">
      <c r="A39" s="93" t="s">
        <v>87</v>
      </c>
      <c r="B39" s="288"/>
      <c r="C39" s="289"/>
      <c r="D39" s="224"/>
      <c r="E39" s="225"/>
      <c r="F39" s="225"/>
      <c r="G39" s="225"/>
      <c r="H39" s="226"/>
      <c r="I39" s="173"/>
      <c r="J39" s="154"/>
      <c r="K39" s="154"/>
      <c r="L39" s="154"/>
      <c r="M39" s="226"/>
      <c r="N39" s="153"/>
      <c r="O39" s="154"/>
      <c r="P39" s="154"/>
      <c r="Q39" s="154"/>
      <c r="R39" s="151"/>
      <c r="S39" s="224"/>
      <c r="T39" s="225"/>
      <c r="U39" s="225"/>
      <c r="V39" s="225"/>
      <c r="W39" s="226"/>
      <c r="X39" s="90"/>
      <c r="Y39" s="90"/>
      <c r="Z39" s="91"/>
      <c r="AA39" s="89"/>
      <c r="AB39" s="90"/>
      <c r="AC39" s="91"/>
    </row>
    <row r="40" spans="1:29" ht="15" customHeight="1" thickBot="1" x14ac:dyDescent="0.3">
      <c r="A40" s="93" t="s">
        <v>88</v>
      </c>
      <c r="B40" s="290"/>
      <c r="C40" s="291"/>
      <c r="D40" s="227"/>
      <c r="E40" s="228"/>
      <c r="F40" s="228"/>
      <c r="G40" s="228"/>
      <c r="H40" s="229"/>
      <c r="I40" s="174"/>
      <c r="J40" s="155"/>
      <c r="K40" s="155"/>
      <c r="L40" s="155"/>
      <c r="M40" s="229"/>
      <c r="N40" s="154"/>
      <c r="O40" s="154"/>
      <c r="P40" s="154"/>
      <c r="Q40" s="154"/>
      <c r="R40" s="154"/>
      <c r="S40" s="227"/>
      <c r="T40" s="228"/>
      <c r="U40" s="228"/>
      <c r="V40" s="228"/>
      <c r="W40" s="229"/>
      <c r="X40" s="98"/>
      <c r="Y40" s="98"/>
      <c r="Z40" s="99"/>
      <c r="AA40" s="97"/>
      <c r="AB40" s="98"/>
      <c r="AC40" s="99"/>
    </row>
    <row r="41" spans="1:29" s="43" customFormat="1" ht="15" customHeight="1" thickBot="1" x14ac:dyDescent="0.3">
      <c r="A41" s="121" t="s">
        <v>89</v>
      </c>
      <c r="B41" s="122"/>
      <c r="C41" s="122"/>
      <c r="D41" s="122"/>
      <c r="E41" s="122"/>
      <c r="F41" s="122"/>
      <c r="G41" s="122"/>
      <c r="H41" s="122"/>
      <c r="I41" s="122"/>
      <c r="J41" s="122"/>
      <c r="K41" s="122"/>
      <c r="L41" s="122"/>
      <c r="M41" s="122"/>
      <c r="N41" s="122"/>
      <c r="O41" s="122"/>
      <c r="P41" s="122"/>
      <c r="Q41" s="122"/>
      <c r="R41" s="122"/>
      <c r="S41" s="122"/>
      <c r="T41" s="122"/>
      <c r="U41" s="122"/>
      <c r="V41" s="122"/>
      <c r="W41" s="122"/>
      <c r="X41" s="122"/>
      <c r="Y41" s="122"/>
      <c r="Z41" s="122"/>
      <c r="AA41" s="122"/>
      <c r="AB41" s="122"/>
      <c r="AC41" s="123"/>
    </row>
    <row r="42" spans="1:29" s="43" customFormat="1" ht="15" customHeight="1" x14ac:dyDescent="0.25">
      <c r="A42" s="100" t="s">
        <v>31</v>
      </c>
      <c r="B42" s="248" t="s">
        <v>272</v>
      </c>
      <c r="C42" s="249"/>
      <c r="D42" s="249"/>
      <c r="E42" s="249"/>
      <c r="F42" s="249"/>
      <c r="G42" s="249"/>
      <c r="H42" s="249"/>
      <c r="I42" s="249"/>
      <c r="J42" s="250"/>
      <c r="K42" s="112"/>
      <c r="L42" s="112"/>
      <c r="M42" s="112"/>
      <c r="N42" s="101" t="s">
        <v>205</v>
      </c>
      <c r="O42" s="233" t="s">
        <v>225</v>
      </c>
      <c r="P42" s="234"/>
      <c r="Q42" s="234"/>
      <c r="R42" s="234"/>
      <c r="S42" s="234"/>
      <c r="T42" s="234"/>
      <c r="U42" s="234"/>
      <c r="V42" s="234"/>
      <c r="W42" s="234"/>
      <c r="X42" s="235"/>
      <c r="Y42" s="114"/>
      <c r="Z42" s="112"/>
      <c r="AA42" s="112"/>
      <c r="AB42" s="114"/>
      <c r="AC42" s="115"/>
    </row>
    <row r="43" spans="1:29" s="43" customFormat="1" x14ac:dyDescent="0.25">
      <c r="A43" s="100" t="s">
        <v>160</v>
      </c>
      <c r="B43" s="251" t="s">
        <v>161</v>
      </c>
      <c r="C43" s="252"/>
      <c r="D43" s="252"/>
      <c r="E43" s="252"/>
      <c r="F43" s="252"/>
      <c r="G43" s="252"/>
      <c r="H43" s="252"/>
      <c r="I43" s="252"/>
      <c r="J43" s="253"/>
      <c r="K43" s="112"/>
      <c r="L43" s="112"/>
      <c r="M43" s="112"/>
      <c r="N43" s="101" t="s">
        <v>90</v>
      </c>
      <c r="O43" s="239" t="s">
        <v>211</v>
      </c>
      <c r="P43" s="240"/>
      <c r="Q43" s="240"/>
      <c r="R43" s="240"/>
      <c r="S43" s="240"/>
      <c r="T43" s="240"/>
      <c r="U43" s="240"/>
      <c r="V43" s="240"/>
      <c r="W43" s="240"/>
      <c r="X43" s="241"/>
      <c r="Y43" s="114"/>
      <c r="Z43" s="112"/>
      <c r="AA43" s="112"/>
      <c r="AB43" s="114"/>
      <c r="AC43" s="115"/>
    </row>
    <row r="44" spans="1:29" s="43" customFormat="1" x14ac:dyDescent="0.25">
      <c r="A44" s="100" t="s">
        <v>200</v>
      </c>
      <c r="B44" s="254" t="s">
        <v>201</v>
      </c>
      <c r="C44" s="255"/>
      <c r="D44" s="255"/>
      <c r="E44" s="255"/>
      <c r="F44" s="255"/>
      <c r="G44" s="255"/>
      <c r="H44" s="255"/>
      <c r="I44" s="255"/>
      <c r="J44" s="256"/>
      <c r="K44" s="112"/>
      <c r="L44" s="112"/>
      <c r="M44" s="112"/>
      <c r="N44" s="101" t="s">
        <v>91</v>
      </c>
      <c r="O44" s="242" t="s">
        <v>92</v>
      </c>
      <c r="P44" s="243"/>
      <c r="Q44" s="243"/>
      <c r="R44" s="243"/>
      <c r="S44" s="243"/>
      <c r="T44" s="243"/>
      <c r="U44" s="243"/>
      <c r="V44" s="243"/>
      <c r="W44" s="243"/>
      <c r="X44" s="244"/>
      <c r="Y44" s="114"/>
      <c r="Z44" s="112"/>
      <c r="AA44" s="112"/>
      <c r="AB44" s="114"/>
      <c r="AC44" s="115"/>
    </row>
    <row r="45" spans="1:29" s="43" customFormat="1" x14ac:dyDescent="0.25">
      <c r="A45" s="100" t="s">
        <v>235</v>
      </c>
      <c r="B45" s="260" t="s">
        <v>247</v>
      </c>
      <c r="C45" s="261"/>
      <c r="D45" s="261"/>
      <c r="E45" s="261"/>
      <c r="F45" s="261"/>
      <c r="G45" s="261"/>
      <c r="H45" s="261"/>
      <c r="I45" s="261"/>
      <c r="J45" s="262"/>
      <c r="K45" s="112"/>
      <c r="L45" s="112"/>
      <c r="M45" s="112"/>
      <c r="N45" s="101" t="s">
        <v>94</v>
      </c>
      <c r="O45" s="245" t="s">
        <v>95</v>
      </c>
      <c r="P45" s="246"/>
      <c r="Q45" s="246"/>
      <c r="R45" s="246"/>
      <c r="S45" s="246"/>
      <c r="T45" s="246"/>
      <c r="U45" s="246"/>
      <c r="V45" s="246"/>
      <c r="W45" s="246"/>
      <c r="X45" s="247"/>
      <c r="Y45" s="114"/>
      <c r="Z45" s="112"/>
      <c r="AA45" s="112"/>
      <c r="AB45" s="114"/>
      <c r="AC45" s="115"/>
    </row>
    <row r="46" spans="1:29" s="43" customFormat="1" x14ac:dyDescent="0.25">
      <c r="A46" s="100" t="s">
        <v>116</v>
      </c>
      <c r="B46" s="263" t="s">
        <v>128</v>
      </c>
      <c r="C46" s="264"/>
      <c r="D46" s="264"/>
      <c r="E46" s="264"/>
      <c r="F46" s="264"/>
      <c r="G46" s="264"/>
      <c r="H46" s="264"/>
      <c r="I46" s="264"/>
      <c r="J46" s="265"/>
      <c r="K46" s="112"/>
      <c r="L46" s="112"/>
      <c r="M46" s="112"/>
      <c r="N46" s="101" t="s">
        <v>18</v>
      </c>
      <c r="O46" s="236" t="s">
        <v>207</v>
      </c>
      <c r="P46" s="237"/>
      <c r="Q46" s="237"/>
      <c r="R46" s="237"/>
      <c r="S46" s="237"/>
      <c r="T46" s="237"/>
      <c r="U46" s="237"/>
      <c r="V46" s="237"/>
      <c r="W46" s="237"/>
      <c r="X46" s="238"/>
      <c r="Y46" s="114"/>
      <c r="Z46" s="112"/>
      <c r="AA46" s="112"/>
      <c r="AB46" s="114"/>
      <c r="AC46" s="115"/>
    </row>
    <row r="47" spans="1:29" s="43" customFormat="1" x14ac:dyDescent="0.25">
      <c r="A47" s="100" t="s">
        <v>93</v>
      </c>
      <c r="B47" s="156" t="s">
        <v>162</v>
      </c>
      <c r="C47" s="157"/>
      <c r="D47" s="157"/>
      <c r="E47" s="157"/>
      <c r="F47" s="157"/>
      <c r="G47" s="157"/>
      <c r="H47" s="157"/>
      <c r="I47" s="157"/>
      <c r="J47" s="158"/>
      <c r="K47" s="112"/>
      <c r="L47" s="112"/>
      <c r="M47" s="112"/>
      <c r="N47" s="101">
        <v>802</v>
      </c>
      <c r="O47" s="257" t="s">
        <v>220</v>
      </c>
      <c r="P47" s="258"/>
      <c r="Q47" s="258"/>
      <c r="R47" s="258"/>
      <c r="S47" s="258"/>
      <c r="T47" s="258"/>
      <c r="U47" s="258"/>
      <c r="V47" s="258"/>
      <c r="W47" s="258"/>
      <c r="X47" s="259"/>
      <c r="Y47" s="114"/>
      <c r="Z47" s="112"/>
      <c r="AA47" s="112"/>
      <c r="AB47" s="114"/>
      <c r="AC47" s="115"/>
    </row>
    <row r="48" spans="1:29" s="43" customFormat="1" x14ac:dyDescent="0.25">
      <c r="A48" s="100" t="s">
        <v>163</v>
      </c>
      <c r="B48" s="159" t="s">
        <v>185</v>
      </c>
      <c r="C48" s="160"/>
      <c r="D48" s="160"/>
      <c r="E48" s="160"/>
      <c r="F48" s="160"/>
      <c r="G48" s="160"/>
      <c r="H48" s="160"/>
      <c r="I48" s="160"/>
      <c r="J48" s="161"/>
      <c r="K48" s="112"/>
      <c r="L48" s="112"/>
      <c r="M48" s="112"/>
      <c r="N48" s="101" t="s">
        <v>221</v>
      </c>
      <c r="O48" s="102" t="s">
        <v>222</v>
      </c>
      <c r="P48" s="106"/>
      <c r="Q48" s="106"/>
      <c r="R48" s="106"/>
      <c r="S48" s="109"/>
      <c r="T48" s="105"/>
      <c r="U48" s="105"/>
      <c r="V48" s="105"/>
      <c r="W48" s="105"/>
      <c r="X48" s="110"/>
      <c r="Y48" s="114"/>
      <c r="Z48" s="112"/>
      <c r="AA48" s="112"/>
      <c r="AB48" s="114"/>
      <c r="AC48" s="115"/>
    </row>
    <row r="49" spans="1:29" s="43" customFormat="1" x14ac:dyDescent="0.25">
      <c r="A49" s="100" t="s">
        <v>236</v>
      </c>
      <c r="B49" s="230" t="s">
        <v>250</v>
      </c>
      <c r="C49" s="231"/>
      <c r="D49" s="231"/>
      <c r="E49" s="231"/>
      <c r="F49" s="231"/>
      <c r="G49" s="231"/>
      <c r="H49" s="231"/>
      <c r="I49" s="231"/>
      <c r="J49" s="232"/>
      <c r="K49" s="112"/>
      <c r="L49" s="112"/>
      <c r="M49" s="112"/>
      <c r="N49" s="101"/>
      <c r="O49" s="102"/>
      <c r="P49" s="106"/>
      <c r="Q49" s="106"/>
      <c r="R49" s="106"/>
      <c r="S49" s="109"/>
      <c r="T49" s="105"/>
      <c r="U49" s="105"/>
      <c r="V49" s="105"/>
      <c r="W49" s="105"/>
      <c r="X49" s="110"/>
      <c r="Y49" s="114"/>
      <c r="Z49" s="112"/>
      <c r="AA49" s="112"/>
      <c r="AB49" s="114"/>
      <c r="AC49" s="115"/>
    </row>
    <row r="50" spans="1:29" s="43" customFormat="1" x14ac:dyDescent="0.25">
      <c r="A50" s="100" t="s">
        <v>96</v>
      </c>
      <c r="B50" s="102" t="s">
        <v>279</v>
      </c>
      <c r="C50" s="106"/>
      <c r="D50" s="106"/>
      <c r="E50" s="109"/>
      <c r="F50" s="105"/>
      <c r="G50" s="105"/>
      <c r="H50" s="105"/>
      <c r="I50" s="105"/>
      <c r="J50" s="110"/>
      <c r="K50" s="112"/>
      <c r="L50" s="112"/>
      <c r="M50" s="112"/>
      <c r="N50" s="101"/>
      <c r="O50" s="102"/>
      <c r="P50" s="111"/>
      <c r="Q50" s="111"/>
      <c r="R50" s="111"/>
      <c r="S50" s="105"/>
      <c r="T50" s="105"/>
      <c r="U50" s="105"/>
      <c r="V50" s="105"/>
      <c r="W50" s="105"/>
      <c r="X50" s="110"/>
      <c r="Y50" s="114"/>
      <c r="Z50" s="112"/>
      <c r="AA50" s="112"/>
      <c r="AB50" s="114"/>
      <c r="AC50" s="115"/>
    </row>
    <row r="51" spans="1:29" s="43" customFormat="1" x14ac:dyDescent="0.25">
      <c r="A51" s="100" t="s">
        <v>97</v>
      </c>
      <c r="B51" s="102" t="s">
        <v>280</v>
      </c>
      <c r="C51" s="103"/>
      <c r="D51" s="109"/>
      <c r="E51" s="107"/>
      <c r="F51" s="105"/>
      <c r="G51" s="109"/>
      <c r="H51" s="109"/>
      <c r="I51" s="107"/>
      <c r="J51" s="108"/>
      <c r="K51" s="112"/>
      <c r="L51" s="112"/>
      <c r="M51" s="112"/>
      <c r="N51" s="101"/>
      <c r="O51" s="102"/>
      <c r="P51" s="113"/>
      <c r="Q51" s="113"/>
      <c r="R51" s="113"/>
      <c r="S51" s="105"/>
      <c r="T51" s="105"/>
      <c r="U51" s="105"/>
      <c r="V51" s="105"/>
      <c r="W51" s="105"/>
      <c r="X51" s="110"/>
      <c r="Y51" s="114"/>
      <c r="Z51" s="112"/>
      <c r="AA51" s="112"/>
      <c r="AB51" s="114"/>
      <c r="AC51" s="115"/>
    </row>
    <row r="52" spans="1:29" s="43" customFormat="1" x14ac:dyDescent="0.25">
      <c r="A52" s="100" t="s">
        <v>17</v>
      </c>
      <c r="B52" s="162" t="s">
        <v>281</v>
      </c>
      <c r="C52" s="163"/>
      <c r="D52" s="163"/>
      <c r="E52" s="163"/>
      <c r="F52" s="163"/>
      <c r="G52" s="163"/>
      <c r="H52" s="163"/>
      <c r="I52" s="163"/>
      <c r="J52" s="164"/>
      <c r="K52" s="112"/>
      <c r="L52" s="112"/>
      <c r="M52" s="112"/>
      <c r="N52" s="101"/>
      <c r="O52" s="102"/>
      <c r="P52" s="104"/>
      <c r="Q52" s="104"/>
      <c r="R52" s="104"/>
      <c r="S52" s="105"/>
      <c r="T52" s="105"/>
      <c r="U52" s="105"/>
      <c r="V52" s="105"/>
      <c r="W52" s="105"/>
      <c r="X52" s="110"/>
      <c r="Y52" s="114"/>
      <c r="Z52" s="112"/>
      <c r="AA52" s="112"/>
      <c r="AB52" s="114"/>
      <c r="AC52" s="115"/>
    </row>
    <row r="53" spans="1:29" s="43" customFormat="1" ht="13.8" thickBot="1" x14ac:dyDescent="0.3">
      <c r="A53" s="100" t="s">
        <v>273</v>
      </c>
      <c r="B53" s="165" t="s">
        <v>229</v>
      </c>
      <c r="C53" s="166"/>
      <c r="D53" s="166"/>
      <c r="E53" s="166"/>
      <c r="F53" s="166"/>
      <c r="G53" s="166"/>
      <c r="H53" s="166"/>
      <c r="I53" s="166"/>
      <c r="J53" s="167"/>
      <c r="K53" s="112"/>
      <c r="L53" s="112"/>
      <c r="M53" s="112"/>
      <c r="N53" s="124"/>
      <c r="O53" s="116"/>
      <c r="P53" s="117"/>
      <c r="Q53" s="117"/>
      <c r="R53" s="117"/>
      <c r="S53" s="118"/>
      <c r="T53" s="118"/>
      <c r="U53" s="118"/>
      <c r="V53" s="118"/>
      <c r="W53" s="118"/>
      <c r="X53" s="119"/>
      <c r="Y53" s="114"/>
      <c r="Z53" s="112"/>
      <c r="AA53" s="112"/>
      <c r="AB53" s="114"/>
      <c r="AC53" s="115"/>
    </row>
    <row r="54" spans="1:29" s="43" customFormat="1" ht="13.8" thickBot="1" x14ac:dyDescent="0.3">
      <c r="A54" s="100" t="s">
        <v>223</v>
      </c>
      <c r="B54" s="169" t="s">
        <v>224</v>
      </c>
      <c r="C54" s="170"/>
      <c r="D54" s="170"/>
      <c r="E54" s="170"/>
      <c r="F54" s="170"/>
      <c r="G54" s="170"/>
      <c r="H54" s="170"/>
      <c r="I54" s="170"/>
      <c r="J54" s="171"/>
      <c r="K54" s="112"/>
      <c r="L54" s="112"/>
      <c r="M54" s="112"/>
      <c r="N54" s="124"/>
      <c r="O54" s="112"/>
      <c r="P54" s="112"/>
      <c r="Q54" s="112"/>
      <c r="R54" s="112"/>
      <c r="S54" s="112"/>
      <c r="T54" s="112"/>
      <c r="U54" s="112"/>
      <c r="V54" s="112"/>
      <c r="W54" s="112"/>
      <c r="X54" s="112"/>
      <c r="Y54" s="114"/>
      <c r="Z54" s="112"/>
      <c r="AA54" s="112"/>
      <c r="AB54" s="114"/>
      <c r="AC54" s="115"/>
    </row>
    <row r="55" spans="1:29" s="43" customFormat="1" x14ac:dyDescent="0.25">
      <c r="A55" s="112"/>
      <c r="B55" s="112"/>
      <c r="C55" s="112"/>
      <c r="D55" s="112"/>
      <c r="E55" s="112"/>
      <c r="F55" s="112"/>
      <c r="G55" s="112"/>
      <c r="H55" s="112"/>
      <c r="I55" s="112"/>
      <c r="J55" s="112"/>
      <c r="K55" s="112"/>
      <c r="L55" s="112"/>
      <c r="M55" s="112"/>
      <c r="N55" s="124"/>
      <c r="O55" s="112"/>
      <c r="P55" s="112"/>
      <c r="Q55" s="112"/>
      <c r="R55" s="112"/>
      <c r="S55" s="112"/>
      <c r="T55" s="112"/>
      <c r="U55" s="112"/>
      <c r="V55" s="112"/>
      <c r="W55" s="112"/>
      <c r="X55" s="112"/>
      <c r="Y55" s="114"/>
      <c r="Z55" s="112"/>
      <c r="AA55" s="112"/>
      <c r="AB55" s="114"/>
      <c r="AC55" s="115"/>
    </row>
    <row r="56" spans="1:29" s="43" customFormat="1" ht="13.8" thickBot="1" x14ac:dyDescent="0.3">
      <c r="A56" s="168"/>
      <c r="B56" s="168"/>
      <c r="C56" s="168"/>
      <c r="D56" s="168"/>
      <c r="E56" s="168"/>
      <c r="F56" s="168"/>
      <c r="G56" s="168"/>
      <c r="H56" s="168"/>
      <c r="I56" s="168"/>
      <c r="J56" s="168"/>
      <c r="K56" s="168"/>
      <c r="L56" s="125"/>
      <c r="M56" s="125"/>
      <c r="N56" s="126"/>
      <c r="O56" s="126"/>
      <c r="P56" s="126"/>
      <c r="Q56" s="126"/>
      <c r="R56" s="126"/>
      <c r="S56" s="126"/>
      <c r="T56" s="126"/>
      <c r="U56" s="126"/>
      <c r="V56" s="126"/>
      <c r="W56" s="126"/>
      <c r="X56" s="127"/>
      <c r="Y56" s="127"/>
      <c r="Z56" s="126"/>
      <c r="AA56" s="127"/>
      <c r="AB56" s="127"/>
      <c r="AC56" s="128"/>
    </row>
    <row r="57" spans="1:29" s="43" customFormat="1" x14ac:dyDescent="0.25">
      <c r="N57" s="120"/>
      <c r="O57" s="120"/>
      <c r="P57" s="120"/>
      <c r="Q57" s="120"/>
      <c r="R57" s="120"/>
      <c r="S57" s="120"/>
      <c r="T57" s="120"/>
      <c r="U57" s="120"/>
      <c r="V57" s="120"/>
      <c r="W57" s="120"/>
    </row>
    <row r="58" spans="1:29" s="43" customFormat="1" x14ac:dyDescent="0.25">
      <c r="N58" s="120"/>
      <c r="O58" s="120"/>
      <c r="P58" s="120"/>
      <c r="Q58" s="120"/>
      <c r="R58" s="120"/>
      <c r="S58" s="120"/>
      <c r="T58" s="120"/>
      <c r="U58" s="120"/>
      <c r="V58" s="120"/>
      <c r="W58" s="120"/>
    </row>
    <row r="59" spans="1:29" s="43" customFormat="1" x14ac:dyDescent="0.25">
      <c r="N59" s="120"/>
      <c r="O59" s="120"/>
      <c r="P59" s="120"/>
      <c r="Q59" s="120"/>
      <c r="R59" s="120"/>
      <c r="S59" s="120"/>
      <c r="T59" s="120"/>
      <c r="U59" s="120"/>
      <c r="V59" s="120"/>
      <c r="W59" s="120"/>
    </row>
    <row r="60" spans="1:29" s="43" customFormat="1" x14ac:dyDescent="0.25">
      <c r="N60" s="120"/>
      <c r="O60" s="120"/>
      <c r="P60" s="120"/>
      <c r="Q60" s="120"/>
      <c r="R60" s="120"/>
      <c r="S60" s="120"/>
      <c r="T60" s="120"/>
      <c r="U60" s="120"/>
      <c r="V60" s="120"/>
      <c r="W60" s="120"/>
    </row>
    <row r="61" spans="1:29" s="43" customFormat="1" ht="12.75" customHeight="1" x14ac:dyDescent="0.25">
      <c r="N61" s="120"/>
      <c r="O61" s="120"/>
      <c r="P61" s="120"/>
      <c r="Q61" s="120"/>
      <c r="R61" s="120"/>
      <c r="S61" s="120"/>
      <c r="T61" s="120"/>
      <c r="U61" s="120"/>
      <c r="V61" s="120"/>
      <c r="W61" s="120"/>
    </row>
    <row r="62" spans="1:29" s="43" customFormat="1" ht="15.75" customHeight="1" x14ac:dyDescent="0.25">
      <c r="N62" s="120"/>
      <c r="O62" s="120"/>
      <c r="P62" s="120"/>
      <c r="Q62" s="120"/>
      <c r="R62" s="120"/>
      <c r="S62" s="120"/>
      <c r="T62" s="120"/>
      <c r="U62" s="120"/>
      <c r="V62" s="120"/>
      <c r="W62" s="120"/>
    </row>
    <row r="63" spans="1:29" s="43" customFormat="1" ht="12.75" customHeight="1" x14ac:dyDescent="0.25">
      <c r="N63" s="120"/>
      <c r="O63" s="120"/>
      <c r="P63" s="120"/>
      <c r="Q63" s="120"/>
      <c r="R63" s="120"/>
      <c r="S63" s="120"/>
      <c r="T63" s="120"/>
      <c r="U63" s="120"/>
      <c r="V63" s="120"/>
      <c r="W63" s="120"/>
    </row>
    <row r="64" spans="1:29" s="43" customFormat="1" ht="15.75" customHeight="1" x14ac:dyDescent="0.25"/>
    <row r="65" spans="1:29" s="43" customFormat="1" ht="15.75" customHeight="1" x14ac:dyDescent="0.25"/>
    <row r="66" spans="1:29" s="43" customFormat="1" ht="13.5" customHeight="1" x14ac:dyDescent="0.25"/>
    <row r="67" spans="1:29" s="43" customFormat="1" ht="15.75" customHeight="1" x14ac:dyDescent="0.25"/>
    <row r="68" spans="1:29" s="43" customFormat="1" ht="12.75" customHeight="1" x14ac:dyDescent="0.25"/>
    <row r="69" spans="1:29" x14ac:dyDescent="0.25">
      <c r="A69" s="43"/>
      <c r="B69" s="43"/>
      <c r="C69" s="43"/>
      <c r="D69" s="43"/>
      <c r="E69" s="43"/>
      <c r="F69" s="43"/>
      <c r="G69" s="43"/>
      <c r="H69" s="43"/>
      <c r="I69" s="43"/>
      <c r="J69" s="43"/>
      <c r="K69" s="43"/>
      <c r="L69" s="43"/>
      <c r="M69" s="43"/>
      <c r="N69" s="43"/>
      <c r="O69" s="43"/>
      <c r="P69" s="43"/>
      <c r="Q69" s="43"/>
      <c r="R69" s="43"/>
      <c r="S69" s="43"/>
      <c r="T69" s="43"/>
      <c r="U69" s="43"/>
      <c r="V69" s="43"/>
      <c r="W69" s="43"/>
      <c r="X69" s="43"/>
      <c r="Y69" s="43"/>
      <c r="Z69" s="43"/>
      <c r="AA69" s="43"/>
      <c r="AB69" s="43"/>
      <c r="AC69" s="43"/>
    </row>
    <row r="70" spans="1:29" x14ac:dyDescent="0.25">
      <c r="A70" s="43"/>
      <c r="B70" s="43"/>
      <c r="C70" s="43"/>
      <c r="D70" s="43"/>
      <c r="E70" s="43"/>
      <c r="F70" s="43"/>
      <c r="G70" s="43"/>
      <c r="H70" s="43"/>
      <c r="I70" s="43"/>
      <c r="J70" s="43"/>
      <c r="K70" s="43"/>
      <c r="L70" s="43"/>
      <c r="M70" s="43"/>
      <c r="N70" s="43"/>
      <c r="O70" s="43"/>
      <c r="P70" s="43"/>
      <c r="Q70" s="43"/>
      <c r="R70" s="43"/>
      <c r="S70" s="43"/>
      <c r="T70" s="43"/>
      <c r="U70" s="43"/>
      <c r="V70" s="43"/>
      <c r="W70" s="43"/>
      <c r="X70" s="43"/>
      <c r="Y70" s="43"/>
      <c r="Z70" s="43"/>
      <c r="AA70" s="43"/>
      <c r="AB70" s="43"/>
      <c r="AC70" s="43"/>
    </row>
    <row r="71" spans="1:29" x14ac:dyDescent="0.25">
      <c r="B71" s="43"/>
      <c r="C71" s="43"/>
      <c r="D71" s="43"/>
      <c r="E71" s="43"/>
      <c r="F71" s="43"/>
      <c r="G71" s="43"/>
      <c r="H71" s="43"/>
      <c r="I71" s="43"/>
      <c r="J71" s="43"/>
      <c r="K71" s="43"/>
      <c r="L71" s="43"/>
      <c r="M71" s="43"/>
      <c r="N71" s="43"/>
      <c r="O71" s="43"/>
      <c r="P71" s="43"/>
      <c r="Q71" s="43"/>
      <c r="R71" s="43"/>
      <c r="S71" s="43"/>
      <c r="T71" s="43"/>
      <c r="U71" s="43"/>
      <c r="V71" s="43"/>
      <c r="W71" s="43"/>
      <c r="X71" s="43"/>
      <c r="Y71" s="43"/>
      <c r="Z71" s="43"/>
      <c r="AA71" s="43"/>
      <c r="AB71" s="43"/>
      <c r="AC71" s="43"/>
    </row>
    <row r="72" spans="1:29" x14ac:dyDescent="0.25">
      <c r="B72" s="43"/>
      <c r="C72" s="43"/>
      <c r="D72" s="43"/>
      <c r="E72" s="43"/>
      <c r="F72" s="43"/>
      <c r="G72" s="43"/>
      <c r="H72" s="43"/>
      <c r="I72" s="43"/>
      <c r="J72" s="43"/>
      <c r="K72" s="43"/>
      <c r="L72" s="43"/>
      <c r="M72" s="43"/>
      <c r="N72" s="43"/>
      <c r="O72" s="43"/>
      <c r="P72" s="43"/>
      <c r="Q72" s="43"/>
      <c r="R72" s="43"/>
      <c r="S72" s="43"/>
      <c r="T72" s="43"/>
      <c r="U72" s="43"/>
      <c r="V72" s="43"/>
      <c r="W72" s="43"/>
      <c r="X72" s="43"/>
      <c r="AA72" s="43"/>
    </row>
    <row r="73" spans="1:29" x14ac:dyDescent="0.25">
      <c r="B73" s="43"/>
      <c r="C73" s="43"/>
      <c r="D73" s="43"/>
      <c r="E73" s="43"/>
    </row>
    <row r="74" spans="1:29" x14ac:dyDescent="0.25">
      <c r="B74" s="43"/>
      <c r="C74" s="43"/>
      <c r="D74" s="43"/>
      <c r="E74" s="43"/>
    </row>
  </sheetData>
  <mergeCells count="133">
    <mergeCell ref="S26:W26"/>
    <mergeCell ref="P27:P30"/>
    <mergeCell ref="S27:W30"/>
    <mergeCell ref="R27:R30"/>
    <mergeCell ref="O27:O30"/>
    <mergeCell ref="N26:R26"/>
    <mergeCell ref="L27:L30"/>
    <mergeCell ref="M27:M30"/>
    <mergeCell ref="W32:W35"/>
    <mergeCell ref="S35:S36"/>
    <mergeCell ref="T35:V36"/>
    <mergeCell ref="Q27:Q30"/>
    <mergeCell ref="N27:N30"/>
    <mergeCell ref="D16:H19"/>
    <mergeCell ref="S15:W15"/>
    <mergeCell ref="N16:R17"/>
    <mergeCell ref="N18:R19"/>
    <mergeCell ref="AA13:AC28"/>
    <mergeCell ref="X21:Z30"/>
    <mergeCell ref="D11:H14"/>
    <mergeCell ref="M31:M32"/>
    <mergeCell ref="M34:M37"/>
    <mergeCell ref="N20:R21"/>
    <mergeCell ref="T22:T25"/>
    <mergeCell ref="I22:I25"/>
    <mergeCell ref="G22:G25"/>
    <mergeCell ref="R22:R25"/>
    <mergeCell ref="N15:R15"/>
    <mergeCell ref="N22:N25"/>
    <mergeCell ref="S22:S25"/>
    <mergeCell ref="S16:S19"/>
    <mergeCell ref="J22:J25"/>
    <mergeCell ref="J16:J19"/>
    <mergeCell ref="U22:U25"/>
    <mergeCell ref="T16:T19"/>
    <mergeCell ref="K16:K19"/>
    <mergeCell ref="N31:R35"/>
    <mergeCell ref="P22:P25"/>
    <mergeCell ref="S20:W21"/>
    <mergeCell ref="W22:W25"/>
    <mergeCell ref="L16:L19"/>
    <mergeCell ref="U16:U19"/>
    <mergeCell ref="V22:V25"/>
    <mergeCell ref="O22:O25"/>
    <mergeCell ref="Q22:Q25"/>
    <mergeCell ref="M22:M25"/>
    <mergeCell ref="V16:V19"/>
    <mergeCell ref="AA5:AC5"/>
    <mergeCell ref="AA6:AC6"/>
    <mergeCell ref="X5:Z5"/>
    <mergeCell ref="N6:R6"/>
    <mergeCell ref="S6:W6"/>
    <mergeCell ref="X6:Z6"/>
    <mergeCell ref="S5:W5"/>
    <mergeCell ref="N5:R5"/>
    <mergeCell ref="W16:W19"/>
    <mergeCell ref="T11:T14"/>
    <mergeCell ref="W11:W14"/>
    <mergeCell ref="S9:W10"/>
    <mergeCell ref="M11:M14"/>
    <mergeCell ref="B7:W7"/>
    <mergeCell ref="V11:V14"/>
    <mergeCell ref="S11:S14"/>
    <mergeCell ref="K11:K14"/>
    <mergeCell ref="N9:R10"/>
    <mergeCell ref="N11:R12"/>
    <mergeCell ref="U11:U14"/>
    <mergeCell ref="O13:O14"/>
    <mergeCell ref="N13:N14"/>
    <mergeCell ref="P13:P14"/>
    <mergeCell ref="Q13:Q14"/>
    <mergeCell ref="R13:R14"/>
    <mergeCell ref="A2:A4"/>
    <mergeCell ref="B5:C5"/>
    <mergeCell ref="D5:H5"/>
    <mergeCell ref="I5:M5"/>
    <mergeCell ref="B6:C6"/>
    <mergeCell ref="B8:C8"/>
    <mergeCell ref="D6:H6"/>
    <mergeCell ref="D22:D25"/>
    <mergeCell ref="I20:M21"/>
    <mergeCell ref="I16:I19"/>
    <mergeCell ref="E22:E25"/>
    <mergeCell ref="D20:H21"/>
    <mergeCell ref="I6:M6"/>
    <mergeCell ref="I15:M15"/>
    <mergeCell ref="I11:I14"/>
    <mergeCell ref="A5:A8"/>
    <mergeCell ref="D9:H10"/>
    <mergeCell ref="I9:M10"/>
    <mergeCell ref="D15:H15"/>
    <mergeCell ref="J11:J14"/>
    <mergeCell ref="M16:M19"/>
    <mergeCell ref="H22:H25"/>
    <mergeCell ref="B23:C24"/>
    <mergeCell ref="L11:L14"/>
    <mergeCell ref="B30:C31"/>
    <mergeCell ref="H27:H30"/>
    <mergeCell ref="D27:D30"/>
    <mergeCell ref="F22:F25"/>
    <mergeCell ref="J27:J30"/>
    <mergeCell ref="H32:H35"/>
    <mergeCell ref="D37:H40"/>
    <mergeCell ref="G27:G30"/>
    <mergeCell ref="E35:G36"/>
    <mergeCell ref="B32:C40"/>
    <mergeCell ref="B27:C29"/>
    <mergeCell ref="I27:I30"/>
    <mergeCell ref="I31:I32"/>
    <mergeCell ref="J35:L36"/>
    <mergeCell ref="J31:L34"/>
    <mergeCell ref="L22:L25"/>
    <mergeCell ref="F27:F30"/>
    <mergeCell ref="D26:H26"/>
    <mergeCell ref="E27:E30"/>
    <mergeCell ref="I26:M26"/>
    <mergeCell ref="K27:K30"/>
    <mergeCell ref="K22:K25"/>
    <mergeCell ref="M38:M40"/>
    <mergeCell ref="D32:D35"/>
    <mergeCell ref="S37:W40"/>
    <mergeCell ref="B49:J49"/>
    <mergeCell ref="O42:X42"/>
    <mergeCell ref="O46:X46"/>
    <mergeCell ref="O43:X43"/>
    <mergeCell ref="O44:X44"/>
    <mergeCell ref="O45:X45"/>
    <mergeCell ref="B42:J42"/>
    <mergeCell ref="B43:J43"/>
    <mergeCell ref="B44:J44"/>
    <mergeCell ref="O47:X47"/>
    <mergeCell ref="B45:J45"/>
    <mergeCell ref="B46:J46"/>
  </mergeCells>
  <hyperlinks>
    <hyperlink ref="B8:C8" r:id="rId1" display="https://ieeesa.webex.com/ieeesa/j.php?MTID=m82e792cb1ad41bc6448966f944e04615" xr:uid="{00000000-0004-0000-0800-000000000000}"/>
    <hyperlink ref="E8" r:id="rId2" xr:uid="{00000000-0004-0000-0800-000001000000}"/>
    <hyperlink ref="D8" r:id="rId3" xr:uid="{00000000-0004-0000-0800-000002000000}"/>
    <hyperlink ref="F8" r:id="rId4" xr:uid="{00000000-0004-0000-0800-000003000000}"/>
    <hyperlink ref="G8" r:id="rId5" xr:uid="{00000000-0004-0000-0800-000004000000}"/>
    <hyperlink ref="B27:C29" r:id="rId6" display="802 WCSC" xr:uid="{00000000-0004-0000-0800-000012000000}"/>
    <hyperlink ref="M31" r:id="rId7" display="802.15/802.1 Joint Mtg." xr:uid="{A2D501EE-3D98-4D55-B322-9211E85FD1C0}"/>
    <hyperlink ref="M34" r:id="rId8" display="802.15/802.1 Joint Mtg." xr:uid="{D03D00A6-B3DE-47EE-91A6-10819F35B066}"/>
    <hyperlink ref="J8" r:id="rId9" xr:uid="{5E4F1558-E424-4C88-AFC6-4EA5DDEAEFCD}"/>
    <hyperlink ref="I8" r:id="rId10" xr:uid="{AE2645E4-AFB9-47E7-8C9B-F5BB133538A1}"/>
    <hyperlink ref="K8" r:id="rId11" xr:uid="{0B2DE5FF-1C95-4E3A-9891-0CCC1043D19F}"/>
    <hyperlink ref="L8" r:id="rId12" xr:uid="{8C9DBCAD-5273-4BC8-9757-353435421508}"/>
    <hyperlink ref="O8" r:id="rId13" xr:uid="{A1A09B21-BAD6-4493-8016-7E60BEA46D65}"/>
    <hyperlink ref="N8" r:id="rId14" xr:uid="{14CCE889-1141-4F82-8BE0-1E81C4E7ADA7}"/>
    <hyperlink ref="P8" r:id="rId15" xr:uid="{036DB964-6AE5-4780-961E-86D2BEDBE42F}"/>
    <hyperlink ref="Q8" r:id="rId16" xr:uid="{9D741311-8DB9-4FE3-9959-A32EA5A2F02D}"/>
    <hyperlink ref="T8" r:id="rId17" xr:uid="{8FBAA0CC-E75A-4A85-A6CA-250E3714EC2B}"/>
    <hyperlink ref="S8" r:id="rId18" xr:uid="{990CB1F3-1A6F-4860-9C4F-D1005978512E}"/>
    <hyperlink ref="U8" r:id="rId19" xr:uid="{AA38D269-2F7F-4529-9022-5F55FC17DA2C}"/>
    <hyperlink ref="V8" r:id="rId20" xr:uid="{5175A516-009D-40FB-8C6D-95D0C9139807}"/>
  </hyperlinks>
  <pageMargins left="0.7" right="0.7" top="0.75" bottom="0.75" header="0.3" footer="0.3"/>
  <pageSetup orientation="portrait" r:id="rId21"/>
</worksheet>
</file>

<file path=docMetadata/LabelInfo.xml><?xml version="1.0" encoding="utf-8"?>
<clbl:labelList xmlns:clbl="http://schemas.microsoft.com/office/2020/mipLabelMetadat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Pat Policy-AntiTrust</vt:lpstr>
      <vt:lpstr>Registration</vt:lpstr>
      <vt:lpstr>2024 SASB Dates</vt:lpstr>
      <vt:lpstr>AC Opening</vt:lpstr>
      <vt:lpstr>WG Opening</vt:lpstr>
      <vt:lpstr>AC Mid-Week</vt:lpstr>
      <vt:lpstr>WG Mid-Week</vt:lpstr>
      <vt:lpstr>WG Closing</vt:lpstr>
      <vt:lpstr>802.15 Graphic</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IEEE 802 Plenary Meeting Information - Mar 2022</dc:title>
  <dc:subject/>
  <dc:creator>Patrick Kinney</dc:creator>
  <cp:keywords/>
  <dc:description/>
  <cp:lastModifiedBy>Clint Powell2</cp:lastModifiedBy>
  <cp:lastPrinted>2021-03-12T16:54:04Z</cp:lastPrinted>
  <dcterms:created xsi:type="dcterms:W3CDTF">1999-06-01T20:16:59Z</dcterms:created>
  <dcterms:modified xsi:type="dcterms:W3CDTF">2024-10-04T19:15:30Z</dcterms:modified>
  <cp:category/>
</cp:coreProperties>
</file>