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0BDEC85-DD14-4D95-89CB-6A1E095A1F4B}" xr6:coauthVersionLast="47" xr6:coauthVersionMax="47" xr10:uidLastSave="{00000000-0000-0000-0000-000000000000}"/>
  <bookViews>
    <workbookView xWindow="-108" yWindow="-108" windowWidth="23256" windowHeight="12456" tabRatio="703" firstSheet="5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Helper" sheetId="37" r:id="rId9"/>
    <sheet name="Docs" sheetId="36" r:id="rId10"/>
    <sheet name="Sheet3" sheetId="38" r:id="rId11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6" l="1"/>
  <c r="E10" i="16" s="1"/>
  <c r="E11" i="16" s="1"/>
  <c r="E12" i="16" s="1"/>
  <c r="E13" i="16" s="1"/>
  <c r="E14" i="16" s="1"/>
  <c r="A13" i="16"/>
  <c r="A12" i="16"/>
  <c r="A11" i="16"/>
  <c r="A10" i="16"/>
  <c r="A9" i="16"/>
  <c r="A23" i="13"/>
  <c r="E15" i="19"/>
  <c r="E16" i="19" s="1"/>
  <c r="E17" i="19" s="1"/>
  <c r="E18" i="19" s="1"/>
  <c r="A18" i="19"/>
  <c r="E22" i="20"/>
  <c r="E20" i="20"/>
  <c r="E21" i="20" s="1"/>
  <c r="E19" i="20"/>
  <c r="G4" i="37"/>
  <c r="G5" i="37" s="1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" i="37"/>
  <c r="F3" i="37"/>
  <c r="F4" i="37" s="1"/>
  <c r="F5" i="37" s="1"/>
  <c r="F6" i="37" s="1"/>
  <c r="F7" i="37" s="1"/>
  <c r="F8" i="37" s="1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24" i="37" s="1"/>
  <c r="F25" i="37" s="1"/>
  <c r="F26" i="37" s="1"/>
  <c r="F27" i="37" s="1"/>
  <c r="F28" i="37" s="1"/>
  <c r="F29" i="37" s="1"/>
  <c r="F30" i="37" s="1"/>
  <c r="F31" i="37" s="1"/>
  <c r="F32" i="37" s="1"/>
  <c r="E3" i="37"/>
  <c r="E4" i="37" s="1"/>
  <c r="E5" i="37" s="1"/>
  <c r="E6" i="37" s="1"/>
  <c r="E7" i="37" s="1"/>
  <c r="E8" i="37" s="1"/>
  <c r="E9" i="37" s="1"/>
  <c r="E10" i="37" s="1"/>
  <c r="E11" i="37" s="1"/>
  <c r="E12" i="37" s="1"/>
  <c r="E13" i="37" s="1"/>
  <c r="E14" i="37" s="1"/>
  <c r="E15" i="37" s="1"/>
  <c r="E16" i="37" s="1"/>
  <c r="E17" i="37" s="1"/>
  <c r="E18" i="37" s="1"/>
  <c r="E19" i="37" s="1"/>
  <c r="E20" i="37" s="1"/>
  <c r="E21" i="37" s="1"/>
  <c r="E22" i="37" s="1"/>
  <c r="E23" i="37" s="1"/>
  <c r="E24" i="37" s="1"/>
  <c r="E25" i="37" s="1"/>
  <c r="E26" i="37" s="1"/>
  <c r="E27" i="37" s="1"/>
  <c r="E28" i="37" s="1"/>
  <c r="E29" i="37" s="1"/>
  <c r="E30" i="37" s="1"/>
  <c r="E31" i="37" s="1"/>
  <c r="E32" i="37" s="1"/>
  <c r="C3" i="37"/>
  <c r="C4" i="37" s="1"/>
  <c r="C5" i="37" s="1"/>
  <c r="C6" i="37" s="1"/>
  <c r="C7" i="37" s="1"/>
  <c r="C8" i="37" s="1"/>
  <c r="C9" i="37" s="1"/>
  <c r="C10" i="37" s="1"/>
  <c r="C11" i="37" s="1"/>
  <c r="C12" i="37" s="1"/>
  <c r="C13" i="37" s="1"/>
  <c r="C14" i="37" s="1"/>
  <c r="C15" i="37" s="1"/>
  <c r="C16" i="37" s="1"/>
  <c r="C17" i="37" s="1"/>
  <c r="C18" i="37" s="1"/>
  <c r="C19" i="37" s="1"/>
  <c r="C20" i="37" s="1"/>
  <c r="C21" i="37" s="1"/>
  <c r="C22" i="37" s="1"/>
  <c r="C23" i="37" s="1"/>
  <c r="C24" i="37" s="1"/>
  <c r="C25" i="37" s="1"/>
  <c r="C26" i="37" s="1"/>
  <c r="C27" i="37" s="1"/>
  <c r="C28" i="37" s="1"/>
  <c r="C29" i="37" s="1"/>
  <c r="C30" i="37" s="1"/>
  <c r="C31" i="37" s="1"/>
  <c r="C32" i="37" s="1"/>
  <c r="B3" i="37"/>
  <c r="B4" i="37" s="1"/>
  <c r="B5" i="37" s="1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D3" i="37"/>
  <c r="D4" i="37" s="1"/>
  <c r="D5" i="37" s="1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E23" i="20" l="1"/>
  <c r="B17" i="20"/>
  <c r="B1" i="2"/>
  <c r="E17" i="20" l="1"/>
  <c r="E18" i="20" s="1"/>
  <c r="A43" i="16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E18" i="16" l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B18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13" i="19"/>
  <c r="E14" i="19" s="1"/>
  <c r="B13" i="19"/>
  <c r="E4" i="16"/>
  <c r="E5" i="16" s="1"/>
  <c r="E6" i="16" s="1"/>
  <c r="E7" i="16" s="1"/>
  <c r="E8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E8" i="19" s="1"/>
  <c r="B5" i="19"/>
  <c r="E10" i="19" l="1"/>
  <c r="E9" i="19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9" i="2" l="1"/>
  <c r="A9" i="20"/>
  <c r="A10" i="20" s="1"/>
  <c r="A11" i="20" s="1"/>
  <c r="A12" i="20" s="1"/>
  <c r="A13" i="20" s="1"/>
  <c r="A10" i="2" l="1"/>
  <c r="A13" i="19" s="1"/>
  <c r="A14" i="19" s="1"/>
  <c r="A15" i="19" s="1"/>
  <c r="A16" i="19" s="1"/>
  <c r="A17" i="19" s="1"/>
  <c r="A5" i="19"/>
  <c r="A6" i="19" s="1"/>
  <c r="A7" i="19" s="1"/>
  <c r="A8" i="19" l="1"/>
  <c r="A11" i="2"/>
  <c r="A9" i="19" l="1"/>
  <c r="A10" i="19" s="1"/>
  <c r="A12" i="2"/>
  <c r="A5" i="13"/>
  <c r="A6" i="13" s="1"/>
  <c r="A7" i="13" l="1"/>
  <c r="A8" i="13" s="1"/>
  <c r="A9" i="13" s="1"/>
  <c r="A10" i="13" s="1"/>
  <c r="A11" i="13" s="1"/>
  <c r="A12" i="13" s="1"/>
  <c r="A13" i="2"/>
  <c r="A14" i="2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14" i="13"/>
  <c r="A15" i="13" s="1"/>
  <c r="A16" i="13" s="1"/>
  <c r="A17" i="13" s="1"/>
  <c r="A18" i="13" s="1"/>
  <c r="A19" i="13" s="1"/>
  <c r="A20" i="13" s="1"/>
  <c r="A21" i="13" l="1"/>
  <c r="A22" i="13"/>
  <c r="A4" i="16"/>
  <c r="A5" i="16" s="1"/>
  <c r="A6" i="16" s="1"/>
  <c r="A7" i="16" s="1"/>
  <c r="A8" i="16" s="1"/>
</calcChain>
</file>

<file path=xl/sharedStrings.xml><?xml version="1.0" encoding="utf-8"?>
<sst xmlns="http://schemas.openxmlformats.org/spreadsheetml/2006/main" count="476" uniqueCount="347">
  <si>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</si>
  <si>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</si>
  <si>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</si>
  <si>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</si>
  <si>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</si>
  <si>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</si>
  <si>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</si>
  <si>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</si>
  <si>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</si>
  <si>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</si>
  <si>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</si>
  <si>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</si>
  <si>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</si>
  <si>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</si>
  <si>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</si>
  <si>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</si>
  <si>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</si>
  <si>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</si>
  <si>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</si>
  <si>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</si>
  <si>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</si>
  <si>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</si>
  <si>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</si>
  <si>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</si>
  <si>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</si>
  <si>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</si>
  <si>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</si>
  <si>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</si>
  <si>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</si>
  <si>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</si>
  <si>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</si>
  <si>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</si>
  <si>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</si>
  <si>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</si>
  <si>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</si>
  <si>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</si>
  <si>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</si>
  <si>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</si>
  <si>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</si>
  <si>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</si>
  <si>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</si>
  <si>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</si>
  <si>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</si>
  <si>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</si>
  <si>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</si>
  <si>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</si>
  <si>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</si>
  <si>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</si>
  <si>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</si>
  <si>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</si>
  <si>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</si>
  <si>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</si>
  <si>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</si>
  <si>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</si>
  <si>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</si>
  <si>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</si>
  <si>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</si>
  <si>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</si>
  <si>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</si>
  <si>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</si>
  <si>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</si>
  <si>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</si>
  <si>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</si>
  <si>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</si>
  <si>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</si>
  <si>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</si>
  <si>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</si>
  <si>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</si>
  <si>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</si>
  <si>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</si>
  <si>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</si>
  <si>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</si>
  <si>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</si>
  <si>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</si>
  <si>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</si>
  <si>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</si>
  <si>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</si>
  <si>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</si>
  <si>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</si>
  <si>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</si>
  <si>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</si>
  <si>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</si>
  <si>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</si>
  <si>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</si>
  <si>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</si>
  <si>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</si>
  <si>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</si>
  <si>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</si>
  <si>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</si>
  <si>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</si>
  <si>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</si>
  <si>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</si>
  <si>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</si>
  <si>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</si>
  <si>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</si>
  <si>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</si>
  <si>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</si>
  <si>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</si>
  <si>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</si>
  <si>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</si>
  <si>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</si>
  <si>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</si>
  <si>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</si>
  <si>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</si>
  <si>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</si>
  <si>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</si>
  <si>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</si>
  <si>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</si>
  <si>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</si>
  <si>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</si>
  <si>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</si>
  <si>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</si>
  <si>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</si>
  <si>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</si>
  <si>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</si>
  <si>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</si>
  <si>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</si>
  <si>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R0</t>
  </si>
  <si>
    <t>15.7 Amend: Optical Camera Communications (OCC)</t>
  </si>
  <si>
    <t>Consolodated Comment work (status, review, resolve)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</si>
  <si>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</si>
  <si>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</si>
  <si>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</si>
  <si>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</si>
  <si>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</si>
  <si>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</si>
  <si>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</si>
  <si>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</si>
  <si>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</si>
  <si>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</si>
  <si>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</si>
  <si>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</si>
  <si>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</si>
  <si>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
NG-
SUN PHYs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</si>
  <si>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</si>
  <si>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</si>
  <si>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</si>
  <si>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</si>
  <si>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</si>
  <si>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</si>
  <si>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</si>
  <si>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</si>
  <si>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</si>
  <si>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</si>
  <si>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</si>
  <si>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</si>
  <si>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</si>
  <si>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Jnt/Rec
See 802
Cal.</t>
  </si>
  <si>
    <t>IG
Access</t>
  </si>
  <si>
    <t>SC WNG
(Virtual Rm 1)</t>
  </si>
  <si>
    <t xml:space="preserve">Dinner on
your own
</t>
  </si>
  <si>
    <t>Joint
.15 /.11
Coex.</t>
  </si>
  <si>
    <t>Clint Claplin</t>
  </si>
  <si>
    <t>Breakout planning and meeting logistics</t>
  </si>
  <si>
    <t>Verso</t>
  </si>
  <si>
    <t xml:space="preserve">Editor's review </t>
  </si>
  <si>
    <t>Times in Central Eastern Daylight Time (EDT) GMT-4</t>
  </si>
  <si>
    <t>Monday 09-Sept PM1: TG Opening; Status, review and preparation; comment resolution</t>
  </si>
  <si>
    <t>Monday 09-Sept PM2: Comment Resolution (group)</t>
  </si>
  <si>
    <t>Tuesday 10-Sept AM1: Comment Resolution (group)</t>
  </si>
  <si>
    <t>Tuesday 10-Sept PM1: Comment Resolution (group)</t>
  </si>
  <si>
    <t>Thursday 12-Sept AM2: Status, review and comment resolution</t>
  </si>
  <si>
    <t xml:space="preserve">Thursday 12-Sept PM1: More comment resoluition, TG closing </t>
  </si>
  <si>
    <t>Thursday 12-Sept PM2: Working Group Closing</t>
  </si>
  <si>
    <t>152nd IEEE 802.15 WSN SESSION</t>
  </si>
  <si>
    <t>Hilton - Waikoloa, HI</t>
  </si>
  <si>
    <t>SATURDAY</t>
  </si>
  <si>
    <t>802 WIRELESS
OPENING MEETING</t>
  </si>
  <si>
    <t>TG4ac
Privacy</t>
  </si>
  <si>
    <t>IG NG-OWC</t>
  </si>
  <si>
    <t>TG9a
EDHOC KMP</t>
  </si>
  <si>
    <t>802.15 WG
Prep</t>
  </si>
  <si>
    <t>802 Wireless
Chairs
Standing Committee</t>
  </si>
  <si>
    <t>TG4ae
Ascon
Crypt Alg</t>
  </si>
  <si>
    <t>TG4me
Revision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</si>
  <si>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</si>
  <si>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</si>
  <si>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</si>
  <si>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</si>
  <si>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</si>
  <si>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</si>
  <si>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</si>
  <si>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</si>
  <si>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</si>
  <si>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</si>
  <si>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</si>
  <si>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</si>
  <si>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</si>
  <si>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</si>
  <si>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</si>
  <si>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</si>
  <si>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Wednesday 11-Sept PM2: Comment Resolution (group)</t>
  </si>
  <si>
    <t>Wednesday 11-Sept PM1: Status, review and comment resolution</t>
  </si>
  <si>
    <t>1.10</t>
  </si>
  <si>
    <t>Status of consolodated comments, assignment shuffling.updates</t>
  </si>
  <si>
    <t>Xiliang Luo</t>
  </si>
  <si>
    <t>https://mentor.ieee.org/802.15/dcn/24/15-24-0452-00-04ab-proposed-resolutions-for-cid-93-174-etc.docx</t>
  </si>
  <si>
    <t>15-24-0452</t>
  </si>
  <si>
    <t>UTC-time</t>
  </si>
  <si>
    <t>Honolulu</t>
  </si>
  <si>
    <t>Montréal</t>
  </si>
  <si>
    <t>Berlin</t>
  </si>
  <si>
    <t>Beijing</t>
  </si>
  <si>
    <t>Tokyo, Seoul</t>
  </si>
  <si>
    <t>AM2</t>
  </si>
  <si>
    <t>AM1</t>
  </si>
  <si>
    <t>Lunch</t>
  </si>
  <si>
    <t>PM1</t>
  </si>
  <si>
    <t>PM2</t>
  </si>
  <si>
    <t>PM3</t>
  </si>
  <si>
    <t>Minutes of July Plenary</t>
  </si>
  <si>
    <t>https://mentor.ieee.org/802.15/dcn/24/15-24-0472-00-04ab-tg4ab-jul-plenary-mins.docx</t>
  </si>
  <si>
    <t>https://mentor.ieee.org/802.15/dcn/24/15-24-0463-00-04ab-tg4ab-conf-call-mins-jul-to-sep-2024.docx</t>
  </si>
  <si>
    <t>https://mentor.ieee.org/802.15/dcn/24/15-24-0473-00-04ab-tg4ab-meeting-slides.pptx</t>
  </si>
  <si>
    <t>15-24-0473</t>
  </si>
  <si>
    <t>15-24-0371</t>
  </si>
  <si>
    <t>Title</t>
  </si>
  <si>
    <t>Author (Affiliation)</t>
  </si>
  <si>
    <t>Uploaded (ET)</t>
  </si>
  <si>
    <t>URL</t>
  </si>
  <si>
    <t>Draft 1.0 Proposed LE PHY Comments Resolution</t>
  </si>
  <si>
    <t>https://mentor.ieee.org/802.15/dcn/24/15-24-0457-01-04ab-draft-1-0-proposed-le-phy-comments-resolution.docx</t>
  </si>
  <si>
    <t>https://mentor.ieee.org/802.15/dcn/24/15-24-0471-00-04ab-proposed-resolutions-for-cid-192-198.docx</t>
  </si>
  <si>
    <t>https://mentor.ieee.org/802.15/dcn/24/15-24-0470-00-04ab-proposed-resolution-for-cid-187.docx</t>
  </si>
  <si>
    <t>https://mentor.ieee.org/802.15/dcn/24/15-24-0469-00-04ab-further-proposal-on-mms-in-automotive-use-case.pptx</t>
  </si>
  <si>
    <t>Draft 1.0 Comment Resolution</t>
  </si>
  <si>
    <t>https://mentor.ieee.org/802.15/dcn/24/15-24-0462-00-04ab-draft-1-0-comment-resolution.docx</t>
  </si>
  <si>
    <t>Discussions on CID 965 and 1421</t>
  </si>
  <si>
    <t>https://mentor.ieee.org/802.15/dcn/24/15-24-0455-00-04ab-discussions-on-cid-965-and-1421.pptx</t>
  </si>
  <si>
    <t>Sensing related comments resolution part 2</t>
  </si>
  <si>
    <t>https://mentor.ieee.org/802.15/dcn/24/15-24-0454-00-04ab-sensing-related-comments-resolution-part-2.docx</t>
  </si>
  <si>
    <t>Proposed Resolutions for CID 93, 174, etc.</t>
  </si>
  <si>
    <t>DCN</t>
  </si>
  <si>
    <t>Rev</t>
  </si>
  <si>
    <t>ad hoc room</t>
  </si>
  <si>
    <t xml:space="preserve">802.18nd adhoc </t>
  </si>
  <si>
    <t>JTC1
802.24
ad hoc</t>
  </si>
  <si>
    <t>802.18 / ad hoc</t>
  </si>
  <si>
    <t>Panpan</t>
  </si>
  <si>
    <t>15-24-0462</t>
  </si>
  <si>
    <t>Comment Resolutions</t>
  </si>
  <si>
    <t>15-24-0458</t>
  </si>
  <si>
    <t>One to many comments</t>
  </si>
  <si>
    <t>Jinjing</t>
  </si>
  <si>
    <t>Larry</t>
  </si>
  <si>
    <t>Comment Assignment and Logistics</t>
  </si>
  <si>
    <t>Sept 2024 802 PlenarySession</t>
  </si>
  <si>
    <t>Hawaii</t>
  </si>
  <si>
    <t>https://mentor.ieee.org/802.15/dcn/24/15-24-0371-13-04ab-consolidated-comments-draft-1-0.xlsm</t>
  </si>
  <si>
    <t>Minutes of Conference Calls July through Sept</t>
  </si>
  <si>
    <t>Carlos</t>
  </si>
  <si>
    <t>Riku</t>
  </si>
  <si>
    <t>Non-interleave MMS</t>
  </si>
  <si>
    <t>Bin Qian</t>
  </si>
  <si>
    <t>15-24-0457</t>
  </si>
  <si>
    <t>15-24-0471</t>
  </si>
  <si>
    <t>15-24-0470</t>
  </si>
  <si>
    <t>15-24-0469</t>
  </si>
  <si>
    <t>15-24-0455</t>
  </si>
  <si>
    <t>15-24-0454</t>
  </si>
  <si>
    <t>Agenda Discussion</t>
  </si>
  <si>
    <t>Alex</t>
  </si>
  <si>
    <t>Contribution 2</t>
  </si>
  <si>
    <t>https://mentor.ieee.org/802.15/dcn/24/15-24-0452-01-04ab-proposed-resolutions-for-cid-93-174-etc.docx</t>
  </si>
  <si>
    <t>https://mentor.ieee.org/802.15/dcn/24/15-24-0458-02-04ab-proposed-resolution-for-one-to-many-ranging-related-cids.docx</t>
  </si>
  <si>
    <t>Hongwon </t>
  </si>
  <si>
    <t>Proposed Resolution for Hyper Block - Bitmap-based block scheduling</t>
  </si>
  <si>
    <t>Proposed Resolution for MMS - Public part 1</t>
  </si>
  <si>
    <t>Comment reassigment</t>
  </si>
  <si>
    <t>https://mentor.ieee.org/802.15/dcn/24/15-24-0491-01-04ab-lb207-d01-comment-resolution-reassignment-requests.docx</t>
  </si>
  <si>
    <t>15-24-0491</t>
  </si>
  <si>
    <t>Comment reassigment (continued)</t>
  </si>
  <si>
    <t>Sensing Comments</t>
  </si>
  <si>
    <t>Pooria</t>
  </si>
  <si>
    <t>15-24-0449</t>
  </si>
  <si>
    <t>Comment resolutoin CID 15</t>
  </si>
  <si>
    <t>Rojan</t>
  </si>
  <si>
    <t>https://mentor.ieee.org/802.15/dcn/24/15-24-0491-02-04ab-lb207-d01-comment-resolution-reassignment-requests.docx</t>
  </si>
  <si>
    <t>15-24-0479</t>
  </si>
  <si>
    <t>15-24-0497</t>
  </si>
  <si>
    <t>https://mentor.ieee.org/802.15/dcn/24/15-24-0449-00-04ab-discussion-on-cid-15.pptx</t>
  </si>
  <si>
    <t>15-24-0478</t>
  </si>
  <si>
    <t>15-24-0477</t>
  </si>
  <si>
    <t>15-24-0496</t>
  </si>
  <si>
    <t>15-24-0494</t>
  </si>
  <si>
    <t>https://mentor.ieee.org/802.15/dcn/24/15-24-0494-00-04ab-lb207-d01-comment-resolution-accept-as-proposed-cids-42-79-117-119-120-121-123-124-159-173-303-487-498-502-1159-1160-1175-1197-1212-1222-1306-1337-1338-1339-1398.docx</t>
  </si>
  <si>
    <t>15-24-0407</t>
  </si>
  <si>
    <t>https://mentor.ieee.org/802.15/dcn/24/15-24-0407-02-04ab-proposed-resolution-for-cid-988.docx</t>
  </si>
  <si>
    <t>Proposed Resolution for CID 988</t>
  </si>
  <si>
    <t>https://mentor.ieee.org/802.15/dcn/24/15-24-0478-01-04ab-proposed-resolution-for-hyper-block-bitmap-based-block-scheduling.docx</t>
  </si>
  <si>
    <t xml:space="preserve">Comment resolutions -- Accept as proposed </t>
  </si>
  <si>
    <t>Note: Meeting extended 10 minutes by unanimous consent</t>
  </si>
  <si>
    <t>Pending</t>
  </si>
  <si>
    <t>15-24-0502</t>
  </si>
  <si>
    <t>Li-Hsiang Sun</t>
  </si>
  <si>
    <t>MMS DS-TWR reporting and avoidance of clock attack</t>
  </si>
  <si>
    <t>https://mentor.ieee.org/802.15/dcn/24/15-24-0505-00-04ab-proposed-resolutions-for-common-message-fields.docx</t>
  </si>
  <si>
    <t>15-24-0505</t>
  </si>
  <si>
    <t>Proposed resolutions for common message fields</t>
  </si>
  <si>
    <t>https://mentor.ieee.org/802.15/dcn/24/15-24-0458-03-04ab-proposed-resolution-for-one-to-many-ranging-related-cids.docx</t>
  </si>
  <si>
    <t>One to many comments (continued)</t>
  </si>
  <si>
    <t>https://mentor.ieee.org/802.15/dcn/24/15-24-0477-00-04ab-proposed-resolution-for-hyper-block-comments.docx</t>
  </si>
  <si>
    <t xml:space="preserve">Wenzheng Li </t>
  </si>
  <si>
    <t xml:space="preserve">Proposed resolutions for CID 192,198	</t>
  </si>
  <si>
    <t xml:space="preserve">Proposed resolution for CID 187	</t>
  </si>
  <si>
    <t xml:space="preserve">Further proposal on MMS in automotive use case	</t>
  </si>
  <si>
    <t>8.13</t>
  </si>
  <si>
    <t>https://mentor.ieee.org/802.15/dcn/24/15-24-0462-01-04ab-draft-1-0-comment-resolution.docx</t>
  </si>
  <si>
    <t>https://mentor.ieee.org/802.15/dcn/24/15-24-0496-00-04ab-proposed-resolutions-for-report-compact-frame-part-1.docx</t>
  </si>
  <si>
    <t>Proposed Resolutions for common message fields</t>
  </si>
  <si>
    <t>Proposed Resolution for Hyper-block comments</t>
  </si>
  <si>
    <t xml:space="preserve">Proposed resolutions for Report Compact frame part-1	</t>
  </si>
  <si>
    <t>https://mentor.ieee.org/802.15/dcn/24/15-24-0515-00-04ab-proposed-comments-resolution-for-15-4ab-d1-0-sensing-comments.docx</t>
  </si>
  <si>
    <t>15-24-0515</t>
  </si>
  <si>
    <t>https://mentor.ieee.org/802.15/dcn/24/15-24-0497-02-04ab-lb207-d01-comment-resolution-rejects-cids-41-43-44-54-427-458-459-472-473-475-479-489-542-545-558-566-656-879-880-988-994-1003-1008-1340-1360.docx</t>
  </si>
  <si>
    <t>https://mentor.ieee.org/802.15/dcn/24/15-24-0479-02-04ab-proposed-resolution-for-mms-public-part-1.docx</t>
  </si>
  <si>
    <t xml:space="preserve">Youngwan </t>
  </si>
  <si>
    <t>Proposed comments resolutions - hyper block overlappinig parameters</t>
  </si>
  <si>
    <t>https://mentor.ieee.org/802.15/dcn/24/15-24-0508-00-04ab-proposed-comments-resolutions-hyper-block-overlappinig-parameters.docx</t>
  </si>
  <si>
    <t>15-24-0508</t>
  </si>
  <si>
    <t>15-24-0441</t>
  </si>
  <si>
    <t>https://mentor.ieee.org/802.15/dcn/24/15-24-0441-00-04ab-draft-1-0-nb-phy-related-comments-resolution-cid-980-981-989.docx</t>
  </si>
  <si>
    <t>PHY Related Comments Resolution-CID 980 981 989</t>
  </si>
  <si>
    <t>Continuation of comment resolutions</t>
  </si>
  <si>
    <t>15-24-0506, 15-24-0516</t>
  </si>
  <si>
    <t>7.10</t>
  </si>
  <si>
    <t>MMS Public comments, update</t>
  </si>
  <si>
    <t>Hongwon</t>
  </si>
  <si>
    <t>https://mentor.ieee.org/802.15/dcn/24/15-24-0479-03-04ab-proposed-resolution-for-mms-public-part-1.docx</t>
  </si>
  <si>
    <t>Standby Request/contribution topic</t>
  </si>
  <si>
    <t xml:space="preserve">CIDs: 93, 174, 664, 884, 1376 </t>
  </si>
  <si>
    <t>https://mentor.ieee.org/802.15/dcn/24/15-24-0452-02-04ab-proposed-resolutions-for-cid-93-174-etc.docx</t>
  </si>
  <si>
    <t>https://mentor.ieee.org/802.15/dcn/24/15-24-0535-00-006a-overview-of-6ma-mac-specification.pptx</t>
  </si>
  <si>
    <t>https://mentor.ieee.org/802.15/dcn/24/15-24-0502-01-04ab-mms-ds-twr-reporting-and-avoidance-of-clock-attack.pptx</t>
  </si>
  <si>
    <t>15-24-0532</t>
  </si>
  <si>
    <t>Motion Text</t>
  </si>
  <si>
    <t>Motion #</t>
  </si>
  <si>
    <t>Yes</t>
  </si>
  <si>
    <t>No</t>
  </si>
  <si>
    <t>Abstain</t>
  </si>
  <si>
    <t>7.3.1</t>
  </si>
  <si>
    <t>7.3.2</t>
  </si>
  <si>
    <t xml:space="preserve">Adopt a specific configuration of an 802.15.4 channel access mechanism to achive LBT when operating O-QPSK with NBA in the U-NII-3 and U-NII-5 bands. </t>
  </si>
  <si>
    <t>Adopt the specific channel access parameter values and text changes in Document 15-24-0407-04</t>
  </si>
  <si>
    <t>Moved</t>
  </si>
  <si>
    <t>2nd</t>
  </si>
  <si>
    <t>Comment resolutions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</si>
</sst>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69" formatCode="[$-409]h:mm\ AM/PM;@"/>
    <numFmt numFmtId="171" formatCode="dd\-mmm\-yyyy\ hh:mm:ss"/>
  </numFmts>
  <fonts count="7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b/>
      <u/>
      <sz val="8"/>
      <color rgb="FF0000FF"/>
      <name val="Arial"/>
      <family val="2"/>
    </font>
    <font>
      <u/>
      <sz val="10"/>
      <color indexed="12"/>
      <name val="Arial"/>
      <family val="2"/>
    </font>
    <font>
      <sz val="10.5"/>
      <color rgb="FF1F497D"/>
      <name val="Calibri"/>
      <family val="2"/>
    </font>
    <font>
      <sz val="10"/>
      <color rgb="FF242424"/>
      <name val="Malgun Gothic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/>
    <xf numFmtId="164" fontId="49" fillId="18" borderId="4" xfId="11" applyFont="1" applyFill="1" applyBorder="1" applyAlignment="1">
      <alignment horizontal="center" vertical="center" wrapText="1"/>
    </xf>
    <xf numFmtId="164" fontId="49" fillId="18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horizontal="center" vertical="center" wrapText="1"/>
    </xf>
    <xf numFmtId="164" fontId="49" fillId="18" borderId="6" xfId="11" applyFont="1" applyFill="1" applyBorder="1" applyAlignment="1">
      <alignment horizontal="center" vertical="center" wrapText="1"/>
    </xf>
    <xf numFmtId="164" fontId="49" fillId="18" borderId="5" xfId="11" applyFont="1" applyFill="1" applyBorder="1" applyAlignment="1">
      <alignment horizontal="center" vertical="center" wrapText="1"/>
    </xf>
    <xf numFmtId="164" fontId="49" fillId="18" borderId="10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46" fillId="4" borderId="4" xfId="11" applyFont="1" applyFill="1" applyBorder="1" applyAlignment="1">
      <alignment horizontal="center" vertical="center" wrapText="1"/>
    </xf>
    <xf numFmtId="164" fontId="46" fillId="4" borderId="0" xfId="11" applyFont="1" applyFill="1" applyAlignment="1">
      <alignment horizontal="center" vertical="center" wrapText="1"/>
    </xf>
    <xf numFmtId="164" fontId="46" fillId="4" borderId="3" xfId="11" applyFont="1" applyFill="1" applyBorder="1" applyAlignment="1">
      <alignment horizontal="center" vertical="center" wrapText="1"/>
    </xf>
    <xf numFmtId="164" fontId="46" fillId="4" borderId="6" xfId="11" applyFont="1" applyFill="1" applyBorder="1" applyAlignment="1">
      <alignment horizontal="center" vertical="center" wrapText="1"/>
    </xf>
    <xf numFmtId="164" fontId="46" fillId="4" borderId="5" xfId="11" applyFont="1" applyFill="1" applyBorder="1" applyAlignment="1">
      <alignment horizontal="center" vertical="center" wrapText="1"/>
    </xf>
    <xf numFmtId="164" fontId="46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46" fillId="4" borderId="2" xfId="11" applyFont="1" applyFill="1" applyBorder="1" applyAlignment="1">
      <alignment horizontal="center" vertical="center" wrapText="1"/>
    </xf>
    <xf numFmtId="164" fontId="46" fillId="4" borderId="1" xfId="11" applyFont="1" applyFill="1" applyBorder="1" applyAlignment="1">
      <alignment horizontal="center" vertical="center" wrapText="1"/>
    </xf>
    <xf numFmtId="164" fontId="46" fillId="4" borderId="8" xfId="1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61" fillId="24" borderId="17" xfId="11" applyNumberFormat="1" applyFont="1" applyFill="1" applyBorder="1" applyAlignment="1">
      <alignment horizontal="center" vertical="center"/>
    </xf>
    <xf numFmtId="166" fontId="61" fillId="24" borderId="22" xfId="11" applyNumberFormat="1" applyFont="1" applyFill="1" applyBorder="1" applyAlignment="1">
      <alignment horizontal="center" vertical="center"/>
    </xf>
    <xf numFmtId="166" fontId="61" fillId="24" borderId="18" xfId="11" applyNumberFormat="1" applyFont="1" applyFill="1" applyBorder="1" applyAlignment="1">
      <alignment horizontal="center" vertical="center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164" fontId="62" fillId="25" borderId="11" xfId="11" applyFont="1" applyFill="1" applyBorder="1" applyAlignment="1">
      <alignment horizontal="center" vertical="center" wrapText="1"/>
    </xf>
    <xf numFmtId="164" fontId="62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164" fontId="56" fillId="24" borderId="11" xfId="11" applyFont="1" applyFill="1" applyBorder="1" applyAlignment="1">
      <alignment horizontal="center" vertical="center" wrapText="1"/>
    </xf>
    <xf numFmtId="164" fontId="56" fillId="24" borderId="9" xfId="11" applyFont="1" applyFill="1" applyBorder="1" applyAlignment="1">
      <alignment horizontal="center" vertical="center" wrapText="1"/>
    </xf>
    <xf numFmtId="164" fontId="56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38" fillId="18" borderId="3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49" fillId="18" borderId="2" xfId="11" applyFont="1" applyFill="1" applyBorder="1" applyAlignment="1">
      <alignment horizontal="center" vertical="center" wrapText="1"/>
    </xf>
    <xf numFmtId="164" fontId="49" fillId="18" borderId="1" xfId="11" applyFont="1" applyFill="1" applyBorder="1" applyAlignment="1">
      <alignment horizontal="center" vertical="center" wrapText="1"/>
    </xf>
    <xf numFmtId="164" fontId="49" fillId="18" borderId="8" xfId="11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164" fontId="64" fillId="4" borderId="2" xfId="11" applyFont="1" applyFill="1" applyBorder="1" applyAlignment="1">
      <alignment horizontal="left" vertical="center"/>
    </xf>
    <xf numFmtId="164" fontId="64" fillId="4" borderId="1" xfId="11" applyFont="1" applyFill="1" applyBorder="1" applyAlignment="1">
      <alignment horizontal="left" vertical="center"/>
    </xf>
    <xf numFmtId="164" fontId="64" fillId="4" borderId="8" xfId="11" applyFont="1" applyFill="1" applyBorder="1" applyAlignment="1">
      <alignment horizontal="left" vertical="center"/>
    </xf>
    <xf numFmtId="164" fontId="64" fillId="4" borderId="4" xfId="11" applyFont="1" applyFill="1" applyBorder="1" applyAlignment="1">
      <alignment horizontal="left" vertical="center"/>
    </xf>
    <xf numFmtId="164" fontId="64" fillId="4" borderId="0" xfId="11" applyFont="1" applyFill="1" applyAlignment="1">
      <alignment horizontal="left" vertical="center"/>
    </xf>
    <xf numFmtId="164" fontId="64" fillId="4" borderId="3" xfId="11" applyFont="1" applyFill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4" fillId="22" borderId="4" xfId="11" applyFont="1" applyFill="1" applyBorder="1" applyAlignment="1">
      <alignment horizontal="left" vertical="center"/>
    </xf>
    <xf numFmtId="164" fontId="64" fillId="22" borderId="0" xfId="11" applyFont="1" applyFill="1" applyAlignment="1">
      <alignment horizontal="left" vertical="center"/>
    </xf>
    <xf numFmtId="164" fontId="64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4" fillId="19" borderId="4" xfId="11" applyFont="1" applyFill="1" applyBorder="1" applyAlignment="1">
      <alignment horizontal="left" vertical="center"/>
    </xf>
    <xf numFmtId="164" fontId="64" fillId="19" borderId="0" xfId="11" applyFont="1" applyFill="1" applyAlignment="1">
      <alignment horizontal="left" vertical="center"/>
    </xf>
    <xf numFmtId="164" fontId="64" fillId="19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18" borderId="0" xfId="11" applyFont="1" applyFill="1" applyAlignment="1">
      <alignment horizontal="center" vertical="center" wrapText="1"/>
    </xf>
    <xf numFmtId="164" fontId="66" fillId="18" borderId="3" xfId="11" applyFont="1" applyFill="1" applyBorder="1" applyAlignment="1">
      <alignment horizontal="center" vertical="center" wrapText="1"/>
    </xf>
    <xf numFmtId="164" fontId="66" fillId="3" borderId="1" xfId="11" applyFont="1" applyFill="1" applyBorder="1" applyAlignment="1">
      <alignment horizontal="center" vertical="center" wrapText="1"/>
    </xf>
    <xf numFmtId="164" fontId="66" fillId="3" borderId="8" xfId="11" applyFont="1" applyFill="1" applyBorder="1" applyAlignment="1">
      <alignment horizontal="center" vertical="center" wrapText="1"/>
    </xf>
    <xf numFmtId="164" fontId="66" fillId="3" borderId="0" xfId="11" applyFont="1" applyFill="1" applyAlignment="1">
      <alignment horizontal="center" vertical="center" wrapText="1"/>
    </xf>
    <xf numFmtId="164" fontId="66" fillId="3" borderId="3" xfId="11" applyFont="1" applyFill="1" applyBorder="1" applyAlignment="1">
      <alignment horizontal="center" vertical="center" wrapText="1"/>
    </xf>
    <xf numFmtId="164" fontId="66" fillId="3" borderId="5" xfId="11" applyFont="1" applyFill="1" applyBorder="1" applyAlignment="1">
      <alignment horizontal="center" vertical="center" wrapText="1"/>
    </xf>
    <xf numFmtId="164" fontId="66" fillId="3" borderId="10" xfId="11" applyFont="1" applyFill="1" applyBorder="1" applyAlignment="1">
      <alignment horizontal="center" vertical="center" wrapText="1"/>
    </xf>
    <xf numFmtId="164" fontId="48" fillId="6" borderId="2" xfId="11" applyFont="1" applyFill="1" applyBorder="1" applyAlignment="1">
      <alignment horizontal="center" vertical="center" wrapText="1"/>
    </xf>
    <xf numFmtId="164" fontId="48" fillId="6" borderId="1" xfId="11" applyFont="1" applyFill="1" applyBorder="1" applyAlignment="1">
      <alignment horizontal="center" vertical="center" wrapText="1"/>
    </xf>
    <xf numFmtId="164" fontId="48" fillId="6" borderId="8" xfId="11" applyFont="1" applyFill="1" applyBorder="1" applyAlignment="1">
      <alignment horizontal="center" vertical="center" wrapText="1"/>
    </xf>
    <xf numFmtId="164" fontId="48" fillId="6" borderId="4" xfId="11" applyFont="1" applyFill="1" applyBorder="1" applyAlignment="1">
      <alignment horizontal="center" vertical="center" wrapText="1"/>
    </xf>
    <xf numFmtId="164" fontId="48" fillId="6" borderId="0" xfId="11" applyFont="1" applyFill="1" applyAlignment="1">
      <alignment horizontal="center" vertical="center" wrapText="1"/>
    </xf>
    <xf numFmtId="164" fontId="48" fillId="6" borderId="3" xfId="11" applyFont="1" applyFill="1" applyBorder="1" applyAlignment="1">
      <alignment horizontal="center" vertical="center" wrapText="1"/>
    </xf>
    <xf numFmtId="164" fontId="48" fillId="6" borderId="6" xfId="11" applyFont="1" applyFill="1" applyBorder="1" applyAlignment="1">
      <alignment horizontal="center" vertical="center" wrapText="1"/>
    </xf>
    <xf numFmtId="164" fontId="48" fillId="6" borderId="5" xfId="11" applyFont="1" applyFill="1" applyBorder="1" applyAlignment="1">
      <alignment horizontal="center" vertical="center" wrapText="1"/>
    </xf>
    <xf numFmtId="164" fontId="48" fillId="6" borderId="10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9" fillId="15" borderId="11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4" fillId="20" borderId="0" xfId="11" applyFont="1" applyFill="1" applyAlignment="1">
      <alignment horizontal="left" vertical="center" indent="1"/>
    </xf>
    <xf numFmtId="164" fontId="51" fillId="20" borderId="0" xfId="11" applyFont="1" applyFill="1" applyAlignment="1">
      <alignment vertical="center"/>
    </xf>
    <xf numFmtId="164" fontId="52" fillId="20" borderId="0" xfId="11" applyFont="1" applyFill="1" applyAlignment="1">
      <alignment vertical="center"/>
    </xf>
    <xf numFmtId="164" fontId="52" fillId="20" borderId="3" xfId="11" applyFont="1" applyFill="1" applyBorder="1" applyAlignment="1">
      <alignment vertical="center"/>
    </xf>
    <xf numFmtId="164" fontId="54" fillId="20" borderId="0" xfId="11" applyFont="1" applyFill="1" applyAlignment="1">
      <alignment vertical="center"/>
    </xf>
    <xf numFmtId="164" fontId="54" fillId="20" borderId="3" xfId="11" applyFont="1" applyFill="1" applyBorder="1" applyAlignment="1">
      <alignment horizontal="left" vertical="center" indent="1"/>
    </xf>
    <xf numFmtId="164" fontId="55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5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7" fillId="20" borderId="6" xfId="11" applyFont="1" applyFill="1" applyBorder="1" applyAlignment="1">
      <alignment vertical="center"/>
    </xf>
    <xf numFmtId="164" fontId="53" fillId="20" borderId="5" xfId="11" applyFont="1" applyFill="1" applyBorder="1" applyAlignment="1">
      <alignment vertical="center"/>
    </xf>
    <xf numFmtId="164" fontId="54" fillId="20" borderId="5" xfId="11" applyFont="1" applyFill="1" applyBorder="1" applyAlignment="1">
      <alignment horizontal="left" vertical="center" indent="1"/>
    </xf>
    <xf numFmtId="164" fontId="54" fillId="20" borderId="10" xfId="11" applyFont="1" applyFill="1" applyBorder="1" applyAlignment="1">
      <alignment horizontal="left" vertical="center" indent="1"/>
    </xf>
    <xf numFmtId="164" fontId="50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7" fillId="14" borderId="0" xfId="11" applyFont="1" applyFill="1" applyAlignment="1">
      <alignment horizontal="right" vertical="center"/>
    </xf>
    <xf numFmtId="164" fontId="58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3" fillId="25" borderId="1" xfId="11" applyFont="1" applyFill="1" applyBorder="1" applyAlignment="1">
      <alignment horizontal="left" vertical="center" indent="2"/>
    </xf>
    <xf numFmtId="164" fontId="64" fillId="25" borderId="1" xfId="11" applyFont="1" applyFill="1" applyBorder="1" applyAlignment="1">
      <alignment vertical="center"/>
    </xf>
    <xf numFmtId="164" fontId="64" fillId="25" borderId="1" xfId="11" applyFont="1" applyFill="1" applyBorder="1" applyAlignment="1">
      <alignment horizontal="center" vertical="center"/>
    </xf>
    <xf numFmtId="164" fontId="64" fillId="25" borderId="8" xfId="11" applyFont="1" applyFill="1" applyBorder="1" applyAlignment="1">
      <alignment vertical="center"/>
    </xf>
    <xf numFmtId="164" fontId="63" fillId="25" borderId="0" xfId="11" applyFont="1" applyFill="1" applyAlignment="1">
      <alignment horizontal="left" indent="2"/>
    </xf>
    <xf numFmtId="164" fontId="65" fillId="25" borderId="0" xfId="11" applyFont="1" applyFill="1"/>
    <xf numFmtId="164" fontId="65" fillId="25" borderId="3" xfId="11" applyFont="1" applyFill="1" applyBorder="1"/>
    <xf numFmtId="164" fontId="64" fillId="25" borderId="5" xfId="11" applyFont="1" applyFill="1" applyBorder="1" applyAlignment="1">
      <alignment horizontal="left" vertical="center" indent="2"/>
    </xf>
    <xf numFmtId="164" fontId="64" fillId="25" borderId="5" xfId="11" applyFont="1" applyFill="1" applyBorder="1" applyAlignment="1">
      <alignment vertical="center"/>
    </xf>
    <xf numFmtId="164" fontId="64" fillId="25" borderId="5" xfId="11" applyFont="1" applyFill="1" applyBorder="1" applyAlignment="1">
      <alignment horizontal="center" vertical="center"/>
    </xf>
    <xf numFmtId="164" fontId="64" fillId="25" borderId="10" xfId="11" applyFont="1" applyFill="1" applyBorder="1" applyAlignment="1">
      <alignment vertical="center"/>
    </xf>
    <xf numFmtId="164" fontId="41" fillId="29" borderId="0" xfId="11" applyFont="1" applyFill="1" applyAlignment="1">
      <alignment horizontal="center" vertical="center" wrapText="1"/>
    </xf>
    <xf numFmtId="164" fontId="49" fillId="18" borderId="3" xfId="11" applyFont="1" applyFill="1" applyBorder="1" applyAlignment="1">
      <alignment vertical="center" wrapText="1"/>
    </xf>
    <xf numFmtId="164" fontId="49" fillId="18" borderId="4" xfId="11" applyFont="1" applyFill="1" applyBorder="1" applyAlignment="1">
      <alignment vertical="center" wrapText="1"/>
    </xf>
    <xf numFmtId="164" fontId="49" fillId="18" borderId="0" xfId="11" applyFont="1" applyFill="1" applyAlignment="1">
      <alignment vertical="center" wrapText="1"/>
    </xf>
    <xf numFmtId="164" fontId="49" fillId="18" borderId="5" xfId="11" applyFont="1" applyFill="1" applyBorder="1" applyAlignment="1">
      <alignment vertical="center" wrapText="1"/>
    </xf>
    <xf numFmtId="164" fontId="64" fillId="7" borderId="4" xfId="11" applyFont="1" applyFill="1" applyBorder="1" applyAlignment="1">
      <alignment horizontal="left" vertical="center"/>
    </xf>
    <xf numFmtId="164" fontId="64" fillId="7" borderId="0" xfId="11" applyFont="1" applyFill="1" applyAlignment="1">
      <alignment horizontal="left" vertical="center"/>
    </xf>
    <xf numFmtId="164" fontId="64" fillId="7" borderId="3" xfId="11" applyFont="1" applyFill="1" applyBorder="1" applyAlignment="1">
      <alignment horizontal="left" vertical="center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4" fillId="23" borderId="4" xfId="11" applyFont="1" applyFill="1" applyBorder="1" applyAlignment="1">
      <alignment horizontal="left" vertical="center"/>
    </xf>
    <xf numFmtId="164" fontId="64" fillId="23" borderId="0" xfId="11" applyFont="1" applyFill="1" applyAlignment="1">
      <alignment horizontal="left" vertical="center"/>
    </xf>
    <xf numFmtId="164" fontId="64" fillId="23" borderId="3" xfId="11" applyFont="1" applyFill="1" applyBorder="1" applyAlignment="1">
      <alignment horizontal="left" vertical="center"/>
    </xf>
    <xf numFmtId="164" fontId="19" fillId="14" borderId="5" xfId="11" applyFont="1" applyFill="1" applyBorder="1" applyAlignment="1">
      <alignment horizontal="center" vertical="center"/>
    </xf>
    <xf numFmtId="164" fontId="64" fillId="30" borderId="6" xfId="11" applyFont="1" applyFill="1" applyBorder="1" applyAlignment="1">
      <alignment horizontal="left" vertical="center"/>
    </xf>
    <xf numFmtId="164" fontId="64" fillId="30" borderId="5" xfId="11" applyFont="1" applyFill="1" applyBorder="1" applyAlignment="1">
      <alignment horizontal="left" vertical="center"/>
    </xf>
    <xf numFmtId="164" fontId="64" fillId="30" borderId="10" xfId="11" applyFont="1" applyFill="1" applyBorder="1" applyAlignment="1">
      <alignment horizontal="left" vertical="center"/>
    </xf>
    <xf numFmtId="0" fontId="67" fillId="24" borderId="19" xfId="12" applyNumberFormat="1" applyFont="1" applyFill="1" applyBorder="1" applyAlignment="1">
      <alignment horizontal="center" vertical="center" wrapText="1"/>
    </xf>
    <xf numFmtId="0" fontId="19" fillId="28" borderId="10" xfId="12" applyNumberFormat="1" applyFont="1" applyFill="1" applyBorder="1" applyAlignment="1">
      <alignment horizontal="center" vertical="center" wrapText="1"/>
    </xf>
    <xf numFmtId="0" fontId="33" fillId="24" borderId="21" xfId="12" applyNumberForma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vertical="center" wrapText="1"/>
    </xf>
    <xf numFmtId="164" fontId="41" fillId="18" borderId="6" xfId="11" applyFont="1" applyFill="1" applyBorder="1" applyAlignment="1">
      <alignment vertical="center" wrapText="1"/>
    </xf>
    <xf numFmtId="164" fontId="39" fillId="15" borderId="9" xfId="11" applyFont="1" applyFill="1" applyBorder="1" applyAlignment="1">
      <alignment horizontal="center" vertical="center" wrapText="1"/>
    </xf>
    <xf numFmtId="164" fontId="39" fillId="15" borderId="7" xfId="11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39" fillId="9" borderId="2" xfId="11" applyFont="1" applyFill="1" applyBorder="1" applyAlignment="1">
      <alignment horizontal="center" vertical="center" wrapText="1"/>
    </xf>
    <xf numFmtId="164" fontId="39" fillId="9" borderId="1" xfId="11" applyFont="1" applyFill="1" applyBorder="1" applyAlignment="1">
      <alignment horizontal="center" vertical="center" wrapText="1"/>
    </xf>
    <xf numFmtId="164" fontId="39" fillId="9" borderId="8" xfId="11" applyFont="1" applyFill="1" applyBorder="1" applyAlignment="1">
      <alignment horizontal="center" vertical="center" wrapText="1"/>
    </xf>
    <xf numFmtId="164" fontId="39" fillId="9" borderId="6" xfId="11" applyFont="1" applyFill="1" applyBorder="1" applyAlignment="1">
      <alignment horizontal="center" vertical="center" wrapText="1"/>
    </xf>
    <xf numFmtId="164" fontId="39" fillId="9" borderId="5" xfId="11" applyFont="1" applyFill="1" applyBorder="1" applyAlignment="1">
      <alignment horizontal="center" vertical="center" wrapText="1"/>
    </xf>
    <xf numFmtId="164" fontId="39" fillId="9" borderId="10" xfId="1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68" fillId="6" borderId="1" xfId="12" applyNumberFormat="1" applyFont="1" applyFill="1" applyBorder="1" applyAlignment="1">
      <alignment horizontal="center" vertical="center" wrapText="1"/>
    </xf>
    <xf numFmtId="0" fontId="68" fillId="6" borderId="8" xfId="12" applyNumberFormat="1" applyFont="1" applyFill="1" applyBorder="1" applyAlignment="1">
      <alignment horizontal="center" vertical="center" wrapText="1"/>
    </xf>
    <xf numFmtId="0" fontId="68" fillId="6" borderId="0" xfId="12" applyNumberFormat="1" applyFont="1" applyFill="1" applyAlignment="1">
      <alignment horizontal="center" vertical="center" wrapText="1"/>
    </xf>
    <xf numFmtId="0" fontId="68" fillId="6" borderId="3" xfId="12" applyNumberFormat="1" applyFont="1" applyFill="1" applyBorder="1" applyAlignment="1">
      <alignment horizontal="center" vertical="center" wrapText="1"/>
    </xf>
    <xf numFmtId="0" fontId="68" fillId="6" borderId="5" xfId="12" applyNumberFormat="1" applyFont="1" applyFill="1" applyBorder="1" applyAlignment="1">
      <alignment horizontal="center" vertical="center" wrapText="1"/>
    </xf>
    <xf numFmtId="0" fontId="68" fillId="6" borderId="10" xfId="12" applyNumberFormat="1" applyFont="1" applyFill="1" applyBorder="1" applyAlignment="1">
      <alignment horizontal="center" vertical="center" wrapText="1"/>
    </xf>
    <xf numFmtId="164" fontId="39" fillId="4" borderId="11" xfId="11" applyFont="1" applyFill="1" applyBorder="1" applyAlignment="1">
      <alignment horizontal="center" vertical="center" wrapText="1"/>
    </xf>
    <xf numFmtId="164" fontId="39" fillId="4" borderId="7" xfId="11" applyFont="1" applyFill="1" applyBorder="1" applyAlignment="1">
      <alignment horizontal="center" vertical="center"/>
    </xf>
    <xf numFmtId="164" fontId="64" fillId="15" borderId="4" xfId="11" applyFont="1" applyFill="1" applyBorder="1" applyAlignment="1">
      <alignment horizontal="left" vertical="center"/>
    </xf>
    <xf numFmtId="164" fontId="64" fillId="15" borderId="0" xfId="11" applyFont="1" applyFill="1" applyAlignment="1">
      <alignment horizontal="left" vertical="center"/>
    </xf>
    <xf numFmtId="164" fontId="64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64" fillId="27" borderId="4" xfId="11" applyFont="1" applyFill="1" applyBorder="1" applyAlignment="1">
      <alignment horizontal="left" vertical="center" wrapText="1"/>
    </xf>
    <xf numFmtId="164" fontId="64" fillId="27" borderId="0" xfId="11" applyFont="1" applyFill="1" applyAlignment="1">
      <alignment horizontal="left" vertical="center"/>
    </xf>
    <xf numFmtId="164" fontId="64" fillId="27" borderId="3" xfId="11" applyFont="1" applyFill="1" applyBorder="1" applyAlignment="1">
      <alignment horizontal="left" vertical="center"/>
    </xf>
    <xf numFmtId="0" fontId="21" fillId="0" borderId="0" xfId="0" quotePrefix="1" applyFont="1" applyAlignment="1">
      <alignment horizontal="right"/>
    </xf>
    <xf numFmtId="169" fontId="0" fillId="0" borderId="0" xfId="0" applyNumberFormat="1"/>
    <xf numFmtId="169" fontId="0" fillId="31" borderId="0" xfId="0" applyNumberFormat="1" applyFill="1"/>
    <xf numFmtId="169" fontId="0" fillId="28" borderId="0" xfId="0" applyNumberFormat="1" applyFill="1"/>
    <xf numFmtId="0" fontId="19" fillId="32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9" fontId="0" fillId="33" borderId="0" xfId="0" applyNumberFormat="1" applyFill="1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169" fontId="0" fillId="24" borderId="0" xfId="0" applyNumberFormat="1" applyFill="1"/>
    <xf numFmtId="0" fontId="69" fillId="0" borderId="0" xfId="0" applyFont="1"/>
    <xf numFmtId="171" fontId="0" fillId="0" borderId="0" xfId="0" applyNumberFormat="1" applyAlignment="1">
      <alignment horizontal="right"/>
    </xf>
    <xf numFmtId="0" fontId="70" fillId="0" borderId="0" xfId="0" applyFont="1"/>
    <xf numFmtId="171" fontId="0" fillId="24" borderId="0" xfId="0" applyNumberFormat="1" applyFill="1" applyAlignment="1">
      <alignment horizontal="right"/>
    </xf>
    <xf numFmtId="0" fontId="0" fillId="24" borderId="0" xfId="0" applyFill="1"/>
    <xf numFmtId="0" fontId="69" fillId="24" borderId="0" xfId="0" applyFont="1" applyFill="1"/>
    <xf numFmtId="0" fontId="71" fillId="0" borderId="0" xfId="0" applyFont="1"/>
    <xf numFmtId="0" fontId="23" fillId="0" borderId="0" xfId="6" applyFill="1"/>
    <xf numFmtId="0" fontId="72" fillId="0" borderId="0" xfId="6" applyFont="1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da3ba4f3974508f2ffdebbf050a15da3" TargetMode="External"/><Relationship Id="rId13" Type="http://schemas.openxmlformats.org/officeDocument/2006/relationships/hyperlink" Target="https://ieeesa.webex.com/ieeesa/j.php?MTID=meadb13f4d4b2b536eaeb6861a0283f5d" TargetMode="External"/><Relationship Id="rId18" Type="http://schemas.openxmlformats.org/officeDocument/2006/relationships/hyperlink" Target="https://ieeesa.webex.com/ieeesa/j.php?MTID=mc0aa610fca1e4c43ea3b3cebac574aec" TargetMode="External"/><Relationship Id="rId3" Type="http://schemas.openxmlformats.org/officeDocument/2006/relationships/hyperlink" Target="https://ieeesa.webex.com/ieeesa/j.php?MTID=mda3ba4f3974508f2ffdebbf050a15da3" TargetMode="External"/><Relationship Id="rId7" Type="http://schemas.openxmlformats.org/officeDocument/2006/relationships/hyperlink" Target="https://ieeesa.webex.com/ieeesa/j.php?MTID=m3eec0484803ec209dbda0f4fb401e13d" TargetMode="External"/><Relationship Id="rId12" Type="http://schemas.openxmlformats.org/officeDocument/2006/relationships/hyperlink" Target="https://ieeesa.webex.com/ieeesa/j.php?MTID=mda3ba4f3974508f2ffdebbf050a15da3" TargetMode="External"/><Relationship Id="rId17" Type="http://schemas.openxmlformats.org/officeDocument/2006/relationships/hyperlink" Target="https://ieeesa.webex.com/ieeesa/j.php?MTID=meadb13f4d4b2b536eaeb6861a0283f5d" TargetMode="External"/><Relationship Id="rId2" Type="http://schemas.openxmlformats.org/officeDocument/2006/relationships/hyperlink" Target="https://ieeesa.webex.com/ieeesa/j.php?MTID=m3eec0484803ec209dbda0f4fb401e13d" TargetMode="External"/><Relationship Id="rId16" Type="http://schemas.openxmlformats.org/officeDocument/2006/relationships/hyperlink" Target="https://ieeesa.webex.com/ieeesa/j.php?MTID=mda3ba4f3974508f2ffdebbf050a15da3" TargetMode="External"/><Relationship Id="rId1" Type="http://schemas.openxmlformats.org/officeDocument/2006/relationships/hyperlink" Target="https://ieeesa.webex.com/ieeesa/j.php?MTID=mda3ba4f3974508f2ffdebbf050a15da3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3eec0484803ec209dbda0f4fb401e13d" TargetMode="External"/><Relationship Id="rId5" Type="http://schemas.openxmlformats.org/officeDocument/2006/relationships/hyperlink" Target="https://ieeesa.webex.com/ieeesa/j.php?MTID=mc0aa610fca1e4c43ea3b3cebac574aec" TargetMode="External"/><Relationship Id="rId15" Type="http://schemas.openxmlformats.org/officeDocument/2006/relationships/hyperlink" Target="https://ieeesa.webex.com/ieeesa/j.php?MTID=m3eec0484803ec209dbda0f4fb401e13d" TargetMode="External"/><Relationship Id="rId10" Type="http://schemas.openxmlformats.org/officeDocument/2006/relationships/hyperlink" Target="https://ieeesa.webex.com/ieeesa/j.php?MTID=mc0aa610fca1e4c43ea3b3cebac574ae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eadb13f4d4b2b536eaeb6861a0283f5d" TargetMode="External"/><Relationship Id="rId9" Type="http://schemas.openxmlformats.org/officeDocument/2006/relationships/hyperlink" Target="https://ieeesa.webex.com/ieeesa/j.php?MTID=meadb13f4d4b2b536eaeb6861a0283f5d" TargetMode="External"/><Relationship Id="rId14" Type="http://schemas.openxmlformats.org/officeDocument/2006/relationships/hyperlink" Target="https://ieeesa.webex.com/ieeesa/j.php?MTID=mc0aa610fca1e4c43ea3b3cebac574a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4/15-24-0473-00-04ab-tg4ab-meeting-slides.pptx" TargetMode="External"/><Relationship Id="rId7" Type="http://schemas.openxmlformats.org/officeDocument/2006/relationships/hyperlink" Target="https://mentor.ieee.org/802.15/dcn/24/15-24-0454-00-04ab-sensing-related-comments-resolution-part-2.docx" TargetMode="External"/><Relationship Id="rId2" Type="http://schemas.openxmlformats.org/officeDocument/2006/relationships/hyperlink" Target="https://mentor.ieee.org/802.15/dcn/24/15-24-0463-00-04ab-tg4ab-conf-call-mins-jul-to-sep-2024.docx" TargetMode="External"/><Relationship Id="rId1" Type="http://schemas.openxmlformats.org/officeDocument/2006/relationships/hyperlink" Target="https://mentor.ieee.org/802.15/dcn/24/15-24-0472-00-04ab-tg4ab-jul-plenary-mins.docx" TargetMode="External"/><Relationship Id="rId6" Type="http://schemas.openxmlformats.org/officeDocument/2006/relationships/hyperlink" Target="https://mentor.ieee.org/802.15/dcn/24/15-24-0455-00-04ab-discussions-on-cid-965-and-1421.pptx" TargetMode="External"/><Relationship Id="rId5" Type="http://schemas.openxmlformats.org/officeDocument/2006/relationships/hyperlink" Target="https://mentor.ieee.org/802.15/dcn/24/15-24-0452-00-04ab-proposed-resolutions-for-cid-93-174-etc.docx" TargetMode="External"/><Relationship Id="rId4" Type="http://schemas.openxmlformats.org/officeDocument/2006/relationships/hyperlink" Target="https://mentor.ieee.org/802.15/dcn/24/15-24-0371-13-04ab-consolidated-comments-draft-1-0.xls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91-01-04ab-lb207-d01-comment-resolution-reassignment-requests.doc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458-02-04ab-proposed-resolution-for-one-to-many-ranging-related-cids.docx" TargetMode="External"/><Relationship Id="rId1" Type="http://schemas.openxmlformats.org/officeDocument/2006/relationships/hyperlink" Target="https://mentor.ieee.org/802.15/dcn/24/15-24-0462-00-04ab-draft-1-0-comment-resolution.docx" TargetMode="External"/><Relationship Id="rId6" Type="http://schemas.openxmlformats.org/officeDocument/2006/relationships/hyperlink" Target="https://mentor.ieee.org/802.15/dcn/24/15-24-0494-00-04ab-lb207-d01-comment-resolution-accept-as-proposed-cids-42-79-117-119-120-121-123-124-159-173-303-487-498-502-1159-1160-1175-1197-1212-1222-1306-1337-1338-1339-1398.docx" TargetMode="External"/><Relationship Id="rId5" Type="http://schemas.openxmlformats.org/officeDocument/2006/relationships/hyperlink" Target="https://mentor.ieee.org/802.15/dcn/24/15-24-0478-01-04ab-proposed-resolution-for-hyper-block-bitmap-based-block-scheduling.docx" TargetMode="External"/><Relationship Id="rId4" Type="http://schemas.openxmlformats.org/officeDocument/2006/relationships/hyperlink" Target="https://mentor.ieee.org/802.15/dcn/24/15-24-0491-02-04ab-lb207-d01-comment-resolution-reassignment-request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52-01-04ab-proposed-resolutions-for-cid-93-174-etc.docx" TargetMode="External"/><Relationship Id="rId3" Type="http://schemas.openxmlformats.org/officeDocument/2006/relationships/hyperlink" Target="https://mentor.ieee.org/802.15/dcn/24/15-24-0449-00-04ab-discussion-on-cid-15.pptx" TargetMode="External"/><Relationship Id="rId7" Type="http://schemas.openxmlformats.org/officeDocument/2006/relationships/hyperlink" Target="https://mentor.ieee.org/802.15/dcn/24/15-24-0508-00-04ab-proposed-comments-resolutions-hyper-block-overlappinig-parameters.docx" TargetMode="External"/><Relationship Id="rId2" Type="http://schemas.openxmlformats.org/officeDocument/2006/relationships/hyperlink" Target="https://mentor.ieee.org/802.15/dcn/24/15-24-0497-02-04ab-lb207-d01-comment-resolution-rejects-cids-41-43-44-54-427-458-459-472-473-475-479-489-542-545-558-566-656-879-880-988-994-1003-1008-1340-1360.docx" TargetMode="External"/><Relationship Id="rId1" Type="http://schemas.openxmlformats.org/officeDocument/2006/relationships/hyperlink" Target="https://mentor.ieee.org/802.15/dcn/24/15-24-0457-01-04ab-draft-1-0-proposed-le-phy-comments-resolution.docx" TargetMode="External"/><Relationship Id="rId6" Type="http://schemas.openxmlformats.org/officeDocument/2006/relationships/hyperlink" Target="https://mentor.ieee.org/802.15/dcn/24/15-24-0515-00-04ab-proposed-comments-resolution-for-15-4ab-d1-0-sensing-comments.docx" TargetMode="External"/><Relationship Id="rId5" Type="http://schemas.openxmlformats.org/officeDocument/2006/relationships/hyperlink" Target="https://mentor.ieee.org/802.15/dcn/24/15-24-0458-03-04ab-proposed-resolution-for-one-to-many-ranging-related-cids.docx" TargetMode="External"/><Relationship Id="rId4" Type="http://schemas.openxmlformats.org/officeDocument/2006/relationships/hyperlink" Target="https://mentor.ieee.org/802.15/dcn/24/15-24-0479-02-04ab-proposed-resolution-for-mms-public-part-1.docx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62-01-04ab-draft-1-0-comment-resolution.docx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mentor.ieee.org/802.15/dcn/24/15-24-0469-00-04ab-further-proposal-on-mms-in-automotive-use-case.pptx" TargetMode="External"/><Relationship Id="rId7" Type="http://schemas.openxmlformats.org/officeDocument/2006/relationships/hyperlink" Target="https://mentor.ieee.org/802.15/dcn/24/15-24-0496-00-04ab-proposed-resolutions-for-report-compact-frame-part-1.docx" TargetMode="External"/><Relationship Id="rId12" Type="http://schemas.openxmlformats.org/officeDocument/2006/relationships/hyperlink" Target="https://mentor.ieee.org/802.15/dcn/24/15-24-0502-01-04ab-mms-ds-twr-reporting-and-avoidance-of-clock-attack.pptx" TargetMode="External"/><Relationship Id="rId2" Type="http://schemas.openxmlformats.org/officeDocument/2006/relationships/hyperlink" Target="https://mentor.ieee.org/802.15/dcn/24/15-24-0505-00-04ab-proposed-resolutions-for-common-message-fields.docx" TargetMode="External"/><Relationship Id="rId1" Type="http://schemas.openxmlformats.org/officeDocument/2006/relationships/hyperlink" Target="https://mentor.ieee.org/802.15/dcn/24/15-24-0407-02-04ab-proposed-resolution-for-cid-988.docx" TargetMode="External"/><Relationship Id="rId6" Type="http://schemas.openxmlformats.org/officeDocument/2006/relationships/hyperlink" Target="https://mentor.ieee.org/802.15/dcn/24/15-24-0477-00-04ab-proposed-resolution-for-hyper-block-comments.docx" TargetMode="External"/><Relationship Id="rId11" Type="http://schemas.openxmlformats.org/officeDocument/2006/relationships/hyperlink" Target="https://mentor.ieee.org/802.15/dcn/24/15-24-0535-00-006a-overview-of-6ma-mac-specification.pptx" TargetMode="External"/><Relationship Id="rId5" Type="http://schemas.openxmlformats.org/officeDocument/2006/relationships/hyperlink" Target="https://mentor.ieee.org/802.15/dcn/24/15-24-0471-00-04ab-proposed-resolutions-for-cid-192-198.docx" TargetMode="External"/><Relationship Id="rId10" Type="http://schemas.openxmlformats.org/officeDocument/2006/relationships/hyperlink" Target="https://mentor.ieee.org/802.15/dcn/24/15-24-0479-03-04ab-proposed-resolution-for-mms-public-part-1.docx" TargetMode="External"/><Relationship Id="rId4" Type="http://schemas.openxmlformats.org/officeDocument/2006/relationships/hyperlink" Target="https://mentor.ieee.org/802.15/dcn/24/15-24-0470-00-04ab-proposed-resolution-for-cid-187.docx" TargetMode="External"/><Relationship Id="rId9" Type="http://schemas.openxmlformats.org/officeDocument/2006/relationships/hyperlink" Target="https://mentor.ieee.org/802.15/dcn/24/15-24-0441-00-04ab-draft-1-0-nb-phy-related-comments-resolution-cid-980-981-989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cn/24/15-24-0452-02-04ab-proposed-resolutions-for-cid-93-174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Z34" sqref="Z34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125" t="s">
        <v>117</v>
      </c>
      <c r="B1" s="227" t="s">
        <v>164</v>
      </c>
      <c r="C1" s="227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9"/>
      <c r="Z1" s="229"/>
      <c r="AA1" s="228"/>
      <c r="AB1" s="229"/>
      <c r="AC1" s="230"/>
    </row>
    <row r="2" spans="1:29" ht="23.25" customHeight="1" x14ac:dyDescent="0.35">
      <c r="A2" s="126"/>
      <c r="B2" s="231" t="s">
        <v>165</v>
      </c>
      <c r="C2" s="231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3"/>
    </row>
    <row r="3" spans="1:29" ht="13.5" customHeight="1" thickBot="1" x14ac:dyDescent="0.25">
      <c r="A3" s="126"/>
      <c r="B3" s="234" t="s">
        <v>113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6"/>
      <c r="AA3" s="235"/>
      <c r="AB3" s="235"/>
      <c r="AC3" s="237"/>
    </row>
    <row r="4" spans="1:29" ht="12.75" customHeight="1" x14ac:dyDescent="0.2">
      <c r="A4" s="131" t="s">
        <v>90</v>
      </c>
      <c r="B4" s="127" t="s">
        <v>51</v>
      </c>
      <c r="C4" s="128"/>
      <c r="D4" s="114" t="s">
        <v>52</v>
      </c>
      <c r="E4" s="115"/>
      <c r="F4" s="115"/>
      <c r="G4" s="115"/>
      <c r="H4" s="116"/>
      <c r="I4" s="114" t="s">
        <v>53</v>
      </c>
      <c r="J4" s="115"/>
      <c r="K4" s="115"/>
      <c r="L4" s="115"/>
      <c r="M4" s="116"/>
      <c r="N4" s="114" t="s">
        <v>54</v>
      </c>
      <c r="O4" s="115"/>
      <c r="P4" s="115"/>
      <c r="Q4" s="115"/>
      <c r="R4" s="116"/>
      <c r="S4" s="114" t="s">
        <v>55</v>
      </c>
      <c r="T4" s="115"/>
      <c r="U4" s="115"/>
      <c r="V4" s="115"/>
      <c r="W4" s="116"/>
      <c r="X4" s="114" t="s">
        <v>77</v>
      </c>
      <c r="Y4" s="115"/>
      <c r="Z4" s="116"/>
      <c r="AA4" s="114" t="s">
        <v>166</v>
      </c>
      <c r="AB4" s="115"/>
      <c r="AC4" s="116"/>
    </row>
    <row r="5" spans="1:29" ht="13.5" customHeight="1" thickBot="1" x14ac:dyDescent="0.25">
      <c r="A5" s="132"/>
      <c r="B5" s="129">
        <v>45543</v>
      </c>
      <c r="C5" s="130"/>
      <c r="D5" s="112">
        <v>45544</v>
      </c>
      <c r="E5" s="112"/>
      <c r="F5" s="112"/>
      <c r="G5" s="112"/>
      <c r="H5" s="113"/>
      <c r="I5" s="111">
        <v>45545</v>
      </c>
      <c r="J5" s="112"/>
      <c r="K5" s="112"/>
      <c r="L5" s="112"/>
      <c r="M5" s="113"/>
      <c r="N5" s="111">
        <v>45546</v>
      </c>
      <c r="O5" s="112"/>
      <c r="P5" s="112"/>
      <c r="Q5" s="112"/>
      <c r="R5" s="113"/>
      <c r="S5" s="111">
        <v>45547</v>
      </c>
      <c r="T5" s="112"/>
      <c r="U5" s="112"/>
      <c r="V5" s="112"/>
      <c r="W5" s="113"/>
      <c r="X5" s="123">
        <v>45548</v>
      </c>
      <c r="Y5" s="124"/>
      <c r="Z5" s="276"/>
      <c r="AA5" s="123">
        <v>45549</v>
      </c>
      <c r="AB5" s="124"/>
      <c r="AC5" s="276"/>
    </row>
    <row r="6" spans="1:29" ht="15.75" customHeight="1" x14ac:dyDescent="0.2">
      <c r="A6" s="132"/>
      <c r="B6" s="117" t="s">
        <v>132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188"/>
      <c r="Y6" s="189"/>
      <c r="Z6" s="190"/>
      <c r="AA6" s="188"/>
      <c r="AB6" s="189"/>
      <c r="AC6" s="190"/>
    </row>
    <row r="7" spans="1:29" ht="15.75" customHeight="1" thickBot="1" x14ac:dyDescent="0.25">
      <c r="A7" s="133"/>
      <c r="B7" s="277" t="s">
        <v>142</v>
      </c>
      <c r="C7" s="278"/>
      <c r="D7" s="259" t="s">
        <v>143</v>
      </c>
      <c r="E7" s="261" t="s">
        <v>144</v>
      </c>
      <c r="F7" s="261" t="s">
        <v>145</v>
      </c>
      <c r="G7" s="261" t="s">
        <v>146</v>
      </c>
      <c r="H7" s="260" t="s">
        <v>147</v>
      </c>
      <c r="I7" s="259" t="s">
        <v>143</v>
      </c>
      <c r="J7" s="261" t="s">
        <v>144</v>
      </c>
      <c r="K7" s="261" t="s">
        <v>145</v>
      </c>
      <c r="L7" s="261" t="s">
        <v>146</v>
      </c>
      <c r="M7" s="260" t="s">
        <v>147</v>
      </c>
      <c r="N7" s="259" t="s">
        <v>143</v>
      </c>
      <c r="O7" s="261" t="s">
        <v>144</v>
      </c>
      <c r="P7" s="261" t="s">
        <v>145</v>
      </c>
      <c r="Q7" s="261" t="s">
        <v>146</v>
      </c>
      <c r="R7" s="260" t="s">
        <v>147</v>
      </c>
      <c r="S7" s="259" t="s">
        <v>143</v>
      </c>
      <c r="T7" s="261" t="s">
        <v>144</v>
      </c>
      <c r="U7" s="261" t="s">
        <v>145</v>
      </c>
      <c r="V7" s="261" t="s">
        <v>146</v>
      </c>
      <c r="W7" s="260" t="s">
        <v>147</v>
      </c>
      <c r="X7" s="188"/>
      <c r="Y7" s="189"/>
      <c r="Z7" s="190"/>
      <c r="AA7" s="188"/>
      <c r="AB7" s="189"/>
      <c r="AC7" s="190"/>
    </row>
    <row r="8" spans="1:29" ht="12.75" customHeight="1" x14ac:dyDescent="0.2">
      <c r="A8" s="191" t="s">
        <v>21</v>
      </c>
      <c r="B8" s="189"/>
      <c r="C8" s="190"/>
      <c r="D8" s="64" t="s">
        <v>22</v>
      </c>
      <c r="E8" s="64"/>
      <c r="F8" s="64"/>
      <c r="G8" s="134"/>
      <c r="H8" s="65"/>
      <c r="I8" s="63" t="s">
        <v>22</v>
      </c>
      <c r="J8" s="64"/>
      <c r="K8" s="64"/>
      <c r="L8" s="64"/>
      <c r="M8" s="65"/>
      <c r="N8" s="63" t="s">
        <v>22</v>
      </c>
      <c r="O8" s="64"/>
      <c r="P8" s="64"/>
      <c r="Q8" s="64"/>
      <c r="R8" s="65"/>
      <c r="S8" s="63" t="s">
        <v>22</v>
      </c>
      <c r="T8" s="64"/>
      <c r="U8" s="64"/>
      <c r="V8" s="64"/>
      <c r="W8" s="65"/>
      <c r="X8" s="188"/>
      <c r="Y8" s="189"/>
      <c r="Z8" s="190"/>
      <c r="AA8" s="188"/>
      <c r="AB8" s="189"/>
      <c r="AC8" s="190"/>
    </row>
    <row r="9" spans="1:29" ht="13.5" thickBot="1" x14ac:dyDescent="0.25">
      <c r="A9" s="192" t="s">
        <v>23</v>
      </c>
      <c r="B9" s="189"/>
      <c r="C9" s="190"/>
      <c r="D9" s="67"/>
      <c r="E9" s="67"/>
      <c r="F9" s="67"/>
      <c r="G9" s="67"/>
      <c r="H9" s="68"/>
      <c r="I9" s="66"/>
      <c r="J9" s="67"/>
      <c r="K9" s="67"/>
      <c r="L9" s="67"/>
      <c r="M9" s="68"/>
      <c r="N9" s="66"/>
      <c r="O9" s="67"/>
      <c r="P9" s="67"/>
      <c r="Q9" s="67"/>
      <c r="R9" s="68"/>
      <c r="S9" s="66"/>
      <c r="T9" s="67"/>
      <c r="U9" s="67"/>
      <c r="V9" s="67"/>
      <c r="W9" s="68"/>
      <c r="X9" s="188"/>
      <c r="Y9" s="189"/>
      <c r="Z9" s="190"/>
      <c r="AA9" s="188"/>
      <c r="AB9" s="189"/>
      <c r="AC9" s="190"/>
    </row>
    <row r="10" spans="1:29" ht="12.75" customHeight="1" x14ac:dyDescent="0.2">
      <c r="A10" s="193" t="s">
        <v>24</v>
      </c>
      <c r="B10" s="189"/>
      <c r="C10" s="190"/>
      <c r="D10" s="75" t="s">
        <v>167</v>
      </c>
      <c r="E10" s="76"/>
      <c r="F10" s="76"/>
      <c r="G10" s="76"/>
      <c r="H10" s="77"/>
      <c r="I10" s="267" t="s">
        <v>47</v>
      </c>
      <c r="J10" s="53" t="s">
        <v>79</v>
      </c>
      <c r="K10" s="56"/>
      <c r="L10" s="47" t="s">
        <v>82</v>
      </c>
      <c r="M10" s="56" t="s">
        <v>234</v>
      </c>
      <c r="N10" s="270"/>
      <c r="O10" s="271"/>
      <c r="P10" s="271"/>
      <c r="Q10" s="271"/>
      <c r="R10" s="272"/>
      <c r="S10" s="56"/>
      <c r="T10" s="120" t="s">
        <v>37</v>
      </c>
      <c r="U10" s="105" t="s">
        <v>89</v>
      </c>
      <c r="V10" s="47" t="s">
        <v>82</v>
      </c>
      <c r="W10" s="93" t="s">
        <v>237</v>
      </c>
      <c r="X10" s="188"/>
      <c r="Y10" s="189"/>
      <c r="Z10" s="190"/>
      <c r="AA10" s="188"/>
      <c r="AB10" s="189"/>
      <c r="AC10" s="190"/>
    </row>
    <row r="11" spans="1:29" ht="13.5" thickBot="1" x14ac:dyDescent="0.25">
      <c r="A11" s="193" t="s">
        <v>25</v>
      </c>
      <c r="B11" s="189"/>
      <c r="C11" s="190"/>
      <c r="D11" s="78"/>
      <c r="E11" s="79"/>
      <c r="F11" s="79"/>
      <c r="G11" s="79"/>
      <c r="H11" s="80"/>
      <c r="I11" s="268"/>
      <c r="J11" s="54"/>
      <c r="K11" s="57"/>
      <c r="L11" s="48"/>
      <c r="M11" s="57"/>
      <c r="N11" s="273"/>
      <c r="O11" s="274"/>
      <c r="P11" s="274"/>
      <c r="Q11" s="274"/>
      <c r="R11" s="275"/>
      <c r="S11" s="57"/>
      <c r="T11" s="121"/>
      <c r="U11" s="106"/>
      <c r="V11" s="48"/>
      <c r="W11" s="94"/>
      <c r="X11" s="188"/>
      <c r="Y11" s="189"/>
      <c r="Z11" s="190"/>
      <c r="AA11" s="188"/>
      <c r="AB11" s="189"/>
      <c r="AC11" s="190"/>
    </row>
    <row r="12" spans="1:29" ht="12.75" customHeight="1" x14ac:dyDescent="0.2">
      <c r="A12" s="193" t="s">
        <v>26</v>
      </c>
      <c r="B12" s="189"/>
      <c r="C12" s="190"/>
      <c r="D12" s="270"/>
      <c r="E12" s="271"/>
      <c r="F12" s="271"/>
      <c r="G12" s="271"/>
      <c r="H12" s="272"/>
      <c r="I12" s="268"/>
      <c r="J12" s="54"/>
      <c r="K12" s="57"/>
      <c r="L12" s="48"/>
      <c r="M12" s="57"/>
      <c r="N12" s="69" t="s">
        <v>58</v>
      </c>
      <c r="O12" s="70"/>
      <c r="P12" s="70"/>
      <c r="Q12" s="70"/>
      <c r="R12" s="71"/>
      <c r="S12" s="57"/>
      <c r="T12" s="121"/>
      <c r="U12" s="106"/>
      <c r="V12" s="48"/>
      <c r="W12" s="94"/>
      <c r="X12" s="188"/>
      <c r="Y12" s="189"/>
      <c r="Z12" s="190"/>
      <c r="AA12" s="188"/>
      <c r="AB12" s="189"/>
      <c r="AC12" s="190"/>
    </row>
    <row r="13" spans="1:29" ht="13.5" thickBot="1" x14ac:dyDescent="0.25">
      <c r="A13" s="193" t="s">
        <v>27</v>
      </c>
      <c r="B13" s="189"/>
      <c r="C13" s="190"/>
      <c r="D13" s="273"/>
      <c r="E13" s="274"/>
      <c r="F13" s="274"/>
      <c r="G13" s="274"/>
      <c r="H13" s="275"/>
      <c r="I13" s="269"/>
      <c r="J13" s="55"/>
      <c r="K13" s="58"/>
      <c r="L13" s="49"/>
      <c r="M13" s="58"/>
      <c r="N13" s="72"/>
      <c r="O13" s="73"/>
      <c r="P13" s="73"/>
      <c r="Q13" s="73"/>
      <c r="R13" s="74"/>
      <c r="S13" s="58"/>
      <c r="T13" s="122"/>
      <c r="U13" s="107"/>
      <c r="V13" s="49"/>
      <c r="W13" s="95"/>
      <c r="X13" s="188"/>
      <c r="Y13" s="189"/>
      <c r="Z13" s="190"/>
      <c r="AA13" s="188"/>
      <c r="AB13" s="189"/>
      <c r="AC13" s="190"/>
    </row>
    <row r="14" spans="1:29" ht="13.5" thickBot="1" x14ac:dyDescent="0.25">
      <c r="A14" s="194" t="s">
        <v>28</v>
      </c>
      <c r="B14" s="189"/>
      <c r="C14" s="190"/>
      <c r="D14" s="85" t="s">
        <v>29</v>
      </c>
      <c r="E14" s="85"/>
      <c r="F14" s="85"/>
      <c r="G14" s="85"/>
      <c r="H14" s="86"/>
      <c r="I14" s="84" t="s">
        <v>29</v>
      </c>
      <c r="J14" s="85"/>
      <c r="K14" s="85"/>
      <c r="L14" s="85"/>
      <c r="M14" s="86"/>
      <c r="N14" s="84" t="s">
        <v>29</v>
      </c>
      <c r="O14" s="85"/>
      <c r="P14" s="85"/>
      <c r="Q14" s="85"/>
      <c r="R14" s="86"/>
      <c r="S14" s="84" t="s">
        <v>29</v>
      </c>
      <c r="T14" s="85"/>
      <c r="U14" s="85"/>
      <c r="V14" s="85"/>
      <c r="W14" s="86"/>
      <c r="X14" s="188"/>
      <c r="Y14" s="189"/>
      <c r="Z14" s="190"/>
      <c r="AA14" s="188"/>
      <c r="AB14" s="189"/>
      <c r="AC14" s="190"/>
    </row>
    <row r="15" spans="1:29" ht="12.75" customHeight="1" x14ac:dyDescent="0.2">
      <c r="A15" s="195" t="s">
        <v>30</v>
      </c>
      <c r="B15" s="189"/>
      <c r="C15" s="190"/>
      <c r="D15" s="81" t="s">
        <v>71</v>
      </c>
      <c r="E15" s="82"/>
      <c r="F15" s="82"/>
      <c r="G15" s="82"/>
      <c r="H15" s="83"/>
      <c r="I15" s="50" t="s">
        <v>148</v>
      </c>
      <c r="J15" s="56"/>
      <c r="K15" s="105" t="s">
        <v>168</v>
      </c>
      <c r="L15" s="47" t="s">
        <v>78</v>
      </c>
      <c r="M15" s="93" t="s">
        <v>235</v>
      </c>
      <c r="N15" s="81" t="s">
        <v>72</v>
      </c>
      <c r="O15" s="82"/>
      <c r="P15" s="82"/>
      <c r="Q15" s="82"/>
      <c r="R15" s="83"/>
      <c r="S15" s="267" t="s">
        <v>47</v>
      </c>
      <c r="T15" s="53" t="s">
        <v>79</v>
      </c>
      <c r="U15" s="108" t="s">
        <v>169</v>
      </c>
      <c r="V15" s="56"/>
      <c r="W15" s="56"/>
      <c r="X15" s="188"/>
      <c r="Y15" s="189"/>
      <c r="Z15" s="190"/>
      <c r="AA15" s="188"/>
      <c r="AB15" s="189"/>
      <c r="AC15" s="190"/>
    </row>
    <row r="16" spans="1:29" ht="13.5" thickBot="1" x14ac:dyDescent="0.25">
      <c r="A16" s="195" t="s">
        <v>31</v>
      </c>
      <c r="B16" s="189"/>
      <c r="C16" s="190"/>
      <c r="D16" s="69"/>
      <c r="E16" s="70"/>
      <c r="F16" s="70"/>
      <c r="G16" s="70"/>
      <c r="H16" s="71"/>
      <c r="I16" s="51"/>
      <c r="J16" s="57"/>
      <c r="K16" s="106"/>
      <c r="L16" s="48"/>
      <c r="M16" s="94"/>
      <c r="N16" s="72"/>
      <c r="O16" s="73"/>
      <c r="P16" s="73"/>
      <c r="Q16" s="73"/>
      <c r="R16" s="74"/>
      <c r="S16" s="268"/>
      <c r="T16" s="54"/>
      <c r="U16" s="109"/>
      <c r="V16" s="57"/>
      <c r="W16" s="57"/>
      <c r="X16" s="188"/>
      <c r="Y16" s="189"/>
      <c r="Z16" s="190"/>
      <c r="AA16" s="188"/>
      <c r="AB16" s="189"/>
      <c r="AC16" s="190"/>
    </row>
    <row r="17" spans="1:29" ht="12.75" customHeight="1" x14ac:dyDescent="0.2">
      <c r="A17" s="195" t="s">
        <v>32</v>
      </c>
      <c r="B17" s="189"/>
      <c r="C17" s="190"/>
      <c r="D17" s="69"/>
      <c r="E17" s="70"/>
      <c r="F17" s="70"/>
      <c r="G17" s="70"/>
      <c r="H17" s="71"/>
      <c r="I17" s="51"/>
      <c r="J17" s="57"/>
      <c r="K17" s="106"/>
      <c r="L17" s="48"/>
      <c r="M17" s="94"/>
      <c r="N17" s="81" t="s">
        <v>149</v>
      </c>
      <c r="O17" s="82"/>
      <c r="P17" s="82"/>
      <c r="Q17" s="82"/>
      <c r="R17" s="83"/>
      <c r="S17" s="268"/>
      <c r="T17" s="54"/>
      <c r="U17" s="109"/>
      <c r="V17" s="57"/>
      <c r="W17" s="57"/>
      <c r="X17" s="188"/>
      <c r="Y17" s="189"/>
      <c r="Z17" s="190"/>
      <c r="AA17" s="188"/>
      <c r="AB17" s="189"/>
      <c r="AC17" s="190"/>
    </row>
    <row r="18" spans="1:29" ht="13.5" thickBot="1" x14ac:dyDescent="0.25">
      <c r="A18" s="195" t="s">
        <v>33</v>
      </c>
      <c r="B18" s="189"/>
      <c r="C18" s="190"/>
      <c r="D18" s="72"/>
      <c r="E18" s="73"/>
      <c r="F18" s="73"/>
      <c r="G18" s="73"/>
      <c r="H18" s="74"/>
      <c r="I18" s="52"/>
      <c r="J18" s="58"/>
      <c r="K18" s="107"/>
      <c r="L18" s="49"/>
      <c r="M18" s="95"/>
      <c r="N18" s="72"/>
      <c r="O18" s="73"/>
      <c r="P18" s="73"/>
      <c r="Q18" s="73"/>
      <c r="R18" s="74"/>
      <c r="S18" s="269"/>
      <c r="T18" s="55"/>
      <c r="U18" s="110"/>
      <c r="V18" s="58"/>
      <c r="W18" s="58"/>
      <c r="X18" s="188"/>
      <c r="Y18" s="189"/>
      <c r="Z18" s="190"/>
      <c r="AA18" s="188"/>
      <c r="AB18" s="189"/>
      <c r="AC18" s="190"/>
    </row>
    <row r="19" spans="1:29" x14ac:dyDescent="0.2">
      <c r="A19" s="192" t="s">
        <v>34</v>
      </c>
      <c r="B19" s="189"/>
      <c r="C19" s="190"/>
      <c r="D19" s="64" t="s">
        <v>81</v>
      </c>
      <c r="E19" s="64"/>
      <c r="F19" s="64"/>
      <c r="G19" s="64"/>
      <c r="H19" s="65"/>
      <c r="I19" s="64" t="s">
        <v>81</v>
      </c>
      <c r="J19" s="64"/>
      <c r="K19" s="64"/>
      <c r="L19" s="64"/>
      <c r="M19" s="65"/>
      <c r="N19" s="64" t="s">
        <v>81</v>
      </c>
      <c r="O19" s="64"/>
      <c r="P19" s="64"/>
      <c r="Q19" s="64"/>
      <c r="R19" s="65"/>
      <c r="S19" s="64" t="s">
        <v>81</v>
      </c>
      <c r="T19" s="64"/>
      <c r="U19" s="64"/>
      <c r="V19" s="64"/>
      <c r="W19" s="65"/>
      <c r="X19" s="188"/>
      <c r="Y19" s="189"/>
      <c r="Z19" s="190"/>
      <c r="AA19" s="188"/>
      <c r="AB19" s="189"/>
      <c r="AC19" s="190"/>
    </row>
    <row r="20" spans="1:29" ht="13.5" customHeight="1" thickBot="1" x14ac:dyDescent="0.25">
      <c r="A20" s="192" t="s">
        <v>35</v>
      </c>
      <c r="B20" s="189"/>
      <c r="C20" s="190"/>
      <c r="D20" s="67"/>
      <c r="E20" s="67"/>
      <c r="F20" s="67"/>
      <c r="G20" s="67"/>
      <c r="H20" s="68"/>
      <c r="I20" s="67"/>
      <c r="J20" s="67"/>
      <c r="K20" s="67"/>
      <c r="L20" s="67"/>
      <c r="M20" s="68"/>
      <c r="N20" s="67"/>
      <c r="O20" s="67"/>
      <c r="P20" s="67"/>
      <c r="Q20" s="67"/>
      <c r="R20" s="68"/>
      <c r="S20" s="67"/>
      <c r="T20" s="67"/>
      <c r="U20" s="67"/>
      <c r="V20" s="67"/>
      <c r="W20" s="68"/>
      <c r="X20" s="188"/>
      <c r="Y20" s="189"/>
      <c r="Z20" s="190"/>
      <c r="AA20" s="188"/>
      <c r="AB20" s="189"/>
      <c r="AC20" s="190"/>
    </row>
    <row r="21" spans="1:29" ht="13.5" customHeight="1" thickBot="1" x14ac:dyDescent="0.25">
      <c r="A21" s="195" t="s">
        <v>36</v>
      </c>
      <c r="B21" s="189"/>
      <c r="C21" s="190"/>
      <c r="D21" s="267" t="s">
        <v>47</v>
      </c>
      <c r="E21" s="56"/>
      <c r="F21" s="90" t="s">
        <v>50</v>
      </c>
      <c r="G21" s="99" t="s">
        <v>49</v>
      </c>
      <c r="H21" s="56"/>
      <c r="I21" s="184" t="s">
        <v>47</v>
      </c>
      <c r="J21" s="87" t="s">
        <v>133</v>
      </c>
      <c r="K21" s="56"/>
      <c r="L21" s="185" t="s">
        <v>170</v>
      </c>
      <c r="M21" s="56"/>
      <c r="N21" s="267" t="s">
        <v>47</v>
      </c>
      <c r="O21" s="102" t="s">
        <v>174</v>
      </c>
      <c r="P21" s="90" t="s">
        <v>50</v>
      </c>
      <c r="Q21" s="99" t="s">
        <v>49</v>
      </c>
      <c r="R21" s="56"/>
      <c r="S21" s="267" t="s">
        <v>47</v>
      </c>
      <c r="T21" s="87" t="s">
        <v>133</v>
      </c>
      <c r="U21" s="90" t="s">
        <v>50</v>
      </c>
      <c r="V21" s="56"/>
      <c r="W21" s="56"/>
      <c r="X21" s="188"/>
      <c r="Y21" s="189"/>
      <c r="Z21" s="190"/>
      <c r="AA21" s="188"/>
      <c r="AB21" s="189"/>
      <c r="AC21" s="190"/>
    </row>
    <row r="22" spans="1:29" ht="12.75" customHeight="1" x14ac:dyDescent="0.2">
      <c r="A22" s="195" t="s">
        <v>38</v>
      </c>
      <c r="B22" s="59" t="s">
        <v>171</v>
      </c>
      <c r="C22" s="60"/>
      <c r="D22" s="268"/>
      <c r="E22" s="57"/>
      <c r="F22" s="91"/>
      <c r="G22" s="100"/>
      <c r="H22" s="57"/>
      <c r="I22" s="187"/>
      <c r="J22" s="88"/>
      <c r="K22" s="57"/>
      <c r="L22" s="264"/>
      <c r="M22" s="57"/>
      <c r="N22" s="268"/>
      <c r="O22" s="103"/>
      <c r="P22" s="91"/>
      <c r="Q22" s="100"/>
      <c r="R22" s="57"/>
      <c r="S22" s="268"/>
      <c r="T22" s="88"/>
      <c r="U22" s="91"/>
      <c r="V22" s="57"/>
      <c r="W22" s="57"/>
      <c r="X22" s="188"/>
      <c r="Y22" s="189"/>
      <c r="Z22" s="190"/>
      <c r="AA22" s="188"/>
      <c r="AB22" s="189"/>
      <c r="AC22" s="190"/>
    </row>
    <row r="23" spans="1:29" ht="13.5" thickBot="1" x14ac:dyDescent="0.25">
      <c r="A23" s="195" t="s">
        <v>39</v>
      </c>
      <c r="B23" s="61"/>
      <c r="C23" s="62"/>
      <c r="D23" s="268"/>
      <c r="E23" s="57"/>
      <c r="F23" s="91"/>
      <c r="G23" s="100"/>
      <c r="H23" s="57"/>
      <c r="I23" s="187"/>
      <c r="J23" s="88"/>
      <c r="K23" s="57"/>
      <c r="L23" s="264"/>
      <c r="M23" s="57"/>
      <c r="N23" s="268"/>
      <c r="O23" s="103"/>
      <c r="P23" s="91"/>
      <c r="Q23" s="100"/>
      <c r="R23" s="57"/>
      <c r="S23" s="268"/>
      <c r="T23" s="88"/>
      <c r="U23" s="91"/>
      <c r="V23" s="57"/>
      <c r="W23" s="57"/>
      <c r="X23" s="188"/>
      <c r="Y23" s="189"/>
      <c r="Z23" s="190"/>
      <c r="AA23" s="188"/>
      <c r="AB23" s="189"/>
      <c r="AC23" s="190"/>
    </row>
    <row r="24" spans="1:29" ht="13.5" thickBot="1" x14ac:dyDescent="0.25">
      <c r="A24" s="195" t="s">
        <v>40</v>
      </c>
      <c r="B24" s="189"/>
      <c r="C24" s="190"/>
      <c r="D24" s="269"/>
      <c r="E24" s="58"/>
      <c r="F24" s="92"/>
      <c r="G24" s="101"/>
      <c r="H24" s="58"/>
      <c r="I24" s="186"/>
      <c r="J24" s="89"/>
      <c r="K24" s="58"/>
      <c r="L24" s="265"/>
      <c r="M24" s="58"/>
      <c r="N24" s="269"/>
      <c r="O24" s="104"/>
      <c r="P24" s="92"/>
      <c r="Q24" s="101"/>
      <c r="R24" s="58"/>
      <c r="S24" s="269"/>
      <c r="T24" s="89"/>
      <c r="U24" s="92"/>
      <c r="V24" s="58"/>
      <c r="W24" s="58"/>
      <c r="X24" s="188"/>
      <c r="Y24" s="189"/>
      <c r="Z24" s="190"/>
      <c r="AA24" s="188"/>
      <c r="AB24" s="189"/>
      <c r="AC24" s="190"/>
    </row>
    <row r="25" spans="1:29" ht="13.5" thickBot="1" x14ac:dyDescent="0.25">
      <c r="A25" s="194" t="s">
        <v>41</v>
      </c>
      <c r="B25" s="189"/>
      <c r="C25" s="190"/>
      <c r="D25" s="84" t="s">
        <v>29</v>
      </c>
      <c r="E25" s="85"/>
      <c r="F25" s="85"/>
      <c r="G25" s="85"/>
      <c r="H25" s="86"/>
      <c r="I25" s="84" t="s">
        <v>29</v>
      </c>
      <c r="J25" s="85"/>
      <c r="K25" s="85"/>
      <c r="L25" s="85"/>
      <c r="M25" s="86"/>
      <c r="N25" s="84" t="s">
        <v>29</v>
      </c>
      <c r="O25" s="85"/>
      <c r="P25" s="85"/>
      <c r="Q25" s="85"/>
      <c r="R25" s="86"/>
      <c r="S25" s="84" t="s">
        <v>29</v>
      </c>
      <c r="T25" s="85"/>
      <c r="U25" s="85"/>
      <c r="V25" s="85"/>
      <c r="W25" s="86"/>
      <c r="X25" s="188"/>
      <c r="Y25" s="189"/>
      <c r="Z25" s="190"/>
      <c r="AA25" s="188"/>
      <c r="AB25" s="189"/>
      <c r="AC25" s="190"/>
    </row>
    <row r="26" spans="1:29" ht="12.75" customHeight="1" x14ac:dyDescent="0.2">
      <c r="A26" s="193" t="s">
        <v>42</v>
      </c>
      <c r="B26" s="279" t="s">
        <v>172</v>
      </c>
      <c r="C26" s="280"/>
      <c r="D26" s="184" t="s">
        <v>47</v>
      </c>
      <c r="E26" s="87" t="s">
        <v>133</v>
      </c>
      <c r="F26" s="96" t="s">
        <v>173</v>
      </c>
      <c r="G26" s="56"/>
      <c r="H26" s="93">
        <v>802.19</v>
      </c>
      <c r="I26" s="56"/>
      <c r="J26" s="56"/>
      <c r="K26" s="90" t="s">
        <v>50</v>
      </c>
      <c r="L26" s="47" t="s">
        <v>78</v>
      </c>
      <c r="M26" s="93" t="s">
        <v>236</v>
      </c>
      <c r="N26" s="267" t="s">
        <v>47</v>
      </c>
      <c r="O26" s="87" t="s">
        <v>133</v>
      </c>
      <c r="P26" s="108" t="s">
        <v>169</v>
      </c>
      <c r="Q26" s="56"/>
      <c r="R26" s="93">
        <v>802.24</v>
      </c>
      <c r="S26" s="81" t="s">
        <v>73</v>
      </c>
      <c r="T26" s="82"/>
      <c r="U26" s="82"/>
      <c r="V26" s="82"/>
      <c r="W26" s="83"/>
      <c r="X26" s="188"/>
      <c r="Y26" s="189"/>
      <c r="Z26" s="190"/>
      <c r="AA26" s="188"/>
      <c r="AB26" s="189"/>
      <c r="AC26" s="190"/>
    </row>
    <row r="27" spans="1:29" x14ac:dyDescent="0.2">
      <c r="A27" s="195" t="s">
        <v>43</v>
      </c>
      <c r="B27" s="281"/>
      <c r="C27" s="282"/>
      <c r="D27" s="187"/>
      <c r="E27" s="88"/>
      <c r="F27" s="97"/>
      <c r="G27" s="57"/>
      <c r="H27" s="94"/>
      <c r="I27" s="57"/>
      <c r="J27" s="57"/>
      <c r="K27" s="91"/>
      <c r="L27" s="48"/>
      <c r="M27" s="94"/>
      <c r="N27" s="268"/>
      <c r="O27" s="88"/>
      <c r="P27" s="109"/>
      <c r="Q27" s="57"/>
      <c r="R27" s="94"/>
      <c r="S27" s="69"/>
      <c r="T27" s="70"/>
      <c r="U27" s="70"/>
      <c r="V27" s="70"/>
      <c r="W27" s="71"/>
      <c r="X27" s="188"/>
      <c r="Y27" s="189"/>
      <c r="Z27" s="190"/>
      <c r="AA27" s="188"/>
      <c r="AB27" s="189"/>
      <c r="AC27" s="190"/>
    </row>
    <row r="28" spans="1:29" ht="13.5" thickBot="1" x14ac:dyDescent="0.25">
      <c r="A28" s="195" t="s">
        <v>44</v>
      </c>
      <c r="B28" s="283"/>
      <c r="C28" s="284"/>
      <c r="D28" s="187"/>
      <c r="E28" s="88"/>
      <c r="F28" s="97"/>
      <c r="G28" s="57"/>
      <c r="H28" s="94"/>
      <c r="I28" s="57"/>
      <c r="J28" s="57"/>
      <c r="K28" s="91"/>
      <c r="L28" s="48"/>
      <c r="M28" s="94"/>
      <c r="N28" s="268"/>
      <c r="O28" s="88"/>
      <c r="P28" s="109"/>
      <c r="Q28" s="57"/>
      <c r="R28" s="94"/>
      <c r="S28" s="69"/>
      <c r="T28" s="70"/>
      <c r="U28" s="70"/>
      <c r="V28" s="70"/>
      <c r="W28" s="71"/>
      <c r="X28" s="188"/>
      <c r="Y28" s="189"/>
      <c r="Z28" s="190"/>
      <c r="AA28" s="188"/>
      <c r="AB28" s="189"/>
      <c r="AC28" s="190"/>
    </row>
    <row r="29" spans="1:29" ht="13.5" customHeight="1" thickBot="1" x14ac:dyDescent="0.25">
      <c r="A29" s="195" t="s">
        <v>45</v>
      </c>
      <c r="B29" s="59" t="s">
        <v>59</v>
      </c>
      <c r="C29" s="60"/>
      <c r="D29" s="186"/>
      <c r="E29" s="89"/>
      <c r="F29" s="98"/>
      <c r="G29" s="58"/>
      <c r="H29" s="95"/>
      <c r="I29" s="58"/>
      <c r="J29" s="58"/>
      <c r="K29" s="92"/>
      <c r="L29" s="49"/>
      <c r="M29" s="95"/>
      <c r="N29" s="269"/>
      <c r="O29" s="89"/>
      <c r="P29" s="110"/>
      <c r="Q29" s="58"/>
      <c r="R29" s="95"/>
      <c r="S29" s="72"/>
      <c r="T29" s="73"/>
      <c r="U29" s="73"/>
      <c r="V29" s="73"/>
      <c r="W29" s="74"/>
      <c r="X29" s="188"/>
      <c r="Y29" s="189"/>
      <c r="Z29" s="190"/>
      <c r="AA29" s="188"/>
      <c r="AB29" s="189"/>
      <c r="AC29" s="190"/>
    </row>
    <row r="30" spans="1:29" ht="15.75" customHeight="1" thickBot="1" x14ac:dyDescent="0.25">
      <c r="A30" s="192" t="s">
        <v>46</v>
      </c>
      <c r="B30" s="61"/>
      <c r="C30" s="62"/>
      <c r="D30" s="138"/>
      <c r="E30" s="139"/>
      <c r="F30" s="139"/>
      <c r="G30" s="139"/>
      <c r="H30" s="140"/>
      <c r="I30" s="285" t="s">
        <v>175</v>
      </c>
      <c r="J30" s="136"/>
      <c r="K30" s="136"/>
      <c r="L30" s="136"/>
      <c r="M30" s="239"/>
      <c r="N30" s="175" t="s">
        <v>112</v>
      </c>
      <c r="O30" s="176"/>
      <c r="P30" s="176"/>
      <c r="Q30" s="176"/>
      <c r="R30" s="177"/>
      <c r="S30" s="138"/>
      <c r="T30" s="139"/>
      <c r="U30" s="139"/>
      <c r="V30" s="139"/>
      <c r="W30" s="140"/>
      <c r="X30" s="189"/>
      <c r="Y30" s="189"/>
      <c r="Z30" s="190"/>
      <c r="AA30" s="188"/>
      <c r="AB30" s="189"/>
      <c r="AC30" s="190"/>
    </row>
    <row r="31" spans="1:29" ht="16.5" customHeight="1" thickBot="1" x14ac:dyDescent="0.25">
      <c r="A31" s="192" t="s">
        <v>60</v>
      </c>
      <c r="B31" s="169" t="s">
        <v>150</v>
      </c>
      <c r="C31" s="170"/>
      <c r="D31" s="41"/>
      <c r="E31" s="42"/>
      <c r="F31" s="42"/>
      <c r="G31" s="42"/>
      <c r="H31" s="135"/>
      <c r="I31" s="286"/>
      <c r="J31" s="137"/>
      <c r="K31" s="137"/>
      <c r="L31" s="137"/>
      <c r="M31" s="239"/>
      <c r="N31" s="178"/>
      <c r="O31" s="179"/>
      <c r="P31" s="179"/>
      <c r="Q31" s="179"/>
      <c r="R31" s="180"/>
      <c r="S31" s="41"/>
      <c r="T31" s="42"/>
      <c r="U31" s="42"/>
      <c r="V31" s="42"/>
      <c r="W31" s="135"/>
      <c r="X31" s="189"/>
      <c r="Y31" s="189"/>
      <c r="Z31" s="190"/>
      <c r="AA31" s="188"/>
      <c r="AB31" s="189"/>
      <c r="AC31" s="190"/>
    </row>
    <row r="32" spans="1:29" ht="15.75" customHeight="1" thickBot="1" x14ac:dyDescent="0.25">
      <c r="A32" s="192" t="s">
        <v>62</v>
      </c>
      <c r="B32" s="171"/>
      <c r="C32" s="172"/>
      <c r="D32" s="41"/>
      <c r="E32" s="42"/>
      <c r="F32" s="42"/>
      <c r="G32" s="42"/>
      <c r="H32" s="135"/>
      <c r="I32" s="262"/>
      <c r="J32" s="137"/>
      <c r="K32" s="137"/>
      <c r="L32" s="137"/>
      <c r="M32" s="239"/>
      <c r="N32" s="178"/>
      <c r="O32" s="179"/>
      <c r="P32" s="179"/>
      <c r="Q32" s="179"/>
      <c r="R32" s="180"/>
      <c r="S32" s="41"/>
      <c r="T32" s="42"/>
      <c r="U32" s="42"/>
      <c r="V32" s="42"/>
      <c r="W32" s="135"/>
      <c r="X32" s="189"/>
      <c r="Y32" s="238"/>
      <c r="Z32" s="190"/>
      <c r="AA32" s="188"/>
      <c r="AB32" s="189"/>
      <c r="AC32" s="190"/>
    </row>
    <row r="33" spans="1:29" ht="16.5" customHeight="1" x14ac:dyDescent="0.2">
      <c r="A33" s="192" t="s">
        <v>63</v>
      </c>
      <c r="B33" s="171"/>
      <c r="C33" s="172"/>
      <c r="D33" s="41"/>
      <c r="E33" s="42"/>
      <c r="F33" s="42"/>
      <c r="G33" s="42"/>
      <c r="H33" s="135"/>
      <c r="I33" s="262"/>
      <c r="J33" s="137"/>
      <c r="K33" s="137"/>
      <c r="L33" s="137"/>
      <c r="M33" s="141" t="s">
        <v>151</v>
      </c>
      <c r="N33" s="178"/>
      <c r="O33" s="179"/>
      <c r="P33" s="179"/>
      <c r="Q33" s="179"/>
      <c r="R33" s="180"/>
      <c r="S33" s="41"/>
      <c r="T33" s="42"/>
      <c r="U33" s="42"/>
      <c r="V33" s="42"/>
      <c r="W33" s="135"/>
      <c r="X33" s="189"/>
      <c r="Y33" s="189"/>
      <c r="Z33" s="190"/>
      <c r="AA33" s="188"/>
      <c r="AB33" s="189"/>
      <c r="AC33" s="190"/>
    </row>
    <row r="34" spans="1:29" ht="13.5" customHeight="1" thickBot="1" x14ac:dyDescent="0.25">
      <c r="A34" s="192" t="s">
        <v>64</v>
      </c>
      <c r="B34" s="171"/>
      <c r="C34" s="172"/>
      <c r="D34" s="41"/>
      <c r="E34" s="42" t="s">
        <v>61</v>
      </c>
      <c r="F34" s="42"/>
      <c r="G34" s="42"/>
      <c r="H34" s="135"/>
      <c r="I34" s="262"/>
      <c r="J34" s="167" t="s">
        <v>61</v>
      </c>
      <c r="K34" s="167"/>
      <c r="L34" s="168"/>
      <c r="M34" s="266"/>
      <c r="N34" s="181"/>
      <c r="O34" s="182"/>
      <c r="P34" s="182"/>
      <c r="Q34" s="182"/>
      <c r="R34" s="183"/>
      <c r="S34" s="41"/>
      <c r="T34" s="42" t="s">
        <v>61</v>
      </c>
      <c r="U34" s="42"/>
      <c r="V34" s="42"/>
      <c r="W34" s="135"/>
      <c r="X34" s="189"/>
      <c r="Y34" s="189"/>
      <c r="Z34" s="190"/>
      <c r="AA34" s="188"/>
      <c r="AB34" s="189"/>
      <c r="AC34" s="190"/>
    </row>
    <row r="35" spans="1:29" ht="12.75" customHeight="1" x14ac:dyDescent="0.2">
      <c r="A35" s="192" t="s">
        <v>65</v>
      </c>
      <c r="B35" s="171"/>
      <c r="C35" s="172"/>
      <c r="D35" s="41"/>
      <c r="E35" s="42"/>
      <c r="F35" s="42"/>
      <c r="G35" s="42"/>
      <c r="H35" s="239"/>
      <c r="I35" s="262"/>
      <c r="J35" s="167"/>
      <c r="K35" s="167"/>
      <c r="L35" s="168"/>
      <c r="M35" s="266"/>
      <c r="N35" s="241"/>
      <c r="O35" s="241"/>
      <c r="P35" s="241"/>
      <c r="Q35" s="241"/>
      <c r="R35" s="241"/>
      <c r="S35" s="41"/>
      <c r="T35" s="42"/>
      <c r="U35" s="42"/>
      <c r="V35" s="42"/>
      <c r="W35" s="239"/>
      <c r="X35" s="189"/>
      <c r="Y35" s="189"/>
      <c r="Z35" s="190"/>
      <c r="AA35" s="188"/>
      <c r="AB35" s="189"/>
      <c r="AC35" s="190"/>
    </row>
    <row r="36" spans="1:29" ht="13.5" thickBot="1" x14ac:dyDescent="0.25">
      <c r="A36" s="192" t="s">
        <v>66</v>
      </c>
      <c r="B36" s="171"/>
      <c r="C36" s="172"/>
      <c r="D36" s="41"/>
      <c r="E36" s="42"/>
      <c r="F36" s="42"/>
      <c r="G36" s="42"/>
      <c r="H36" s="43"/>
      <c r="I36" s="262"/>
      <c r="J36" s="241"/>
      <c r="K36" s="241"/>
      <c r="L36" s="241"/>
      <c r="M36" s="142"/>
      <c r="N36" s="241"/>
      <c r="O36" s="241"/>
      <c r="P36" s="241"/>
      <c r="Q36" s="241"/>
      <c r="R36" s="241"/>
      <c r="S36" s="41"/>
      <c r="T36" s="42"/>
      <c r="U36" s="42"/>
      <c r="V36" s="42"/>
      <c r="W36" s="43"/>
      <c r="X36" s="189"/>
      <c r="Y36" s="189"/>
      <c r="Z36" s="190"/>
      <c r="AA36" s="188"/>
      <c r="AB36" s="189"/>
      <c r="AC36" s="190"/>
    </row>
    <row r="37" spans="1:29" x14ac:dyDescent="0.2">
      <c r="A37" s="192" t="s">
        <v>67</v>
      </c>
      <c r="B37" s="171"/>
      <c r="C37" s="172"/>
      <c r="D37" s="41"/>
      <c r="E37" s="42"/>
      <c r="F37" s="42"/>
      <c r="G37" s="42"/>
      <c r="H37" s="43"/>
      <c r="I37" s="262"/>
      <c r="J37" s="241"/>
      <c r="K37" s="241"/>
      <c r="L37" s="241"/>
      <c r="M37" s="140"/>
      <c r="N37" s="241"/>
      <c r="O37" s="241"/>
      <c r="P37" s="241"/>
      <c r="Q37" s="241"/>
      <c r="R37" s="241"/>
      <c r="S37" s="41"/>
      <c r="T37" s="42"/>
      <c r="U37" s="42"/>
      <c r="V37" s="42"/>
      <c r="W37" s="43"/>
      <c r="X37" s="189"/>
      <c r="Y37" s="189"/>
      <c r="Z37" s="190"/>
      <c r="AA37" s="188"/>
      <c r="AB37" s="189"/>
      <c r="AC37" s="190"/>
    </row>
    <row r="38" spans="1:29" x14ac:dyDescent="0.2">
      <c r="A38" s="192" t="s">
        <v>68</v>
      </c>
      <c r="B38" s="171"/>
      <c r="C38" s="172"/>
      <c r="D38" s="41"/>
      <c r="E38" s="42"/>
      <c r="F38" s="42"/>
      <c r="G38" s="42"/>
      <c r="H38" s="43"/>
      <c r="I38" s="262"/>
      <c r="J38" s="241"/>
      <c r="K38" s="241"/>
      <c r="L38" s="241"/>
      <c r="M38" s="43"/>
      <c r="N38" s="240"/>
      <c r="O38" s="241"/>
      <c r="P38" s="241"/>
      <c r="Q38" s="241"/>
      <c r="R38" s="239"/>
      <c r="S38" s="41"/>
      <c r="T38" s="42"/>
      <c r="U38" s="42"/>
      <c r="V38" s="42"/>
      <c r="W38" s="43"/>
      <c r="X38" s="189"/>
      <c r="Y38" s="189"/>
      <c r="Z38" s="190"/>
      <c r="AA38" s="188"/>
      <c r="AB38" s="189"/>
      <c r="AC38" s="190"/>
    </row>
    <row r="39" spans="1:29" ht="13.5" thickBot="1" x14ac:dyDescent="0.25">
      <c r="A39" s="192" t="s">
        <v>69</v>
      </c>
      <c r="B39" s="173"/>
      <c r="C39" s="174"/>
      <c r="D39" s="44"/>
      <c r="E39" s="45"/>
      <c r="F39" s="45"/>
      <c r="G39" s="45"/>
      <c r="H39" s="46"/>
      <c r="I39" s="263"/>
      <c r="J39" s="242"/>
      <c r="K39" s="242"/>
      <c r="L39" s="242"/>
      <c r="M39" s="46"/>
      <c r="N39" s="241"/>
      <c r="O39" s="241"/>
      <c r="P39" s="241"/>
      <c r="Q39" s="241"/>
      <c r="R39" s="241"/>
      <c r="S39" s="44"/>
      <c r="T39" s="45"/>
      <c r="U39" s="45"/>
      <c r="V39" s="45"/>
      <c r="W39" s="46"/>
      <c r="X39" s="197"/>
      <c r="Y39" s="197"/>
      <c r="Z39" s="198"/>
      <c r="AA39" s="196"/>
      <c r="AB39" s="197"/>
      <c r="AC39" s="198"/>
    </row>
    <row r="40" spans="1:29" ht="13.5" thickBot="1" x14ac:dyDescent="0.25">
      <c r="A40" s="219" t="s">
        <v>91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1"/>
    </row>
    <row r="41" spans="1:29" x14ac:dyDescent="0.2">
      <c r="A41" s="199" t="s">
        <v>92</v>
      </c>
      <c r="B41" s="155" t="s">
        <v>93</v>
      </c>
      <c r="C41" s="156"/>
      <c r="D41" s="156"/>
      <c r="E41" s="156"/>
      <c r="F41" s="156"/>
      <c r="G41" s="156"/>
      <c r="H41" s="156"/>
      <c r="I41" s="156"/>
      <c r="J41" s="157"/>
      <c r="K41" s="211"/>
      <c r="L41" s="211"/>
      <c r="M41" s="211"/>
      <c r="N41" s="200" t="s">
        <v>176</v>
      </c>
      <c r="O41" s="143" t="s">
        <v>177</v>
      </c>
      <c r="P41" s="144"/>
      <c r="Q41" s="144"/>
      <c r="R41" s="144"/>
      <c r="S41" s="144"/>
      <c r="T41" s="144"/>
      <c r="U41" s="144"/>
      <c r="V41" s="144"/>
      <c r="W41" s="144"/>
      <c r="X41" s="145"/>
      <c r="Y41" s="213"/>
      <c r="Z41" s="211"/>
      <c r="AA41" s="211"/>
      <c r="AB41" s="213"/>
      <c r="AC41" s="214"/>
    </row>
    <row r="42" spans="1:29" x14ac:dyDescent="0.2">
      <c r="A42" s="199" t="s">
        <v>95</v>
      </c>
      <c r="B42" s="158" t="s">
        <v>96</v>
      </c>
      <c r="C42" s="159"/>
      <c r="D42" s="159"/>
      <c r="E42" s="159"/>
      <c r="F42" s="159"/>
      <c r="G42" s="159"/>
      <c r="H42" s="159"/>
      <c r="I42" s="159"/>
      <c r="J42" s="160"/>
      <c r="K42" s="211"/>
      <c r="L42" s="211"/>
      <c r="M42" s="211"/>
      <c r="N42" s="200" t="s">
        <v>94</v>
      </c>
      <c r="O42" s="290" t="s">
        <v>178</v>
      </c>
      <c r="P42" s="291"/>
      <c r="Q42" s="291"/>
      <c r="R42" s="291"/>
      <c r="S42" s="291"/>
      <c r="T42" s="291"/>
      <c r="U42" s="291"/>
      <c r="V42" s="291"/>
      <c r="W42" s="291"/>
      <c r="X42" s="292"/>
      <c r="Y42" s="213"/>
      <c r="Z42" s="211"/>
      <c r="AA42" s="211"/>
      <c r="AB42" s="213"/>
      <c r="AC42" s="214"/>
    </row>
    <row r="43" spans="1:29" x14ac:dyDescent="0.2">
      <c r="A43" s="199" t="s">
        <v>134</v>
      </c>
      <c r="B43" s="161" t="s">
        <v>135</v>
      </c>
      <c r="C43" s="162"/>
      <c r="D43" s="162"/>
      <c r="E43" s="162"/>
      <c r="F43" s="162"/>
      <c r="G43" s="162"/>
      <c r="H43" s="162"/>
      <c r="I43" s="162"/>
      <c r="J43" s="163"/>
      <c r="K43" s="211"/>
      <c r="L43" s="211"/>
      <c r="M43" s="211"/>
      <c r="N43" s="200" t="s">
        <v>97</v>
      </c>
      <c r="O43" s="149" t="s">
        <v>98</v>
      </c>
      <c r="P43" s="150"/>
      <c r="Q43" s="150"/>
      <c r="R43" s="150"/>
      <c r="S43" s="150"/>
      <c r="T43" s="150"/>
      <c r="U43" s="150"/>
      <c r="V43" s="150"/>
      <c r="W43" s="150"/>
      <c r="X43" s="151"/>
      <c r="Y43" s="213"/>
      <c r="Z43" s="211"/>
      <c r="AA43" s="211"/>
      <c r="AB43" s="213"/>
      <c r="AC43" s="214"/>
    </row>
    <row r="44" spans="1:29" x14ac:dyDescent="0.2">
      <c r="A44" s="199" t="s">
        <v>179</v>
      </c>
      <c r="B44" s="296" t="s">
        <v>180</v>
      </c>
      <c r="C44" s="297"/>
      <c r="D44" s="297"/>
      <c r="E44" s="297"/>
      <c r="F44" s="297"/>
      <c r="G44" s="297"/>
      <c r="H44" s="297"/>
      <c r="I44" s="297"/>
      <c r="J44" s="298"/>
      <c r="K44" s="211"/>
      <c r="L44" s="211"/>
      <c r="M44" s="211"/>
      <c r="N44" s="200" t="s">
        <v>100</v>
      </c>
      <c r="O44" s="152" t="s">
        <v>101</v>
      </c>
      <c r="P44" s="153"/>
      <c r="Q44" s="153"/>
      <c r="R44" s="153"/>
      <c r="S44" s="153"/>
      <c r="T44" s="153"/>
      <c r="U44" s="153"/>
      <c r="V44" s="153"/>
      <c r="W44" s="153"/>
      <c r="X44" s="154"/>
      <c r="Y44" s="213"/>
      <c r="Z44" s="211"/>
      <c r="AA44" s="211"/>
      <c r="AB44" s="213"/>
      <c r="AC44" s="214"/>
    </row>
    <row r="45" spans="1:29" x14ac:dyDescent="0.2">
      <c r="A45" s="199" t="s">
        <v>48</v>
      </c>
      <c r="B45" s="164" t="s">
        <v>99</v>
      </c>
      <c r="C45" s="165"/>
      <c r="D45" s="165"/>
      <c r="E45" s="165"/>
      <c r="F45" s="165"/>
      <c r="G45" s="165"/>
      <c r="H45" s="165"/>
      <c r="I45" s="165"/>
      <c r="J45" s="166"/>
      <c r="K45" s="211"/>
      <c r="L45" s="211"/>
      <c r="M45" s="211"/>
      <c r="N45" s="200" t="s">
        <v>181</v>
      </c>
      <c r="O45" s="146" t="s">
        <v>182</v>
      </c>
      <c r="P45" s="147"/>
      <c r="Q45" s="147"/>
      <c r="R45" s="147"/>
      <c r="S45" s="147"/>
      <c r="T45" s="147"/>
      <c r="U45" s="147"/>
      <c r="V45" s="147"/>
      <c r="W45" s="147"/>
      <c r="X45" s="148"/>
      <c r="Y45" s="213"/>
      <c r="Z45" s="211"/>
      <c r="AA45" s="211"/>
      <c r="AB45" s="213"/>
      <c r="AC45" s="214"/>
    </row>
    <row r="46" spans="1:29" x14ac:dyDescent="0.2">
      <c r="A46" s="199" t="s">
        <v>102</v>
      </c>
      <c r="B46" s="243" t="s">
        <v>103</v>
      </c>
      <c r="C46" s="244"/>
      <c r="D46" s="244"/>
      <c r="E46" s="244"/>
      <c r="F46" s="244"/>
      <c r="G46" s="244"/>
      <c r="H46" s="244"/>
      <c r="I46" s="244"/>
      <c r="J46" s="245"/>
      <c r="K46" s="211"/>
      <c r="L46" s="211"/>
      <c r="M46" s="211"/>
      <c r="N46" s="200">
        <v>802</v>
      </c>
      <c r="O46" s="293" t="s">
        <v>183</v>
      </c>
      <c r="P46" s="294"/>
      <c r="Q46" s="294"/>
      <c r="R46" s="294"/>
      <c r="S46" s="294"/>
      <c r="T46" s="294"/>
      <c r="U46" s="294"/>
      <c r="V46" s="294"/>
      <c r="W46" s="294"/>
      <c r="X46" s="295"/>
      <c r="Y46" s="213"/>
      <c r="Z46" s="211"/>
      <c r="AA46" s="211"/>
      <c r="AB46" s="213"/>
      <c r="AC46" s="214"/>
    </row>
    <row r="47" spans="1:29" x14ac:dyDescent="0.2">
      <c r="A47" s="199" t="s">
        <v>104</v>
      </c>
      <c r="B47" s="246" t="s">
        <v>118</v>
      </c>
      <c r="C47" s="247"/>
      <c r="D47" s="247"/>
      <c r="E47" s="247"/>
      <c r="F47" s="247"/>
      <c r="G47" s="247"/>
      <c r="H47" s="247"/>
      <c r="I47" s="247"/>
      <c r="J47" s="248"/>
      <c r="K47" s="211"/>
      <c r="L47" s="211"/>
      <c r="M47" s="211"/>
      <c r="N47" s="200" t="s">
        <v>184</v>
      </c>
      <c r="O47" s="201" t="s">
        <v>185</v>
      </c>
      <c r="P47" s="205"/>
      <c r="Q47" s="205"/>
      <c r="R47" s="205"/>
      <c r="S47" s="208"/>
      <c r="T47" s="204"/>
      <c r="U47" s="204"/>
      <c r="V47" s="204"/>
      <c r="W47" s="204"/>
      <c r="X47" s="209"/>
      <c r="Y47" s="213"/>
      <c r="Z47" s="211"/>
      <c r="AA47" s="211"/>
      <c r="AB47" s="213"/>
      <c r="AC47" s="214"/>
    </row>
    <row r="48" spans="1:29" x14ac:dyDescent="0.2">
      <c r="A48" s="199" t="s">
        <v>186</v>
      </c>
      <c r="B48" s="287" t="s">
        <v>187</v>
      </c>
      <c r="C48" s="288"/>
      <c r="D48" s="288"/>
      <c r="E48" s="288"/>
      <c r="F48" s="288"/>
      <c r="G48" s="288"/>
      <c r="H48" s="288"/>
      <c r="I48" s="288"/>
      <c r="J48" s="289"/>
      <c r="K48" s="211"/>
      <c r="L48" s="211"/>
      <c r="M48" s="211"/>
      <c r="N48" s="200"/>
      <c r="O48" s="201"/>
      <c r="P48" s="205"/>
      <c r="Q48" s="205"/>
      <c r="R48" s="205"/>
      <c r="S48" s="208"/>
      <c r="T48" s="204"/>
      <c r="U48" s="204"/>
      <c r="V48" s="204"/>
      <c r="W48" s="204"/>
      <c r="X48" s="209"/>
      <c r="Y48" s="213"/>
      <c r="Z48" s="211"/>
      <c r="AA48" s="211"/>
      <c r="AB48" s="213"/>
      <c r="AC48" s="214"/>
    </row>
    <row r="49" spans="1:29" x14ac:dyDescent="0.2">
      <c r="A49" s="199" t="s">
        <v>105</v>
      </c>
      <c r="B49" s="201" t="s">
        <v>106</v>
      </c>
      <c r="C49" s="205"/>
      <c r="D49" s="205"/>
      <c r="E49" s="208"/>
      <c r="F49" s="204"/>
      <c r="G49" s="204"/>
      <c r="H49" s="204"/>
      <c r="I49" s="204"/>
      <c r="J49" s="209"/>
      <c r="K49" s="211"/>
      <c r="L49" s="211"/>
      <c r="M49" s="211"/>
      <c r="N49" s="200"/>
      <c r="O49" s="201"/>
      <c r="P49" s="210"/>
      <c r="Q49" s="210"/>
      <c r="R49" s="210"/>
      <c r="S49" s="204"/>
      <c r="T49" s="204"/>
      <c r="U49" s="204"/>
      <c r="V49" s="204"/>
      <c r="W49" s="204"/>
      <c r="X49" s="209"/>
      <c r="Y49" s="213"/>
      <c r="Z49" s="211"/>
      <c r="AA49" s="211"/>
      <c r="AB49" s="213"/>
      <c r="AC49" s="214"/>
    </row>
    <row r="50" spans="1:29" x14ac:dyDescent="0.2">
      <c r="A50" s="199" t="s">
        <v>107</v>
      </c>
      <c r="B50" s="201" t="s">
        <v>108</v>
      </c>
      <c r="C50" s="202"/>
      <c r="D50" s="208"/>
      <c r="E50" s="206"/>
      <c r="F50" s="204"/>
      <c r="G50" s="208"/>
      <c r="H50" s="208"/>
      <c r="I50" s="206"/>
      <c r="J50" s="207"/>
      <c r="K50" s="211"/>
      <c r="L50" s="211"/>
      <c r="M50" s="211"/>
      <c r="N50" s="200"/>
      <c r="O50" s="201"/>
      <c r="P50" s="212"/>
      <c r="Q50" s="212"/>
      <c r="R50" s="212"/>
      <c r="S50" s="204"/>
      <c r="T50" s="204"/>
      <c r="U50" s="204"/>
      <c r="V50" s="204"/>
      <c r="W50" s="204"/>
      <c r="X50" s="209"/>
      <c r="Y50" s="213"/>
      <c r="Z50" s="211"/>
      <c r="AA50" s="211"/>
      <c r="AB50" s="213"/>
      <c r="AC50" s="214"/>
    </row>
    <row r="51" spans="1:29" x14ac:dyDescent="0.2">
      <c r="A51" s="199" t="s">
        <v>109</v>
      </c>
      <c r="B51" s="249" t="s">
        <v>110</v>
      </c>
      <c r="C51" s="250"/>
      <c r="D51" s="250"/>
      <c r="E51" s="250"/>
      <c r="F51" s="250"/>
      <c r="G51" s="250"/>
      <c r="H51" s="250"/>
      <c r="I51" s="250"/>
      <c r="J51" s="251"/>
      <c r="K51" s="211"/>
      <c r="L51" s="211"/>
      <c r="M51" s="211"/>
      <c r="N51" s="200"/>
      <c r="O51" s="201"/>
      <c r="P51" s="203"/>
      <c r="Q51" s="203"/>
      <c r="R51" s="203"/>
      <c r="S51" s="204"/>
      <c r="T51" s="204"/>
      <c r="U51" s="204"/>
      <c r="V51" s="204"/>
      <c r="W51" s="204"/>
      <c r="X51" s="209"/>
      <c r="Y51" s="213"/>
      <c r="Z51" s="211"/>
      <c r="AA51" s="211"/>
      <c r="AB51" s="213"/>
      <c r="AC51" s="214"/>
    </row>
    <row r="52" spans="1:29" ht="13.5" thickBot="1" x14ac:dyDescent="0.25">
      <c r="A52" s="199" t="s">
        <v>169</v>
      </c>
      <c r="B52" s="252" t="s">
        <v>188</v>
      </c>
      <c r="C52" s="253"/>
      <c r="D52" s="253"/>
      <c r="E52" s="253"/>
      <c r="F52" s="253"/>
      <c r="G52" s="253"/>
      <c r="H52" s="253"/>
      <c r="I52" s="253"/>
      <c r="J52" s="254"/>
      <c r="K52" s="211"/>
      <c r="L52" s="211"/>
      <c r="M52" s="211"/>
      <c r="N52" s="222"/>
      <c r="O52" s="215"/>
      <c r="P52" s="216"/>
      <c r="Q52" s="216"/>
      <c r="R52" s="216"/>
      <c r="S52" s="217"/>
      <c r="T52" s="217"/>
      <c r="U52" s="217"/>
      <c r="V52" s="217"/>
      <c r="W52" s="217"/>
      <c r="X52" s="218"/>
      <c r="Y52" s="213"/>
      <c r="Z52" s="211"/>
      <c r="AA52" s="211"/>
      <c r="AB52" s="213"/>
      <c r="AC52" s="214"/>
    </row>
    <row r="53" spans="1:29" ht="13.5" thickBot="1" x14ac:dyDescent="0.25">
      <c r="A53" s="199" t="s">
        <v>189</v>
      </c>
      <c r="B53" s="256" t="s">
        <v>190</v>
      </c>
      <c r="C53" s="257"/>
      <c r="D53" s="257"/>
      <c r="E53" s="257"/>
      <c r="F53" s="257"/>
      <c r="G53" s="257"/>
      <c r="H53" s="257"/>
      <c r="I53" s="257"/>
      <c r="J53" s="258"/>
      <c r="K53" s="211"/>
      <c r="L53" s="211"/>
      <c r="M53" s="211"/>
      <c r="N53" s="222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3"/>
      <c r="Z53" s="211"/>
      <c r="AA53" s="211"/>
      <c r="AB53" s="213"/>
      <c r="AC53" s="214"/>
    </row>
    <row r="54" spans="1:29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22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3"/>
      <c r="Z54" s="211"/>
      <c r="AA54" s="211"/>
      <c r="AB54" s="213"/>
      <c r="AC54" s="214"/>
    </row>
    <row r="55" spans="1:29" ht="13.5" thickBot="1" x14ac:dyDescent="0.25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23"/>
      <c r="M55" s="223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5"/>
      <c r="Y55" s="225"/>
      <c r="Z55" s="224"/>
      <c r="AA55" s="225"/>
      <c r="AB55" s="225"/>
      <c r="AC55" s="226"/>
    </row>
  </sheetData>
  <mergeCells count="131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D10:H11"/>
    <mergeCell ref="D12:H13"/>
    <mergeCell ref="V10:V13"/>
    <mergeCell ref="S10:S13"/>
    <mergeCell ref="N12:R13"/>
    <mergeCell ref="K10:K13"/>
    <mergeCell ref="B22:C23"/>
    <mergeCell ref="N8:R9"/>
    <mergeCell ref="N10:R11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I25:M25"/>
    <mergeCell ref="L21:L24"/>
    <mergeCell ref="U15:U18"/>
    <mergeCell ref="M33:M36"/>
    <mergeCell ref="J34:L35"/>
    <mergeCell ref="J30:L33"/>
    <mergeCell ref="K26:K29"/>
    <mergeCell ref="Q21:Q24"/>
    <mergeCell ref="M21:M24"/>
    <mergeCell ref="Q26:Q29"/>
    <mergeCell ref="N26:N29"/>
    <mergeCell ref="D25:H25"/>
    <mergeCell ref="E26:E29"/>
    <mergeCell ref="K21:K24"/>
    <mergeCell ref="P21:P24"/>
    <mergeCell ref="S19:W20"/>
    <mergeCell ref="W21:W24"/>
    <mergeCell ref="L15:L18"/>
    <mergeCell ref="H26:H29"/>
    <mergeCell ref="D26:D29"/>
    <mergeCell ref="F26:F29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S30:W30"/>
    <mergeCell ref="W31:W34"/>
    <mergeCell ref="S36:W39"/>
    <mergeCell ref="S31:V33"/>
    <mergeCell ref="S34:S35"/>
    <mergeCell ref="T34:V35"/>
    <mergeCell ref="B29:C30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B26:C28"/>
    <mergeCell ref="O21:O24"/>
    <mergeCell ref="I30:I31"/>
    <mergeCell ref="T10:T13"/>
    <mergeCell ref="W10:W13"/>
    <mergeCell ref="I26:I29"/>
    <mergeCell ref="N19:R20"/>
    <mergeCell ref="T21:T24"/>
    <mergeCell ref="V21:V24"/>
    <mergeCell ref="W15:W18"/>
  </mergeCells>
  <hyperlinks>
    <hyperlink ref="B7:C7" r:id="rId1" display="https://ieeesa.webex.com/ieeesa/j.php?MTID=mda3ba4f3974508f2ffdebbf050a15da3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G7" r:id="rId5" xr:uid="{AD3144EE-84EA-4A17-8725-0A91E0164D0D}"/>
    <hyperlink ref="M33" r:id="rId6" display="802.15/802.1 Joint Mtg." xr:uid="{30B97DD5-B307-49B2-B637-24F2EE66D461}"/>
    <hyperlink ref="J7" r:id="rId7" xr:uid="{606FE324-45EB-4537-B809-53B8473EAF64}"/>
    <hyperlink ref="I7" r:id="rId8" xr:uid="{5F49AF60-6043-4CA3-A1B9-9EF43FBADEEF}"/>
    <hyperlink ref="K7" r:id="rId9" xr:uid="{FFAA14B3-FB60-4FAD-99B0-689CCE2A1F03}"/>
    <hyperlink ref="L7" r:id="rId10" xr:uid="{C316666A-F8E4-4CF2-B83E-6A0770BBADF4}"/>
    <hyperlink ref="O7" r:id="rId11" xr:uid="{667A52F5-3A43-4F55-AA48-9A75E2843B27}"/>
    <hyperlink ref="N7" r:id="rId12" xr:uid="{31C28AB1-036E-4165-B844-F9E5DCBD3C03}"/>
    <hyperlink ref="P7" r:id="rId13" xr:uid="{38DB59CB-FFD2-4896-BF02-8407B0EBF617}"/>
    <hyperlink ref="Q7" r:id="rId14" xr:uid="{C97757BC-701E-4718-8020-15B32E434A35}"/>
    <hyperlink ref="T7" r:id="rId15" xr:uid="{77E25695-9390-45ED-A1B9-A4D8CEC2E410}"/>
    <hyperlink ref="S7" r:id="rId16" xr:uid="{76DE0122-9E5E-475C-B221-D7773E5DA344}"/>
    <hyperlink ref="U7" r:id="rId17" xr:uid="{38E5FAB0-AF2A-4967-8D2D-2A2CC0131F9B}"/>
    <hyperlink ref="V7" r:id="rId18" xr:uid="{94917170-806B-4C13-986A-F4B07C7F4129}"/>
    <hyperlink ref="B26:C28" r:id="rId19" display="802 WCSC" xr:uid="{51D63788-3E3B-46AF-B53F-A81C21A38B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F498-3A28-4F92-9B2E-2CE2CB2B4447}">
  <dimension ref="A1:G18"/>
  <sheetViews>
    <sheetView workbookViewId="0">
      <selection activeCell="A2" sqref="A2:G10"/>
    </sheetView>
  </sheetViews>
  <sheetFormatPr defaultRowHeight="12.75" x14ac:dyDescent="0.2"/>
  <cols>
    <col min="1" max="1" width="14.42578125" customWidth="1"/>
    <col min="2" max="2" width="6.140625" customWidth="1"/>
    <col min="3" max="3" width="4.28515625" customWidth="1"/>
    <col min="4" max="4" width="62.140625" customWidth="1"/>
    <col min="5" max="5" width="35.28515625" customWidth="1"/>
    <col min="6" max="6" width="12.5703125" customWidth="1"/>
  </cols>
  <sheetData>
    <row r="1" spans="1:7" x14ac:dyDescent="0.2">
      <c r="A1" t="s">
        <v>218</v>
      </c>
      <c r="B1" t="s">
        <v>232</v>
      </c>
      <c r="C1" t="s">
        <v>233</v>
      </c>
      <c r="D1" t="s">
        <v>216</v>
      </c>
      <c r="E1" t="s">
        <v>217</v>
      </c>
      <c r="G1" t="s">
        <v>219</v>
      </c>
    </row>
    <row r="2" spans="1:7" x14ac:dyDescent="0.2">
      <c r="A2" s="312"/>
      <c r="G2" s="311"/>
    </row>
    <row r="3" spans="1:7" x14ac:dyDescent="0.2">
      <c r="A3" s="312"/>
      <c r="G3" s="311"/>
    </row>
    <row r="4" spans="1:7" x14ac:dyDescent="0.2">
      <c r="A4" s="312"/>
      <c r="G4" s="311"/>
    </row>
    <row r="5" spans="1:7" x14ac:dyDescent="0.2">
      <c r="A5" s="312"/>
      <c r="G5" s="311"/>
    </row>
    <row r="6" spans="1:7" s="315" customFormat="1" x14ac:dyDescent="0.2">
      <c r="A6" s="314"/>
      <c r="G6" s="316"/>
    </row>
    <row r="7" spans="1:7" s="315" customFormat="1" x14ac:dyDescent="0.2">
      <c r="A7" s="314"/>
    </row>
    <row r="8" spans="1:7" x14ac:dyDescent="0.2">
      <c r="A8" s="312"/>
      <c r="G8" s="311"/>
    </row>
    <row r="9" spans="1:7" x14ac:dyDescent="0.2">
      <c r="A9" s="312"/>
      <c r="G9" s="311"/>
    </row>
    <row r="10" spans="1:7" x14ac:dyDescent="0.2">
      <c r="A10" s="312"/>
      <c r="G10" s="14"/>
    </row>
    <row r="16" spans="1:7" x14ac:dyDescent="0.2">
      <c r="A16" s="312"/>
      <c r="G16" s="311"/>
    </row>
    <row r="17" spans="1:7" x14ac:dyDescent="0.2">
      <c r="A17" s="312"/>
      <c r="G17" s="311"/>
    </row>
    <row r="18" spans="1:7" x14ac:dyDescent="0.2">
      <c r="A18" s="312"/>
      <c r="G18" s="3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1946-0088-4B9D-81D2-19F50A631453}">
  <dimension ref="A1:G3"/>
  <sheetViews>
    <sheetView zoomScale="120" zoomScaleNormal="120" workbookViewId="0">
      <selection activeCell="B6" sqref="B6"/>
    </sheetView>
  </sheetViews>
  <sheetFormatPr defaultRowHeight="12.75" x14ac:dyDescent="0.2"/>
  <cols>
    <col min="2" max="2" width="73.5703125" style="32" customWidth="1"/>
    <col min="3" max="4" width="9.140625" customWidth="1"/>
  </cols>
  <sheetData>
    <row r="1" spans="1:7" x14ac:dyDescent="0.2">
      <c r="A1" t="s">
        <v>336</v>
      </c>
      <c r="B1" s="32" t="s">
        <v>335</v>
      </c>
      <c r="C1" t="s">
        <v>344</v>
      </c>
      <c r="D1" t="s">
        <v>345</v>
      </c>
      <c r="E1" t="s">
        <v>337</v>
      </c>
      <c r="F1" t="s">
        <v>338</v>
      </c>
      <c r="G1" t="s">
        <v>339</v>
      </c>
    </row>
    <row r="2" spans="1:7" ht="25.5" x14ac:dyDescent="0.2">
      <c r="A2" t="s">
        <v>340</v>
      </c>
      <c r="B2" s="32" t="s">
        <v>342</v>
      </c>
    </row>
    <row r="3" spans="1:7" ht="25.5" x14ac:dyDescent="0.2">
      <c r="A3" t="s">
        <v>341</v>
      </c>
      <c r="B3" s="32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topLeftCell="B1" zoomScale="120" zoomScaleNormal="120" workbookViewId="0">
      <pane ySplit="3" topLeftCell="A4" activePane="bottomLeft" state="frozen"/>
      <selection pane="bottomLeft" activeCell="C13" sqref="C13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152nd IEEE 802.15 WSN SESSION</v>
      </c>
    </row>
    <row r="2" spans="1:3" ht="15.75" x14ac:dyDescent="0.2">
      <c r="B2" s="3" t="s">
        <v>246</v>
      </c>
    </row>
    <row r="3" spans="1:3" ht="15.75" x14ac:dyDescent="0.2">
      <c r="B3" s="3" t="s">
        <v>247</v>
      </c>
    </row>
    <row r="4" spans="1:3" x14ac:dyDescent="0.2">
      <c r="B4" s="17" t="s">
        <v>7</v>
      </c>
    </row>
    <row r="5" spans="1:3" x14ac:dyDescent="0.2">
      <c r="A5" s="1"/>
      <c r="B5" s="17" t="s">
        <v>83</v>
      </c>
    </row>
    <row r="6" spans="1:3" x14ac:dyDescent="0.2">
      <c r="A6" s="1"/>
      <c r="B6" s="16" t="s">
        <v>156</v>
      </c>
      <c r="C6" s="15" t="s">
        <v>6</v>
      </c>
    </row>
    <row r="7" spans="1:3" x14ac:dyDescent="0.2">
      <c r="A7" s="1">
        <f t="shared" ref="A7:A14" si="0">A6+1</f>
        <v>1</v>
      </c>
      <c r="B7" s="1" t="s">
        <v>157</v>
      </c>
      <c r="C7" s="13">
        <v>0.5625</v>
      </c>
    </row>
    <row r="8" spans="1:3" x14ac:dyDescent="0.2">
      <c r="A8" s="1">
        <f>A7+1</f>
        <v>2</v>
      </c>
      <c r="B8" s="1" t="s">
        <v>158</v>
      </c>
      <c r="C8" s="13">
        <v>0.66666666666666663</v>
      </c>
    </row>
    <row r="9" spans="1:3" x14ac:dyDescent="0.2">
      <c r="A9" s="1">
        <f t="shared" si="0"/>
        <v>3</v>
      </c>
      <c r="B9" s="1" t="s">
        <v>159</v>
      </c>
      <c r="C9" s="13">
        <v>0.33333333333333331</v>
      </c>
    </row>
    <row r="10" spans="1:3" x14ac:dyDescent="0.2">
      <c r="A10" s="1">
        <f t="shared" si="0"/>
        <v>4</v>
      </c>
      <c r="B10" s="1" t="s">
        <v>160</v>
      </c>
      <c r="C10" s="13">
        <v>0.5625</v>
      </c>
    </row>
    <row r="11" spans="1:3" x14ac:dyDescent="0.2">
      <c r="A11" s="1">
        <f t="shared" si="0"/>
        <v>5</v>
      </c>
      <c r="B11" s="1" t="s">
        <v>192</v>
      </c>
      <c r="C11" s="13">
        <v>0.5625</v>
      </c>
    </row>
    <row r="12" spans="1:3" x14ac:dyDescent="0.2">
      <c r="A12" s="1">
        <f t="shared" si="0"/>
        <v>6</v>
      </c>
      <c r="B12" s="1" t="s">
        <v>191</v>
      </c>
      <c r="C12" s="13">
        <v>0.66666666666666663</v>
      </c>
    </row>
    <row r="13" spans="1:3" x14ac:dyDescent="0.2">
      <c r="A13" s="1">
        <f t="shared" si="0"/>
        <v>7</v>
      </c>
      <c r="B13" s="1" t="s">
        <v>161</v>
      </c>
      <c r="C13" s="13">
        <v>0.4375</v>
      </c>
    </row>
    <row r="14" spans="1:3" x14ac:dyDescent="0.2">
      <c r="A14" s="1">
        <f t="shared" si="0"/>
        <v>8</v>
      </c>
      <c r="B14" s="1" t="s">
        <v>162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163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10</v>
      </c>
      <c r="C18" s="13"/>
    </row>
    <row r="19" spans="1:5" x14ac:dyDescent="0.2">
      <c r="A19" s="1"/>
      <c r="B19" s="2" t="s">
        <v>74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75</v>
      </c>
    </row>
    <row r="23" spans="1:5" x14ac:dyDescent="0.2">
      <c r="A23" s="2"/>
      <c r="B23" s="23" t="s">
        <v>11</v>
      </c>
    </row>
    <row r="24" spans="1:5" x14ac:dyDescent="0.2">
      <c r="B24" s="14" t="s">
        <v>12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13</v>
      </c>
      <c r="C26" s="5"/>
      <c r="D26" s="5"/>
      <c r="E26" s="5"/>
    </row>
    <row r="27" spans="1:5" x14ac:dyDescent="0.2">
      <c r="B27" s="14" t="s">
        <v>14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15</v>
      </c>
      <c r="E29" s="5"/>
    </row>
    <row r="30" spans="1:5" x14ac:dyDescent="0.2">
      <c r="B30" s="2" t="s">
        <v>16</v>
      </c>
      <c r="E30" s="5"/>
    </row>
    <row r="31" spans="1:5" x14ac:dyDescent="0.2">
      <c r="B31" s="14" t="s">
        <v>80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17</v>
      </c>
      <c r="C33" s="5"/>
      <c r="E33" s="5"/>
    </row>
    <row r="34" spans="2:5" x14ac:dyDescent="0.2">
      <c r="B34" s="14" t="s">
        <v>18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76</v>
      </c>
      <c r="E36" s="5"/>
    </row>
    <row r="37" spans="2:5" x14ac:dyDescent="0.2">
      <c r="B37" s="14" t="s">
        <v>19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Sept 2024 802 PlenarySession</v>
      </c>
      <c r="G1" s="7" t="s">
        <v>140</v>
      </c>
    </row>
    <row r="2" spans="1:10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">
      <c r="B3" s="17" t="s">
        <v>7</v>
      </c>
    </row>
    <row r="4" spans="1:10" x14ac:dyDescent="0.2">
      <c r="A4" s="1">
        <f>Summary!A$7</f>
        <v>1</v>
      </c>
      <c r="B4" s="1" t="str">
        <f>Summary!B$7</f>
        <v>Monday 09-Sept PM1: TG Opening; Status, review and preparation; comment resolution</v>
      </c>
      <c r="E4" s="13">
        <f>Summary!$C$7</f>
        <v>0.5625</v>
      </c>
      <c r="H4" s="14"/>
      <c r="I4" s="11"/>
      <c r="J4" s="11"/>
    </row>
    <row r="5" spans="1:10" x14ac:dyDescent="0.2">
      <c r="A5" s="5">
        <f t="shared" ref="A5:A13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4" si="1">E4+TIME(0,D4,0)</f>
        <v>0.5625</v>
      </c>
      <c r="G5" s="7" t="s">
        <v>214</v>
      </c>
      <c r="H5" s="14" t="s">
        <v>213</v>
      </c>
      <c r="I5" s="11"/>
      <c r="J5" s="11"/>
    </row>
    <row r="6" spans="1:10" x14ac:dyDescent="0.2">
      <c r="A6" s="5">
        <f t="shared" si="0"/>
        <v>1.2000000000000002</v>
      </c>
      <c r="B6" s="11" t="s">
        <v>3</v>
      </c>
      <c r="C6" s="12" t="s">
        <v>4</v>
      </c>
      <c r="D6" s="8">
        <v>15</v>
      </c>
      <c r="E6" s="10">
        <f t="shared" si="1"/>
        <v>0.5625</v>
      </c>
      <c r="G6"/>
      <c r="H6" s="14"/>
      <c r="I6" s="11"/>
      <c r="J6" s="11"/>
    </row>
    <row r="7" spans="1:10" x14ac:dyDescent="0.2">
      <c r="A7" s="5">
        <f t="shared" si="0"/>
        <v>1.3000000000000003</v>
      </c>
      <c r="B7" s="11" t="s">
        <v>114</v>
      </c>
      <c r="C7" s="12" t="s">
        <v>1</v>
      </c>
      <c r="D7" s="8">
        <v>25</v>
      </c>
      <c r="E7" s="10">
        <f t="shared" si="1"/>
        <v>0.57291666666666663</v>
      </c>
      <c r="G7"/>
      <c r="H7" s="14"/>
      <c r="I7" s="11"/>
      <c r="J7" s="11"/>
    </row>
    <row r="8" spans="1:10" x14ac:dyDescent="0.2">
      <c r="A8" s="5">
        <f t="shared" si="0"/>
        <v>1.4000000000000004</v>
      </c>
      <c r="B8" s="11" t="s">
        <v>115</v>
      </c>
      <c r="C8" s="12" t="s">
        <v>9</v>
      </c>
      <c r="D8" s="8">
        <v>20</v>
      </c>
      <c r="E8" s="10">
        <f t="shared" si="1"/>
        <v>0.59027777777777779</v>
      </c>
      <c r="G8"/>
      <c r="H8" s="14"/>
      <c r="I8" s="11"/>
      <c r="J8" s="11"/>
    </row>
    <row r="9" spans="1:10" x14ac:dyDescent="0.2">
      <c r="A9" s="5">
        <f t="shared" si="0"/>
        <v>1.5000000000000004</v>
      </c>
      <c r="B9" s="11" t="s">
        <v>136</v>
      </c>
      <c r="C9" s="12" t="s">
        <v>4</v>
      </c>
      <c r="D9" s="8">
        <v>10</v>
      </c>
      <c r="E9" s="10">
        <f t="shared" si="1"/>
        <v>0.60416666666666663</v>
      </c>
      <c r="G9"/>
      <c r="I9" s="11"/>
      <c r="J9" s="11"/>
    </row>
    <row r="10" spans="1:10" x14ac:dyDescent="0.2">
      <c r="A10" s="5">
        <f t="shared" si="0"/>
        <v>1.6000000000000005</v>
      </c>
      <c r="B10" s="11" t="s">
        <v>194</v>
      </c>
      <c r="C10" s="12" t="s">
        <v>152</v>
      </c>
      <c r="D10" s="8">
        <v>20</v>
      </c>
      <c r="E10" s="10">
        <f t="shared" si="1"/>
        <v>0.61111111111111105</v>
      </c>
      <c r="G10" t="s">
        <v>215</v>
      </c>
      <c r="H10" s="14" t="s">
        <v>248</v>
      </c>
      <c r="I10" s="11"/>
      <c r="J10" s="11"/>
    </row>
    <row r="11" spans="1:10" x14ac:dyDescent="0.2">
      <c r="A11" s="5">
        <f t="shared" si="0"/>
        <v>1.7000000000000006</v>
      </c>
      <c r="B11" s="11" t="s">
        <v>153</v>
      </c>
      <c r="C11" s="12" t="s">
        <v>4</v>
      </c>
      <c r="D11" s="8">
        <v>10</v>
      </c>
      <c r="E11" s="10">
        <f t="shared" si="1"/>
        <v>0.62499999999999989</v>
      </c>
      <c r="G11"/>
      <c r="H11" s="14"/>
      <c r="I11" s="11"/>
      <c r="J11" s="11"/>
    </row>
    <row r="12" spans="1:10" x14ac:dyDescent="0.2">
      <c r="A12" s="5">
        <f t="shared" si="0"/>
        <v>1.8000000000000007</v>
      </c>
      <c r="B12" s="26" t="s">
        <v>245</v>
      </c>
      <c r="C12" s="12" t="s">
        <v>4</v>
      </c>
      <c r="D12" s="8">
        <v>20</v>
      </c>
      <c r="E12" s="10">
        <f t="shared" si="1"/>
        <v>0.63194444444444431</v>
      </c>
      <c r="G12"/>
      <c r="H12" s="39"/>
      <c r="I12" s="11"/>
      <c r="J12" s="11"/>
    </row>
    <row r="13" spans="1:10" x14ac:dyDescent="0.2">
      <c r="A13" s="5">
        <f t="shared" si="0"/>
        <v>1.9000000000000008</v>
      </c>
      <c r="B13" s="26"/>
      <c r="C13" s="12" t="s">
        <v>1</v>
      </c>
      <c r="D13" s="8"/>
      <c r="E13" s="10">
        <f t="shared" si="1"/>
        <v>0.64583333333333315</v>
      </c>
      <c r="G13"/>
      <c r="H13" s="14"/>
      <c r="I13" s="11"/>
      <c r="J13" s="11"/>
    </row>
    <row r="14" spans="1:10" x14ac:dyDescent="0.2">
      <c r="A14" s="299" t="s">
        <v>193</v>
      </c>
      <c r="B14" s="11" t="s">
        <v>2</v>
      </c>
      <c r="E14" s="10">
        <f t="shared" si="1"/>
        <v>0.64583333333333315</v>
      </c>
      <c r="G14"/>
      <c r="H14" s="14"/>
      <c r="I14" s="11"/>
      <c r="J14" s="11"/>
    </row>
    <row r="15" spans="1:10" x14ac:dyDescent="0.2">
      <c r="A15" s="299"/>
      <c r="E15" s="10"/>
      <c r="G15"/>
      <c r="H15" s="14"/>
      <c r="I15" s="11"/>
      <c r="J15" s="11"/>
    </row>
    <row r="16" spans="1:10" x14ac:dyDescent="0.2">
      <c r="A16" s="8"/>
      <c r="D16" s="8"/>
      <c r="E16" s="10"/>
      <c r="G16"/>
      <c r="H16" s="14"/>
      <c r="I16" s="11"/>
      <c r="J16" s="11"/>
    </row>
    <row r="17" spans="1:10" x14ac:dyDescent="0.2">
      <c r="A17" s="1">
        <f>Summary!A$8</f>
        <v>2</v>
      </c>
      <c r="B17" s="1" t="str">
        <f>Summary!B$8</f>
        <v>Monday 09-Sept PM2: Comment Resolution (group)</v>
      </c>
      <c r="E17" s="13">
        <f>Summary!$C$8</f>
        <v>0.66666666666666663</v>
      </c>
    </row>
    <row r="18" spans="1:10" x14ac:dyDescent="0.2">
      <c r="A18" s="27">
        <f t="shared" ref="A18:A24" si="2">A17+0.1</f>
        <v>2.1</v>
      </c>
      <c r="B18" s="26" t="s">
        <v>56</v>
      </c>
      <c r="C18" s="12" t="s">
        <v>4</v>
      </c>
      <c r="D18" s="8">
        <v>5</v>
      </c>
      <c r="E18" s="10">
        <f>E17+TIME(0,D17,0)</f>
        <v>0.66666666666666663</v>
      </c>
    </row>
    <row r="19" spans="1:10" x14ac:dyDescent="0.2">
      <c r="A19" s="27">
        <f t="shared" si="2"/>
        <v>2.2000000000000002</v>
      </c>
      <c r="B19" s="26" t="s">
        <v>231</v>
      </c>
      <c r="C19" s="12" t="s">
        <v>195</v>
      </c>
      <c r="D19" s="8">
        <v>60</v>
      </c>
      <c r="E19" s="10">
        <f t="shared" ref="E19:E23" si="3">E18+TIME(0,D18,0)</f>
        <v>0.67013888888888884</v>
      </c>
      <c r="G19" t="s">
        <v>197</v>
      </c>
      <c r="H19" s="38" t="s">
        <v>196</v>
      </c>
    </row>
    <row r="20" spans="1:10" x14ac:dyDescent="0.2">
      <c r="A20" s="27">
        <f>A18+0.1</f>
        <v>2.2000000000000002</v>
      </c>
      <c r="B20" s="26" t="s">
        <v>260</v>
      </c>
      <c r="C20" s="12" t="s">
        <v>4</v>
      </c>
      <c r="D20" s="8">
        <v>5</v>
      </c>
      <c r="E20" s="10">
        <f t="shared" si="3"/>
        <v>0.71180555555555547</v>
      </c>
    </row>
    <row r="21" spans="1:10" x14ac:dyDescent="0.2">
      <c r="A21" s="27">
        <f>A20+0.1</f>
        <v>2.3000000000000003</v>
      </c>
      <c r="B21" s="26" t="s">
        <v>227</v>
      </c>
      <c r="C21" s="12" t="s">
        <v>253</v>
      </c>
      <c r="D21" s="8">
        <v>30</v>
      </c>
      <c r="E21" s="10">
        <f t="shared" si="3"/>
        <v>0.71527777777777768</v>
      </c>
      <c r="G21" t="s">
        <v>258</v>
      </c>
      <c r="H21" s="311" t="s">
        <v>228</v>
      </c>
    </row>
    <row r="22" spans="1:10" x14ac:dyDescent="0.2">
      <c r="A22" s="27">
        <f t="shared" si="2"/>
        <v>2.4000000000000004</v>
      </c>
      <c r="B22" s="26" t="s">
        <v>229</v>
      </c>
      <c r="C22" s="12" t="s">
        <v>253</v>
      </c>
      <c r="D22" s="8">
        <v>20</v>
      </c>
      <c r="E22" s="10">
        <f t="shared" si="3"/>
        <v>0.73611111111111105</v>
      </c>
      <c r="G22" t="s">
        <v>259</v>
      </c>
      <c r="H22" s="311" t="s">
        <v>230</v>
      </c>
    </row>
    <row r="23" spans="1:10" x14ac:dyDescent="0.2">
      <c r="A23" s="27">
        <f t="shared" si="2"/>
        <v>2.5000000000000004</v>
      </c>
      <c r="B23" s="11" t="s">
        <v>2</v>
      </c>
      <c r="C23" s="12" t="s">
        <v>4</v>
      </c>
      <c r="D23" s="8">
        <v>0</v>
      </c>
      <c r="E23" s="10">
        <f t="shared" si="3"/>
        <v>0.74999999999999989</v>
      </c>
      <c r="G23"/>
      <c r="H23" s="14"/>
    </row>
    <row r="24" spans="1:10" x14ac:dyDescent="0.2">
      <c r="A24" s="27"/>
      <c r="E24" s="10"/>
      <c r="G24"/>
      <c r="H24" s="14"/>
    </row>
    <row r="25" spans="1:10" x14ac:dyDescent="0.2">
      <c r="A25" s="27"/>
      <c r="D25" s="8"/>
      <c r="E25" s="10"/>
    </row>
    <row r="26" spans="1:10" x14ac:dyDescent="0.2">
      <c r="A26" s="27"/>
      <c r="B26" s="26"/>
      <c r="E26" s="10"/>
      <c r="G26"/>
      <c r="H26" s="11"/>
      <c r="I26" s="11"/>
      <c r="J26" s="11"/>
    </row>
    <row r="27" spans="1:10" x14ac:dyDescent="0.2">
      <c r="A27" s="27">
        <v>1.4</v>
      </c>
      <c r="B27" s="26" t="s">
        <v>210</v>
      </c>
      <c r="G27" s="14" t="s">
        <v>211</v>
      </c>
      <c r="H27" s="14"/>
    </row>
    <row r="28" spans="1:10" x14ac:dyDescent="0.2">
      <c r="A28" s="27">
        <v>1.4</v>
      </c>
      <c r="B28" s="26" t="s">
        <v>249</v>
      </c>
      <c r="G28" s="14" t="s">
        <v>212</v>
      </c>
      <c r="H28" s="14"/>
    </row>
    <row r="29" spans="1:10" x14ac:dyDescent="0.2">
      <c r="A29" s="27"/>
      <c r="B29" s="26"/>
      <c r="G29"/>
      <c r="H29" s="14"/>
    </row>
    <row r="30" spans="1:10" x14ac:dyDescent="0.2">
      <c r="A30" s="27"/>
      <c r="B30" s="26"/>
      <c r="G30"/>
      <c r="H30" s="14"/>
    </row>
    <row r="31" spans="1:10" x14ac:dyDescent="0.2">
      <c r="A31" s="27"/>
      <c r="B31" s="26"/>
      <c r="G31"/>
      <c r="H31" s="14"/>
    </row>
    <row r="32" spans="1:10" x14ac:dyDescent="0.2">
      <c r="A32" s="27"/>
      <c r="B32" s="26"/>
      <c r="G32"/>
      <c r="H32" s="14"/>
    </row>
    <row r="33" spans="1:10" x14ac:dyDescent="0.2">
      <c r="A33" s="27"/>
      <c r="B33" s="26"/>
      <c r="G33"/>
      <c r="H33" s="14"/>
    </row>
    <row r="34" spans="1:10" x14ac:dyDescent="0.2">
      <c r="A34" s="27"/>
      <c r="B34" s="26"/>
      <c r="G34"/>
      <c r="H34" s="14"/>
    </row>
    <row r="35" spans="1:10" x14ac:dyDescent="0.2">
      <c r="A35" s="27"/>
      <c r="B35" s="26"/>
      <c r="D35"/>
      <c r="E35"/>
      <c r="F35"/>
      <c r="H35" s="14"/>
    </row>
    <row r="36" spans="1:10" x14ac:dyDescent="0.2">
      <c r="A36" s="27"/>
      <c r="B36" s="26"/>
      <c r="G36" s="12"/>
      <c r="H36" s="14"/>
    </row>
    <row r="37" spans="1:10" x14ac:dyDescent="0.2">
      <c r="A37" s="27"/>
      <c r="B37" s="26"/>
      <c r="D37" s="8"/>
      <c r="E37" s="10"/>
      <c r="G37" s="11"/>
      <c r="H37" s="11"/>
      <c r="I37" s="11"/>
      <c r="J37" s="11"/>
    </row>
    <row r="38" spans="1:10" x14ac:dyDescent="0.2">
      <c r="A38" s="27"/>
      <c r="D38" s="8"/>
      <c r="E38" s="10"/>
      <c r="G38" s="11"/>
      <c r="H38" s="11"/>
      <c r="I38" s="11"/>
      <c r="J38" s="11"/>
    </row>
    <row r="39" spans="1:10" x14ac:dyDescent="0.2">
      <c r="A39" s="27"/>
      <c r="B39" s="11"/>
      <c r="C39" s="12"/>
      <c r="D39" s="8"/>
      <c r="E39" s="10"/>
      <c r="G39" s="11"/>
      <c r="H39" s="11"/>
      <c r="I39" s="11"/>
      <c r="J39" s="11"/>
    </row>
    <row r="40" spans="1:10" x14ac:dyDescent="0.2">
      <c r="D40" s="8"/>
      <c r="G40" s="11"/>
      <c r="H40" s="11"/>
      <c r="I40" s="11"/>
      <c r="J40" s="11"/>
    </row>
    <row r="41" spans="1:10" x14ac:dyDescent="0.2">
      <c r="B41" s="11"/>
      <c r="C41" s="12"/>
      <c r="D41" s="8"/>
      <c r="G41" s="11"/>
      <c r="H41" s="11"/>
      <c r="I41" s="11"/>
      <c r="J41" s="11"/>
    </row>
    <row r="42" spans="1:10" x14ac:dyDescent="0.2">
      <c r="C42" s="14"/>
      <c r="D42" s="8"/>
      <c r="G42" s="11"/>
      <c r="H42" s="14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B44" s="30"/>
      <c r="D44" s="8"/>
      <c r="G44" s="11"/>
      <c r="H44" s="11"/>
      <c r="I44" s="11"/>
      <c r="J44" s="11"/>
    </row>
    <row r="47" spans="1:10" x14ac:dyDescent="0.2">
      <c r="B47" s="14"/>
      <c r="D47" s="8"/>
    </row>
    <row r="48" spans="1:10" x14ac:dyDescent="0.2">
      <c r="D48" s="8"/>
    </row>
    <row r="49" spans="2:4" x14ac:dyDescent="0.2">
      <c r="D49" s="8"/>
    </row>
    <row r="50" spans="2:4" x14ac:dyDescent="0.2">
      <c r="D50" s="8"/>
    </row>
    <row r="51" spans="2:4" x14ac:dyDescent="0.2">
      <c r="B51" s="22"/>
    </row>
    <row r="53" spans="2:4" x14ac:dyDescent="0.2">
      <c r="B53" s="14"/>
    </row>
  </sheetData>
  <sheetProtection selectLockedCells="1" selectUnlockedCells="1"/>
  <hyperlinks>
    <hyperlink ref="G27" r:id="rId1" xr:uid="{29FF09BB-62C0-487B-95C2-57397546C016}"/>
    <hyperlink ref="G28" r:id="rId2" xr:uid="{6DFB1004-4503-43AD-A889-BE59FCDAAFC9}"/>
    <hyperlink ref="H5" r:id="rId3" xr:uid="{2043BE61-8F58-48C4-9E4E-BAF794F7A511}"/>
    <hyperlink ref="H10" r:id="rId4" xr:uid="{82E3C7A8-7960-4966-B8D6-87D4A5B38D9E}"/>
    <hyperlink ref="H19" r:id="rId5" xr:uid="{35156E2B-2221-445E-B4FE-8AB160D1346D}"/>
    <hyperlink ref="H21" r:id="rId6" xr:uid="{2C7E5105-D105-436A-9AF4-EDE11488BBAF}"/>
    <hyperlink ref="H22" r:id="rId7" xr:uid="{9247EC39-C96F-4674-8CF3-85C6200AF44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3" activePane="bottomLeft" state="frozen"/>
      <selection pane="bottomLeft" activeCell="B22" sqref="B22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140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">
      <c r="B3" s="17" t="s">
        <v>7</v>
      </c>
    </row>
    <row r="4" spans="1:8" x14ac:dyDescent="0.2">
      <c r="G4" s="12"/>
    </row>
    <row r="5" spans="1:8" x14ac:dyDescent="0.2">
      <c r="A5" s="1">
        <f>Summary!A$9</f>
        <v>3</v>
      </c>
      <c r="B5" s="1" t="str">
        <f>Summary!B$9</f>
        <v>Tuesday 10-Sept AM1: Comment Resolution (group)</v>
      </c>
      <c r="E5" s="13">
        <f>Summary!$C$9</f>
        <v>0.33333333333333331</v>
      </c>
      <c r="G5" s="12"/>
    </row>
    <row r="6" spans="1:8" x14ac:dyDescent="0.2">
      <c r="A6" s="27">
        <f t="shared" ref="A6:A10" si="0">A5+0.1</f>
        <v>3.1</v>
      </c>
      <c r="B6" s="26" t="s">
        <v>56</v>
      </c>
      <c r="C6" s="12" t="s">
        <v>4</v>
      </c>
      <c r="D6" s="8">
        <v>10</v>
      </c>
      <c r="E6" s="10">
        <f>E5+TIME(0,D5,0)</f>
        <v>0.33333333333333331</v>
      </c>
      <c r="G6" s="12"/>
      <c r="H6" s="14"/>
    </row>
    <row r="7" spans="1:8" x14ac:dyDescent="0.2">
      <c r="A7" s="27">
        <f t="shared" si="0"/>
        <v>3.2</v>
      </c>
      <c r="B7" s="11" t="s">
        <v>119</v>
      </c>
      <c r="C7" s="12" t="s">
        <v>125</v>
      </c>
      <c r="D7" s="8">
        <v>10</v>
      </c>
      <c r="E7" s="10">
        <f t="shared" ref="E7:E10" si="1">E6+TIME(0,D6,0)</f>
        <v>0.34027777777777773</v>
      </c>
      <c r="H7" s="14"/>
    </row>
    <row r="8" spans="1:8" x14ac:dyDescent="0.2">
      <c r="A8" s="27">
        <f t="shared" si="0"/>
        <v>3.3000000000000003</v>
      </c>
      <c r="B8" s="26" t="s">
        <v>242</v>
      </c>
      <c r="C8" s="12" t="s">
        <v>243</v>
      </c>
      <c r="D8" s="8">
        <v>75</v>
      </c>
      <c r="E8" s="10">
        <f t="shared" si="1"/>
        <v>0.34722222222222215</v>
      </c>
      <c r="G8" s="7" t="s">
        <v>241</v>
      </c>
      <c r="H8" s="38" t="s">
        <v>264</v>
      </c>
    </row>
    <row r="9" spans="1:8" x14ac:dyDescent="0.2">
      <c r="A9" s="27">
        <f t="shared" si="0"/>
        <v>3.4000000000000004</v>
      </c>
      <c r="B9" s="26" t="s">
        <v>268</v>
      </c>
      <c r="C9" s="12" t="s">
        <v>261</v>
      </c>
      <c r="D9" s="8">
        <v>25</v>
      </c>
      <c r="E9" s="10">
        <f t="shared" si="1"/>
        <v>0.39930555555555547</v>
      </c>
      <c r="G9" s="7" t="s">
        <v>270</v>
      </c>
      <c r="H9" s="38" t="s">
        <v>269</v>
      </c>
    </row>
    <row r="10" spans="1:8" x14ac:dyDescent="0.2">
      <c r="A10" s="27">
        <f t="shared" si="0"/>
        <v>3.5000000000000004</v>
      </c>
      <c r="B10" s="11" t="s">
        <v>2</v>
      </c>
      <c r="C10" s="12" t="s">
        <v>4</v>
      </c>
      <c r="D10" s="8">
        <v>0</v>
      </c>
      <c r="E10" s="10">
        <f t="shared" si="1"/>
        <v>0.41666666666666657</v>
      </c>
      <c r="H10" s="14"/>
    </row>
    <row r="11" spans="1:8" x14ac:dyDescent="0.2">
      <c r="A11" s="27"/>
      <c r="E11" s="10"/>
      <c r="G11"/>
      <c r="H11" s="14"/>
    </row>
    <row r="12" spans="1:8" x14ac:dyDescent="0.2">
      <c r="A12" s="1"/>
      <c r="D12" s="8"/>
      <c r="E12" s="10"/>
    </row>
    <row r="13" spans="1:8" x14ac:dyDescent="0.2">
      <c r="A13" s="24">
        <f>Summary!A$10</f>
        <v>4</v>
      </c>
      <c r="B13" s="1" t="str">
        <f>Summary!B$10</f>
        <v>Tuesday 10-Sept PM1: Comment Resolution (group)</v>
      </c>
      <c r="E13" s="10">
        <f>Summary!$C$10</f>
        <v>0.5625</v>
      </c>
    </row>
    <row r="14" spans="1:8" x14ac:dyDescent="0.2">
      <c r="A14" s="5">
        <f t="shared" ref="A14:A19" si="2">A13+0.1</f>
        <v>4.0999999999999996</v>
      </c>
      <c r="B14" s="26" t="s">
        <v>240</v>
      </c>
      <c r="C14" s="12" t="s">
        <v>238</v>
      </c>
      <c r="D14" s="8">
        <v>20</v>
      </c>
      <c r="E14" s="10">
        <f>E13+TIME(0,D13,0)</f>
        <v>0.5625</v>
      </c>
      <c r="G14" s="7" t="s">
        <v>239</v>
      </c>
      <c r="H14" s="14" t="s">
        <v>226</v>
      </c>
    </row>
    <row r="15" spans="1:8" x14ac:dyDescent="0.2">
      <c r="A15" s="5">
        <f t="shared" si="2"/>
        <v>4.1999999999999993</v>
      </c>
      <c r="B15" s="26" t="s">
        <v>271</v>
      </c>
      <c r="C15" s="12" t="s">
        <v>261</v>
      </c>
      <c r="D15" s="8">
        <v>60</v>
      </c>
      <c r="E15" s="10">
        <f t="shared" ref="E15:E19" si="3">E14+TIME(0,D14,0)</f>
        <v>0.57638888888888884</v>
      </c>
      <c r="G15" s="7" t="s">
        <v>270</v>
      </c>
      <c r="H15" s="38" t="s">
        <v>277</v>
      </c>
    </row>
    <row r="16" spans="1:8" x14ac:dyDescent="0.2">
      <c r="A16" s="5">
        <f t="shared" si="2"/>
        <v>4.2999999999999989</v>
      </c>
      <c r="B16" s="26" t="s">
        <v>266</v>
      </c>
      <c r="C16" s="12" t="s">
        <v>265</v>
      </c>
      <c r="D16" s="8">
        <v>20</v>
      </c>
      <c r="E16" s="10">
        <f t="shared" si="3"/>
        <v>0.61805555555555547</v>
      </c>
      <c r="G16" s="7" t="s">
        <v>281</v>
      </c>
      <c r="H16" s="14" t="s">
        <v>289</v>
      </c>
    </row>
    <row r="17" spans="1:8" x14ac:dyDescent="0.2">
      <c r="A17" s="5">
        <f t="shared" si="2"/>
        <v>4.3999999999999986</v>
      </c>
      <c r="B17" s="11" t="s">
        <v>290</v>
      </c>
      <c r="C17" s="12" t="s">
        <v>261</v>
      </c>
      <c r="D17" s="8">
        <v>30</v>
      </c>
      <c r="E17" s="10">
        <f t="shared" si="3"/>
        <v>0.63194444444444431</v>
      </c>
      <c r="G17" s="7" t="s">
        <v>284</v>
      </c>
      <c r="H17" s="14" t="s">
        <v>285</v>
      </c>
    </row>
    <row r="18" spans="1:8" x14ac:dyDescent="0.2">
      <c r="A18" s="5">
        <f t="shared" si="2"/>
        <v>4.4999999999999982</v>
      </c>
      <c r="B18" s="11" t="s">
        <v>2</v>
      </c>
      <c r="C18" s="12" t="s">
        <v>4</v>
      </c>
      <c r="D18" s="8">
        <v>0</v>
      </c>
      <c r="E18" s="10">
        <f t="shared" si="3"/>
        <v>0.65277777777777768</v>
      </c>
    </row>
    <row r="19" spans="1:8" x14ac:dyDescent="0.2">
      <c r="A19" s="5"/>
      <c r="B19" s="11" t="s">
        <v>291</v>
      </c>
      <c r="C19" s="12"/>
      <c r="D19" s="8"/>
      <c r="E19" s="10"/>
    </row>
    <row r="20" spans="1:8" x14ac:dyDescent="0.2">
      <c r="A20" s="5"/>
      <c r="D20" s="8"/>
      <c r="E20" s="10"/>
    </row>
    <row r="21" spans="1:8" x14ac:dyDescent="0.2">
      <c r="B21" s="7" t="s">
        <v>128</v>
      </c>
    </row>
    <row r="22" spans="1:8" x14ac:dyDescent="0.2">
      <c r="H22" s="14"/>
    </row>
    <row r="25" spans="1:8" x14ac:dyDescent="0.2">
      <c r="B25" s="11"/>
      <c r="C25" s="12"/>
      <c r="D25" s="8"/>
    </row>
    <row r="26" spans="1:8" x14ac:dyDescent="0.2">
      <c r="D26" s="8"/>
    </row>
    <row r="27" spans="1:8" x14ac:dyDescent="0.2">
      <c r="D27" s="8"/>
    </row>
  </sheetData>
  <sheetProtection selectLockedCells="1" selectUnlockedCells="1"/>
  <hyperlinks>
    <hyperlink ref="H14" r:id="rId1" xr:uid="{63993274-1914-451D-89FB-C2E9496AD8AE}"/>
    <hyperlink ref="H8" r:id="rId2" xr:uid="{B8589996-460C-4084-B2E5-537A92CAD1BF}"/>
    <hyperlink ref="H9" r:id="rId3" xr:uid="{AC217C52-7615-434F-AA42-7AD06C382C5C}"/>
    <hyperlink ref="H15" r:id="rId4" xr:uid="{01B31A09-0A86-4270-9E62-98FF1CEB30A0}"/>
    <hyperlink ref="H16" r:id="rId5" xr:uid="{A4EFB373-BE55-425E-BDBA-C2649062172B}"/>
    <hyperlink ref="H17" r:id="rId6" xr:uid="{0BD1BC17-7552-45D9-B033-21A25C03854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26" sqref="B26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Sept 2024 802 PlenarySession</v>
      </c>
      <c r="G1" s="7" t="s">
        <v>140</v>
      </c>
    </row>
    <row r="2" spans="1:8" ht="15.75" x14ac:dyDescent="0.2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">
      <c r="A3" s="7"/>
      <c r="B3" s="17" t="s">
        <v>7</v>
      </c>
      <c r="C3" s="7"/>
      <c r="D3" s="7"/>
      <c r="E3" s="10"/>
    </row>
    <row r="5" spans="1:8" x14ac:dyDescent="0.2">
      <c r="A5" s="24">
        <f>Summary!A$11</f>
        <v>5</v>
      </c>
      <c r="B5" s="1" t="str">
        <f>Summary!B$11</f>
        <v>Wednesday 11-Sept PM1: Status, review and comment resolution</v>
      </c>
      <c r="C5" s="12"/>
      <c r="D5" s="8"/>
      <c r="E5" s="13">
        <f>Summary!C$11</f>
        <v>0.5625</v>
      </c>
    </row>
    <row r="6" spans="1:8" x14ac:dyDescent="0.2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0.5625</v>
      </c>
    </row>
    <row r="7" spans="1:8" x14ac:dyDescent="0.2">
      <c r="A7" s="8">
        <f t="shared" si="0"/>
        <v>5.1999999999999993</v>
      </c>
      <c r="B7" s="11" t="s">
        <v>119</v>
      </c>
      <c r="C7" s="12" t="s">
        <v>125</v>
      </c>
      <c r="D7" s="8">
        <v>10</v>
      </c>
      <c r="E7" s="10">
        <f t="shared" si="1"/>
        <v>0.5625</v>
      </c>
      <c r="H7" s="14"/>
    </row>
    <row r="8" spans="1:8" x14ac:dyDescent="0.2">
      <c r="A8" s="8">
        <f t="shared" si="0"/>
        <v>5.2999999999999989</v>
      </c>
      <c r="B8" s="11" t="s">
        <v>220</v>
      </c>
      <c r="C8" s="12" t="s">
        <v>244</v>
      </c>
      <c r="D8" s="8">
        <v>20</v>
      </c>
      <c r="E8" s="10">
        <f t="shared" si="1"/>
        <v>0.56944444444444442</v>
      </c>
      <c r="G8" s="7" t="s">
        <v>254</v>
      </c>
      <c r="H8" s="311" t="s">
        <v>221</v>
      </c>
    </row>
    <row r="9" spans="1:8" x14ac:dyDescent="0.2">
      <c r="A9" s="8">
        <f t="shared" si="0"/>
        <v>5.3999999999999986</v>
      </c>
      <c r="B9" s="26" t="s">
        <v>272</v>
      </c>
      <c r="C9" s="12" t="s">
        <v>273</v>
      </c>
      <c r="D9" s="8">
        <v>10</v>
      </c>
      <c r="E9" s="10">
        <f t="shared" si="1"/>
        <v>0.58333333333333326</v>
      </c>
      <c r="G9" s="7" t="s">
        <v>313</v>
      </c>
      <c r="H9" s="14" t="s">
        <v>312</v>
      </c>
    </row>
    <row r="10" spans="1:8" x14ac:dyDescent="0.2">
      <c r="A10" s="8">
        <f t="shared" si="0"/>
        <v>5.4999999999999982</v>
      </c>
      <c r="B10" s="26" t="s">
        <v>275</v>
      </c>
      <c r="C10" s="12" t="s">
        <v>273</v>
      </c>
      <c r="D10" s="8">
        <v>20</v>
      </c>
      <c r="E10" s="10">
        <f t="shared" si="1"/>
        <v>0.59027777777777768</v>
      </c>
      <c r="G10" s="7" t="s">
        <v>274</v>
      </c>
      <c r="H10" s="14" t="s">
        <v>280</v>
      </c>
    </row>
    <row r="11" spans="1:8" x14ac:dyDescent="0.2">
      <c r="A11" s="8">
        <f t="shared" si="0"/>
        <v>5.5999999999999979</v>
      </c>
      <c r="B11" s="26" t="s">
        <v>262</v>
      </c>
      <c r="C11" s="12" t="s">
        <v>261</v>
      </c>
      <c r="D11" s="8">
        <v>30</v>
      </c>
      <c r="E11" s="10">
        <f t="shared" ref="E11" si="2">E10+TIME(0,D10,0)</f>
        <v>0.60416666666666652</v>
      </c>
      <c r="G11" s="7" t="s">
        <v>279</v>
      </c>
      <c r="H11" s="14" t="s">
        <v>314</v>
      </c>
    </row>
    <row r="12" spans="1:8" x14ac:dyDescent="0.2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0.62499999999999989</v>
      </c>
      <c r="H12" s="14"/>
    </row>
    <row r="13" spans="1:8" x14ac:dyDescent="0.2">
      <c r="A13" s="8"/>
      <c r="D13" s="8"/>
      <c r="E13" s="10"/>
    </row>
    <row r="14" spans="1:8" x14ac:dyDescent="0.2">
      <c r="A14" s="24">
        <f>Summary!A$12</f>
        <v>6</v>
      </c>
      <c r="B14" s="1" t="str">
        <f>Summary!B$12</f>
        <v>Wednesday 11-Sept PM2: Comment Resolution (group)</v>
      </c>
      <c r="C14" s="12"/>
      <c r="D14" s="8"/>
      <c r="E14" s="13">
        <f>Summary!C$12</f>
        <v>0.66666666666666663</v>
      </c>
    </row>
    <row r="15" spans="1:8" x14ac:dyDescent="0.2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0.66666666666666663</v>
      </c>
    </row>
    <row r="16" spans="1:8" ht="15" x14ac:dyDescent="0.25">
      <c r="A16" s="8">
        <f t="shared" si="4"/>
        <v>6.1999999999999993</v>
      </c>
      <c r="B16" s="11" t="s">
        <v>139</v>
      </c>
      <c r="C16" s="12" t="s">
        <v>111</v>
      </c>
      <c r="D16" s="8">
        <v>10</v>
      </c>
      <c r="E16" s="10">
        <f t="shared" ref="E16:E22" si="5">E15+TIME(0,D15,0)</f>
        <v>0.66666666666666663</v>
      </c>
      <c r="H16" s="40"/>
    </row>
    <row r="17" spans="1:8" x14ac:dyDescent="0.2">
      <c r="A17" s="8">
        <f>A16+0.1</f>
        <v>6.2999999999999989</v>
      </c>
      <c r="B17" s="26" t="s">
        <v>155</v>
      </c>
      <c r="C17" s="12" t="s">
        <v>154</v>
      </c>
      <c r="D17" s="8">
        <v>20</v>
      </c>
      <c r="E17" s="10">
        <f t="shared" si="5"/>
        <v>0.67361111111111105</v>
      </c>
      <c r="G17" s="7" t="s">
        <v>324</v>
      </c>
      <c r="H17" s="14"/>
    </row>
    <row r="18" spans="1:8" x14ac:dyDescent="0.2">
      <c r="A18" s="8">
        <f>A17+0.1</f>
        <v>6.3999999999999986</v>
      </c>
      <c r="B18" s="26" t="s">
        <v>300</v>
      </c>
      <c r="C18" s="12" t="s">
        <v>243</v>
      </c>
      <c r="D18" s="27">
        <v>20</v>
      </c>
      <c r="E18" s="10">
        <f t="shared" si="5"/>
        <v>0.68749999999999989</v>
      </c>
      <c r="G18" s="7" t="s">
        <v>241</v>
      </c>
      <c r="H18" s="14" t="s">
        <v>299</v>
      </c>
    </row>
    <row r="19" spans="1:8" x14ac:dyDescent="0.2">
      <c r="A19" s="8">
        <f>A18+0.1</f>
        <v>6.4999999999999982</v>
      </c>
      <c r="B19" s="26" t="s">
        <v>267</v>
      </c>
      <c r="C19" s="12" t="s">
        <v>265</v>
      </c>
      <c r="D19" s="8">
        <v>30</v>
      </c>
      <c r="E19" s="10">
        <f t="shared" si="5"/>
        <v>0.70138888888888873</v>
      </c>
      <c r="G19" s="7" t="s">
        <v>278</v>
      </c>
      <c r="H19" s="39" t="s">
        <v>315</v>
      </c>
    </row>
    <row r="20" spans="1:8" x14ac:dyDescent="0.2">
      <c r="A20" s="8">
        <f t="shared" si="4"/>
        <v>6.5999999999999979</v>
      </c>
      <c r="B20" s="26" t="s">
        <v>317</v>
      </c>
      <c r="C20" s="12" t="s">
        <v>316</v>
      </c>
      <c r="D20" s="8">
        <v>20</v>
      </c>
      <c r="E20" s="10">
        <f t="shared" si="5"/>
        <v>0.7222222222222221</v>
      </c>
      <c r="G20" s="7" t="s">
        <v>319</v>
      </c>
      <c r="H20" s="14" t="s">
        <v>318</v>
      </c>
    </row>
    <row r="21" spans="1:8" x14ac:dyDescent="0.2">
      <c r="A21" s="8">
        <f t="shared" si="4"/>
        <v>6.6999999999999975</v>
      </c>
      <c r="B21" s="26" t="s">
        <v>231</v>
      </c>
      <c r="C21" s="12" t="s">
        <v>195</v>
      </c>
      <c r="D21" s="8">
        <v>10</v>
      </c>
      <c r="E21" s="10">
        <f t="shared" si="5"/>
        <v>0.73611111111111094</v>
      </c>
      <c r="G21" s="7" t="s">
        <v>197</v>
      </c>
      <c r="H21" s="14" t="s">
        <v>263</v>
      </c>
    </row>
    <row r="22" spans="1:8" x14ac:dyDescent="0.2">
      <c r="A22" s="8">
        <f>A20+0.1</f>
        <v>6.6999999999999975</v>
      </c>
      <c r="B22" s="11" t="s">
        <v>323</v>
      </c>
      <c r="C22" s="12" t="s">
        <v>261</v>
      </c>
      <c r="D22" s="8">
        <v>10</v>
      </c>
      <c r="E22" s="10">
        <f>E21+TIME(0,D21,0)</f>
        <v>0.74305555555555536</v>
      </c>
      <c r="H22" s="14"/>
    </row>
    <row r="23" spans="1:8" x14ac:dyDescent="0.2">
      <c r="A23" s="8">
        <f>A21+0.1</f>
        <v>6.7999999999999972</v>
      </c>
      <c r="B23" s="11" t="s">
        <v>2</v>
      </c>
      <c r="C23" s="12" t="s">
        <v>4</v>
      </c>
      <c r="D23" s="8"/>
      <c r="E23" s="10">
        <f>E22+TIME(0,D22,0)</f>
        <v>0.74999999999999978</v>
      </c>
      <c r="H23" s="14"/>
    </row>
    <row r="25" spans="1:8" x14ac:dyDescent="0.2">
      <c r="B25" s="7" t="s">
        <v>129</v>
      </c>
    </row>
    <row r="26" spans="1:8" x14ac:dyDescent="0.2">
      <c r="B26" s="11"/>
    </row>
    <row r="27" spans="1:8" x14ac:dyDescent="0.2">
      <c r="B27" s="11"/>
      <c r="H27" s="14"/>
    </row>
    <row r="28" spans="1:8" x14ac:dyDescent="0.2">
      <c r="B28" s="11"/>
      <c r="H28" s="14"/>
    </row>
    <row r="29" spans="1:8" x14ac:dyDescent="0.2">
      <c r="B29" s="14"/>
      <c r="C29" s="12"/>
      <c r="H29" s="14"/>
    </row>
    <row r="30" spans="1:8" x14ac:dyDescent="0.2">
      <c r="B30" s="14"/>
      <c r="C30" s="12"/>
      <c r="H30" s="14"/>
    </row>
    <row r="31" spans="1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hyperlinks>
    <hyperlink ref="H8" r:id="rId1" xr:uid="{710B6AE7-5950-4568-A979-960116ABE9D5}"/>
    <hyperlink ref="H11" r:id="rId2" xr:uid="{058E13B7-1B6E-4560-AEBB-F3E0B0D78D93}"/>
    <hyperlink ref="H10" r:id="rId3" xr:uid="{45D668AD-7C0F-4174-90E7-1360189B84D7}"/>
    <hyperlink ref="H19" r:id="rId4" xr:uid="{4D783A5C-7CDE-4898-8ED0-918996BAAB36}"/>
    <hyperlink ref="H18" r:id="rId5" xr:uid="{092DECC2-D967-42F9-ADAA-79042B6A1F47}"/>
    <hyperlink ref="H9" r:id="rId6" xr:uid="{B3798B11-792C-4AF0-A935-5D0EEF0AE109}"/>
    <hyperlink ref="H20" r:id="rId7" xr:uid="{4A5F4290-B140-4603-84D0-1C34E05DA6F4}"/>
    <hyperlink ref="H21" r:id="rId8" xr:uid="{B8CCBBFE-F7E4-4824-8BE5-F708B54908C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8"/>
  <sheetViews>
    <sheetView tabSelected="1" zoomScale="110" zoomScaleNormal="110" workbookViewId="0">
      <pane ySplit="2" topLeftCell="A10" activePane="bottomLeft" state="frozen"/>
      <selection pane="bottomLeft" activeCell="B30" sqref="B30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Sept 2024 802 PlenarySession</v>
      </c>
      <c r="G1" s="7" t="s">
        <v>140</v>
      </c>
    </row>
    <row r="2" spans="1:9" ht="15.75" x14ac:dyDescent="0.25">
      <c r="B2" s="4"/>
      <c r="E2" s="21" t="str">
        <f>Summary!$C$6</f>
        <v>EST</v>
      </c>
      <c r="G2" s="7" t="s">
        <v>57</v>
      </c>
      <c r="H2" s="7" t="s">
        <v>70</v>
      </c>
    </row>
    <row r="3" spans="1:9" ht="15.75" x14ac:dyDescent="0.25">
      <c r="B3" s="4" t="s">
        <v>7</v>
      </c>
      <c r="E3" s="21"/>
    </row>
    <row r="4" spans="1:9" customFormat="1" x14ac:dyDescent="0.2">
      <c r="A4" s="24">
        <f>Summary!A$13</f>
        <v>7</v>
      </c>
      <c r="B4" s="1" t="str">
        <f>Summary!B$13</f>
        <v>Thursday 12-Sept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">
      <c r="A5" s="8">
        <f t="shared" ref="A5:A27" si="0">A4+0.1</f>
        <v>7.1</v>
      </c>
      <c r="B5" s="18" t="s">
        <v>56</v>
      </c>
      <c r="C5" s="19" t="s">
        <v>4</v>
      </c>
      <c r="D5" s="20">
        <v>2</v>
      </c>
      <c r="E5" s="10">
        <f t="shared" ref="E5:E15" si="1">E4+TIME(0,D4,0)</f>
        <v>0.4375</v>
      </c>
      <c r="G5" s="12"/>
    </row>
    <row r="6" spans="1:9" customFormat="1" x14ac:dyDescent="0.2">
      <c r="A6" s="8">
        <f t="shared" si="0"/>
        <v>7.1999999999999993</v>
      </c>
      <c r="B6" s="11" t="s">
        <v>126</v>
      </c>
      <c r="C6" s="12" t="s">
        <v>111</v>
      </c>
      <c r="D6" s="20">
        <v>3</v>
      </c>
      <c r="E6" s="10">
        <f t="shared" si="1"/>
        <v>0.43888888888888888</v>
      </c>
      <c r="F6" s="7"/>
      <c r="H6" s="14"/>
    </row>
    <row r="7" spans="1:9" customFormat="1" x14ac:dyDescent="0.2">
      <c r="A7" s="8">
        <f t="shared" si="0"/>
        <v>7.2999999999999989</v>
      </c>
      <c r="B7" s="26" t="s">
        <v>288</v>
      </c>
      <c r="C7" s="12" t="s">
        <v>250</v>
      </c>
      <c r="D7" s="8">
        <v>20</v>
      </c>
      <c r="E7" s="10">
        <f t="shared" si="1"/>
        <v>0.44097222222222221</v>
      </c>
      <c r="F7" s="7"/>
      <c r="G7" s="7" t="s">
        <v>286</v>
      </c>
      <c r="H7" s="14" t="s">
        <v>287</v>
      </c>
      <c r="I7" s="14"/>
    </row>
    <row r="8" spans="1:9" customFormat="1" x14ac:dyDescent="0.2">
      <c r="A8" s="8">
        <f>A7+0.1</f>
        <v>7.3999999999999986</v>
      </c>
      <c r="B8" s="26" t="s">
        <v>326</v>
      </c>
      <c r="C8" s="12" t="s">
        <v>327</v>
      </c>
      <c r="D8" s="8">
        <v>5</v>
      </c>
      <c r="E8" s="10">
        <f t="shared" si="1"/>
        <v>0.4548611111111111</v>
      </c>
      <c r="F8" s="7"/>
      <c r="G8" s="7" t="s">
        <v>278</v>
      </c>
      <c r="H8" s="14" t="s">
        <v>328</v>
      </c>
    </row>
    <row r="9" spans="1:9" customFormat="1" x14ac:dyDescent="0.2">
      <c r="A9" s="8">
        <f>A8+0.1</f>
        <v>7.4999999999999982</v>
      </c>
      <c r="B9" s="26" t="s">
        <v>252</v>
      </c>
      <c r="C9" s="12" t="s">
        <v>251</v>
      </c>
      <c r="D9" s="8">
        <v>40</v>
      </c>
      <c r="E9" s="10">
        <f t="shared" si="1"/>
        <v>0.45833333333333331</v>
      </c>
      <c r="F9" s="7"/>
      <c r="G9" s="7" t="s">
        <v>334</v>
      </c>
      <c r="H9" s="14" t="s">
        <v>332</v>
      </c>
    </row>
    <row r="10" spans="1:9" x14ac:dyDescent="0.2">
      <c r="A10" s="8">
        <f>A9+0.1</f>
        <v>7.5999999999999979</v>
      </c>
      <c r="B10" s="26" t="s">
        <v>295</v>
      </c>
      <c r="C10" s="12" t="s">
        <v>294</v>
      </c>
      <c r="D10" s="8">
        <v>20</v>
      </c>
      <c r="E10" s="10">
        <f t="shared" si="1"/>
        <v>0.4861111111111111</v>
      </c>
      <c r="F10"/>
      <c r="G10" s="7" t="s">
        <v>293</v>
      </c>
      <c r="H10" s="14" t="s">
        <v>333</v>
      </c>
      <c r="I10" s="14"/>
    </row>
    <row r="11" spans="1:9" x14ac:dyDescent="0.2">
      <c r="A11" s="8">
        <f>A10+0.1</f>
        <v>7.6999999999999975</v>
      </c>
      <c r="B11" s="11" t="s">
        <v>305</v>
      </c>
      <c r="C11" s="12" t="s">
        <v>302</v>
      </c>
      <c r="D11" s="20">
        <v>10</v>
      </c>
      <c r="E11" s="10">
        <f t="shared" si="1"/>
        <v>0.5</v>
      </c>
      <c r="G11" s="7" t="s">
        <v>257</v>
      </c>
      <c r="H11" s="14" t="s">
        <v>224</v>
      </c>
    </row>
    <row r="12" spans="1:9" x14ac:dyDescent="0.2">
      <c r="A12" s="8">
        <f>A11+0.1</f>
        <v>7.7999999999999972</v>
      </c>
      <c r="B12" s="26" t="s">
        <v>304</v>
      </c>
      <c r="C12" s="12" t="s">
        <v>302</v>
      </c>
      <c r="D12" s="20">
        <v>10</v>
      </c>
      <c r="E12" s="10">
        <f t="shared" si="1"/>
        <v>0.50694444444444442</v>
      </c>
      <c r="G12" s="7" t="s">
        <v>256</v>
      </c>
      <c r="H12" s="14" t="s">
        <v>223</v>
      </c>
    </row>
    <row r="13" spans="1:9" x14ac:dyDescent="0.2">
      <c r="A13" s="8">
        <f>A12+0.1</f>
        <v>7.8999999999999968</v>
      </c>
      <c r="B13" s="26" t="s">
        <v>303</v>
      </c>
      <c r="C13" s="12" t="s">
        <v>302</v>
      </c>
      <c r="D13" s="8">
        <v>10</v>
      </c>
      <c r="E13" s="10">
        <f t="shared" si="1"/>
        <v>0.51388888888888884</v>
      </c>
      <c r="G13" s="7" t="s">
        <v>255</v>
      </c>
      <c r="H13" s="14" t="s">
        <v>222</v>
      </c>
    </row>
    <row r="14" spans="1:9" x14ac:dyDescent="0.2">
      <c r="A14" s="35" t="s">
        <v>325</v>
      </c>
      <c r="B14" s="11" t="s">
        <v>2</v>
      </c>
      <c r="C14" s="12" t="s">
        <v>4</v>
      </c>
      <c r="D14" s="8">
        <v>0</v>
      </c>
      <c r="E14" s="10">
        <f t="shared" si="1"/>
        <v>0.52083333333333326</v>
      </c>
    </row>
    <row r="15" spans="1:9" x14ac:dyDescent="0.2">
      <c r="A15" s="35"/>
    </row>
    <row r="16" spans="1:9" x14ac:dyDescent="0.2">
      <c r="A16" s="35"/>
      <c r="B16" s="11"/>
      <c r="C16" s="12"/>
      <c r="D16" s="8"/>
      <c r="E16" s="10"/>
      <c r="H16" s="14"/>
    </row>
    <row r="17" spans="1:8" x14ac:dyDescent="0.2">
      <c r="A17" s="8"/>
    </row>
    <row r="18" spans="1:8" x14ac:dyDescent="0.2">
      <c r="A18" s="24">
        <f>Summary!A$14</f>
        <v>8</v>
      </c>
      <c r="B18" s="1" t="str">
        <f>Summary!B$14</f>
        <v xml:space="preserve">Thursday 12-Sept PM1: More comment resoluition, TG closing </v>
      </c>
      <c r="C18" s="12"/>
      <c r="D18" s="8"/>
      <c r="E18" s="13">
        <f>Summary!$C$14</f>
        <v>0.5625</v>
      </c>
    </row>
    <row r="19" spans="1:8" x14ac:dyDescent="0.2">
      <c r="A19" s="8">
        <f t="shared" si="0"/>
        <v>8.1</v>
      </c>
      <c r="B19" s="18" t="s">
        <v>56</v>
      </c>
      <c r="C19" s="19" t="s">
        <v>4</v>
      </c>
      <c r="D19" s="20">
        <v>5</v>
      </c>
      <c r="E19" s="10">
        <f>E18+TIME(0,D18,0)</f>
        <v>0.5625</v>
      </c>
      <c r="H19" s="14"/>
    </row>
    <row r="20" spans="1:8" x14ac:dyDescent="0.2">
      <c r="A20" s="8">
        <f t="shared" si="0"/>
        <v>8.1999999999999993</v>
      </c>
      <c r="B20" s="11" t="s">
        <v>126</v>
      </c>
      <c r="C20" s="12" t="s">
        <v>111</v>
      </c>
      <c r="D20" s="20">
        <v>10</v>
      </c>
      <c r="E20" s="10">
        <f>E19+TIME(0,D19,0)</f>
        <v>0.56597222222222221</v>
      </c>
      <c r="H20" s="14"/>
    </row>
    <row r="21" spans="1:8" x14ac:dyDescent="0.2">
      <c r="A21" s="8">
        <f t="shared" si="0"/>
        <v>8.2999999999999989</v>
      </c>
      <c r="B21" s="26" t="s">
        <v>225</v>
      </c>
      <c r="C21" s="12" t="s">
        <v>238</v>
      </c>
      <c r="D21" s="20">
        <v>10</v>
      </c>
      <c r="E21" s="10">
        <f t="shared" ref="E21:E30" si="2">E20+TIME(0,D20,0)</f>
        <v>0.57291666666666663</v>
      </c>
      <c r="G21" s="7" t="s">
        <v>239</v>
      </c>
      <c r="H21" s="14" t="s">
        <v>307</v>
      </c>
    </row>
    <row r="22" spans="1:8" x14ac:dyDescent="0.2">
      <c r="A22" s="8">
        <f t="shared" si="0"/>
        <v>8.3999999999999986</v>
      </c>
      <c r="B22" s="26" t="s">
        <v>322</v>
      </c>
      <c r="C22" s="12" t="s">
        <v>238</v>
      </c>
      <c r="D22" s="20">
        <v>25</v>
      </c>
      <c r="E22" s="10">
        <f t="shared" si="2"/>
        <v>0.57986111111111105</v>
      </c>
      <c r="G22" s="7" t="s">
        <v>320</v>
      </c>
      <c r="H22" s="14" t="s">
        <v>321</v>
      </c>
    </row>
    <row r="23" spans="1:8" x14ac:dyDescent="0.2">
      <c r="A23" s="8">
        <f t="shared" si="0"/>
        <v>8.4999999999999982</v>
      </c>
      <c r="B23" s="26" t="s">
        <v>298</v>
      </c>
      <c r="C23" s="12" t="s">
        <v>276</v>
      </c>
      <c r="D23" s="20">
        <v>10</v>
      </c>
      <c r="E23" s="10">
        <f t="shared" si="2"/>
        <v>0.59722222222222221</v>
      </c>
      <c r="G23" s="7" t="s">
        <v>297</v>
      </c>
      <c r="H23" s="14" t="s">
        <v>296</v>
      </c>
    </row>
    <row r="24" spans="1:8" x14ac:dyDescent="0.2">
      <c r="A24" s="8">
        <f t="shared" si="0"/>
        <v>8.5999999999999979</v>
      </c>
      <c r="B24" s="26" t="s">
        <v>310</v>
      </c>
      <c r="C24" s="12" t="s">
        <v>276</v>
      </c>
      <c r="D24" s="20">
        <v>10</v>
      </c>
      <c r="E24" s="10">
        <f t="shared" si="2"/>
        <v>0.60416666666666663</v>
      </c>
      <c r="G24" s="7" t="s">
        <v>282</v>
      </c>
      <c r="H24" s="14" t="s">
        <v>301</v>
      </c>
    </row>
    <row r="25" spans="1:8" x14ac:dyDescent="0.2">
      <c r="A25" s="8">
        <f t="shared" si="0"/>
        <v>8.6999999999999975</v>
      </c>
      <c r="B25" s="26" t="s">
        <v>311</v>
      </c>
      <c r="C25" s="12" t="s">
        <v>276</v>
      </c>
      <c r="D25" s="20">
        <v>10</v>
      </c>
      <c r="E25" s="10">
        <f t="shared" si="2"/>
        <v>0.61111111111111105</v>
      </c>
      <c r="G25" t="s">
        <v>283</v>
      </c>
      <c r="H25" s="14" t="s">
        <v>308</v>
      </c>
    </row>
    <row r="26" spans="1:8" x14ac:dyDescent="0.2">
      <c r="A26" s="8">
        <f t="shared" si="0"/>
        <v>8.7999999999999972</v>
      </c>
      <c r="B26" s="26" t="s">
        <v>309</v>
      </c>
      <c r="C26" s="12" t="s">
        <v>276</v>
      </c>
      <c r="D26" s="20">
        <v>10</v>
      </c>
      <c r="E26" s="10">
        <f t="shared" si="2"/>
        <v>0.61805555555555547</v>
      </c>
      <c r="G26" s="7" t="s">
        <v>297</v>
      </c>
      <c r="H26" s="14" t="s">
        <v>296</v>
      </c>
    </row>
    <row r="27" spans="1:8" x14ac:dyDescent="0.2">
      <c r="A27" s="8">
        <f t="shared" si="0"/>
        <v>8.8999999999999968</v>
      </c>
      <c r="B27" s="11" t="s">
        <v>346</v>
      </c>
      <c r="C27" s="12" t="s">
        <v>116</v>
      </c>
      <c r="D27" s="20">
        <v>10</v>
      </c>
      <c r="E27" s="10">
        <f t="shared" si="2"/>
        <v>0.62499999999999989</v>
      </c>
      <c r="G27" s="319" t="s">
        <v>292</v>
      </c>
      <c r="H27" s="14"/>
    </row>
    <row r="28" spans="1:8" x14ac:dyDescent="0.2">
      <c r="A28" s="35" t="s">
        <v>130</v>
      </c>
      <c r="B28" s="11" t="s">
        <v>126</v>
      </c>
      <c r="C28" s="12" t="s">
        <v>111</v>
      </c>
      <c r="D28" s="20">
        <v>10</v>
      </c>
      <c r="E28" s="10">
        <f t="shared" si="2"/>
        <v>0.63194444444444431</v>
      </c>
    </row>
    <row r="29" spans="1:8" x14ac:dyDescent="0.2">
      <c r="A29" s="35" t="s">
        <v>131</v>
      </c>
      <c r="B29" s="11" t="s">
        <v>8</v>
      </c>
      <c r="C29" s="19" t="s">
        <v>4</v>
      </c>
      <c r="D29" s="20">
        <v>10</v>
      </c>
      <c r="E29" s="10">
        <f t="shared" si="2"/>
        <v>0.63888888888888873</v>
      </c>
    </row>
    <row r="30" spans="1:8" x14ac:dyDescent="0.2">
      <c r="A30" s="35" t="s">
        <v>141</v>
      </c>
      <c r="B30" s="11" t="s">
        <v>20</v>
      </c>
      <c r="C30" s="19" t="s">
        <v>4</v>
      </c>
      <c r="D30" s="20">
        <v>0</v>
      </c>
      <c r="E30" s="10">
        <f t="shared" si="2"/>
        <v>0.64583333333333315</v>
      </c>
    </row>
    <row r="31" spans="1:8" x14ac:dyDescent="0.2">
      <c r="A31" s="35" t="s">
        <v>306</v>
      </c>
      <c r="E31" s="10"/>
    </row>
    <row r="32" spans="1:8" x14ac:dyDescent="0.2">
      <c r="A32" s="35"/>
      <c r="E32" s="10"/>
    </row>
    <row r="33" spans="1:8" x14ac:dyDescent="0.2">
      <c r="A33" s="35"/>
      <c r="C33" s="19"/>
      <c r="D33" s="20"/>
      <c r="E33" s="10"/>
      <c r="G33" s="12"/>
    </row>
    <row r="34" spans="1:8" x14ac:dyDescent="0.2">
      <c r="A34" s="8"/>
      <c r="E34" s="10"/>
    </row>
    <row r="35" spans="1:8" x14ac:dyDescent="0.2">
      <c r="A35" s="8"/>
      <c r="E35" s="10"/>
    </row>
    <row r="36" spans="1:8" x14ac:dyDescent="0.2">
      <c r="A36" s="8"/>
      <c r="B36" s="11"/>
      <c r="C36" s="12"/>
      <c r="D36" s="8"/>
      <c r="G36" s="14"/>
    </row>
    <row r="37" spans="1:8" x14ac:dyDescent="0.2">
      <c r="A37" s="8"/>
      <c r="B37" s="26"/>
      <c r="C37" s="12"/>
      <c r="E37" s="10"/>
    </row>
    <row r="39" spans="1:8" x14ac:dyDescent="0.2">
      <c r="A39" s="8"/>
    </row>
    <row r="40" spans="1:8" x14ac:dyDescent="0.2">
      <c r="A40" s="8"/>
    </row>
    <row r="41" spans="1:8" x14ac:dyDescent="0.2">
      <c r="B41" s="7" t="s">
        <v>137</v>
      </c>
      <c r="G41" s="12"/>
      <c r="H41" s="14"/>
    </row>
    <row r="42" spans="1:8" x14ac:dyDescent="0.2">
      <c r="A42" s="7">
        <v>1</v>
      </c>
      <c r="B42"/>
      <c r="D42"/>
    </row>
    <row r="43" spans="1:8" x14ac:dyDescent="0.2">
      <c r="A43" s="7">
        <f t="shared" ref="A43:A58" si="3">A42+1</f>
        <v>2</v>
      </c>
      <c r="B43"/>
    </row>
    <row r="44" spans="1:8" x14ac:dyDescent="0.2">
      <c r="A44" s="7">
        <f t="shared" si="3"/>
        <v>3</v>
      </c>
      <c r="B44"/>
      <c r="C44" s="12"/>
      <c r="D44" s="8"/>
      <c r="E44" s="29"/>
    </row>
    <row r="45" spans="1:8" x14ac:dyDescent="0.2">
      <c r="A45" s="7">
        <f t="shared" si="3"/>
        <v>4</v>
      </c>
      <c r="G45" s="12"/>
      <c r="H45" s="14"/>
    </row>
    <row r="46" spans="1:8" x14ac:dyDescent="0.2">
      <c r="A46" s="7">
        <f t="shared" si="3"/>
        <v>5</v>
      </c>
      <c r="G46" s="12"/>
      <c r="H46" s="14"/>
    </row>
    <row r="47" spans="1:8" x14ac:dyDescent="0.2">
      <c r="A47" s="7">
        <f t="shared" si="3"/>
        <v>6</v>
      </c>
      <c r="G47" s="12"/>
      <c r="H47" s="14"/>
    </row>
    <row r="48" spans="1:8" x14ac:dyDescent="0.2">
      <c r="A48" s="7">
        <f t="shared" si="3"/>
        <v>7</v>
      </c>
      <c r="G48" s="12"/>
      <c r="H48" s="14"/>
    </row>
    <row r="49" spans="1:8" x14ac:dyDescent="0.2">
      <c r="A49" s="7">
        <f t="shared" si="3"/>
        <v>8</v>
      </c>
      <c r="G49" s="12"/>
      <c r="H49" s="14"/>
    </row>
    <row r="50" spans="1:8" x14ac:dyDescent="0.2">
      <c r="A50" s="7">
        <f t="shared" si="3"/>
        <v>9</v>
      </c>
      <c r="G50" s="12"/>
      <c r="H50" s="14"/>
    </row>
    <row r="51" spans="1:8" x14ac:dyDescent="0.2">
      <c r="A51" s="7">
        <f t="shared" si="3"/>
        <v>10</v>
      </c>
      <c r="G51" s="12"/>
      <c r="H51" s="14"/>
    </row>
    <row r="52" spans="1:8" x14ac:dyDescent="0.2">
      <c r="A52" s="7">
        <f t="shared" si="3"/>
        <v>11</v>
      </c>
      <c r="G52" s="12"/>
      <c r="H52" s="14"/>
    </row>
    <row r="53" spans="1:8" x14ac:dyDescent="0.2">
      <c r="A53" s="7">
        <f t="shared" si="3"/>
        <v>12</v>
      </c>
      <c r="G53" s="12"/>
      <c r="H53" s="14"/>
    </row>
    <row r="54" spans="1:8" x14ac:dyDescent="0.2">
      <c r="A54" s="7">
        <f t="shared" si="3"/>
        <v>13</v>
      </c>
      <c r="G54" s="12"/>
      <c r="H54" s="14"/>
    </row>
    <row r="55" spans="1:8" x14ac:dyDescent="0.2">
      <c r="A55" s="7">
        <f t="shared" si="3"/>
        <v>14</v>
      </c>
      <c r="G55" s="12"/>
      <c r="H55" s="14"/>
    </row>
    <row r="56" spans="1:8" x14ac:dyDescent="0.2">
      <c r="A56" s="7">
        <f t="shared" si="3"/>
        <v>15</v>
      </c>
      <c r="G56" s="12"/>
    </row>
    <row r="57" spans="1:8" x14ac:dyDescent="0.2">
      <c r="A57" s="7">
        <f t="shared" si="3"/>
        <v>16</v>
      </c>
    </row>
    <row r="58" spans="1:8" x14ac:dyDescent="0.2">
      <c r="A58" s="7">
        <f t="shared" si="3"/>
        <v>17</v>
      </c>
    </row>
  </sheetData>
  <sheetProtection selectLockedCells="1" selectUnlockedCells="1"/>
  <hyperlinks>
    <hyperlink ref="H7" r:id="rId1" xr:uid="{A2B52F4E-1758-46EA-ACE7-7B2168902336}"/>
    <hyperlink ref="H23" r:id="rId2" xr:uid="{659C095B-7DFE-4D1A-ABE0-43423AF6B32C}"/>
    <hyperlink ref="H11" r:id="rId3" xr:uid="{14A8D019-E6AD-42B6-AA12-39F50BBE498A}"/>
    <hyperlink ref="H12" r:id="rId4" xr:uid="{D40E44A2-9980-4C68-9615-872C7D2E910C}"/>
    <hyperlink ref="H13" r:id="rId5" xr:uid="{87144513-47E7-4F6D-9533-B200A703EEF0}"/>
    <hyperlink ref="H24" r:id="rId6" xr:uid="{5AB59413-905E-4F34-866A-D7D8203C148F}"/>
    <hyperlink ref="H25" r:id="rId7" xr:uid="{824DDF0B-F7E8-4C45-877C-37BF72D51EEC}"/>
    <hyperlink ref="H21" r:id="rId8" xr:uid="{A3D30676-72A4-4D85-AA0D-764FD64684A1}"/>
    <hyperlink ref="H22" r:id="rId9" xr:uid="{65FFC704-29C8-4598-A442-94D25B93B0FA}"/>
    <hyperlink ref="H8" r:id="rId10" xr:uid="{E2E4ABC9-1B13-43F4-BA2C-0024B238902E}"/>
    <hyperlink ref="H9" r:id="rId11" xr:uid="{98AE08F7-ADC3-453A-B54E-2409AD34E172}"/>
    <hyperlink ref="H10" r:id="rId12" xr:uid="{D2920933-D00F-4DA9-99C9-25DF3FBD9A4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B1" t="s">
        <v>84</v>
      </c>
      <c r="C1" t="s">
        <v>85</v>
      </c>
      <c r="D1" t="s">
        <v>86</v>
      </c>
      <c r="E1" t="s">
        <v>87</v>
      </c>
    </row>
    <row r="2" spans="1:5" x14ac:dyDescent="0.2">
      <c r="A2">
        <v>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4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>
        <f t="shared" si="0"/>
        <v>9</v>
      </c>
    </row>
    <row r="11" spans="1:5" ht="12.95" customHeight="1" x14ac:dyDescent="0.2">
      <c r="A11">
        <f t="shared" si="0"/>
        <v>10</v>
      </c>
    </row>
    <row r="12" spans="1:5" x14ac:dyDescent="0.2">
      <c r="A12">
        <f t="shared" si="0"/>
        <v>11</v>
      </c>
    </row>
    <row r="13" spans="1:5" x14ac:dyDescent="0.2">
      <c r="A13">
        <f t="shared" si="0"/>
        <v>12</v>
      </c>
    </row>
    <row r="14" spans="1:5" ht="12.4" customHeight="1" x14ac:dyDescent="0.2">
      <c r="A14" t="s">
        <v>88</v>
      </c>
    </row>
    <row r="15" spans="1:5" ht="12.4" customHeight="1" x14ac:dyDescent="0.2">
      <c r="A15" s="31">
        <f>A13+1</f>
        <v>13</v>
      </c>
    </row>
    <row r="16" spans="1:5" ht="12.4" customHeight="1" x14ac:dyDescent="0.2">
      <c r="A16" s="31">
        <f t="shared" si="0"/>
        <v>14</v>
      </c>
    </row>
    <row r="17" spans="1:1" ht="12.95" customHeight="1" x14ac:dyDescent="0.2">
      <c r="A17" s="31">
        <f t="shared" si="0"/>
        <v>15</v>
      </c>
    </row>
    <row r="18" spans="1:1" x14ac:dyDescent="0.2">
      <c r="A18" s="31">
        <f t="shared" si="0"/>
        <v>16</v>
      </c>
    </row>
    <row r="19" spans="1:1" ht="12.4" customHeight="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>
      <c r="A21" s="31">
        <f t="shared" si="0"/>
        <v>19</v>
      </c>
    </row>
    <row r="22" spans="1:1" ht="12.95" customHeight="1" x14ac:dyDescent="0.2">
      <c r="A22" s="31">
        <f t="shared" si="0"/>
        <v>20</v>
      </c>
    </row>
    <row r="23" spans="1:1" x14ac:dyDescent="0.2">
      <c r="A23" s="31">
        <f t="shared" si="0"/>
        <v>21</v>
      </c>
    </row>
    <row r="24" spans="1:1" ht="12.4" customHeight="1" x14ac:dyDescent="0.2">
      <c r="A24" s="31">
        <f t="shared" si="0"/>
        <v>22</v>
      </c>
    </row>
    <row r="25" spans="1:1" ht="12.4" customHeight="1" x14ac:dyDescent="0.2"/>
    <row r="26" spans="1:1" ht="12.4" customHeight="1" x14ac:dyDescent="0.2"/>
    <row r="27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topLeftCell="C1" workbookViewId="0">
      <selection activeCell="F17" sqref="F17"/>
    </sheetView>
  </sheetViews>
  <sheetFormatPr defaultRowHeight="12.75" x14ac:dyDescent="0.2"/>
  <cols>
    <col min="1" max="1" width="61.140625" customWidth="1"/>
    <col min="2" max="2" width="13.7109375" customWidth="1"/>
    <col min="3" max="3" width="8.5703125" customWidth="1"/>
    <col min="4" max="4" width="16.28515625" customWidth="1"/>
    <col min="5" max="5" width="13.7109375" customWidth="1"/>
    <col min="6" max="6" width="9.28515625" customWidth="1"/>
    <col min="7" max="8" width="11.28515625" customWidth="1"/>
    <col min="9" max="9" width="131.28515625" customWidth="1"/>
  </cols>
  <sheetData>
    <row r="1" spans="1:9" x14ac:dyDescent="0.2">
      <c r="A1" t="s">
        <v>329</v>
      </c>
      <c r="B1" t="s">
        <v>120</v>
      </c>
      <c r="C1" t="s">
        <v>122</v>
      </c>
      <c r="D1" t="s">
        <v>123</v>
      </c>
      <c r="E1" t="s">
        <v>124</v>
      </c>
      <c r="F1" t="s">
        <v>127</v>
      </c>
      <c r="G1" t="s">
        <v>138</v>
      </c>
      <c r="H1" t="s">
        <v>57</v>
      </c>
      <c r="I1" s="34" t="s">
        <v>121</v>
      </c>
    </row>
    <row r="2" spans="1:9" x14ac:dyDescent="0.2">
      <c r="A2" t="s">
        <v>330</v>
      </c>
      <c r="B2" t="s">
        <v>330</v>
      </c>
      <c r="H2" t="s">
        <v>197</v>
      </c>
      <c r="I2" s="38" t="s">
        <v>331</v>
      </c>
    </row>
    <row r="3" spans="1:9" ht="15" x14ac:dyDescent="0.2">
      <c r="H3" s="33"/>
      <c r="I3" s="14"/>
    </row>
    <row r="4" spans="1:9" x14ac:dyDescent="0.2">
      <c r="G4" s="36"/>
      <c r="I4" s="311"/>
    </row>
    <row r="5" spans="1:9" x14ac:dyDescent="0.2">
      <c r="G5" s="36"/>
      <c r="I5" s="311"/>
    </row>
    <row r="6" spans="1:9" ht="13.5" x14ac:dyDescent="0.25">
      <c r="B6" s="317"/>
      <c r="G6" s="36"/>
      <c r="H6" s="7"/>
      <c r="I6" s="14"/>
    </row>
    <row r="7" spans="1:9" ht="13.5" x14ac:dyDescent="0.25">
      <c r="B7" s="317"/>
      <c r="G7" s="36"/>
      <c r="H7" s="7"/>
      <c r="I7" s="39"/>
    </row>
    <row r="8" spans="1:9" x14ac:dyDescent="0.2">
      <c r="G8" s="36"/>
      <c r="H8" s="318"/>
      <c r="I8" s="38"/>
    </row>
    <row r="9" spans="1:9" x14ac:dyDescent="0.2">
      <c r="G9" s="36"/>
      <c r="I9" s="38"/>
    </row>
    <row r="10" spans="1:9" ht="14.25" x14ac:dyDescent="0.25">
      <c r="G10" s="36"/>
      <c r="H10" s="313"/>
      <c r="I10" s="14"/>
    </row>
    <row r="11" spans="1:9" ht="14.25" x14ac:dyDescent="0.25">
      <c r="G11" s="36"/>
      <c r="H11" s="313"/>
      <c r="I11" s="14"/>
    </row>
    <row r="12" spans="1:9" ht="15" x14ac:dyDescent="0.2">
      <c r="G12" s="36"/>
      <c r="I12" s="37"/>
    </row>
    <row r="14" spans="1:9" x14ac:dyDescent="0.2">
      <c r="A14" s="32"/>
    </row>
    <row r="15" spans="1:9" x14ac:dyDescent="0.2">
      <c r="G15" s="36"/>
    </row>
    <row r="16" spans="1:9" x14ac:dyDescent="0.2">
      <c r="G16" s="36"/>
    </row>
    <row r="17" spans="1:9" ht="15" x14ac:dyDescent="0.25">
      <c r="A17" s="33"/>
      <c r="G17" s="36"/>
      <c r="H17" s="313"/>
      <c r="I17" s="39"/>
    </row>
    <row r="18" spans="1:9" ht="15" x14ac:dyDescent="0.2">
      <c r="A18" s="33"/>
      <c r="G18" s="36"/>
      <c r="I18" s="39"/>
    </row>
    <row r="19" spans="1:9" ht="15" x14ac:dyDescent="0.2">
      <c r="A19" s="33"/>
    </row>
    <row r="20" spans="1:9" ht="15" x14ac:dyDescent="0.2">
      <c r="A20" s="33"/>
      <c r="G20" s="36"/>
    </row>
    <row r="21" spans="1:9" ht="15" x14ac:dyDescent="0.2">
      <c r="A21" s="33"/>
      <c r="G21" s="36"/>
      <c r="H21" s="14"/>
    </row>
    <row r="22" spans="1:9" ht="15" x14ac:dyDescent="0.2">
      <c r="A22" s="33"/>
    </row>
    <row r="23" spans="1:9" ht="15" x14ac:dyDescent="0.2">
      <c r="A23" s="33"/>
    </row>
    <row r="24" spans="1:9" ht="15" x14ac:dyDescent="0.2">
      <c r="A24" s="33"/>
    </row>
    <row r="25" spans="1:9" ht="15" x14ac:dyDescent="0.2">
      <c r="A25" s="33"/>
    </row>
    <row r="26" spans="1:9" ht="15" x14ac:dyDescent="0.2">
      <c r="A26" s="33"/>
    </row>
  </sheetData>
  <hyperlinks>
    <hyperlink ref="I2" r:id="rId1" xr:uid="{F0721F86-FAD4-499B-8575-923C9151B58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FE21-6582-4A33-91D6-702D569DB9E8}">
  <dimension ref="A1:G32"/>
  <sheetViews>
    <sheetView topLeftCell="A5" workbookViewId="0">
      <selection activeCell="J28" sqref="J28"/>
    </sheetView>
  </sheetViews>
  <sheetFormatPr defaultRowHeight="12.75" x14ac:dyDescent="0.2"/>
  <cols>
    <col min="1" max="1" width="9.140625" style="305"/>
    <col min="2" max="7" width="12.7109375" customWidth="1"/>
  </cols>
  <sheetData>
    <row r="1" spans="1:7" x14ac:dyDescent="0.2">
      <c r="B1" s="303" t="s">
        <v>199</v>
      </c>
      <c r="C1" s="303" t="s">
        <v>200</v>
      </c>
      <c r="D1" s="303" t="s">
        <v>198</v>
      </c>
      <c r="E1" s="303" t="s">
        <v>201</v>
      </c>
      <c r="F1" s="303" t="s">
        <v>202</v>
      </c>
      <c r="G1" s="303" t="s">
        <v>203</v>
      </c>
    </row>
    <row r="2" spans="1:7" x14ac:dyDescent="0.2">
      <c r="B2" s="302">
        <v>0.29166666666666663</v>
      </c>
      <c r="C2" s="302">
        <v>8888</v>
      </c>
      <c r="D2" s="302">
        <v>0.70833333333333348</v>
      </c>
      <c r="E2" s="302">
        <v>0.79166666666666685</v>
      </c>
      <c r="F2" s="302">
        <v>1.0416666666666665</v>
      </c>
      <c r="G2" s="302">
        <v>8.3333333333333329E-2</v>
      </c>
    </row>
    <row r="3" spans="1:7" x14ac:dyDescent="0.2">
      <c r="B3" s="302">
        <f t="shared" ref="B3:G18" si="0">B2+TIME(0,30,0)</f>
        <v>0.31249999999999994</v>
      </c>
      <c r="C3" s="302">
        <f t="shared" si="0"/>
        <v>8888.0208333333339</v>
      </c>
      <c r="D3" s="302">
        <f>D2+TIME(0,30,0)</f>
        <v>0.72916666666666685</v>
      </c>
      <c r="E3" s="302">
        <f t="shared" si="0"/>
        <v>0.81250000000000022</v>
      </c>
      <c r="F3" s="302">
        <f t="shared" si="0"/>
        <v>1.0624999999999998</v>
      </c>
      <c r="G3" s="302">
        <f t="shared" si="0"/>
        <v>0.10416666666666666</v>
      </c>
    </row>
    <row r="4" spans="1:7" x14ac:dyDescent="0.2">
      <c r="A4" s="304" t="s">
        <v>205</v>
      </c>
      <c r="B4" s="301">
        <f>B3+TIME(0,30,0)</f>
        <v>0.33333333333333326</v>
      </c>
      <c r="C4" s="301">
        <f>C3+TIME(0,30,0)</f>
        <v>8888.0416666666679</v>
      </c>
      <c r="D4" s="301">
        <f>D3+TIME(0,30,0)</f>
        <v>0.75000000000000022</v>
      </c>
      <c r="E4" s="301">
        <f>E3+TIME(0,30,0)</f>
        <v>0.83333333333333359</v>
      </c>
      <c r="F4" s="301">
        <f>F3+TIME(0,30,0)</f>
        <v>1.083333333333333</v>
      </c>
      <c r="G4" s="301">
        <f>G3+TIME(0,30,0)</f>
        <v>0.12499999999999999</v>
      </c>
    </row>
    <row r="5" spans="1:7" x14ac:dyDescent="0.2">
      <c r="A5" s="304"/>
      <c r="B5" s="301">
        <f t="shared" si="0"/>
        <v>0.35416666666666657</v>
      </c>
      <c r="C5" s="301">
        <f t="shared" si="0"/>
        <v>8888.0625000000018</v>
      </c>
      <c r="D5" s="301">
        <f>D4+TIME(0,30,0)</f>
        <v>0.77083333333333359</v>
      </c>
      <c r="E5" s="301">
        <f t="shared" si="0"/>
        <v>0.85416666666666696</v>
      </c>
      <c r="F5" s="301">
        <f t="shared" si="0"/>
        <v>1.1041666666666663</v>
      </c>
      <c r="G5" s="301">
        <f t="shared" si="0"/>
        <v>0.14583333333333331</v>
      </c>
    </row>
    <row r="6" spans="1:7" x14ac:dyDescent="0.2">
      <c r="A6" s="304"/>
      <c r="B6" s="301">
        <f t="shared" si="0"/>
        <v>0.37499999999999989</v>
      </c>
      <c r="C6" s="301">
        <f t="shared" si="0"/>
        <v>8888.0833333333358</v>
      </c>
      <c r="D6" s="301">
        <f>D5+TIME(0,30,0)</f>
        <v>0.79166666666666696</v>
      </c>
      <c r="E6" s="301">
        <f t="shared" si="0"/>
        <v>0.87500000000000033</v>
      </c>
      <c r="F6" s="301">
        <f t="shared" si="0"/>
        <v>1.1249999999999996</v>
      </c>
      <c r="G6" s="301">
        <f t="shared" si="0"/>
        <v>0.16666666666666666</v>
      </c>
    </row>
    <row r="7" spans="1:7" x14ac:dyDescent="0.2">
      <c r="A7" s="304"/>
      <c r="B7" s="301">
        <f t="shared" si="0"/>
        <v>0.3958333333333332</v>
      </c>
      <c r="C7" s="301">
        <f t="shared" si="0"/>
        <v>8888.1041666666697</v>
      </c>
      <c r="D7" s="301">
        <f>D6+TIME(0,30,0)</f>
        <v>0.81250000000000033</v>
      </c>
      <c r="E7" s="301">
        <f t="shared" si="0"/>
        <v>0.8958333333333337</v>
      </c>
      <c r="F7" s="301">
        <f t="shared" si="0"/>
        <v>1.1458333333333328</v>
      </c>
      <c r="G7" s="301">
        <f t="shared" si="0"/>
        <v>0.1875</v>
      </c>
    </row>
    <row r="8" spans="1:7" x14ac:dyDescent="0.2">
      <c r="A8" s="307" t="s">
        <v>29</v>
      </c>
      <c r="B8" s="306">
        <f t="shared" si="0"/>
        <v>0.41666666666666652</v>
      </c>
      <c r="C8" s="306">
        <f t="shared" si="0"/>
        <v>8888.1250000000036</v>
      </c>
      <c r="D8" s="306">
        <f>D7+TIME(0,30,0)</f>
        <v>0.8333333333333337</v>
      </c>
      <c r="E8" s="306">
        <f t="shared" si="0"/>
        <v>0.91666666666666707</v>
      </c>
      <c r="F8" s="306">
        <f t="shared" si="0"/>
        <v>1.1666666666666661</v>
      </c>
      <c r="G8" s="306">
        <f t="shared" si="0"/>
        <v>0.20833333333333334</v>
      </c>
    </row>
    <row r="9" spans="1:7" x14ac:dyDescent="0.2">
      <c r="A9" s="304" t="s">
        <v>204</v>
      </c>
      <c r="B9" s="301">
        <f t="shared" si="0"/>
        <v>0.43749999999999983</v>
      </c>
      <c r="C9" s="301">
        <f t="shared" si="0"/>
        <v>8888.1458333333376</v>
      </c>
      <c r="D9" s="301">
        <f>D8+TIME(0,30,0)</f>
        <v>0.85416666666666707</v>
      </c>
      <c r="E9" s="301">
        <f t="shared" si="0"/>
        <v>0.93750000000000044</v>
      </c>
      <c r="F9" s="301">
        <f t="shared" si="0"/>
        <v>1.1874999999999993</v>
      </c>
      <c r="G9" s="301">
        <f t="shared" si="0"/>
        <v>0.22916666666666669</v>
      </c>
    </row>
    <row r="10" spans="1:7" x14ac:dyDescent="0.2">
      <c r="A10" s="304"/>
      <c r="B10" s="301">
        <f t="shared" si="0"/>
        <v>0.45833333333333315</v>
      </c>
      <c r="C10" s="301">
        <f t="shared" si="0"/>
        <v>8888.1666666666715</v>
      </c>
      <c r="D10" s="301">
        <f>D9+TIME(0,30,0)</f>
        <v>0.87500000000000044</v>
      </c>
      <c r="E10" s="301">
        <f t="shared" si="0"/>
        <v>0.95833333333333381</v>
      </c>
      <c r="F10" s="301">
        <f t="shared" si="0"/>
        <v>1.2083333333333326</v>
      </c>
      <c r="G10" s="301">
        <f t="shared" si="0"/>
        <v>0.25</v>
      </c>
    </row>
    <row r="11" spans="1:7" x14ac:dyDescent="0.2">
      <c r="A11" s="304"/>
      <c r="B11" s="301">
        <f t="shared" si="0"/>
        <v>0.47916666666666646</v>
      </c>
      <c r="C11" s="301">
        <f t="shared" si="0"/>
        <v>8888.1875000000055</v>
      </c>
      <c r="D11" s="301">
        <f>D10+TIME(0,30,0)</f>
        <v>0.89583333333333381</v>
      </c>
      <c r="E11" s="301">
        <f t="shared" si="0"/>
        <v>0.97916666666666718</v>
      </c>
      <c r="F11" s="301">
        <f t="shared" si="0"/>
        <v>1.2291666666666659</v>
      </c>
      <c r="G11" s="301">
        <f t="shared" si="0"/>
        <v>0.27083333333333331</v>
      </c>
    </row>
    <row r="12" spans="1:7" x14ac:dyDescent="0.2">
      <c r="A12" s="304"/>
      <c r="B12" s="301">
        <f t="shared" si="0"/>
        <v>0.49999999999999978</v>
      </c>
      <c r="C12" s="301">
        <f t="shared" si="0"/>
        <v>8888.2083333333394</v>
      </c>
      <c r="D12" s="301">
        <f>D11+TIME(0,30,0)</f>
        <v>0.91666666666666718</v>
      </c>
      <c r="E12" s="301">
        <f t="shared" si="0"/>
        <v>1.0000000000000004</v>
      </c>
      <c r="F12" s="301">
        <f t="shared" si="0"/>
        <v>1.2499999999999991</v>
      </c>
      <c r="G12" s="301">
        <f t="shared" si="0"/>
        <v>0.29166666666666663</v>
      </c>
    </row>
    <row r="13" spans="1:7" x14ac:dyDescent="0.2">
      <c r="A13" s="308" t="s">
        <v>206</v>
      </c>
      <c r="B13" s="306">
        <f t="shared" si="0"/>
        <v>0.52083333333333315</v>
      </c>
      <c r="C13" s="306">
        <f t="shared" si="0"/>
        <v>8888.2291666666733</v>
      </c>
      <c r="D13" s="306">
        <f>D12+TIME(0,30,0)</f>
        <v>0.93750000000000056</v>
      </c>
      <c r="E13" s="306">
        <f t="shared" si="0"/>
        <v>1.0208333333333337</v>
      </c>
      <c r="F13" s="306">
        <f t="shared" si="0"/>
        <v>1.2708333333333324</v>
      </c>
      <c r="G13" s="306">
        <f t="shared" si="0"/>
        <v>0.31249999999999994</v>
      </c>
    </row>
    <row r="14" spans="1:7" x14ac:dyDescent="0.2">
      <c r="A14" s="308"/>
      <c r="B14" s="306">
        <f t="shared" si="0"/>
        <v>0.54166666666666652</v>
      </c>
      <c r="C14" s="306">
        <f t="shared" si="0"/>
        <v>8888.2500000000073</v>
      </c>
      <c r="D14" s="306">
        <f>D13+TIME(0,30,0)</f>
        <v>0.95833333333333393</v>
      </c>
      <c r="E14" s="306">
        <f t="shared" si="0"/>
        <v>1.041666666666667</v>
      </c>
      <c r="F14" s="306">
        <f t="shared" si="0"/>
        <v>1.2916666666666656</v>
      </c>
      <c r="G14" s="306">
        <f t="shared" si="0"/>
        <v>0.33333333333333326</v>
      </c>
    </row>
    <row r="15" spans="1:7" x14ac:dyDescent="0.2">
      <c r="A15" s="304" t="s">
        <v>207</v>
      </c>
      <c r="B15" s="301">
        <f t="shared" si="0"/>
        <v>0.56249999999999989</v>
      </c>
      <c r="C15" s="301">
        <f t="shared" si="0"/>
        <v>8888.2708333333412</v>
      </c>
      <c r="D15" s="301">
        <f>D14+TIME(0,30,0)</f>
        <v>0.9791666666666673</v>
      </c>
      <c r="E15" s="301">
        <f t="shared" si="0"/>
        <v>1.0625000000000002</v>
      </c>
      <c r="F15" s="301">
        <f t="shared" si="0"/>
        <v>1.3124999999999989</v>
      </c>
      <c r="G15" s="301">
        <f t="shared" si="0"/>
        <v>0.35416666666666657</v>
      </c>
    </row>
    <row r="16" spans="1:7" x14ac:dyDescent="0.2">
      <c r="A16" s="304"/>
      <c r="B16" s="301">
        <f t="shared" si="0"/>
        <v>0.58333333333333326</v>
      </c>
      <c r="C16" s="301">
        <f t="shared" si="0"/>
        <v>8888.2916666666752</v>
      </c>
      <c r="D16" s="301">
        <f>D15+TIME(0,30,0)</f>
        <v>1.0000000000000007</v>
      </c>
      <c r="E16" s="301">
        <f t="shared" si="0"/>
        <v>1.0833333333333335</v>
      </c>
      <c r="F16" s="301">
        <f t="shared" si="0"/>
        <v>1.3333333333333321</v>
      </c>
      <c r="G16" s="301">
        <f t="shared" si="0"/>
        <v>0.37499999999999989</v>
      </c>
    </row>
    <row r="17" spans="1:7" x14ac:dyDescent="0.2">
      <c r="A17" s="304"/>
      <c r="B17" s="301">
        <f t="shared" si="0"/>
        <v>0.60416666666666663</v>
      </c>
      <c r="C17" s="301">
        <f t="shared" si="0"/>
        <v>8888.3125000000091</v>
      </c>
      <c r="D17" s="301">
        <f>D16+TIME(0,30,0)</f>
        <v>1.0208333333333339</v>
      </c>
      <c r="E17" s="301">
        <f t="shared" si="0"/>
        <v>1.1041666666666667</v>
      </c>
      <c r="F17" s="301">
        <f t="shared" si="0"/>
        <v>1.3541666666666654</v>
      </c>
      <c r="G17" s="301">
        <f t="shared" si="0"/>
        <v>0.3958333333333332</v>
      </c>
    </row>
    <row r="18" spans="1:7" x14ac:dyDescent="0.2">
      <c r="A18" s="304"/>
      <c r="B18" s="301">
        <f t="shared" si="0"/>
        <v>0.625</v>
      </c>
      <c r="C18" s="301">
        <f t="shared" si="0"/>
        <v>8888.333333333343</v>
      </c>
      <c r="D18" s="301">
        <f>D17+TIME(0,30,0)</f>
        <v>1.0416666666666672</v>
      </c>
      <c r="E18" s="301">
        <f t="shared" si="0"/>
        <v>1.125</v>
      </c>
      <c r="F18" s="301">
        <f t="shared" si="0"/>
        <v>1.3749999999999987</v>
      </c>
      <c r="G18" s="301">
        <f t="shared" si="0"/>
        <v>0.41666666666666652</v>
      </c>
    </row>
    <row r="19" spans="1:7" x14ac:dyDescent="0.2">
      <c r="A19" s="307" t="s">
        <v>29</v>
      </c>
      <c r="B19" s="306">
        <f t="shared" ref="B19:G25" si="1">B18+TIME(0,30,0)</f>
        <v>0.64583333333333337</v>
      </c>
      <c r="C19" s="306">
        <f t="shared" si="1"/>
        <v>8888.354166666677</v>
      </c>
      <c r="D19" s="306">
        <f>D18+TIME(0,30,0)</f>
        <v>1.0625000000000004</v>
      </c>
      <c r="E19" s="306">
        <f t="shared" si="1"/>
        <v>1.1458333333333333</v>
      </c>
      <c r="F19" s="306">
        <f t="shared" si="1"/>
        <v>1.3958333333333319</v>
      </c>
      <c r="G19" s="306">
        <f t="shared" si="1"/>
        <v>0.43749999999999983</v>
      </c>
    </row>
    <row r="20" spans="1:7" x14ac:dyDescent="0.2">
      <c r="A20" s="304" t="s">
        <v>208</v>
      </c>
      <c r="B20" s="301">
        <f t="shared" si="1"/>
        <v>0.66666666666666674</v>
      </c>
      <c r="C20" s="301">
        <f t="shared" si="1"/>
        <v>8888.3750000000109</v>
      </c>
      <c r="D20" s="301">
        <f>D19+TIME(0,30,0)</f>
        <v>1.0833333333333337</v>
      </c>
      <c r="E20" s="301">
        <f t="shared" si="1"/>
        <v>1.1666666666666665</v>
      </c>
      <c r="F20" s="301">
        <f t="shared" si="1"/>
        <v>1.4166666666666652</v>
      </c>
      <c r="G20" s="301">
        <f t="shared" si="1"/>
        <v>0.45833333333333315</v>
      </c>
    </row>
    <row r="21" spans="1:7" x14ac:dyDescent="0.2">
      <c r="A21" s="304"/>
      <c r="B21" s="301">
        <f t="shared" si="1"/>
        <v>0.68750000000000011</v>
      </c>
      <c r="C21" s="301">
        <f t="shared" si="1"/>
        <v>8888.3958333333449</v>
      </c>
      <c r="D21" s="301">
        <f>D20+TIME(0,30,0)</f>
        <v>1.104166666666667</v>
      </c>
      <c r="E21" s="301">
        <f t="shared" si="1"/>
        <v>1.1874999999999998</v>
      </c>
      <c r="F21" s="301">
        <f t="shared" si="1"/>
        <v>1.4374999999999984</v>
      </c>
      <c r="G21" s="301">
        <f t="shared" si="1"/>
        <v>0.47916666666666646</v>
      </c>
    </row>
    <row r="22" spans="1:7" x14ac:dyDescent="0.2">
      <c r="A22" s="304"/>
      <c r="B22" s="301">
        <f t="shared" si="1"/>
        <v>0.70833333333333348</v>
      </c>
      <c r="C22" s="301">
        <f t="shared" si="1"/>
        <v>8888.4166666666788</v>
      </c>
      <c r="D22" s="301">
        <f>D21+TIME(0,30,0)</f>
        <v>1.1250000000000002</v>
      </c>
      <c r="E22" s="301">
        <f t="shared" si="1"/>
        <v>1.208333333333333</v>
      </c>
      <c r="F22" s="301">
        <f t="shared" si="1"/>
        <v>1.4583333333333317</v>
      </c>
      <c r="G22" s="301">
        <f t="shared" si="1"/>
        <v>0.49999999999999978</v>
      </c>
    </row>
    <row r="23" spans="1:7" x14ac:dyDescent="0.2">
      <c r="A23" s="304"/>
      <c r="B23" s="301">
        <f t="shared" si="1"/>
        <v>0.72916666666666685</v>
      </c>
      <c r="C23" s="301">
        <f t="shared" si="1"/>
        <v>8888.4375000000127</v>
      </c>
      <c r="D23" s="301">
        <f>D22+TIME(0,30,0)</f>
        <v>1.1458333333333335</v>
      </c>
      <c r="E23" s="301">
        <f t="shared" si="1"/>
        <v>1.2291666666666663</v>
      </c>
      <c r="F23" s="301">
        <f t="shared" si="1"/>
        <v>1.479166666666665</v>
      </c>
      <c r="G23" s="301">
        <f t="shared" si="1"/>
        <v>0.52083333333333315</v>
      </c>
    </row>
    <row r="24" spans="1:7" x14ac:dyDescent="0.2">
      <c r="A24" s="307" t="s">
        <v>29</v>
      </c>
      <c r="B24" s="306">
        <f t="shared" si="1"/>
        <v>0.75000000000000022</v>
      </c>
      <c r="C24" s="306">
        <f t="shared" si="1"/>
        <v>8888.4583333333467</v>
      </c>
      <c r="D24" s="306">
        <f>D23+TIME(0,30,0)</f>
        <v>1.1666666666666667</v>
      </c>
      <c r="E24" s="306">
        <f t="shared" si="1"/>
        <v>1.2499999999999996</v>
      </c>
      <c r="F24" s="306">
        <f t="shared" si="1"/>
        <v>1.4999999999999982</v>
      </c>
      <c r="G24" s="306">
        <f t="shared" si="1"/>
        <v>0.54166666666666652</v>
      </c>
    </row>
    <row r="25" spans="1:7" x14ac:dyDescent="0.2">
      <c r="A25" s="309" t="s">
        <v>209</v>
      </c>
      <c r="B25" s="310">
        <f t="shared" si="1"/>
        <v>0.77083333333333359</v>
      </c>
      <c r="C25" s="310">
        <f t="shared" si="1"/>
        <v>8888.4791666666806</v>
      </c>
      <c r="D25" s="310">
        <f>D24+TIME(0,30,0)</f>
        <v>1.1875</v>
      </c>
      <c r="E25" s="310">
        <f t="shared" si="1"/>
        <v>1.2708333333333328</v>
      </c>
      <c r="F25" s="310">
        <f t="shared" si="1"/>
        <v>1.5208333333333315</v>
      </c>
      <c r="G25" s="310">
        <f t="shared" si="1"/>
        <v>0.56249999999999989</v>
      </c>
    </row>
    <row r="26" spans="1:7" x14ac:dyDescent="0.2">
      <c r="A26" s="309"/>
      <c r="B26" s="310">
        <f t="shared" ref="B26:G32" si="2">B25+TIME(0,30,0)</f>
        <v>0.79166666666666696</v>
      </c>
      <c r="C26" s="310">
        <f t="shared" si="2"/>
        <v>8888.5000000000146</v>
      </c>
      <c r="D26" s="310">
        <f>D25+TIME(0,30,0)</f>
        <v>1.2083333333333333</v>
      </c>
      <c r="E26" s="310">
        <f t="shared" si="2"/>
        <v>1.2916666666666661</v>
      </c>
      <c r="F26" s="310">
        <f t="shared" si="2"/>
        <v>1.5416666666666647</v>
      </c>
      <c r="G26" s="310">
        <f t="shared" si="2"/>
        <v>0.58333333333333326</v>
      </c>
    </row>
    <row r="27" spans="1:7" x14ac:dyDescent="0.2">
      <c r="A27" s="309"/>
      <c r="B27" s="310">
        <f t="shared" si="2"/>
        <v>0.81250000000000033</v>
      </c>
      <c r="C27" s="310">
        <f t="shared" si="2"/>
        <v>8888.5208333333485</v>
      </c>
      <c r="D27" s="310">
        <f>D26+TIME(0,30,0)</f>
        <v>1.2291666666666665</v>
      </c>
      <c r="E27" s="310">
        <f t="shared" si="2"/>
        <v>1.3124999999999993</v>
      </c>
      <c r="F27" s="310">
        <f t="shared" si="2"/>
        <v>1.562499999999998</v>
      </c>
      <c r="G27" s="310">
        <f t="shared" si="2"/>
        <v>0.60416666666666663</v>
      </c>
    </row>
    <row r="28" spans="1:7" x14ac:dyDescent="0.2">
      <c r="A28" s="309"/>
      <c r="B28" s="310">
        <f t="shared" si="2"/>
        <v>0.8333333333333337</v>
      </c>
      <c r="C28" s="310">
        <f t="shared" si="2"/>
        <v>8888.5416666666824</v>
      </c>
      <c r="D28" s="310">
        <f>D27+TIME(0,30,0)</f>
        <v>1.2499999999999998</v>
      </c>
      <c r="E28" s="310">
        <f t="shared" si="2"/>
        <v>1.3333333333333326</v>
      </c>
      <c r="F28" s="310">
        <f t="shared" si="2"/>
        <v>1.5833333333333313</v>
      </c>
      <c r="G28" s="310">
        <f t="shared" si="2"/>
        <v>0.625</v>
      </c>
    </row>
    <row r="29" spans="1:7" x14ac:dyDescent="0.2">
      <c r="B29" s="300">
        <f t="shared" si="2"/>
        <v>0.85416666666666707</v>
      </c>
      <c r="C29" s="300">
        <f t="shared" si="2"/>
        <v>8888.5625000000164</v>
      </c>
      <c r="D29" s="300">
        <f>D28+TIME(0,30,0)</f>
        <v>1.270833333333333</v>
      </c>
      <c r="E29" s="300">
        <f t="shared" si="2"/>
        <v>1.3541666666666659</v>
      </c>
      <c r="F29" s="300">
        <f t="shared" si="2"/>
        <v>1.6041666666666645</v>
      </c>
      <c r="G29" s="300">
        <f t="shared" si="2"/>
        <v>0.64583333333333337</v>
      </c>
    </row>
    <row r="30" spans="1:7" x14ac:dyDescent="0.2">
      <c r="B30" s="300">
        <f t="shared" si="2"/>
        <v>0.87500000000000044</v>
      </c>
      <c r="C30" s="300">
        <f t="shared" si="2"/>
        <v>8888.5833333333503</v>
      </c>
      <c r="D30" s="300">
        <f>D29+TIME(0,30,0)</f>
        <v>1.2916666666666663</v>
      </c>
      <c r="E30" s="300">
        <f t="shared" si="2"/>
        <v>1.3749999999999991</v>
      </c>
      <c r="F30" s="300">
        <f t="shared" si="2"/>
        <v>1.6249999999999978</v>
      </c>
      <c r="G30" s="300">
        <f t="shared" si="2"/>
        <v>0.66666666666666674</v>
      </c>
    </row>
    <row r="31" spans="1:7" x14ac:dyDescent="0.2">
      <c r="B31" s="300">
        <f t="shared" si="2"/>
        <v>0.89583333333333381</v>
      </c>
      <c r="C31" s="300">
        <f t="shared" si="2"/>
        <v>8888.6041666666843</v>
      </c>
      <c r="D31" s="300">
        <f>D30+TIME(0,30,0)</f>
        <v>1.3124999999999996</v>
      </c>
      <c r="E31" s="300">
        <f t="shared" si="2"/>
        <v>1.3958333333333324</v>
      </c>
      <c r="F31" s="300">
        <f t="shared" si="2"/>
        <v>1.645833333333331</v>
      </c>
      <c r="G31" s="300">
        <f t="shared" si="2"/>
        <v>0.68750000000000011</v>
      </c>
    </row>
    <row r="32" spans="1:7" x14ac:dyDescent="0.2">
      <c r="B32" s="300">
        <f t="shared" si="2"/>
        <v>0.91666666666666718</v>
      </c>
      <c r="C32" s="300">
        <f t="shared" si="2"/>
        <v>8888.6250000000182</v>
      </c>
      <c r="D32" s="300">
        <f>D31+TIME(0,30,0)</f>
        <v>1.3333333333333328</v>
      </c>
      <c r="E32" s="300">
        <f t="shared" si="2"/>
        <v>1.4166666666666656</v>
      </c>
      <c r="F32" s="300">
        <f t="shared" si="2"/>
        <v>1.6666666666666643</v>
      </c>
      <c r="G32" s="300">
        <f t="shared" si="2"/>
        <v>0.70833333333333348</v>
      </c>
    </row>
  </sheetData>
  <mergeCells count="6">
    <mergeCell ref="A20:A23"/>
    <mergeCell ref="A25:A28"/>
    <mergeCell ref="A4:A7"/>
    <mergeCell ref="A9:A12"/>
    <mergeCell ref="A13:A14"/>
    <mergeCell ref="A15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TimeZoneHelper</vt:lpstr>
      <vt:lpstr>Docs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2024-09-12T22:19:39Z</dcterms:modified>
</cp:coreProperties>
</file>