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hi.de\benutzer\home\bober\21_Threads\Standard_IEEE_802.15.13_D11\"/>
    </mc:Choice>
  </mc:AlternateContent>
  <bookViews>
    <workbookView xWindow="0" yWindow="0" windowWidth="2160" windowHeight="0" activeTab="1"/>
  </bookViews>
  <sheets>
    <sheet name="IEEE_Cover" sheetId="3" r:id="rId1"/>
    <sheet name="SA-Ballot Comments" sheetId="1" r:id="rId2"/>
    <sheet name="Additional Comments" sheetId="6" r:id="rId3"/>
    <sheet name="Statistics" sheetId="5" r:id="rId4"/>
  </sheets>
  <externalReferences>
    <externalReference r:id="rId5"/>
  </externalReferences>
  <definedNames>
    <definedName name="_xlnm._FilterDatabase" localSheetId="2" hidden="1">'Additional Comments'!$A$1:$Y$1</definedName>
    <definedName name="_xlnm._FilterDatabase" localSheetId="1" hidden="1">'SA-Ballot Comments'!$A$1:$Y$1</definedName>
    <definedName name="Category">[1]Validation!$A$1:$A$4</definedName>
    <definedName name="MBS">[1]Validation!$B$1:$B$2</definedName>
  </definedName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M5" i="5" l="1"/>
  <c r="M4" i="5"/>
  <c r="M3" i="5"/>
  <c r="N3" i="5"/>
  <c r="B3" i="5"/>
  <c r="D3" i="5" l="1"/>
  <c r="L3" i="5" l="1"/>
  <c r="O3" i="5" l="1"/>
  <c r="O4" i="5"/>
  <c r="O5" i="5"/>
  <c r="P5" i="5"/>
  <c r="P4" i="5"/>
  <c r="P3" i="5"/>
  <c r="Q3" i="5"/>
  <c r="Q4" i="5"/>
  <c r="Q5" i="5"/>
  <c r="L5" i="5"/>
  <c r="L4" i="5"/>
  <c r="N5" i="5"/>
  <c r="N4" i="5"/>
  <c r="R5" i="5" l="1"/>
  <c r="E5" i="5"/>
  <c r="E4" i="5"/>
  <c r="E3" i="5"/>
  <c r="E6" i="5" l="1"/>
  <c r="C3" i="5"/>
  <c r="F3" i="5"/>
  <c r="G3" i="5"/>
  <c r="H3" i="5"/>
  <c r="B4" i="5"/>
  <c r="C4" i="5"/>
  <c r="D4" i="5"/>
  <c r="F4" i="5"/>
  <c r="G4" i="5"/>
  <c r="H4" i="5"/>
  <c r="B5" i="5"/>
  <c r="C5" i="5"/>
  <c r="D5" i="5"/>
  <c r="F5" i="5"/>
  <c r="G5" i="5"/>
  <c r="H5" i="5"/>
  <c r="O6" i="5"/>
  <c r="I3" i="5" l="1"/>
  <c r="I4" i="5"/>
  <c r="I5" i="5"/>
  <c r="P6" i="5"/>
  <c r="D6" i="5"/>
  <c r="C6" i="5"/>
  <c r="G6" i="5"/>
  <c r="H6" i="5"/>
  <c r="B6" i="5"/>
  <c r="R4" i="5"/>
  <c r="F6" i="5"/>
  <c r="R3" i="5"/>
  <c r="Q6" i="5"/>
  <c r="N6" i="5"/>
  <c r="I6" i="5" l="1"/>
  <c r="R6" i="5"/>
</calcChain>
</file>

<file path=xl/sharedStrings.xml><?xml version="1.0" encoding="utf-8"?>
<sst xmlns="http://schemas.openxmlformats.org/spreadsheetml/2006/main" count="159" uniqueCount="98">
  <si>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</si>
  <si>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</si>
  <si>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</si>
  <si>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</si>
  <si>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</si>
  <si>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</si>
  <si>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</si>
  <si>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</si>
  <si>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</si>
  <si>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</si>
  <si>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</si>
  <si>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</si>
  <si>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</si>
  <si>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</si>
  <si>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</si>
  <si>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</si>
  <si>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</si>
  <si>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</si>
  <si>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</si>
  <si>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</si>
  <si>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</si>
  <si>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</si>
  <si>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</si>
  <si>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</si>
  <si>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Editorial</t>
  </si>
  <si>
    <t>Technical</t>
  </si>
  <si>
    <t>General</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</si>
  <si>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</si>
  <si>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</si>
  <si>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</si>
  <si>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</si>
  <si>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Aid the comment resolution in the SA-Ballot of IEEE P802.15.13</t>
  </si>
  <si>
    <t>Purpose</t>
  </si>
  <si>
    <t>Abstract</t>
  </si>
  <si>
    <t>Re:</t>
  </si>
  <si>
    <t>E-mail: bober@ieee.org</t>
  </si>
  <si>
    <t>Kai Lennert Bober (Fraunhofer HHI)</t>
  </si>
  <si>
    <t>Source</t>
  </si>
  <si>
    <t>Date Submitted</t>
  </si>
  <si>
    <t>Title</t>
  </si>
  <si>
    <t>IEEE P802.15.13</t>
  </si>
  <si>
    <t>Project</t>
  </si>
  <si>
    <t>Wireless Specialty Networks</t>
  </si>
  <si>
    <t>IEEE P802.15</t>
  </si>
  <si>
    <t>Total CIDs</t>
  </si>
  <si>
    <t>Initial numbers</t>
  </si>
  <si>
    <t>TOTAL</t>
  </si>
  <si>
    <t>assigned</t>
  </si>
  <si>
    <t>unhandled</t>
  </si>
  <si>
    <t>TYPE</t>
  </si>
  <si>
    <t>duplicate</t>
  </si>
  <si>
    <t>Additional comments</t>
  </si>
  <si>
    <t>Official comments</t>
  </si>
  <si>
    <t>Same resolution</t>
  </si>
  <si>
    <t>Assignee</t>
  </si>
  <si>
    <t>Notes</t>
  </si>
  <si>
    <t>TE Comment</t>
  </si>
  <si>
    <t>wait</t>
  </si>
  <si>
    <t>Resolved</t>
  </si>
  <si>
    <t/>
  </si>
  <si>
    <t>Ballot</t>
  </si>
  <si>
    <t>Approve</t>
  </si>
  <si>
    <t>1</t>
  </si>
  <si>
    <t>No</t>
  </si>
  <si>
    <t>11</t>
  </si>
  <si>
    <t>HAN, CHONG</t>
  </si>
  <si>
    <t>Producer - System / Manufacturer</t>
  </si>
  <si>
    <t>Disapprove</t>
  </si>
  <si>
    <t>pureLiFi</t>
  </si>
  <si>
    <t>Yes</t>
  </si>
  <si>
    <t>117</t>
  </si>
  <si>
    <t>TG13 SA Ballot - Comments on D9</t>
  </si>
  <si>
    <t>37</t>
  </si>
  <si>
    <t>01-Dec-2022 00:12:31 UTC-12</t>
  </si>
  <si>
    <t>R6-3</t>
  </si>
  <si>
    <t>Relay related support is removed from the doc. 15-22/0429r3. Please consider to insert the text in the doc. 15-22/0429r3 to the draft as an alternative PHY to enlarge the adoption rate of the TG13 standard in the market.</t>
  </si>
  <si>
    <t>see comment</t>
  </si>
  <si>
    <t>The comment does not identify an issue with the current draft D10. Moreover, the document https://mentor.ieee.org/802.15/dcn/22/15-22-0429-03-0013-lb-phy-to-be-reinserted.docx contains multiple technical issues, is not technically complete, and is not consistent with the draft.</t>
  </si>
  <si>
    <t>29-Nov-2022 23:01:17 UTC-12</t>
  </si>
  <si>
    <t>R6-2</t>
  </si>
  <si>
    <t>Andersdotter, Amelia</t>
  </si>
  <si>
    <t>General Interest</t>
  </si>
  <si>
    <t>CENTR</t>
  </si>
  <si>
    <t>6.3.1</t>
  </si>
  <si>
    <t>13</t>
  </si>
  <si>
    <t>It says here that superframe slots are divided into "continuous" groups of one or more slots, but you might have meant "contiguous". Presumably each inividual time slice is contiguous. If slices come one after another with no break in between them, they could be "adjacent" or "immediately following one another". Alternatively you could add a clarification that a superframe time slice not being used for transmission is still considered a time slice for the purposes of the superframe.</t>
  </si>
  <si>
    <t>It's not entirely clear what the continuity of the time slice is, but I put some suggestions in the comment that may be helpful. It's just an editorial anyway.</t>
  </si>
  <si>
    <t>This is an editorial issue. The document will be professionally edited prior to publication.</t>
  </si>
  <si>
    <t>29-Nov-2022 22:57:53 UTC-12</t>
  </si>
  <si>
    <t>R6-1</t>
  </si>
  <si>
    <t>18</t>
  </si>
  <si>
    <t>3</t>
  </si>
  <si>
    <t>26</t>
  </si>
  <si>
    <t>It says here that superframe numbers are "continuous", but in subclause 6.3.3 it's clarified that they are in fact integer.</t>
  </si>
  <si>
    <t>Change "continuous" to "integer".</t>
  </si>
  <si>
    <t>15-22-0684-00-0013</t>
  </si>
  <si>
    <t>5 December 2022</t>
  </si>
  <si>
    <t>This document contains the comments against D10 in the SA ballot recirculation.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</si>
</sst>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4" formatCode="_-* #,##0.00\ &quot;€&quot;_-;\-* #,##0.00\ &quot;€&quot;_-;_-* &quot;-&quot;??\ &quot;€&quot;_-;_-@_-"/>
    <numFmt numFmtId="164" formatCode="_-* #,##0\ _€_-;\-* #,##0\ _€_-;_-* &quot;-&quot;\ _€_-;_-@_-"/>
    <numFmt numFmtId="165" formatCode="_-* #,##0.00\ _€_-;\-* #,##0.00\ _€_-;_-* &quot;-&quot;??\ _€_-;_-@_-"/>
  </numFmts>
  <fonts count="10" x14ac:knownFonts="1">
    <font>
      <sz val="10"/>
      <name val="Arial"/>
      <family val="2"/>
    </font>
    <font>
      <b/>
      <sz val="10"/>
      <color indexed="9"/>
      <name val="Arial"/>
      <family val="2"/>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b/>
      <sz val="10"/>
      <name val="Arial"/>
      <family val="2"/>
    </font>
    <font>
      <b/>
      <sz val="12"/>
      <name val="Arial"/>
      <family val="2"/>
    </font>
    <font>
      <sz val="10"/>
      <color rgb="FF92D050"/>
      <name val="Arial"/>
      <family val="2"/>
    </font>
  </fonts>
  <fills count="5">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s>
  <borders count="5">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auto="1"/>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cellStyleXfs>
  <cellXfs count="39">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49" fontId="0" fillId="0" borderId="0" xfId="0" applyNumberFormat="1"/>
    <xf numFmtId="49" fontId="2" fillId="0" borderId="0" xfId="6" applyNumberFormat="1"/>
    <xf numFmtId="49" fontId="2" fillId="0" borderId="0" xfId="6" applyNumberFormat="1" applyAlignment="1">
      <alignment wrapText="1"/>
    </xf>
    <xf numFmtId="49" fontId="3" fillId="0" borderId="1" xfId="6" applyNumberFormat="1" applyFont="1" applyBorder="1" applyAlignment="1">
      <alignment vertical="top" wrapText="1"/>
    </xf>
    <xf numFmtId="49" fontId="3" fillId="0" borderId="2" xfId="6" applyNumberFormat="1" applyFont="1" applyBorder="1" applyAlignment="1">
      <alignment vertical="top" wrapText="1"/>
    </xf>
    <xf numFmtId="49" fontId="3" fillId="0" borderId="3" xfId="6" applyNumberFormat="1" applyFont="1" applyBorder="1" applyAlignment="1">
      <alignment vertical="top" wrapText="1"/>
    </xf>
    <xf numFmtId="49" fontId="3" fillId="0" borderId="0" xfId="6" applyNumberFormat="1" applyFont="1" applyAlignment="1">
      <alignment horizontal="left"/>
    </xf>
    <xf numFmtId="49" fontId="3" fillId="0" borderId="0" xfId="0" applyNumberFormat="1" applyFont="1"/>
    <xf numFmtId="49" fontId="2" fillId="0" borderId="2" xfId="6" applyNumberFormat="1" applyBorder="1" applyAlignment="1">
      <alignment vertical="top" wrapText="1"/>
    </xf>
    <xf numFmtId="49" fontId="3" fillId="0" borderId="0" xfId="6" applyNumberFormat="1" applyFont="1" applyAlignment="1">
      <alignment vertical="top" wrapText="1"/>
    </xf>
    <xf numFmtId="49" fontId="4" fillId="0" borderId="0" xfId="6" applyNumberFormat="1" applyFont="1" applyAlignment="1">
      <alignment horizontal="center"/>
    </xf>
    <xf numFmtId="49" fontId="5" fillId="0" borderId="0" xfId="0" applyNumberFormat="1" applyFont="1"/>
    <xf numFmtId="49" fontId="6" fillId="0" borderId="0" xfId="6" applyNumberFormat="1" applyFont="1"/>
    <xf numFmtId="49" fontId="5" fillId="0" borderId="0" xfId="6" applyNumberFormat="1" applyFont="1" applyAlignment="1">
      <alignment horizontal="left"/>
    </xf>
    <xf numFmtId="0" fontId="7" fillId="0" borderId="0" xfId="0" applyFont="1"/>
    <xf numFmtId="0" fontId="0" fillId="0" borderId="4" xfId="0" applyBorder="1"/>
    <xf numFmtId="0" fontId="7" fillId="0" borderId="0" xfId="0" applyFont="1" applyAlignment="1">
      <alignment horizontal="center"/>
    </xf>
    <xf numFmtId="49" fontId="3" fillId="0" borderId="3"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0" fontId="7" fillId="4" borderId="0" xfId="0" applyFont="1" applyFill="1"/>
    <xf numFmtId="0" fontId="0" fillId="0" borderId="0" xfId="6" applyFont="1" applyAlignment="1">
      <alignment wrapText="1"/>
    </xf>
    <xf numFmtId="0" fontId="0" fillId="0" borderId="0" xfId="6" applyFont="1" applyAlignment="1" applyProtection="1">
      <alignment horizontal="left" wrapText="1"/>
      <protection locked="0"/>
    </xf>
    <xf numFmtId="0" fontId="9" fillId="0" borderId="0" xfId="0" applyFont="1"/>
    <xf numFmtId="49" fontId="3" fillId="0" borderId="1" xfId="6" applyNumberFormat="1" applyFont="1" applyBorder="1" applyAlignment="1">
      <alignment vertical="top" wrapText="1"/>
    </xf>
    <xf numFmtId="49" fontId="4" fillId="0" borderId="1" xfId="6" applyNumberFormat="1" applyFont="1" applyBorder="1" applyAlignment="1">
      <alignment vertical="top" wrapText="1"/>
    </xf>
    <xf numFmtId="49" fontId="3" fillId="0" borderId="1" xfId="6" applyNumberFormat="1" applyFont="1" applyBorder="1" applyAlignment="1">
      <alignment horizontal="left" vertical="top" wrapText="1"/>
    </xf>
    <xf numFmtId="49" fontId="3" fillId="0" borderId="3"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0" fontId="8" fillId="0" borderId="0" xfId="0" applyFont="1" applyAlignment="1">
      <alignment horizontal="center"/>
    </xf>
    <xf numFmtId="0" fontId="7" fillId="0" borderId="0" xfId="0" applyFont="1" applyAlignment="1">
      <alignment horizontal="center"/>
    </xf>
  </cellXfs>
  <cellStyles count="7">
    <cellStyle name="Comma" xfId="4"/>
    <cellStyle name="Comma [0]" xfId="5"/>
    <cellStyle name="Currency" xfId="2"/>
    <cellStyle name="Currency [0]" xfId="3"/>
    <cellStyle name="Normal 2" xfId="6"/>
    <cellStyle name="Percent" xfId="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bober/10_Standardisierung/IEEE/2_Standard_802.15.13/2_Working_documents/draft_5.0_generation_sa_ballot/1_Input/15-21-0446-00-0013-TG13-D4.0-RAC-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Validation"/>
    </sheetNames>
    <sheetDataSet>
      <sheetData sheetId="0"/>
      <sheetData sheetId="1"/>
      <sheetData sheetId="2">
        <row r="1">
          <cell r="A1" t="str">
            <v>General</v>
          </cell>
          <cell r="B1" t="str">
            <v>YES</v>
          </cell>
        </row>
        <row r="2">
          <cell r="A2" t="str">
            <v>Technical</v>
          </cell>
          <cell r="B2" t="str">
            <v>NO</v>
          </cell>
        </row>
        <row r="3">
          <cell r="A3" t="str">
            <v>Editorial</v>
          </cell>
        </row>
        <row r="4">
          <cell r="A4" t="str">
            <v>Open Source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115" zoomScaleNormal="115" workbookViewId="0">
      <selection activeCell="C14" sqref="C14:D14"/>
    </sheetView>
  </sheetViews>
  <sheetFormatPr baseColWidth="10" defaultColWidth="11.5703125" defaultRowHeight="12.75" x14ac:dyDescent="0.2"/>
  <cols>
    <col min="2" max="2" width="17.140625" customWidth="1"/>
    <col min="3" max="3" width="61.28515625" customWidth="1"/>
    <col min="4" max="4" width="27.140625" customWidth="1"/>
  </cols>
  <sheetData>
    <row r="1" spans="1:6" ht="26.25" x14ac:dyDescent="0.4">
      <c r="A1" s="8"/>
      <c r="B1" s="20"/>
      <c r="C1" s="19"/>
      <c r="D1" s="18" t="s">
        <v>95</v>
      </c>
      <c r="E1" s="8"/>
      <c r="F1" s="7"/>
    </row>
    <row r="2" spans="1:6" x14ac:dyDescent="0.2">
      <c r="A2" s="8"/>
      <c r="B2" s="8"/>
      <c r="C2" s="8"/>
      <c r="D2" s="7"/>
      <c r="E2" s="8"/>
      <c r="F2" s="7"/>
    </row>
    <row r="3" spans="1:6" ht="18.75" x14ac:dyDescent="0.3">
      <c r="A3" s="8"/>
      <c r="B3" s="8"/>
      <c r="C3" s="17" t="s">
        <v>43</v>
      </c>
      <c r="D3" s="8"/>
      <c r="E3" s="8"/>
      <c r="F3" s="7"/>
    </row>
    <row r="4" spans="1:6" ht="18.75" x14ac:dyDescent="0.3">
      <c r="A4" s="8"/>
      <c r="B4" s="8"/>
      <c r="C4" s="17" t="s">
        <v>42</v>
      </c>
      <c r="D4" s="8"/>
      <c r="E4" s="8"/>
      <c r="F4" s="7"/>
    </row>
    <row r="5" spans="1:6" ht="18.75" x14ac:dyDescent="0.3">
      <c r="A5" s="8"/>
      <c r="B5" s="17"/>
      <c r="C5" s="8"/>
      <c r="D5" s="8"/>
      <c r="E5" s="8"/>
      <c r="F5" s="7"/>
    </row>
    <row r="6" spans="1:6" ht="15.75" x14ac:dyDescent="0.2">
      <c r="A6" s="8"/>
      <c r="B6" s="24" t="s">
        <v>41</v>
      </c>
      <c r="C6" s="31" t="s">
        <v>40</v>
      </c>
      <c r="D6" s="31"/>
      <c r="E6" s="8"/>
      <c r="F6" s="7"/>
    </row>
    <row r="7" spans="1:6" ht="18.75" x14ac:dyDescent="0.2">
      <c r="A7" s="8"/>
      <c r="B7" s="24" t="s">
        <v>39</v>
      </c>
      <c r="C7" s="32" t="s">
        <v>71</v>
      </c>
      <c r="D7" s="32"/>
      <c r="E7" s="8"/>
      <c r="F7" s="7"/>
    </row>
    <row r="8" spans="1:6" ht="15.75" x14ac:dyDescent="0.2">
      <c r="A8" s="8"/>
      <c r="B8" s="24" t="s">
        <v>38</v>
      </c>
      <c r="C8" s="33" t="s">
        <v>96</v>
      </c>
      <c r="D8" s="33"/>
      <c r="E8" s="8"/>
      <c r="F8" s="7"/>
    </row>
    <row r="9" spans="1:6" ht="15.75" x14ac:dyDescent="0.2">
      <c r="A9" s="8"/>
      <c r="B9" s="34" t="s">
        <v>37</v>
      </c>
      <c r="C9" s="12" t="s">
        <v>36</v>
      </c>
      <c r="D9" s="16" t="s">
        <v>35</v>
      </c>
      <c r="E9" s="8"/>
      <c r="F9" s="7"/>
    </row>
    <row r="10" spans="1:6" ht="15.75" x14ac:dyDescent="0.2">
      <c r="A10" s="8"/>
      <c r="B10" s="35"/>
      <c r="C10" s="11"/>
      <c r="D10" s="15"/>
      <c r="E10" s="8"/>
      <c r="F10" s="7"/>
    </row>
    <row r="11" spans="1:6" ht="15.75" x14ac:dyDescent="0.25">
      <c r="A11" s="8"/>
      <c r="B11" s="36" t="s">
        <v>34</v>
      </c>
      <c r="C11" s="14"/>
      <c r="D11" s="12"/>
      <c r="E11" s="8"/>
      <c r="F11" s="7"/>
    </row>
    <row r="12" spans="1:6" ht="15.75" x14ac:dyDescent="0.25">
      <c r="A12" s="8"/>
      <c r="B12" s="36"/>
      <c r="C12" s="13"/>
      <c r="D12" s="8"/>
      <c r="E12" s="8"/>
      <c r="F12" s="7"/>
    </row>
    <row r="13" spans="1:6" ht="15.75" x14ac:dyDescent="0.2">
      <c r="A13" s="8"/>
      <c r="B13" s="24" t="s">
        <v>33</v>
      </c>
      <c r="C13" s="31" t="s">
        <v>97</v>
      </c>
      <c r="D13" s="31"/>
      <c r="E13" s="8"/>
      <c r="F13" s="7"/>
    </row>
    <row r="14" spans="1:6" ht="31.9" customHeight="1" x14ac:dyDescent="0.2">
      <c r="A14" s="9"/>
      <c r="B14" s="24" t="s">
        <v>32</v>
      </c>
      <c r="C14" s="31" t="s">
        <v>31</v>
      </c>
      <c r="D14" s="31"/>
      <c r="E14" s="9"/>
      <c r="F14" s="7"/>
    </row>
    <row r="15" spans="1:6" ht="74.45" customHeight="1" x14ac:dyDescent="0.2">
      <c r="A15" s="9"/>
      <c r="B15" s="25" t="s">
        <v>30</v>
      </c>
      <c r="C15" s="31" t="s">
        <v>29</v>
      </c>
      <c r="D15" s="31"/>
      <c r="E15" s="9"/>
      <c r="F15" s="7"/>
    </row>
    <row r="16" spans="1:6" ht="65.45" customHeight="1" x14ac:dyDescent="0.2">
      <c r="A16" s="9"/>
      <c r="B16" s="26" t="s">
        <v>28</v>
      </c>
      <c r="C16" s="10" t="s">
        <v>27</v>
      </c>
      <c r="D16" s="10"/>
      <c r="E16" s="9"/>
      <c r="F16" s="7"/>
    </row>
    <row r="17" spans="1:6" x14ac:dyDescent="0.2">
      <c r="A17" s="8"/>
      <c r="B17" s="8"/>
      <c r="C17" s="8"/>
      <c r="D17" s="8"/>
      <c r="E17" s="8"/>
      <c r="F17" s="7"/>
    </row>
    <row r="18" spans="1:6" x14ac:dyDescent="0.2">
      <c r="A18" s="7"/>
      <c r="B18" s="7"/>
      <c r="C18" s="7"/>
      <c r="D18" s="7"/>
      <c r="E18" s="7"/>
      <c r="F18" s="7"/>
    </row>
    <row r="19" spans="1:6" x14ac:dyDescent="0.2">
      <c r="A19" s="7"/>
      <c r="B19" s="7"/>
      <c r="C19" s="7"/>
      <c r="D19" s="7"/>
      <c r="E19" s="7"/>
      <c r="F19" s="7"/>
    </row>
    <row r="20" spans="1:6" x14ac:dyDescent="0.2">
      <c r="A20" s="7"/>
      <c r="B20" s="7"/>
      <c r="C20" s="7"/>
      <c r="D20" s="7"/>
      <c r="E20" s="7"/>
      <c r="F20" s="7"/>
    </row>
    <row r="21" spans="1:6" x14ac:dyDescent="0.2">
      <c r="A21" s="7"/>
      <c r="B21" s="7"/>
      <c r="C21" s="7"/>
      <c r="D21" s="7"/>
      <c r="E21" s="7"/>
      <c r="F21" s="7"/>
    </row>
    <row r="22" spans="1:6" x14ac:dyDescent="0.2">
      <c r="A22" s="7"/>
      <c r="B22" s="7"/>
      <c r="C22" s="7"/>
      <c r="D22" s="7"/>
      <c r="E22" s="7"/>
      <c r="F22" s="7"/>
    </row>
  </sheetData>
  <mergeCells count="8">
    <mergeCell ref="C13:D13"/>
    <mergeCell ref="C14:D14"/>
    <mergeCell ref="C15:D15"/>
    <mergeCell ref="C6:D6"/>
    <mergeCell ref="C7:D7"/>
    <mergeCell ref="C8:D8"/>
    <mergeCell ref="B9:B10"/>
    <mergeCell ref="B11:B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
  <sheetViews>
    <sheetView tabSelected="1" zoomScale="85" zoomScaleNormal="85" workbookViewId="0">
      <pane ySplit="1" topLeftCell="A2" activePane="bottomLeft" state="frozen"/>
      <selection pane="bottomLeft" activeCell="P28" sqref="P28"/>
    </sheetView>
  </sheetViews>
  <sheetFormatPr baseColWidth="10" defaultColWidth="8.85546875" defaultRowHeight="12.75" x14ac:dyDescent="0.2"/>
  <cols>
    <col min="1" max="2" width="8.140625" customWidth="1"/>
    <col min="3" max="3" width="7" customWidth="1"/>
    <col min="4" max="4" width="9.5703125" customWidth="1"/>
    <col min="5" max="5" width="20" customWidth="1"/>
    <col min="6" max="6" width="12.5703125" customWidth="1"/>
    <col min="7" max="8" width="7.7109375" style="2" customWidth="1"/>
    <col min="9" max="9" width="14.140625" style="2" customWidth="1"/>
    <col min="10" max="10" width="9.85546875" style="2" customWidth="1"/>
    <col min="11" max="11" width="13.28515625" style="2" customWidth="1"/>
    <col min="12" max="12" width="7.7109375" style="2" customWidth="1"/>
    <col min="13" max="13" width="4.7109375" style="2" customWidth="1"/>
    <col min="14" max="14" width="6.7109375" customWidth="1"/>
    <col min="15" max="15" width="3.7109375" customWidth="1"/>
    <col min="16" max="16" width="38.28515625" customWidth="1"/>
    <col min="17" max="17" width="11.5703125" customWidth="1"/>
    <col min="18" max="18" width="6.42578125" customWidth="1"/>
    <col min="19" max="19" width="37.28515625" style="4" customWidth="1"/>
    <col min="20" max="20" width="21.5703125" customWidth="1"/>
    <col min="21" max="21" width="54.5703125" customWidth="1"/>
    <col min="22" max="24" width="9.42578125" customWidth="1"/>
    <col min="25" max="25" width="20.85546875" customWidth="1"/>
    <col min="28" max="33" width="8.85546875" customWidth="1"/>
  </cols>
  <sheetData>
    <row r="1" spans="1:25" ht="51" x14ac:dyDescent="0.2">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53</v>
      </c>
      <c r="W1" s="3" t="s">
        <v>54</v>
      </c>
      <c r="X1" s="3" t="s">
        <v>55</v>
      </c>
      <c r="Y1" s="3" t="s">
        <v>56</v>
      </c>
    </row>
    <row r="2" spans="1:25" ht="76.5" x14ac:dyDescent="0.2">
      <c r="A2" s="28">
        <v>307410</v>
      </c>
      <c r="B2" s="28" t="s">
        <v>73</v>
      </c>
      <c r="C2" s="28" t="s">
        <v>74</v>
      </c>
      <c r="D2" s="28" t="s">
        <v>65</v>
      </c>
      <c r="E2" s="28" t="s">
        <v>59</v>
      </c>
      <c r="F2" s="28" t="s">
        <v>59</v>
      </c>
      <c r="G2" s="29" t="s">
        <v>60</v>
      </c>
      <c r="H2" s="29">
        <v>1</v>
      </c>
      <c r="I2" s="29" t="s">
        <v>66</v>
      </c>
      <c r="J2" s="29" t="s">
        <v>67</v>
      </c>
      <c r="K2" s="29" t="s">
        <v>68</v>
      </c>
      <c r="L2" s="29" t="s">
        <v>25</v>
      </c>
      <c r="M2" s="29" t="s">
        <v>70</v>
      </c>
      <c r="N2" s="28" t="s">
        <v>64</v>
      </c>
      <c r="O2" s="28" t="s">
        <v>62</v>
      </c>
      <c r="P2" s="28" t="s">
        <v>75</v>
      </c>
      <c r="Q2" s="28" t="s">
        <v>59</v>
      </c>
      <c r="R2" s="28" t="s">
        <v>69</v>
      </c>
      <c r="S2" s="28" t="s">
        <v>76</v>
      </c>
      <c r="T2" s="28" t="s">
        <v>22</v>
      </c>
      <c r="U2" s="28" t="s">
        <v>77</v>
      </c>
    </row>
    <row r="3" spans="1:25" ht="153" x14ac:dyDescent="0.2">
      <c r="A3" s="28">
        <v>307389</v>
      </c>
      <c r="B3" s="28" t="s">
        <v>78</v>
      </c>
      <c r="C3" s="28" t="s">
        <v>79</v>
      </c>
      <c r="D3" s="28" t="s">
        <v>80</v>
      </c>
      <c r="E3" s="28" t="s">
        <v>59</v>
      </c>
      <c r="F3" s="28" t="s">
        <v>59</v>
      </c>
      <c r="G3" s="29" t="s">
        <v>60</v>
      </c>
      <c r="H3" s="29">
        <v>2</v>
      </c>
      <c r="I3" s="29" t="s">
        <v>81</v>
      </c>
      <c r="J3" s="29" t="s">
        <v>61</v>
      </c>
      <c r="K3" s="29" t="s">
        <v>82</v>
      </c>
      <c r="L3" s="29" t="s">
        <v>24</v>
      </c>
      <c r="M3" s="29" t="s">
        <v>72</v>
      </c>
      <c r="N3" s="28" t="s">
        <v>83</v>
      </c>
      <c r="O3" s="28" t="s">
        <v>84</v>
      </c>
      <c r="P3" s="28" t="s">
        <v>85</v>
      </c>
      <c r="Q3" s="28" t="s">
        <v>59</v>
      </c>
      <c r="R3" s="28" t="s">
        <v>63</v>
      </c>
      <c r="S3" s="28" t="s">
        <v>86</v>
      </c>
      <c r="T3" s="28" t="s">
        <v>22</v>
      </c>
      <c r="U3" s="28" t="s">
        <v>87</v>
      </c>
    </row>
    <row r="4" spans="1:25" ht="51" x14ac:dyDescent="0.2">
      <c r="A4" s="28">
        <v>307388</v>
      </c>
      <c r="B4" s="28" t="s">
        <v>88</v>
      </c>
      <c r="C4" s="28" t="s">
        <v>89</v>
      </c>
      <c r="D4" s="28" t="s">
        <v>80</v>
      </c>
      <c r="E4" s="28" t="s">
        <v>59</v>
      </c>
      <c r="F4" s="28" t="s">
        <v>59</v>
      </c>
      <c r="G4" s="29" t="s">
        <v>60</v>
      </c>
      <c r="H4" s="29">
        <v>1</v>
      </c>
      <c r="I4" s="29" t="s">
        <v>81</v>
      </c>
      <c r="J4" s="29" t="s">
        <v>61</v>
      </c>
      <c r="K4" s="29" t="s">
        <v>82</v>
      </c>
      <c r="L4" s="29" t="s">
        <v>24</v>
      </c>
      <c r="M4" s="29" t="s">
        <v>90</v>
      </c>
      <c r="N4" s="28" t="s">
        <v>91</v>
      </c>
      <c r="O4" s="28" t="s">
        <v>92</v>
      </c>
      <c r="P4" s="28" t="s">
        <v>93</v>
      </c>
      <c r="Q4" s="28" t="s">
        <v>59</v>
      </c>
      <c r="R4" s="28" t="s">
        <v>63</v>
      </c>
      <c r="S4" s="28" t="s">
        <v>94</v>
      </c>
      <c r="T4" s="28" t="s">
        <v>22</v>
      </c>
      <c r="U4" s="28" t="s">
        <v>87</v>
      </c>
    </row>
  </sheetData>
  <autoFilter ref="A1:Y1">
    <sortState ref="A2:Y136">
      <sortCondition ref="A1:A136"/>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V1"/>
    <dataValidation type="list" errorStyle="information" allowBlank="1" showInputMessage="1" showErrorMessage="1" errorTitle="Warning." error="Entered value is not a valid value from list.  File may error out." promptTitle="Reminder" prompt="Select a value from List" sqref="T2:T1037356">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
  <sheetViews>
    <sheetView zoomScaleNormal="100" workbookViewId="0">
      <selection activeCell="K19" sqref="K19"/>
    </sheetView>
  </sheetViews>
  <sheetFormatPr baseColWidth="10" defaultColWidth="8.85546875" defaultRowHeight="12.75" x14ac:dyDescent="0.2"/>
  <cols>
    <col min="1" max="1" width="12.140625" style="4" customWidth="1"/>
    <col min="2" max="2" width="1.7109375" style="4" hidden="1" customWidth="1"/>
    <col min="3" max="3" width="8.7109375" style="4" customWidth="1"/>
    <col min="4" max="4" width="13.85546875" style="4" customWidth="1"/>
    <col min="5" max="5" width="7.7109375" style="4" hidden="1" customWidth="1"/>
    <col min="6" max="8" width="0" style="4" hidden="1" customWidth="1"/>
    <col min="9" max="9" width="7.42578125" style="4" hidden="1" customWidth="1"/>
    <col min="10" max="10" width="0" style="4" hidden="1" customWidth="1"/>
    <col min="11" max="11" width="7.7109375" style="4" customWidth="1"/>
    <col min="12" max="12" width="11.140625" style="4" customWidth="1"/>
    <col min="13" max="13" width="8.85546875" style="4"/>
    <col min="14" max="14" width="11.85546875" style="4" customWidth="1"/>
    <col min="15" max="15" width="8.85546875" style="4"/>
    <col min="16" max="16" width="41.85546875" style="4" customWidth="1"/>
    <col min="17" max="18" width="0" style="4" hidden="1" customWidth="1"/>
    <col min="19" max="19" width="26.42578125" style="4" customWidth="1"/>
    <col min="20" max="20" width="16" style="4" customWidth="1"/>
    <col min="21" max="21" width="10.42578125" style="4" customWidth="1"/>
    <col min="22" max="22" width="11.85546875" style="4" customWidth="1"/>
    <col min="23" max="23" width="8.85546875" style="4"/>
    <col min="24" max="24" width="14.85546875" style="4" customWidth="1"/>
    <col min="25" max="25" width="12.28515625" style="4" customWidth="1"/>
    <col min="26" max="16384" width="8.85546875" style="4"/>
  </cols>
  <sheetData>
    <row r="1" spans="1:25" ht="51" x14ac:dyDescent="0.2">
      <c r="A1" s="3" t="s">
        <v>7</v>
      </c>
      <c r="B1" s="3" t="s">
        <v>8</v>
      </c>
      <c r="C1" s="3" t="s">
        <v>2</v>
      </c>
      <c r="D1" s="3" t="s">
        <v>9</v>
      </c>
      <c r="E1" s="3" t="s">
        <v>10</v>
      </c>
      <c r="F1" s="3" t="s">
        <v>11</v>
      </c>
      <c r="G1" s="3" t="s">
        <v>3</v>
      </c>
      <c r="H1" s="3" t="s">
        <v>12</v>
      </c>
      <c r="I1" s="3" t="s">
        <v>13</v>
      </c>
      <c r="J1" s="3" t="s">
        <v>4</v>
      </c>
      <c r="K1" s="3" t="s">
        <v>14</v>
      </c>
      <c r="L1" s="3" t="s">
        <v>0</v>
      </c>
      <c r="M1" s="3" t="s">
        <v>15</v>
      </c>
      <c r="N1" s="3" t="s">
        <v>20</v>
      </c>
      <c r="O1" s="3" t="s">
        <v>16</v>
      </c>
      <c r="P1" s="3" t="s">
        <v>1</v>
      </c>
      <c r="Q1" s="3" t="s">
        <v>17</v>
      </c>
      <c r="R1" s="3" t="s">
        <v>18</v>
      </c>
      <c r="S1" s="3" t="s">
        <v>19</v>
      </c>
      <c r="T1" s="6" t="s">
        <v>5</v>
      </c>
      <c r="U1" s="5" t="s">
        <v>6</v>
      </c>
      <c r="V1" s="3" t="s">
        <v>53</v>
      </c>
      <c r="W1" s="3" t="s">
        <v>54</v>
      </c>
      <c r="X1" s="3" t="s">
        <v>55</v>
      </c>
      <c r="Y1" s="3" t="s">
        <v>56</v>
      </c>
    </row>
  </sheetData>
  <autoFilter ref="A1:Y1"/>
  <dataValidations count="7">
    <dataValidation allowBlank="1" showInputMessage="1" showErrorMessage="1" promptTitle="Disposition Detail" prompt="Enter detailed response to the comment and the suggested change." sqref="T1:V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type="custom" allowBlank="1" showInputMessage="1" showErrorMessage="1" promptTitle="Comment" prompt="Describe a problem or something you want to be changed" sqref="P1:R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Category" prompt="Select one of the values from the drop down list" sqref="K1:L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zoomScale="145" zoomScaleNormal="145" workbookViewId="0">
      <selection activeCell="D11" sqref="A11:D11"/>
    </sheetView>
  </sheetViews>
  <sheetFormatPr baseColWidth="10" defaultColWidth="9.140625" defaultRowHeight="12.75" x14ac:dyDescent="0.2"/>
  <cols>
    <col min="2" max="2" width="11.42578125" customWidth="1"/>
    <col min="6" max="6" width="11.7109375" customWidth="1"/>
    <col min="9" max="10" width="10" customWidth="1"/>
    <col min="13" max="13" width="12.140625" customWidth="1"/>
  </cols>
  <sheetData>
    <row r="1" spans="1:18" ht="15.75" x14ac:dyDescent="0.25">
      <c r="A1" s="37" t="s">
        <v>52</v>
      </c>
      <c r="B1" s="37"/>
      <c r="C1" s="37"/>
      <c r="D1" s="37"/>
      <c r="E1" s="37"/>
      <c r="F1" s="37"/>
      <c r="G1" s="37"/>
      <c r="H1" s="37"/>
      <c r="I1" s="37"/>
      <c r="K1" s="37" t="s">
        <v>51</v>
      </c>
      <c r="L1" s="37"/>
      <c r="M1" s="37"/>
      <c r="N1" s="37"/>
      <c r="O1" s="37"/>
      <c r="P1" s="37"/>
      <c r="Q1" s="37"/>
      <c r="R1" s="37"/>
    </row>
    <row r="2" spans="1:18" x14ac:dyDescent="0.2">
      <c r="A2" s="21" t="s">
        <v>49</v>
      </c>
      <c r="B2" s="21" t="s">
        <v>48</v>
      </c>
      <c r="C2" s="21" t="s">
        <v>50</v>
      </c>
      <c r="D2" s="21" t="s">
        <v>47</v>
      </c>
      <c r="E2" s="21" t="s">
        <v>57</v>
      </c>
      <c r="F2" s="21" t="s">
        <v>21</v>
      </c>
      <c r="G2" s="21" t="s">
        <v>23</v>
      </c>
      <c r="H2" s="21" t="s">
        <v>22</v>
      </c>
      <c r="I2" s="27" t="s">
        <v>58</v>
      </c>
      <c r="J2" s="21"/>
      <c r="K2" s="21" t="s">
        <v>49</v>
      </c>
      <c r="L2" s="21"/>
      <c r="M2" s="21" t="s">
        <v>48</v>
      </c>
      <c r="N2" s="21" t="s">
        <v>47</v>
      </c>
      <c r="O2" s="21" t="s">
        <v>21</v>
      </c>
      <c r="P2" s="21" t="s">
        <v>23</v>
      </c>
      <c r="Q2" s="21" t="s">
        <v>22</v>
      </c>
      <c r="R2" s="21" t="s">
        <v>46</v>
      </c>
    </row>
    <row r="3" spans="1:18" x14ac:dyDescent="0.2">
      <c r="A3" t="s">
        <v>25</v>
      </c>
      <c r="B3">
        <f>COUNTIFS('SA-Ballot Comments'!$T:$T, "",  'SA-Ballot Comments'!$L:$L, $A3)</f>
        <v>0</v>
      </c>
      <c r="C3">
        <f>COUNTIFS('SA-Ballot Comments'!$T:$T, C$2,  'SA-Ballot Comments'!$L:$L, $A3)</f>
        <v>0</v>
      </c>
      <c r="D3">
        <f>COUNTIFS('SA-Ballot Comments'!$T:$T, D$2,  'SA-Ballot Comments'!$L:$L, $A3)</f>
        <v>0</v>
      </c>
      <c r="E3">
        <f>COUNTIFS('SA-Ballot Comments'!$T:$T, E$2,  'SA-Ballot Comments'!$L:$L, $A3)</f>
        <v>0</v>
      </c>
      <c r="F3">
        <f>COUNTIFS('SA-Ballot Comments'!$T:$T, F$2,  'SA-Ballot Comments'!$L:$L, $A3)</f>
        <v>0</v>
      </c>
      <c r="G3">
        <f>COUNTIFS('SA-Ballot Comments'!$T:$T, G$2,  'SA-Ballot Comments'!$L:$L, $A3)</f>
        <v>0</v>
      </c>
      <c r="H3">
        <f>COUNTIFS('SA-Ballot Comments'!$T:$T, H$2,  'SA-Ballot Comments'!$L:$L, $A3)</f>
        <v>1</v>
      </c>
      <c r="I3" s="30">
        <f>SUM(F3:H3)</f>
        <v>1</v>
      </c>
      <c r="K3" t="s">
        <v>25</v>
      </c>
      <c r="L3">
        <f>COUNTIFS('Additional Comments'!$T:$T, L$2,  'Additional Comments'!$L:$L, $A3)</f>
        <v>0</v>
      </c>
      <c r="M3">
        <f>COUNTIFS('Additional Comments'!$T:$T, "",  'Additional Comments'!$L:$L, $A3)</f>
        <v>0</v>
      </c>
      <c r="N3">
        <f>COUNTIFS('Additional Comments'!$T:$T, N$2,  'Additional Comments'!$L:$L, $A3)</f>
        <v>0</v>
      </c>
      <c r="O3">
        <f>COUNTIFS('Additional Comments'!$T:$T, O$2,  'Additional Comments'!$L:$L, $A3)</f>
        <v>0</v>
      </c>
      <c r="P3">
        <f>COUNTIFS('Additional Comments'!$T:$T, P$2,  'Additional Comments'!$L:$L, $A3)</f>
        <v>0</v>
      </c>
      <c r="Q3">
        <f>COUNTIFS('Additional Comments'!$T:$T, Q$2,  'Additional Comments'!$L:$L, $A3)</f>
        <v>0</v>
      </c>
      <c r="R3">
        <f>SUM(L3:Q3)</f>
        <v>0</v>
      </c>
    </row>
    <row r="4" spans="1:18" x14ac:dyDescent="0.2">
      <c r="A4" t="s">
        <v>24</v>
      </c>
      <c r="B4">
        <f>COUNTIFS('SA-Ballot Comments'!$T:$T, "",  'SA-Ballot Comments'!$L:$L, $A4)</f>
        <v>0</v>
      </c>
      <c r="C4">
        <f>COUNTIFS('SA-Ballot Comments'!$T:$T, C$2,  'SA-Ballot Comments'!$L:$L, $A4)</f>
        <v>0</v>
      </c>
      <c r="D4">
        <f>COUNTIFS('SA-Ballot Comments'!$T:$T, D$2,  'SA-Ballot Comments'!$L:$L, $A4)</f>
        <v>0</v>
      </c>
      <c r="E4">
        <f>COUNTIFS('SA-Ballot Comments'!$T:$T, E$2,  'SA-Ballot Comments'!$L:$L, $A4)</f>
        <v>0</v>
      </c>
      <c r="F4">
        <f>COUNTIFS('SA-Ballot Comments'!$T:$T, F$2,  'SA-Ballot Comments'!$L:$L, $A4)</f>
        <v>0</v>
      </c>
      <c r="G4">
        <f>COUNTIFS('SA-Ballot Comments'!$T:$T, G$2,  'SA-Ballot Comments'!$L:$L, $A4)</f>
        <v>0</v>
      </c>
      <c r="H4">
        <f>COUNTIFS('SA-Ballot Comments'!$T:$T, H$2,  'SA-Ballot Comments'!$L:$L, $A4)</f>
        <v>2</v>
      </c>
      <c r="I4" s="30">
        <f>SUM(F4:H4)</f>
        <v>2</v>
      </c>
      <c r="K4" t="s">
        <v>24</v>
      </c>
      <c r="L4">
        <f>COUNTIFS('Additional Comments'!$T:$T, L$2,  'Additional Comments'!$L:$L, $A4)</f>
        <v>0</v>
      </c>
      <c r="M4">
        <f>COUNTIFS('Additional Comments'!$T:$T, "",  'Additional Comments'!$L:$L, $A4)</f>
        <v>0</v>
      </c>
      <c r="N4">
        <f>COUNTIFS('Additional Comments'!$T:$T, N$2,  'Additional Comments'!$L:$L, $A4)</f>
        <v>0</v>
      </c>
      <c r="O4">
        <f>COUNTIFS('Additional Comments'!$T:$T, O$2,  'Additional Comments'!$L:$L, $A4)</f>
        <v>0</v>
      </c>
      <c r="P4">
        <f>COUNTIFS('Additional Comments'!$T:$T, P$2,  'Additional Comments'!$L:$L, $A4)</f>
        <v>0</v>
      </c>
      <c r="Q4">
        <f>COUNTIFS('Additional Comments'!$T:$T, Q$2,  'Additional Comments'!$L:$L, $A4)</f>
        <v>0</v>
      </c>
      <c r="R4">
        <f>SUM(L4:Q4)</f>
        <v>0</v>
      </c>
    </row>
    <row r="5" spans="1:18" x14ac:dyDescent="0.2">
      <c r="A5" t="s">
        <v>26</v>
      </c>
      <c r="B5">
        <f>COUNTIFS('SA-Ballot Comments'!$T:$T, "",  'SA-Ballot Comments'!$L:$L, $A5)</f>
        <v>0</v>
      </c>
      <c r="C5">
        <f>COUNTIFS('SA-Ballot Comments'!$T:$T, C$2,  'SA-Ballot Comments'!$L:$L, $A5)</f>
        <v>0</v>
      </c>
      <c r="D5">
        <f>COUNTIFS('SA-Ballot Comments'!$T:$T, D$2,  'SA-Ballot Comments'!$L:$L, $A5)</f>
        <v>0</v>
      </c>
      <c r="E5">
        <f>COUNTIFS('SA-Ballot Comments'!$T:$T, E$2,  'SA-Ballot Comments'!$L:$L, $A5)</f>
        <v>0</v>
      </c>
      <c r="F5">
        <f>COUNTIFS('SA-Ballot Comments'!$T:$T, F$2,  'SA-Ballot Comments'!$L:$L, $A5)</f>
        <v>0</v>
      </c>
      <c r="G5">
        <f>COUNTIFS('SA-Ballot Comments'!$T:$T, G$2,  'SA-Ballot Comments'!$L:$L, $A5)</f>
        <v>0</v>
      </c>
      <c r="H5">
        <f>COUNTIFS('SA-Ballot Comments'!$T:$T, H$2,  'SA-Ballot Comments'!$L:$L, $A5)</f>
        <v>0</v>
      </c>
      <c r="I5" s="30">
        <f>SUM(F5:H5)</f>
        <v>0</v>
      </c>
      <c r="K5" t="s">
        <v>26</v>
      </c>
      <c r="L5">
        <f>COUNTIFS('Additional Comments'!$T:$T, L$2,  'Additional Comments'!$L:$L, $A5)</f>
        <v>0</v>
      </c>
      <c r="M5">
        <f>COUNTIFS('Additional Comments'!$T:$T, "",  'Additional Comments'!$L:$L, $A5)</f>
        <v>0</v>
      </c>
      <c r="N5">
        <f>COUNTIFS('Additional Comments'!$T:$T, N$2,  'Additional Comments'!$L:$L, $A5)</f>
        <v>0</v>
      </c>
      <c r="O5">
        <f>COUNTIFS('Additional Comments'!$T:$T, O$2,  'Additional Comments'!$L:$L, $A5)</f>
        <v>0</v>
      </c>
      <c r="P5">
        <f>COUNTIFS('Additional Comments'!$T:$T, P$2,  'Additional Comments'!$L:$L, $A5)</f>
        <v>0</v>
      </c>
      <c r="Q5">
        <f>COUNTIFS('Additional Comments'!$T:$T, Q$2,  'Additional Comments'!$L:$L, $A5)</f>
        <v>0</v>
      </c>
      <c r="R5">
        <f>SUM(L5:Q5)</f>
        <v>0</v>
      </c>
    </row>
    <row r="6" spans="1:18" x14ac:dyDescent="0.2">
      <c r="A6" s="22" t="s">
        <v>46</v>
      </c>
      <c r="B6" s="22">
        <f t="shared" ref="B6:I6" si="0">SUM(B3:B5)</f>
        <v>0</v>
      </c>
      <c r="C6" s="22">
        <f t="shared" si="0"/>
        <v>0</v>
      </c>
      <c r="D6" s="22">
        <f t="shared" si="0"/>
        <v>0</v>
      </c>
      <c r="E6" s="22">
        <f t="shared" si="0"/>
        <v>0</v>
      </c>
      <c r="F6" s="22">
        <f t="shared" si="0"/>
        <v>0</v>
      </c>
      <c r="G6" s="22">
        <f t="shared" si="0"/>
        <v>0</v>
      </c>
      <c r="H6" s="22">
        <f t="shared" si="0"/>
        <v>3</v>
      </c>
      <c r="I6" s="22">
        <f t="shared" si="0"/>
        <v>3</v>
      </c>
      <c r="K6" s="22" t="s">
        <v>46</v>
      </c>
      <c r="L6" s="22">
        <v>0</v>
      </c>
      <c r="M6" s="22"/>
      <c r="N6" s="22">
        <f>SUM(N3:N5)</f>
        <v>0</v>
      </c>
      <c r="O6" s="22">
        <f>SUM(O3:O5)</f>
        <v>0</v>
      </c>
      <c r="P6" s="22">
        <f>SUM(P3:P5)</f>
        <v>0</v>
      </c>
      <c r="Q6" s="22">
        <f>SUM(Q3:Q5)</f>
        <v>0</v>
      </c>
      <c r="R6" s="22">
        <f>SUM(R3:R5)</f>
        <v>0</v>
      </c>
    </row>
    <row r="9" spans="1:18" x14ac:dyDescent="0.2">
      <c r="A9" s="38" t="s">
        <v>45</v>
      </c>
      <c r="B9" s="38"/>
      <c r="C9" s="38"/>
      <c r="D9" s="38"/>
      <c r="E9" s="23"/>
    </row>
    <row r="10" spans="1:18" x14ac:dyDescent="0.2">
      <c r="A10" t="s">
        <v>44</v>
      </c>
      <c r="B10" t="s">
        <v>24</v>
      </c>
      <c r="C10" t="s">
        <v>26</v>
      </c>
      <c r="D10" t="s">
        <v>25</v>
      </c>
    </row>
    <row r="11" spans="1:18" x14ac:dyDescent="0.2">
      <c r="A11" s="21"/>
      <c r="B11" s="21"/>
      <c r="C11" s="21"/>
      <c r="D11" s="21"/>
    </row>
  </sheetData>
  <mergeCells count="3">
    <mergeCell ref="K1:R1"/>
    <mergeCell ref="A9:D9"/>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IEEE_Cover</vt:lpstr>
      <vt:lpstr>SA-Ballot Comments</vt:lpstr>
      <vt:lpstr>Additional Comments</vt:lpstr>
      <vt:lpstr>Statistics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kai.lennert.bober@hhi.fraunhofer.de</dc:creator>
  <cp:keywords/>
  <dc:description/>
  <cp:lastModifiedBy>Bober, Kai Lennert</cp:lastModifiedBy>
  <dcterms:created xsi:type="dcterms:W3CDTF">2014-03-27T17:40:35Z</dcterms:created>
  <dcterms:modified xsi:type="dcterms:W3CDTF">2022-12-05T10:40:48Z</dcterms:modified>
  <cp:category/>
  <cp:contentStatus/>
</cp:coreProperties>
</file>