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1F7E27C1-5E87-4FC5-AD55-39C122FCA58E}" xr6:coauthVersionLast="47" xr6:coauthVersionMax="47" xr10:uidLastSave="{00000000-0000-0000-0000-000000000000}"/>
  <bookViews>
    <workbookView xWindow="-46188" yWindow="-108" windowWidth="23256" windowHeight="12456" tabRatio="703" activeTab="2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7" l="1"/>
  <c r="E12" i="11" l="1"/>
  <c r="E11" i="11"/>
  <c r="E10" i="11"/>
  <c r="E9" i="11"/>
  <c r="E8" i="11"/>
  <c r="E7" i="11"/>
  <c r="A8" i="11"/>
  <c r="E4" i="17"/>
  <c r="B4" i="17"/>
  <c r="A4" i="17"/>
  <c r="A14" i="17"/>
  <c r="B14" i="17"/>
  <c r="A15" i="17"/>
  <c r="A16" i="17" s="1"/>
  <c r="A17" i="17" s="1"/>
  <c r="A18" i="17" s="1"/>
  <c r="A19" i="17" s="1"/>
  <c r="A20" i="17" s="1"/>
  <c r="E16" i="17"/>
  <c r="E17" i="17" s="1"/>
  <c r="E18" i="17" s="1"/>
  <c r="E19" i="17" s="1"/>
  <c r="E20" i="17" s="1"/>
  <c r="E5" i="11"/>
  <c r="E6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E8" i="19" l="1"/>
  <c r="E9" i="19" s="1"/>
  <c r="E10" i="19" s="1"/>
  <c r="E11" i="19" s="1"/>
  <c r="E12" i="19" s="1"/>
  <c r="E13" i="19" s="1"/>
  <c r="E14" i="19" s="1"/>
  <c r="E15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15" i="13" s="1"/>
  <c r="E16" i="13" s="1"/>
  <c r="E17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A15" i="13" s="1"/>
  <c r="A16" i="13" s="1"/>
  <c r="A17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<sst xmlns="http://schemas.openxmlformats.org/spreadsheetml/2006/main" count="210" uniqueCount="104">
  <si>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</si>
  <si>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</si>
  <si>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</si>
  <si>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</si>
  <si>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</si>
  <si>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</si>
  <si>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</si>
  <si>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</si>
  <si>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</si>
  <si>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</si>
  <si>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</si>
  <si>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</si>
  <si>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</si>
  <si>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</si>
  <si>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</si>
  <si>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</si>
  <si>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</si>
  <si>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</si>
  <si>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</si>
  <si>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</si>
  <si>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</si>
  <si>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</si>
  <si>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</si>
  <si>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</si>
  <si>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</si>
  <si>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</si>
  <si>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</si>
  <si>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</si>
  <si>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</si>
  <si>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</si>
  <si>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</si>
  <si>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</si>
  <si>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</si>
  <si>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</si>
  <si>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</si>
  <si>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</si>
  <si>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</si>
  <si>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</si>
  <si>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</si>
  <si>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</si>
  <si>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</si>
  <si>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</si>
  <si>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</si>
  <si>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</si>
  <si>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</si>
  <si>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</si>
  <si>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</si>
  <si>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</si>
  <si>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</si>
  <si>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</si>
  <si>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</si>
  <si>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</si>
  <si>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</si>
  <si>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Joint 14/15/4ab</t>
  </si>
  <si>
    <t>Joint 6a/4ab/14</t>
  </si>
  <si>
    <t>Task Group 15.4ab - Next Generation UWB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</si>
  <si>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</si>
  <si>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</si>
  <si>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</si>
  <si>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</si>
  <si>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</si>
  <si>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</si>
  <si>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</si>
  <si>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</si>
  <si>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</si>
  <si>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</si>
  <si>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</si>
  <si>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</si>
  <si>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</si>
  <si>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</si>
  <si>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</si>
  <si>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</si>
  <si>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</si>
  <si>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</si>
  <si>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</si>
  <si>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</si>
  <si>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</si>
  <si>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</si>
  <si>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</si>
  <si>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</si>
  <si>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Technical contribution: Body area network channel modeling</t>
  </si>
  <si>
    <t>Xiao</t>
  </si>
  <si>
    <t>Danev/Barras</t>
  </si>
  <si>
    <t>Technical contribution: Narrow Band and UWB</t>
  </si>
  <si>
    <t>Pakrooh</t>
  </si>
  <si>
    <t>Technical contribution: UWB RF Sensing Scenarios for 802.15.4ab</t>
  </si>
  <si>
    <t>Technical contribution: Consistent CIR Reporting for UWB RF Sensing</t>
  </si>
  <si>
    <t>Technical discussion</t>
  </si>
  <si>
    <t>Technical contribution: The Capacity and Accuracy Optimization for DL-TDoA of UWB</t>
  </si>
  <si>
    <t>Yong</t>
  </si>
  <si>
    <t>Technical contribution: Narrow band assisted UWB</t>
  </si>
  <si>
    <t>Zeisberg</t>
  </si>
  <si>
    <t>Technical contribution: TDoA schemes</t>
  </si>
  <si>
    <t xml:space="preserve">Technical contribution: Sensing concepts </t>
  </si>
  <si>
    <t>Wisland</t>
  </si>
  <si>
    <t>Rahmani</t>
  </si>
  <si>
    <t>Technical contribution: MAC layer considerations for data streaming</t>
  </si>
  <si>
    <t>Monday 24-Jan AM1: Technical Presentations</t>
  </si>
  <si>
    <t>Leong</t>
  </si>
  <si>
    <t>Technical contribution: More sensing</t>
  </si>
  <si>
    <t>Ekrem</t>
  </si>
  <si>
    <t>Technical contribution: Link budgets</t>
  </si>
  <si>
    <t>Technical contribution: waveform design for UWB sensing</t>
  </si>
  <si>
    <t>Peng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</si>
</sst>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opLeftCell="B1" zoomScale="110" zoomScaleNormal="110" workbookViewId="0">
      <selection activeCell="O9" sqref="O9:O10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0" t="s">
        <v>7</v>
      </c>
      <c r="F1" s="131"/>
      <c r="G1" s="130" t="s">
        <v>6</v>
      </c>
      <c r="H1" s="131"/>
      <c r="I1" s="132" t="s">
        <v>8</v>
      </c>
      <c r="J1" s="131"/>
      <c r="K1" s="132" t="s">
        <v>9</v>
      </c>
      <c r="L1" s="131"/>
      <c r="M1" s="82"/>
      <c r="N1" s="40" t="s">
        <v>10</v>
      </c>
      <c r="O1" s="130" t="s">
        <v>11</v>
      </c>
      <c r="P1" s="132"/>
      <c r="Q1" s="130" t="s">
        <v>7</v>
      </c>
      <c r="R1" s="131"/>
      <c r="S1" s="125" t="s">
        <v>6</v>
      </c>
      <c r="T1" s="126"/>
      <c r="U1" s="41"/>
    </row>
    <row r="2" spans="1:21" ht="15.45" x14ac:dyDescent="0.4">
      <c r="A2" s="42" t="s">
        <v>26</v>
      </c>
      <c r="B2" s="43" t="s">
        <v>41</v>
      </c>
      <c r="C2" s="44">
        <f>E2-6</f>
        <v>44573</v>
      </c>
      <c r="D2" s="44">
        <f>E2-4</f>
        <v>44575</v>
      </c>
      <c r="E2" s="127">
        <v>44579</v>
      </c>
      <c r="F2" s="128"/>
      <c r="G2" s="127">
        <f>E2+1</f>
        <v>44580</v>
      </c>
      <c r="H2" s="128"/>
      <c r="I2" s="127">
        <f>G2+1</f>
        <v>44581</v>
      </c>
      <c r="J2" s="128"/>
      <c r="K2" s="127">
        <f>I2+1</f>
        <v>44582</v>
      </c>
      <c r="L2" s="128"/>
      <c r="M2" s="81" t="s">
        <v>12</v>
      </c>
      <c r="N2" s="44">
        <f>K2+2</f>
        <v>44584</v>
      </c>
      <c r="O2" s="127">
        <f>N2+1</f>
        <v>44585</v>
      </c>
      <c r="P2" s="129"/>
      <c r="Q2" s="127">
        <f>O2+1</f>
        <v>44586</v>
      </c>
      <c r="R2" s="129"/>
      <c r="S2" s="127">
        <f>Q2+1</f>
        <v>44587</v>
      </c>
      <c r="T2" s="129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20" t="s">
        <v>15</v>
      </c>
      <c r="H5" s="106" t="s">
        <v>42</v>
      </c>
      <c r="I5" s="120" t="s">
        <v>15</v>
      </c>
      <c r="J5" s="106" t="s">
        <v>42</v>
      </c>
      <c r="K5" s="116" t="s">
        <v>42</v>
      </c>
      <c r="L5" s="106" t="s">
        <v>42</v>
      </c>
      <c r="M5" s="54">
        <f t="shared" ref="M5:M21" si="2">M4+1/24</f>
        <v>0.50000000000000067</v>
      </c>
      <c r="N5" s="48"/>
      <c r="O5" s="120" t="s">
        <v>15</v>
      </c>
      <c r="P5" s="123" t="s">
        <v>45</v>
      </c>
      <c r="Q5" s="120" t="s">
        <v>15</v>
      </c>
      <c r="R5" s="106" t="s">
        <v>42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22"/>
      <c r="H6" s="107"/>
      <c r="I6" s="122"/>
      <c r="J6" s="107"/>
      <c r="K6" s="117"/>
      <c r="L6" s="107"/>
      <c r="M6" s="54">
        <f t="shared" si="2"/>
        <v>0.5416666666666673</v>
      </c>
      <c r="N6" s="48"/>
      <c r="O6" s="122"/>
      <c r="P6" s="124"/>
      <c r="Q6" s="122"/>
      <c r="R6" s="107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98" t="s">
        <v>33</v>
      </c>
      <c r="F7" s="99"/>
      <c r="G7" s="102" t="s">
        <v>14</v>
      </c>
      <c r="H7" s="104" t="s">
        <v>43</v>
      </c>
      <c r="I7" s="102" t="s">
        <v>14</v>
      </c>
      <c r="J7" s="104" t="s">
        <v>43</v>
      </c>
      <c r="K7" s="84" t="s">
        <v>54</v>
      </c>
      <c r="L7" s="123" t="s">
        <v>57</v>
      </c>
      <c r="M7" s="54">
        <f t="shared" si="2"/>
        <v>0.58333333333333393</v>
      </c>
      <c r="N7" s="48"/>
      <c r="O7" s="102" t="s">
        <v>14</v>
      </c>
      <c r="P7" s="118" t="s">
        <v>44</v>
      </c>
      <c r="Q7" s="102" t="s">
        <v>14</v>
      </c>
      <c r="R7" s="104" t="s">
        <v>43</v>
      </c>
      <c r="S7" s="98" t="s">
        <v>34</v>
      </c>
      <c r="T7" s="99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88" t="s">
        <v>16</v>
      </c>
      <c r="D8" s="48"/>
      <c r="E8" s="100"/>
      <c r="F8" s="101"/>
      <c r="G8" s="103"/>
      <c r="H8" s="105"/>
      <c r="I8" s="103"/>
      <c r="J8" s="105"/>
      <c r="K8" s="85"/>
      <c r="L8" s="124"/>
      <c r="M8" s="54">
        <f t="shared" si="2"/>
        <v>0.62500000000000056</v>
      </c>
      <c r="N8" s="48"/>
      <c r="O8" s="103"/>
      <c r="P8" s="119"/>
      <c r="Q8" s="103"/>
      <c r="R8" s="105"/>
      <c r="S8" s="100"/>
      <c r="T8" s="101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89"/>
      <c r="D9" s="48"/>
      <c r="E9" s="90" t="s">
        <v>35</v>
      </c>
      <c r="F9" s="91"/>
      <c r="G9" s="90" t="s">
        <v>56</v>
      </c>
      <c r="H9" s="91"/>
      <c r="I9" s="90" t="s">
        <v>17</v>
      </c>
      <c r="J9" s="91"/>
      <c r="K9" s="118" t="s">
        <v>44</v>
      </c>
      <c r="L9" s="112" t="s">
        <v>18</v>
      </c>
      <c r="M9" s="54">
        <f t="shared" si="2"/>
        <v>0.66666666666666718</v>
      </c>
      <c r="N9" s="48"/>
      <c r="O9" s="114" t="s">
        <v>18</v>
      </c>
      <c r="P9" s="114" t="s">
        <v>18</v>
      </c>
      <c r="Q9" s="94" t="s">
        <v>5</v>
      </c>
      <c r="R9" s="95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92"/>
      <c r="F10" s="93"/>
      <c r="G10" s="92"/>
      <c r="H10" s="93"/>
      <c r="I10" s="92"/>
      <c r="J10" s="93"/>
      <c r="K10" s="119"/>
      <c r="L10" s="113"/>
      <c r="M10" s="54">
        <f t="shared" si="2"/>
        <v>0.70833333333333381</v>
      </c>
      <c r="N10" s="48"/>
      <c r="O10" s="133"/>
      <c r="P10" s="133"/>
      <c r="Q10" s="96"/>
      <c r="R10" s="97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08" t="s">
        <v>46</v>
      </c>
      <c r="F11" s="110" t="s">
        <v>20</v>
      </c>
      <c r="G11" s="108" t="s">
        <v>46</v>
      </c>
      <c r="H11" s="112" t="s">
        <v>19</v>
      </c>
      <c r="I11" s="84" t="s">
        <v>53</v>
      </c>
      <c r="J11" s="114" t="s">
        <v>19</v>
      </c>
      <c r="K11" s="116" t="s">
        <v>19</v>
      </c>
      <c r="L11" s="114" t="s">
        <v>19</v>
      </c>
      <c r="M11" s="54">
        <f t="shared" si="2"/>
        <v>0.75000000000000044</v>
      </c>
      <c r="N11" s="48"/>
      <c r="O11" s="108" t="s">
        <v>46</v>
      </c>
      <c r="P11" s="110" t="s">
        <v>20</v>
      </c>
      <c r="Q11" s="118" t="s">
        <v>44</v>
      </c>
      <c r="R11" s="114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09"/>
      <c r="F12" s="111"/>
      <c r="G12" s="109"/>
      <c r="H12" s="113"/>
      <c r="I12" s="85"/>
      <c r="J12" s="115"/>
      <c r="K12" s="117"/>
      <c r="L12" s="115"/>
      <c r="M12" s="54">
        <f t="shared" si="2"/>
        <v>0.79166666666666707</v>
      </c>
      <c r="N12" s="48"/>
      <c r="O12" s="109"/>
      <c r="P12" s="111"/>
      <c r="Q12" s="119"/>
      <c r="R12" s="115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20" t="s">
        <v>22</v>
      </c>
      <c r="F13" s="106" t="s">
        <v>21</v>
      </c>
      <c r="G13" s="120" t="s">
        <v>36</v>
      </c>
      <c r="H13" s="106" t="s">
        <v>21</v>
      </c>
      <c r="I13" s="138" t="s">
        <v>47</v>
      </c>
      <c r="J13" s="106" t="s">
        <v>21</v>
      </c>
      <c r="K13" s="136" t="s">
        <v>21</v>
      </c>
      <c r="L13" s="140" t="s">
        <v>21</v>
      </c>
      <c r="M13" s="54">
        <f t="shared" si="2"/>
        <v>0.8333333333333337</v>
      </c>
      <c r="N13" s="48"/>
      <c r="O13" s="138" t="s">
        <v>47</v>
      </c>
      <c r="P13" s="106" t="s">
        <v>21</v>
      </c>
      <c r="Q13" s="120" t="s">
        <v>36</v>
      </c>
      <c r="R13" s="106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21"/>
      <c r="F14" s="107"/>
      <c r="G14" s="121"/>
      <c r="H14" s="107"/>
      <c r="I14" s="139"/>
      <c r="J14" s="107"/>
      <c r="K14" s="137"/>
      <c r="L14" s="140"/>
      <c r="M14" s="54">
        <f t="shared" si="2"/>
        <v>0.87500000000000033</v>
      </c>
      <c r="N14" s="48"/>
      <c r="O14" s="139"/>
      <c r="P14" s="107"/>
      <c r="Q14" s="121"/>
      <c r="R14" s="107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116" t="s">
        <v>23</v>
      </c>
      <c r="F15" s="106" t="s">
        <v>23</v>
      </c>
      <c r="G15" s="118" t="s">
        <v>44</v>
      </c>
      <c r="H15" s="106" t="s">
        <v>23</v>
      </c>
      <c r="I15" s="118" t="s">
        <v>44</v>
      </c>
      <c r="J15" s="106" t="s">
        <v>23</v>
      </c>
      <c r="K15" s="116" t="s">
        <v>23</v>
      </c>
      <c r="L15" s="144" t="s">
        <v>23</v>
      </c>
      <c r="M15" s="54">
        <f t="shared" si="2"/>
        <v>0.91666666666666696</v>
      </c>
      <c r="N15" s="48"/>
      <c r="O15" s="116" t="s">
        <v>23</v>
      </c>
      <c r="P15" s="118" t="s">
        <v>44</v>
      </c>
      <c r="Q15" s="116" t="s">
        <v>23</v>
      </c>
      <c r="R15" s="144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117"/>
      <c r="F16" s="107"/>
      <c r="G16" s="119"/>
      <c r="H16" s="107"/>
      <c r="I16" s="119"/>
      <c r="J16" s="107"/>
      <c r="K16" s="117"/>
      <c r="L16" s="144"/>
      <c r="M16" s="54">
        <f t="shared" si="2"/>
        <v>0.95833333333333359</v>
      </c>
      <c r="N16" s="48"/>
      <c r="O16" s="117"/>
      <c r="P16" s="119"/>
      <c r="Q16" s="117"/>
      <c r="R16" s="144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116" t="s">
        <v>24</v>
      </c>
      <c r="F17" s="106" t="s">
        <v>24</v>
      </c>
      <c r="G17" s="116" t="s">
        <v>24</v>
      </c>
      <c r="H17" s="106" t="s">
        <v>24</v>
      </c>
      <c r="I17" s="143" t="s">
        <v>24</v>
      </c>
      <c r="J17" s="106" t="s">
        <v>24</v>
      </c>
      <c r="K17" s="143" t="s">
        <v>24</v>
      </c>
      <c r="L17" s="140" t="s">
        <v>24</v>
      </c>
      <c r="M17" s="78">
        <f t="shared" si="2"/>
        <v>1.0000000000000002</v>
      </c>
      <c r="N17" s="48"/>
      <c r="O17" s="143" t="s">
        <v>24</v>
      </c>
      <c r="P17" s="140" t="s">
        <v>24</v>
      </c>
      <c r="Q17" s="143" t="s">
        <v>24</v>
      </c>
      <c r="R17" s="106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117"/>
      <c r="F18" s="107"/>
      <c r="G18" s="117"/>
      <c r="H18" s="107"/>
      <c r="I18" s="143"/>
      <c r="J18" s="107"/>
      <c r="K18" s="143"/>
      <c r="L18" s="140"/>
      <c r="M18" s="78">
        <f t="shared" si="2"/>
        <v>1.041666666666667</v>
      </c>
      <c r="N18" s="59"/>
      <c r="O18" s="143"/>
      <c r="P18" s="140"/>
      <c r="Q18" s="143"/>
      <c r="R18" s="107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134" t="s">
        <v>28</v>
      </c>
      <c r="D23" s="134"/>
      <c r="E23" s="134"/>
      <c r="F23" s="135"/>
      <c r="G23" s="118" t="s">
        <v>37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134" t="s">
        <v>27</v>
      </c>
      <c r="D24" s="134"/>
      <c r="E24" s="134"/>
      <c r="F24" s="135"/>
      <c r="G24" s="119"/>
      <c r="H24" s="86" t="s">
        <v>48</v>
      </c>
      <c r="I24" s="87"/>
      <c r="J24" s="87"/>
      <c r="K24" s="8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141"/>
      <c r="D25" s="141"/>
      <c r="E25" s="141"/>
      <c r="F25" s="142"/>
      <c r="G25" s="84" t="s">
        <v>39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141"/>
      <c r="D26" s="141"/>
      <c r="E26" s="141"/>
      <c r="F26" s="142"/>
      <c r="G26" s="85"/>
      <c r="H26" s="86" t="s">
        <v>49</v>
      </c>
      <c r="I26" s="87"/>
      <c r="J26" s="87"/>
      <c r="K26" s="87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P9:P10"/>
    <mergeCell ref="L9:L10"/>
    <mergeCell ref="L7:L8"/>
    <mergeCell ref="O7:O8"/>
    <mergeCell ref="Q7:Q8"/>
    <mergeCell ref="R7:R8"/>
    <mergeCell ref="J7:J8"/>
    <mergeCell ref="K7:K8"/>
    <mergeCell ref="I9:J10"/>
    <mergeCell ref="P7:P8"/>
    <mergeCell ref="O9:O10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C12" sqref="C12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71</v>
      </c>
    </row>
    <row r="2" spans="1:3" ht="15" x14ac:dyDescent="0.3">
      <c r="A2" s="3"/>
      <c r="B2" s="4"/>
    </row>
    <row r="3" spans="1:3" x14ac:dyDescent="0.3">
      <c r="B3" s="30" t="s">
        <v>55</v>
      </c>
    </row>
    <row r="4" spans="1:3" x14ac:dyDescent="0.3">
      <c r="A4" s="1"/>
      <c r="B4" s="30" t="s">
        <v>38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3" si="0">A5+1</f>
        <v>1</v>
      </c>
      <c r="B6" s="1" t="s">
        <v>58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61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62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59</v>
      </c>
      <c r="C9" s="16">
        <v>0.375</v>
      </c>
    </row>
    <row r="10" spans="1:3" ht="12.9" x14ac:dyDescent="0.35">
      <c r="A10" s="1">
        <f t="shared" si="0"/>
        <v>5</v>
      </c>
      <c r="B10" s="1" t="s">
        <v>60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97</v>
      </c>
      <c r="C11" s="16">
        <v>0.375</v>
      </c>
    </row>
    <row r="12" spans="1:3" ht="12.9" x14ac:dyDescent="0.35">
      <c r="A12" s="1">
        <f t="shared" si="0"/>
        <v>7</v>
      </c>
      <c r="B12" s="1" t="s">
        <v>75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63</v>
      </c>
      <c r="C13" s="16">
        <v>0.54166666666666663</v>
      </c>
    </row>
    <row r="14" spans="1:3" ht="12.9" x14ac:dyDescent="0.35">
      <c r="A14" s="1"/>
      <c r="B14" s="1"/>
      <c r="C14" s="16"/>
    </row>
    <row r="15" spans="1:3" ht="12.9" x14ac:dyDescent="0.35">
      <c r="A15" s="1"/>
      <c r="B15" s="1"/>
      <c r="C15" s="16"/>
    </row>
    <row r="16" spans="1:3" x14ac:dyDescent="0.3">
      <c r="B16" s="2" t="s">
        <v>50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0"/>
  <sheetViews>
    <sheetView tabSelected="1" zoomScale="120" zoomScaleNormal="120" workbookViewId="0">
      <pane ySplit="2" topLeftCell="A3" activePane="bottomLeft" state="frozen"/>
      <selection pane="bottomLeft" activeCell="B16" sqref="B1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55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30</v>
      </c>
      <c r="C9" s="15" t="s">
        <v>4</v>
      </c>
      <c r="D9" s="12">
        <v>10</v>
      </c>
      <c r="E9" s="13">
        <f t="shared" ref="E9:E15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74</v>
      </c>
      <c r="C10" s="11" t="s">
        <v>1</v>
      </c>
      <c r="D10" s="12">
        <v>5</v>
      </c>
      <c r="E10" s="13">
        <f t="shared" si="1"/>
        <v>0.72222222222222221</v>
      </c>
    </row>
    <row r="11" spans="1:5" ht="12.9" x14ac:dyDescent="0.35">
      <c r="A11" s="9">
        <f t="shared" si="0"/>
        <v>1.5000000000000004</v>
      </c>
      <c r="B11" s="14" t="s">
        <v>51</v>
      </c>
      <c r="C11" s="15" t="s">
        <v>4</v>
      </c>
      <c r="D11" s="12">
        <v>10</v>
      </c>
      <c r="E11" s="13">
        <f t="shared" si="1"/>
        <v>0.72569444444444442</v>
      </c>
    </row>
    <row r="12" spans="1:5" ht="12.9" x14ac:dyDescent="0.35">
      <c r="A12" s="9">
        <f t="shared" si="0"/>
        <v>1.6000000000000005</v>
      </c>
      <c r="B12" s="14" t="s">
        <v>52</v>
      </c>
      <c r="C12" s="15" t="s">
        <v>32</v>
      </c>
      <c r="D12" s="12">
        <v>10</v>
      </c>
      <c r="E12" s="13">
        <f t="shared" si="1"/>
        <v>0.73263888888888884</v>
      </c>
    </row>
    <row r="13" spans="1:5" ht="12.9" x14ac:dyDescent="0.35">
      <c r="A13" s="9">
        <f t="shared" si="0"/>
        <v>1.7000000000000006</v>
      </c>
      <c r="B13" s="14" t="s">
        <v>96</v>
      </c>
      <c r="C13" s="15" t="s">
        <v>95</v>
      </c>
      <c r="D13" s="12">
        <v>35</v>
      </c>
      <c r="E13" s="13">
        <f t="shared" si="1"/>
        <v>0.73958333333333326</v>
      </c>
    </row>
    <row r="14" spans="1:5" ht="12.9" x14ac:dyDescent="0.35">
      <c r="A14" s="9">
        <f t="shared" si="0"/>
        <v>1.8000000000000007</v>
      </c>
      <c r="B14" s="14" t="s">
        <v>102</v>
      </c>
      <c r="C14" s="15" t="s">
        <v>103</v>
      </c>
      <c r="D14" s="12">
        <v>40</v>
      </c>
      <c r="E14" s="13">
        <f t="shared" si="1"/>
        <v>0.76388888888888884</v>
      </c>
    </row>
    <row r="15" spans="1:5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0.79166666666666663</v>
      </c>
    </row>
    <row r="16" spans="1:5" ht="12.9" x14ac:dyDescent="0.35">
      <c r="A16" s="9"/>
      <c r="B16" s="14"/>
      <c r="C16" s="15"/>
      <c r="D16" s="12"/>
      <c r="E16" s="13"/>
    </row>
    <row r="17" spans="1:5" ht="12.9" x14ac:dyDescent="0.35">
      <c r="D17" s="12"/>
      <c r="E17" s="13"/>
    </row>
    <row r="18" spans="1:5" ht="12.9" x14ac:dyDescent="0.35">
      <c r="A18" s="1"/>
      <c r="B18" s="1"/>
      <c r="E18" s="13"/>
    </row>
    <row r="19" spans="1:5" ht="15.45" x14ac:dyDescent="0.4">
      <c r="A19" s="1"/>
      <c r="B19" s="31"/>
    </row>
    <row r="22" spans="1:5" customFormat="1" x14ac:dyDescent="0.3">
      <c r="A22" s="8"/>
      <c r="B22" s="30"/>
      <c r="C22" s="8"/>
      <c r="D22" s="8"/>
      <c r="E22" s="8"/>
    </row>
    <row r="23" spans="1:5" customFormat="1" ht="12.9" x14ac:dyDescent="0.35">
      <c r="A23" s="1"/>
      <c r="B23" s="1"/>
      <c r="C23" s="8"/>
      <c r="D23" s="8"/>
      <c r="E23" s="13"/>
    </row>
    <row r="24" spans="1:5" ht="12.9" x14ac:dyDescent="0.35">
      <c r="A24" s="1"/>
      <c r="B24" s="10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 t="s">
        <v>40</v>
      </c>
      <c r="C34" s="15"/>
      <c r="D34" s="12"/>
    </row>
    <row r="35" spans="2:4" ht="12.9" x14ac:dyDescent="0.35">
      <c r="B35" s="23" t="s">
        <v>68</v>
      </c>
      <c r="C35" s="15"/>
      <c r="D35" s="12"/>
    </row>
    <row r="36" spans="2:4" ht="12.9" x14ac:dyDescent="0.35">
      <c r="B36" s="23"/>
      <c r="C36" s="15"/>
      <c r="D36" s="12"/>
    </row>
    <row r="37" spans="2:4" ht="12.9" x14ac:dyDescent="0.35">
      <c r="B37" s="23"/>
      <c r="D37" s="12"/>
    </row>
    <row r="38" spans="2:4" ht="12.9" x14ac:dyDescent="0.35">
      <c r="D38" s="12"/>
    </row>
    <row r="39" spans="2:4" ht="12.9" x14ac:dyDescent="0.35">
      <c r="D39" s="12"/>
    </row>
    <row r="40" spans="2:4" ht="12.9" x14ac:dyDescent="0.3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120" zoomScaleNormal="120" workbookViewId="0">
      <pane ySplit="2" topLeftCell="A3" activePane="bottomLeft" state="frozen"/>
      <selection pane="bottomLeft" activeCell="G26" sqref="G2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64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67</v>
      </c>
    </row>
    <row r="10" spans="1:5" customFormat="1" x14ac:dyDescent="0.3">
      <c r="A10" s="8"/>
      <c r="B10" s="30" t="s">
        <v>55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7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3.2</v>
      </c>
      <c r="B13" s="14" t="s">
        <v>31</v>
      </c>
      <c r="C13" s="15" t="s">
        <v>4</v>
      </c>
      <c r="D13" s="12">
        <v>5</v>
      </c>
      <c r="E13" s="13">
        <f t="shared" si="1"/>
        <v>0.70833333333333337</v>
      </c>
    </row>
    <row r="14" spans="1:5" ht="12.9" x14ac:dyDescent="0.35">
      <c r="A14" s="1">
        <f t="shared" si="0"/>
        <v>3.3000000000000003</v>
      </c>
      <c r="B14" s="14" t="s">
        <v>85</v>
      </c>
      <c r="C14" s="15" t="s">
        <v>84</v>
      </c>
      <c r="D14" s="12">
        <v>40</v>
      </c>
      <c r="E14" s="13">
        <f t="shared" si="1"/>
        <v>0.71180555555555558</v>
      </c>
    </row>
    <row r="15" spans="1:5" ht="12.9" x14ac:dyDescent="0.35">
      <c r="A15" s="1">
        <f t="shared" si="0"/>
        <v>3.4000000000000004</v>
      </c>
      <c r="B15" s="14" t="s">
        <v>70</v>
      </c>
      <c r="C15" s="15" t="s">
        <v>69</v>
      </c>
      <c r="D15" s="12">
        <v>40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99</v>
      </c>
      <c r="C16" s="15" t="s">
        <v>98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3.6000000000000005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 t="s">
        <v>40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D26" s="12"/>
    </row>
    <row r="27" spans="1:5" ht="12.9" x14ac:dyDescent="0.35">
      <c r="D27" s="12"/>
    </row>
    <row r="28" spans="1:5" ht="12.9" x14ac:dyDescent="0.35">
      <c r="D2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65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66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55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31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76</v>
      </c>
      <c r="C12" s="15" t="s">
        <v>77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86</v>
      </c>
      <c r="C13" s="15" t="s">
        <v>84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101</v>
      </c>
      <c r="C14" s="15" t="s">
        <v>100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40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8"/>
  <sheetViews>
    <sheetView zoomScale="120" zoomScaleNormal="120" workbookViewId="0">
      <pane ySplit="2" topLeftCell="A3" activePane="bottomLeft" state="frozen"/>
      <selection pane="bottomLeft" activeCell="B9" sqref="B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55</v>
      </c>
    </row>
    <row r="4" spans="1:5" ht="12.9" x14ac:dyDescent="0.35">
      <c r="A4" s="1">
        <f>Summary!A$11</f>
        <v>6</v>
      </c>
      <c r="B4" s="80" t="str">
        <f>Summary!B$11</f>
        <v>Monday 24-Jan AM1: Technical Presentations</v>
      </c>
      <c r="C4" s="15"/>
      <c r="D4" s="12"/>
      <c r="E4" s="13">
        <f>Summary!C$11</f>
        <v>0.375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0.375</v>
      </c>
    </row>
    <row r="6" spans="1:5" s="17" customFormat="1" ht="12.9" x14ac:dyDescent="0.35">
      <c r="A6" s="9">
        <f t="shared" si="0"/>
        <v>6.1999999999999993</v>
      </c>
      <c r="B6" s="14" t="s">
        <v>31</v>
      </c>
      <c r="C6" s="15" t="s">
        <v>4</v>
      </c>
      <c r="D6" s="12">
        <v>5</v>
      </c>
      <c r="E6" s="13">
        <f t="shared" si="1"/>
        <v>0.38194444444444442</v>
      </c>
    </row>
    <row r="7" spans="1:5" ht="12.9" x14ac:dyDescent="0.35">
      <c r="A7" s="9">
        <f t="shared" si="0"/>
        <v>6.2999999999999989</v>
      </c>
      <c r="B7" s="14" t="s">
        <v>80</v>
      </c>
      <c r="C7" s="15" t="s">
        <v>78</v>
      </c>
      <c r="D7" s="12">
        <v>35</v>
      </c>
      <c r="E7" s="13">
        <f t="shared" si="1"/>
        <v>0.38541666666666663</v>
      </c>
    </row>
    <row r="8" spans="1:5" ht="12.9" x14ac:dyDescent="0.35">
      <c r="A8" s="9">
        <f t="shared" si="0"/>
        <v>6.3999999999999986</v>
      </c>
      <c r="B8" s="14" t="s">
        <v>88</v>
      </c>
      <c r="C8" s="15" t="s">
        <v>81</v>
      </c>
      <c r="D8" s="12">
        <v>35</v>
      </c>
      <c r="E8" s="13">
        <f t="shared" si="1"/>
        <v>0.40972222222222221</v>
      </c>
    </row>
    <row r="9" spans="1:5" ht="12.9" x14ac:dyDescent="0.35">
      <c r="A9" s="9">
        <f t="shared" si="0"/>
        <v>6.4999999999999982</v>
      </c>
      <c r="B9" s="14" t="s">
        <v>83</v>
      </c>
      <c r="C9" s="15" t="s">
        <v>82</v>
      </c>
      <c r="D9" s="12">
        <v>35</v>
      </c>
      <c r="E9" s="13">
        <f t="shared" si="1"/>
        <v>0.43402777777777779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2" spans="1:5" s="17" customFormat="1" x14ac:dyDescent="0.3"/>
    <row r="13" spans="1:5" s="17" customFormat="1" x14ac:dyDescent="0.3">
      <c r="B13" s="30" t="s">
        <v>55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>Summary!C$12</f>
        <v>0.70833333333333337</v>
      </c>
    </row>
    <row r="16" spans="1:5" ht="12.9" x14ac:dyDescent="0.35">
      <c r="A16" s="9">
        <f t="shared" si="2"/>
        <v>7.1999999999999993</v>
      </c>
      <c r="B16" s="14" t="s">
        <v>31</v>
      </c>
      <c r="C16" s="15" t="s">
        <v>4</v>
      </c>
      <c r="D16" s="12">
        <v>5</v>
      </c>
      <c r="E16" s="13">
        <f t="shared" ref="E15:E20" si="3">E15+TIME(0,D15,0)</f>
        <v>0.71527777777777779</v>
      </c>
    </row>
    <row r="17" spans="1:5" ht="12.9" x14ac:dyDescent="0.35">
      <c r="A17" s="9">
        <f t="shared" si="2"/>
        <v>7.2999999999999989</v>
      </c>
      <c r="B17" s="14" t="s">
        <v>90</v>
      </c>
      <c r="C17" s="15" t="s">
        <v>89</v>
      </c>
      <c r="D17" s="12">
        <v>35</v>
      </c>
      <c r="E17" s="13">
        <f t="shared" si="3"/>
        <v>0.71875</v>
      </c>
    </row>
    <row r="18" spans="1:5" ht="12.9" x14ac:dyDescent="0.35">
      <c r="A18" s="9">
        <f t="shared" si="2"/>
        <v>7.3999999999999986</v>
      </c>
      <c r="B18" s="14" t="s">
        <v>92</v>
      </c>
      <c r="C18" s="15" t="s">
        <v>91</v>
      </c>
      <c r="D18" s="12">
        <v>35</v>
      </c>
      <c r="E18" s="13">
        <f t="shared" si="3"/>
        <v>0.74305555555555558</v>
      </c>
    </row>
    <row r="19" spans="1:5" ht="12.9" x14ac:dyDescent="0.35">
      <c r="A19" s="9">
        <f t="shared" si="2"/>
        <v>7.4999999999999982</v>
      </c>
      <c r="B19" s="14" t="s">
        <v>93</v>
      </c>
      <c r="C19" s="15" t="s">
        <v>94</v>
      </c>
      <c r="D19" s="12">
        <v>35</v>
      </c>
      <c r="E19" s="13">
        <f t="shared" si="3"/>
        <v>0.76736111111111116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 t="shared" si="3"/>
        <v>0.79166666666666674</v>
      </c>
    </row>
    <row r="24" spans="1:5" x14ac:dyDescent="0.3">
      <c r="B24" s="8" t="s">
        <v>40</v>
      </c>
    </row>
    <row r="27" spans="1:5" x14ac:dyDescent="0.3">
      <c r="B27" s="23"/>
    </row>
    <row r="28" spans="1:5" x14ac:dyDescent="0.3">
      <c r="B28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Summary!B13</f>
        <v xml:space="preserve">Tuesday 25-Jan PM1: Technical Presentations, TG closing </v>
      </c>
      <c r="E5" s="16">
        <f>Summary!$C$13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31</v>
      </c>
      <c r="C7" s="33" t="s">
        <v>4</v>
      </c>
      <c r="D7" s="34">
        <v>5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79</v>
      </c>
      <c r="C8" s="33" t="s">
        <v>78</v>
      </c>
      <c r="D8" s="34">
        <v>20</v>
      </c>
      <c r="E8" s="35">
        <f t="shared" si="1"/>
        <v>0.55208333333333326</v>
      </c>
    </row>
    <row r="9" spans="1:5" ht="12.9" x14ac:dyDescent="0.35">
      <c r="A9" s="9">
        <f>A7+0.1</f>
        <v>8.2999999999999989</v>
      </c>
      <c r="B9" s="14" t="s">
        <v>87</v>
      </c>
      <c r="C9" s="33" t="s">
        <v>1</v>
      </c>
      <c r="D9" s="34">
        <v>20</v>
      </c>
      <c r="E9" s="35">
        <f t="shared" si="1"/>
        <v>0.5659722222222221</v>
      </c>
    </row>
    <row r="10" spans="1:5" ht="12.9" x14ac:dyDescent="0.35">
      <c r="A10" s="9">
        <f t="shared" si="0"/>
        <v>8.3999999999999986</v>
      </c>
      <c r="B10" s="14" t="s">
        <v>72</v>
      </c>
      <c r="C10" s="33" t="s">
        <v>1</v>
      </c>
      <c r="D10" s="34">
        <v>40</v>
      </c>
      <c r="E10" s="35">
        <f t="shared" si="1"/>
        <v>0.57986111111111094</v>
      </c>
    </row>
    <row r="11" spans="1:5" ht="12.9" x14ac:dyDescent="0.35">
      <c r="A11" s="9">
        <f t="shared" si="0"/>
        <v>8.4999999999999982</v>
      </c>
      <c r="B11" s="14" t="s">
        <v>73</v>
      </c>
      <c r="C11" s="33" t="s">
        <v>4</v>
      </c>
      <c r="D11" s="34">
        <v>25</v>
      </c>
      <c r="E11" s="35">
        <f t="shared" si="1"/>
        <v>0.60763888888888873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40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2022-01-13T05:48:01Z</dcterms:modified>
</cp:coreProperties>
</file>