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9AF49D26-72CC-4438-8021-211994A2C54E}" xr6:coauthVersionLast="47" xr6:coauthVersionMax="47" xr10:uidLastSave="{00000000-0000-0000-0000-000000000000}"/>
  <bookViews>
    <workbookView xWindow="-103" yWindow="-103" windowWidth="33120" windowHeight="18000" tabRatio="703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1" l="1"/>
  <c r="E11" i="11"/>
  <c r="E10" i="11"/>
  <c r="E9" i="11"/>
  <c r="E8" i="11"/>
  <c r="E7" i="11"/>
  <c r="A8" i="11"/>
  <c r="E4" i="17"/>
  <c r="B4" i="17"/>
  <c r="A4" i="17"/>
  <c r="A14" i="17"/>
  <c r="B14" i="17"/>
  <c r="A15" i="17"/>
  <c r="A16" i="17" s="1"/>
  <c r="A17" i="17" s="1"/>
  <c r="A18" i="17" s="1"/>
  <c r="A19" i="17" s="1"/>
  <c r="A20" i="17" s="1"/>
  <c r="E15" i="17"/>
  <c r="E16" i="17" s="1"/>
  <c r="E17" i="17" s="1"/>
  <c r="E18" i="17" s="1"/>
  <c r="E19" i="17" s="1"/>
  <c r="E20" i="17" s="1"/>
  <c r="E5" i="11"/>
  <c r="E6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E8" i="19" l="1"/>
  <c r="E9" i="19" s="1"/>
  <c r="E10" i="19" s="1"/>
  <c r="E11" i="19" s="1"/>
  <c r="E12" i="19" s="1"/>
  <c r="E13" i="19" s="1"/>
  <c r="E14" i="19" s="1"/>
  <c r="E15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15" i="13" s="1"/>
  <c r="E16" i="13" s="1"/>
  <c r="E17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A15" i="13" s="1"/>
  <c r="A16" i="13" s="1"/>
  <c r="A17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<sst xmlns="http://schemas.openxmlformats.org/spreadsheetml/2006/main" count="210" uniqueCount="87">
  <si>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</si>
  <si>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</si>
  <si>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</si>
  <si>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</si>
  <si>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</si>
  <si>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</si>
  <si>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</si>
  <si>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</si>
  <si>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</si>
  <si>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</si>
  <si>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</si>
  <si>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</si>
  <si>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</si>
  <si>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</si>
  <si>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</si>
  <si>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</si>
  <si>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</si>
  <si>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</si>
  <si>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</si>
  <si>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</si>
  <si>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</si>
  <si>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</si>
  <si>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</si>
  <si>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</si>
  <si>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</si>
  <si>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</si>
  <si>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</si>
  <si>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</si>
  <si>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</si>
  <si>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</si>
  <si>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</si>
  <si>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TBD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</si>
  <si>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</si>
  <si>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</si>
  <si>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</si>
  <si>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</si>
  <si>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</si>
  <si>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</si>
  <si>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</si>
  <si>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</si>
  <si>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</si>
  <si>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</si>
  <si>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</si>
  <si>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</si>
  <si>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</si>
  <si>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</si>
  <si>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</si>
  <si>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</si>
  <si>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</si>
  <si>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</si>
  <si>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</si>
  <si>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</si>
  <si>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</si>
  <si>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</si>
  <si>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Technical contribution: TBD</t>
  </si>
  <si>
    <t>Joint 14/15/4ab</t>
  </si>
  <si>
    <t>Joint 6a/4ab/14</t>
  </si>
  <si>
    <t>Task Group 15.4ab - Next Generation UWB</t>
  </si>
  <si>
    <t>AM1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</si>
  <si>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</si>
  <si>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</si>
  <si>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</si>
  <si>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</si>
  <si>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</si>
  <si>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Monday 24-Jan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</si>
  <si>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</si>
  <si>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</si>
  <si>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</si>
  <si>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</si>
  <si>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</si>
  <si>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</si>
  <si>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</si>
  <si>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</si>
  <si>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</si>
  <si>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</si>
  <si>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</si>
  <si>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</si>
  <si>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</si>
  <si>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</si>
  <si>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</si>
  <si>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</si>
  <si>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</si>
  <si>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</si>
  <si>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</si>
  <si>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Technical contribution: Body area network channel modeling</t>
  </si>
  <si>
    <t>Xiao</t>
  </si>
  <si>
    <t>Technical contribution: to be announced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</si>
</sst>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abSelected="1" workbookViewId="0">
      <selection activeCell="A25" sqref="A25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1" t="s">
        <v>7</v>
      </c>
      <c r="F1" s="132"/>
      <c r="G1" s="131" t="s">
        <v>6</v>
      </c>
      <c r="H1" s="132"/>
      <c r="I1" s="133" t="s">
        <v>8</v>
      </c>
      <c r="J1" s="132"/>
      <c r="K1" s="133" t="s">
        <v>9</v>
      </c>
      <c r="L1" s="132"/>
      <c r="M1" s="82"/>
      <c r="N1" s="40" t="s">
        <v>10</v>
      </c>
      <c r="O1" s="131" t="s">
        <v>11</v>
      </c>
      <c r="P1" s="133"/>
      <c r="Q1" s="131" t="s">
        <v>7</v>
      </c>
      <c r="R1" s="132"/>
      <c r="S1" s="126" t="s">
        <v>6</v>
      </c>
      <c r="T1" s="127"/>
      <c r="U1" s="41"/>
    </row>
    <row r="2" spans="1:21" ht="15.45" x14ac:dyDescent="0.4">
      <c r="A2" s="42" t="s">
        <v>26</v>
      </c>
      <c r="B2" s="43" t="s">
        <v>42</v>
      </c>
      <c r="C2" s="44">
        <f>E2-6</f>
        <v>44573</v>
      </c>
      <c r="D2" s="44">
        <f>E2-4</f>
        <v>44575</v>
      </c>
      <c r="E2" s="128">
        <v>44579</v>
      </c>
      <c r="F2" s="129"/>
      <c r="G2" s="128">
        <f>E2+1</f>
        <v>44580</v>
      </c>
      <c r="H2" s="129"/>
      <c r="I2" s="128">
        <f>G2+1</f>
        <v>44581</v>
      </c>
      <c r="J2" s="129"/>
      <c r="K2" s="128">
        <f>I2+1</f>
        <v>44582</v>
      </c>
      <c r="L2" s="129"/>
      <c r="M2" s="81" t="s">
        <v>12</v>
      </c>
      <c r="N2" s="44">
        <f>K2+2</f>
        <v>44584</v>
      </c>
      <c r="O2" s="128">
        <f>N2+1</f>
        <v>44585</v>
      </c>
      <c r="P2" s="130"/>
      <c r="Q2" s="128">
        <f>O2+1</f>
        <v>44586</v>
      </c>
      <c r="R2" s="130"/>
      <c r="S2" s="128">
        <f>Q2+1</f>
        <v>44587</v>
      </c>
      <c r="T2" s="130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01" t="s">
        <v>15</v>
      </c>
      <c r="H5" s="88" t="s">
        <v>43</v>
      </c>
      <c r="I5" s="101" t="s">
        <v>15</v>
      </c>
      <c r="J5" s="88" t="s">
        <v>43</v>
      </c>
      <c r="K5" s="86" t="s">
        <v>43</v>
      </c>
      <c r="L5" s="88" t="s">
        <v>43</v>
      </c>
      <c r="M5" s="54">
        <f t="shared" ref="M5:M21" si="2">M4+1/24</f>
        <v>0.50000000000000067</v>
      </c>
      <c r="N5" s="48"/>
      <c r="O5" s="101" t="s">
        <v>15</v>
      </c>
      <c r="P5" s="118" t="s">
        <v>46</v>
      </c>
      <c r="Q5" s="101" t="s">
        <v>15</v>
      </c>
      <c r="R5" s="88" t="s">
        <v>43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34"/>
      <c r="H6" s="89"/>
      <c r="I6" s="134"/>
      <c r="J6" s="89"/>
      <c r="K6" s="87"/>
      <c r="L6" s="89"/>
      <c r="M6" s="54">
        <f t="shared" si="2"/>
        <v>0.5416666666666673</v>
      </c>
      <c r="N6" s="48"/>
      <c r="O6" s="134"/>
      <c r="P6" s="119"/>
      <c r="Q6" s="134"/>
      <c r="R6" s="89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107" t="s">
        <v>34</v>
      </c>
      <c r="F7" s="108"/>
      <c r="G7" s="120" t="s">
        <v>14</v>
      </c>
      <c r="H7" s="122" t="s">
        <v>44</v>
      </c>
      <c r="I7" s="120" t="s">
        <v>14</v>
      </c>
      <c r="J7" s="122" t="s">
        <v>44</v>
      </c>
      <c r="K7" s="124" t="s">
        <v>56</v>
      </c>
      <c r="L7" s="118" t="s">
        <v>60</v>
      </c>
      <c r="M7" s="54">
        <f t="shared" si="2"/>
        <v>0.58333333333333393</v>
      </c>
      <c r="N7" s="48"/>
      <c r="O7" s="120" t="s">
        <v>14</v>
      </c>
      <c r="P7" s="88" t="s">
        <v>58</v>
      </c>
      <c r="Q7" s="120" t="s">
        <v>14</v>
      </c>
      <c r="R7" s="122" t="s">
        <v>44</v>
      </c>
      <c r="S7" s="107" t="s">
        <v>35</v>
      </c>
      <c r="T7" s="108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137" t="s">
        <v>16</v>
      </c>
      <c r="D8" s="48"/>
      <c r="E8" s="109"/>
      <c r="F8" s="110"/>
      <c r="G8" s="121"/>
      <c r="H8" s="123"/>
      <c r="I8" s="121"/>
      <c r="J8" s="123"/>
      <c r="K8" s="125"/>
      <c r="L8" s="119"/>
      <c r="M8" s="54">
        <f t="shared" si="2"/>
        <v>0.62500000000000056</v>
      </c>
      <c r="N8" s="48"/>
      <c r="O8" s="121"/>
      <c r="P8" s="89"/>
      <c r="Q8" s="121"/>
      <c r="R8" s="123"/>
      <c r="S8" s="109"/>
      <c r="T8" s="110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138"/>
      <c r="D9" s="48"/>
      <c r="E9" s="111" t="s">
        <v>36</v>
      </c>
      <c r="F9" s="112"/>
      <c r="G9" s="111" t="s">
        <v>59</v>
      </c>
      <c r="H9" s="112"/>
      <c r="I9" s="111" t="s">
        <v>17</v>
      </c>
      <c r="J9" s="112"/>
      <c r="K9" s="93" t="s">
        <v>45</v>
      </c>
      <c r="L9" s="116" t="s">
        <v>18</v>
      </c>
      <c r="M9" s="54">
        <f t="shared" si="2"/>
        <v>0.66666666666666718</v>
      </c>
      <c r="N9" s="48"/>
      <c r="O9" s="93" t="s">
        <v>45</v>
      </c>
      <c r="P9" s="99" t="s">
        <v>18</v>
      </c>
      <c r="Q9" s="139" t="s">
        <v>5</v>
      </c>
      <c r="R9" s="140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113"/>
      <c r="F10" s="114"/>
      <c r="G10" s="113"/>
      <c r="H10" s="114"/>
      <c r="I10" s="113"/>
      <c r="J10" s="114"/>
      <c r="K10" s="94"/>
      <c r="L10" s="117"/>
      <c r="M10" s="54">
        <f t="shared" si="2"/>
        <v>0.70833333333333381</v>
      </c>
      <c r="N10" s="48"/>
      <c r="O10" s="94"/>
      <c r="P10" s="115"/>
      <c r="Q10" s="141"/>
      <c r="R10" s="142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43" t="s">
        <v>47</v>
      </c>
      <c r="F11" s="97" t="s">
        <v>20</v>
      </c>
      <c r="G11" s="143" t="s">
        <v>47</v>
      </c>
      <c r="H11" s="116" t="s">
        <v>19</v>
      </c>
      <c r="I11" s="124" t="s">
        <v>55</v>
      </c>
      <c r="J11" s="99" t="s">
        <v>19</v>
      </c>
      <c r="K11" s="86" t="s">
        <v>19</v>
      </c>
      <c r="L11" s="99" t="s">
        <v>19</v>
      </c>
      <c r="M11" s="54">
        <f t="shared" si="2"/>
        <v>0.75000000000000044</v>
      </c>
      <c r="N11" s="48"/>
      <c r="O11" s="143" t="s">
        <v>47</v>
      </c>
      <c r="P11" s="97" t="s">
        <v>20</v>
      </c>
      <c r="Q11" s="93" t="s">
        <v>45</v>
      </c>
      <c r="R11" s="99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44"/>
      <c r="F12" s="98"/>
      <c r="G12" s="144"/>
      <c r="H12" s="117"/>
      <c r="I12" s="125"/>
      <c r="J12" s="100"/>
      <c r="K12" s="87"/>
      <c r="L12" s="100"/>
      <c r="M12" s="54">
        <f t="shared" si="2"/>
        <v>0.79166666666666707</v>
      </c>
      <c r="N12" s="48"/>
      <c r="O12" s="144"/>
      <c r="P12" s="98"/>
      <c r="Q12" s="94"/>
      <c r="R12" s="100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01" t="s">
        <v>22</v>
      </c>
      <c r="F13" s="88" t="s">
        <v>21</v>
      </c>
      <c r="G13" s="101" t="s">
        <v>37</v>
      </c>
      <c r="H13" s="88" t="s">
        <v>21</v>
      </c>
      <c r="I13" s="105" t="s">
        <v>48</v>
      </c>
      <c r="J13" s="88" t="s">
        <v>21</v>
      </c>
      <c r="K13" s="103" t="s">
        <v>21</v>
      </c>
      <c r="L13" s="92" t="s">
        <v>21</v>
      </c>
      <c r="M13" s="54">
        <f t="shared" si="2"/>
        <v>0.8333333333333337</v>
      </c>
      <c r="N13" s="48"/>
      <c r="O13" s="105" t="s">
        <v>48</v>
      </c>
      <c r="P13" s="88" t="s">
        <v>21</v>
      </c>
      <c r="Q13" s="101" t="s">
        <v>37</v>
      </c>
      <c r="R13" s="88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02"/>
      <c r="F14" s="89"/>
      <c r="G14" s="102"/>
      <c r="H14" s="89"/>
      <c r="I14" s="106"/>
      <c r="J14" s="89"/>
      <c r="K14" s="104"/>
      <c r="L14" s="92"/>
      <c r="M14" s="54">
        <f t="shared" si="2"/>
        <v>0.87500000000000033</v>
      </c>
      <c r="N14" s="48"/>
      <c r="O14" s="106"/>
      <c r="P14" s="89"/>
      <c r="Q14" s="102"/>
      <c r="R14" s="89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86" t="s">
        <v>23</v>
      </c>
      <c r="F15" s="88" t="s">
        <v>23</v>
      </c>
      <c r="G15" s="93" t="s">
        <v>45</v>
      </c>
      <c r="H15" s="88" t="s">
        <v>23</v>
      </c>
      <c r="I15" s="93" t="s">
        <v>45</v>
      </c>
      <c r="J15" s="88" t="s">
        <v>23</v>
      </c>
      <c r="K15" s="86" t="s">
        <v>23</v>
      </c>
      <c r="L15" s="91" t="s">
        <v>23</v>
      </c>
      <c r="M15" s="54">
        <f t="shared" si="2"/>
        <v>0.91666666666666696</v>
      </c>
      <c r="N15" s="48"/>
      <c r="O15" s="86" t="s">
        <v>23</v>
      </c>
      <c r="P15" s="93" t="s">
        <v>45</v>
      </c>
      <c r="Q15" s="86" t="s">
        <v>23</v>
      </c>
      <c r="R15" s="91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87"/>
      <c r="F16" s="89"/>
      <c r="G16" s="94"/>
      <c r="H16" s="89"/>
      <c r="I16" s="94"/>
      <c r="J16" s="89"/>
      <c r="K16" s="87"/>
      <c r="L16" s="91"/>
      <c r="M16" s="54">
        <f t="shared" si="2"/>
        <v>0.95833333333333359</v>
      </c>
      <c r="N16" s="48"/>
      <c r="O16" s="87"/>
      <c r="P16" s="94"/>
      <c r="Q16" s="87"/>
      <c r="R16" s="91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86" t="s">
        <v>24</v>
      </c>
      <c r="F17" s="88" t="s">
        <v>24</v>
      </c>
      <c r="G17" s="86" t="s">
        <v>24</v>
      </c>
      <c r="H17" s="88" t="s">
        <v>24</v>
      </c>
      <c r="I17" s="90" t="s">
        <v>24</v>
      </c>
      <c r="J17" s="88" t="s">
        <v>24</v>
      </c>
      <c r="K17" s="90" t="s">
        <v>24</v>
      </c>
      <c r="L17" s="92" t="s">
        <v>24</v>
      </c>
      <c r="M17" s="78">
        <f t="shared" si="2"/>
        <v>1.0000000000000002</v>
      </c>
      <c r="N17" s="48"/>
      <c r="O17" s="90" t="s">
        <v>24</v>
      </c>
      <c r="P17" s="92" t="s">
        <v>24</v>
      </c>
      <c r="Q17" s="90" t="s">
        <v>24</v>
      </c>
      <c r="R17" s="88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87"/>
      <c r="F18" s="89"/>
      <c r="G18" s="87"/>
      <c r="H18" s="89"/>
      <c r="I18" s="90"/>
      <c r="J18" s="89"/>
      <c r="K18" s="90"/>
      <c r="L18" s="92"/>
      <c r="M18" s="78">
        <f t="shared" si="2"/>
        <v>1.041666666666667</v>
      </c>
      <c r="N18" s="59"/>
      <c r="O18" s="90"/>
      <c r="P18" s="92"/>
      <c r="Q18" s="90"/>
      <c r="R18" s="89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95" t="s">
        <v>28</v>
      </c>
      <c r="D23" s="95"/>
      <c r="E23" s="95"/>
      <c r="F23" s="96"/>
      <c r="G23" s="93" t="s">
        <v>38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95" t="s">
        <v>27</v>
      </c>
      <c r="D24" s="95"/>
      <c r="E24" s="95"/>
      <c r="F24" s="96"/>
      <c r="G24" s="94"/>
      <c r="H24" s="135" t="s">
        <v>49</v>
      </c>
      <c r="I24" s="136"/>
      <c r="J24" s="136"/>
      <c r="K24" s="136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84"/>
      <c r="D25" s="84"/>
      <c r="E25" s="84"/>
      <c r="F25" s="85"/>
      <c r="G25" s="124" t="s">
        <v>40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84"/>
      <c r="D26" s="84"/>
      <c r="E26" s="84"/>
      <c r="F26" s="85"/>
      <c r="G26" s="125"/>
      <c r="H26" s="135" t="s">
        <v>50</v>
      </c>
      <c r="I26" s="136"/>
      <c r="J26" s="136"/>
      <c r="K26" s="136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S7:T8"/>
    <mergeCell ref="G9:H10"/>
    <mergeCell ref="K9:K10"/>
    <mergeCell ref="P9:P10"/>
    <mergeCell ref="L9:L10"/>
    <mergeCell ref="L7:L8"/>
    <mergeCell ref="O7:O8"/>
    <mergeCell ref="P7:P8"/>
    <mergeCell ref="Q7:Q8"/>
    <mergeCell ref="R7:R8"/>
    <mergeCell ref="J7:J8"/>
    <mergeCell ref="K7:K8"/>
    <mergeCell ref="I9:J10"/>
    <mergeCell ref="O9:O10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B19" sqref="B19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75</v>
      </c>
    </row>
    <row r="2" spans="1:3" ht="15" x14ac:dyDescent="0.3">
      <c r="A2" s="3"/>
      <c r="B2" s="4"/>
    </row>
    <row r="3" spans="1:3" x14ac:dyDescent="0.3">
      <c r="B3" s="30" t="s">
        <v>57</v>
      </c>
    </row>
    <row r="4" spans="1:3" x14ac:dyDescent="0.3">
      <c r="A4" s="1"/>
      <c r="B4" s="30" t="s">
        <v>39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3" si="0">A5+1</f>
        <v>1</v>
      </c>
      <c r="B6" s="1" t="s">
        <v>61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65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66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62</v>
      </c>
      <c r="C9" s="16">
        <v>0.375</v>
      </c>
    </row>
    <row r="10" spans="1:3" ht="12.9" x14ac:dyDescent="0.35">
      <c r="A10" s="1">
        <f t="shared" si="0"/>
        <v>5</v>
      </c>
      <c r="B10" s="1" t="s">
        <v>63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64</v>
      </c>
      <c r="C11" s="16">
        <v>0.45833333333333331</v>
      </c>
    </row>
    <row r="12" spans="1:3" ht="12.9" x14ac:dyDescent="0.35">
      <c r="A12" s="1">
        <f t="shared" si="0"/>
        <v>7</v>
      </c>
      <c r="B12" s="1" t="s">
        <v>79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67</v>
      </c>
      <c r="C13" s="16">
        <v>0.54166666666666663</v>
      </c>
    </row>
    <row r="14" spans="1:3" ht="12.9" x14ac:dyDescent="0.35">
      <c r="A14" s="1"/>
      <c r="B14" s="1"/>
      <c r="C14" s="16"/>
    </row>
    <row r="15" spans="1:3" ht="12.9" x14ac:dyDescent="0.35">
      <c r="A15" s="1"/>
      <c r="B15" s="1"/>
      <c r="C15" s="16"/>
    </row>
    <row r="16" spans="1:3" x14ac:dyDescent="0.3">
      <c r="B16" s="2" t="s">
        <v>51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0"/>
  <sheetViews>
    <sheetView zoomScale="120" zoomScaleNormal="120" workbookViewId="0">
      <pane ySplit="2" topLeftCell="A3" activePane="bottomLeft" state="frozen"/>
      <selection pane="bottomLeft" activeCell="B36" sqref="B3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57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30</v>
      </c>
      <c r="C9" s="15" t="s">
        <v>4</v>
      </c>
      <c r="D9" s="12">
        <v>10</v>
      </c>
      <c r="E9" s="13">
        <f t="shared" ref="E9:E15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78</v>
      </c>
      <c r="C10" s="11" t="s">
        <v>1</v>
      </c>
      <c r="D10" s="12">
        <v>5</v>
      </c>
      <c r="E10" s="13">
        <f t="shared" si="1"/>
        <v>0.72222222222222221</v>
      </c>
    </row>
    <row r="11" spans="1:5" ht="12.9" x14ac:dyDescent="0.35">
      <c r="A11" s="9">
        <f t="shared" si="0"/>
        <v>1.5000000000000004</v>
      </c>
      <c r="B11" s="14" t="s">
        <v>52</v>
      </c>
      <c r="C11" s="15" t="s">
        <v>4</v>
      </c>
      <c r="D11" s="12">
        <v>10</v>
      </c>
      <c r="E11" s="13">
        <f t="shared" si="1"/>
        <v>0.72569444444444442</v>
      </c>
    </row>
    <row r="12" spans="1:5" ht="12.9" x14ac:dyDescent="0.35">
      <c r="A12" s="9">
        <f t="shared" si="0"/>
        <v>1.6000000000000005</v>
      </c>
      <c r="B12" s="14" t="s">
        <v>53</v>
      </c>
      <c r="C12" s="15" t="s">
        <v>33</v>
      </c>
      <c r="D12" s="12">
        <v>10</v>
      </c>
      <c r="E12" s="13">
        <f t="shared" si="1"/>
        <v>0.73263888888888884</v>
      </c>
    </row>
    <row r="13" spans="1:5" ht="12.9" x14ac:dyDescent="0.35">
      <c r="A13" s="9">
        <f t="shared" si="0"/>
        <v>1.7000000000000006</v>
      </c>
      <c r="B13" s="14" t="s">
        <v>74</v>
      </c>
      <c r="C13" s="15" t="s">
        <v>73</v>
      </c>
      <c r="D13" s="12">
        <v>35</v>
      </c>
      <c r="E13" s="13">
        <f t="shared" si="1"/>
        <v>0.73958333333333326</v>
      </c>
    </row>
    <row r="14" spans="1:5" ht="12.9" x14ac:dyDescent="0.35">
      <c r="A14" s="9">
        <f t="shared" si="0"/>
        <v>1.8000000000000007</v>
      </c>
      <c r="B14" s="14" t="s">
        <v>54</v>
      </c>
      <c r="C14" s="15" t="s">
        <v>31</v>
      </c>
      <c r="D14" s="12">
        <v>40</v>
      </c>
      <c r="E14" s="13">
        <f t="shared" si="1"/>
        <v>0.76388888888888884</v>
      </c>
    </row>
    <row r="15" spans="1:5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0.79166666666666663</v>
      </c>
    </row>
    <row r="16" spans="1:5" ht="12.9" x14ac:dyDescent="0.35">
      <c r="A16" s="9"/>
      <c r="B16" s="14"/>
      <c r="C16" s="15"/>
      <c r="D16" s="12"/>
      <c r="E16" s="13"/>
    </row>
    <row r="17" spans="1:5" ht="12.9" x14ac:dyDescent="0.35">
      <c r="D17" s="12"/>
      <c r="E17" s="13"/>
    </row>
    <row r="18" spans="1:5" ht="12.9" x14ac:dyDescent="0.35">
      <c r="A18" s="1"/>
      <c r="B18" s="1"/>
      <c r="E18" s="13"/>
    </row>
    <row r="19" spans="1:5" ht="15.45" x14ac:dyDescent="0.4">
      <c r="A19" s="1"/>
      <c r="B19" s="31"/>
    </row>
    <row r="22" spans="1:5" customFormat="1" x14ac:dyDescent="0.3">
      <c r="A22" s="8"/>
      <c r="B22" s="30"/>
      <c r="C22" s="8"/>
      <c r="D22" s="8"/>
      <c r="E22" s="8"/>
    </row>
    <row r="23" spans="1:5" customFormat="1" ht="12.9" x14ac:dyDescent="0.35">
      <c r="A23" s="1"/>
      <c r="B23" s="1"/>
      <c r="C23" s="8"/>
      <c r="D23" s="8"/>
      <c r="E23" s="13"/>
    </row>
    <row r="24" spans="1:5" ht="12.9" x14ac:dyDescent="0.35">
      <c r="A24" s="1"/>
      <c r="B24" s="10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 t="s">
        <v>41</v>
      </c>
      <c r="C34" s="15"/>
      <c r="D34" s="12"/>
    </row>
    <row r="35" spans="2:4" ht="12.9" x14ac:dyDescent="0.35">
      <c r="B35" s="23" t="s">
        <v>72</v>
      </c>
      <c r="C35" s="15"/>
      <c r="D35" s="12"/>
    </row>
    <row r="36" spans="2:4" ht="12.9" x14ac:dyDescent="0.35">
      <c r="B36" s="23"/>
      <c r="C36" s="15"/>
      <c r="D36" s="12"/>
    </row>
    <row r="37" spans="2:4" ht="12.9" x14ac:dyDescent="0.35">
      <c r="B37" s="23"/>
      <c r="D37" s="12"/>
    </row>
    <row r="38" spans="2:4" ht="12.9" x14ac:dyDescent="0.35">
      <c r="D38" s="12"/>
    </row>
    <row r="39" spans="2:4" ht="12.9" x14ac:dyDescent="0.35">
      <c r="D39" s="12"/>
    </row>
    <row r="40" spans="2:4" ht="12.9" x14ac:dyDescent="0.3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zoomScale="120" zoomScaleNormal="120" workbookViewId="0">
      <pane ySplit="2" topLeftCell="A3" activePane="bottomLeft" state="frozen"/>
      <selection pane="bottomLeft" activeCell="B16" sqref="B16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68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71</v>
      </c>
    </row>
    <row r="10" spans="1:5" customFormat="1" x14ac:dyDescent="0.3">
      <c r="A10" s="8"/>
      <c r="B10" s="30" t="s">
        <v>57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7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7" si="1">E11+TIME(0,D11,0)</f>
        <v>0.70833333333333337</v>
      </c>
    </row>
    <row r="13" spans="1:5" ht="12.9" x14ac:dyDescent="0.35">
      <c r="A13" s="1">
        <f t="shared" si="0"/>
        <v>3.2</v>
      </c>
      <c r="B13" s="14" t="s">
        <v>32</v>
      </c>
      <c r="C13" s="15" t="s">
        <v>4</v>
      </c>
      <c r="D13" s="12">
        <v>5</v>
      </c>
      <c r="E13" s="13">
        <f t="shared" si="1"/>
        <v>0.70833333333333337</v>
      </c>
    </row>
    <row r="14" spans="1:5" ht="12.9" x14ac:dyDescent="0.35">
      <c r="A14" s="1">
        <f t="shared" si="0"/>
        <v>3.3000000000000003</v>
      </c>
      <c r="B14" s="14" t="s">
        <v>54</v>
      </c>
      <c r="C14" s="15" t="s">
        <v>31</v>
      </c>
      <c r="D14" s="12">
        <v>40</v>
      </c>
      <c r="E14" s="13">
        <f t="shared" si="1"/>
        <v>0.71180555555555558</v>
      </c>
    </row>
    <row r="15" spans="1:5" ht="12.9" x14ac:dyDescent="0.35">
      <c r="A15" s="1">
        <f t="shared" si="0"/>
        <v>3.4000000000000004</v>
      </c>
      <c r="B15" s="14" t="s">
        <v>54</v>
      </c>
      <c r="C15" s="15" t="s">
        <v>31</v>
      </c>
      <c r="D15" s="12">
        <v>40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54</v>
      </c>
      <c r="C16" s="15" t="s">
        <v>31</v>
      </c>
      <c r="D16" s="12">
        <v>35</v>
      </c>
      <c r="E16" s="13">
        <f t="shared" si="1"/>
        <v>0.76736111111111116</v>
      </c>
    </row>
    <row r="17" spans="1:5" ht="12.9" x14ac:dyDescent="0.35">
      <c r="A17" s="1">
        <f t="shared" si="0"/>
        <v>3.6000000000000005</v>
      </c>
      <c r="B17" s="14" t="s">
        <v>2</v>
      </c>
      <c r="C17" s="15" t="s">
        <v>4</v>
      </c>
      <c r="D17" s="12">
        <v>0</v>
      </c>
      <c r="E17" s="13">
        <f t="shared" si="1"/>
        <v>0.79166666666666674</v>
      </c>
    </row>
    <row r="18" spans="1:5" ht="12.9" x14ac:dyDescent="0.35">
      <c r="B18" s="14"/>
      <c r="C18" s="15"/>
      <c r="D18" s="12"/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 t="s">
        <v>41</v>
      </c>
      <c r="C22" s="15"/>
      <c r="D22" s="12"/>
    </row>
    <row r="23" spans="1:5" ht="12.9" x14ac:dyDescent="0.35">
      <c r="B23" s="23"/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D25" s="12"/>
    </row>
    <row r="26" spans="1:5" ht="12.9" x14ac:dyDescent="0.35">
      <c r="D26" s="12"/>
    </row>
    <row r="27" spans="1:5" ht="12.9" x14ac:dyDescent="0.35">
      <c r="D27" s="12"/>
    </row>
    <row r="28" spans="1:5" ht="12.9" x14ac:dyDescent="0.35">
      <c r="D28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C13" sqref="C1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69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70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57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32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80</v>
      </c>
      <c r="C12" s="15" t="s">
        <v>81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54</v>
      </c>
      <c r="C13" s="15" t="s">
        <v>31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54</v>
      </c>
      <c r="C14" s="15" t="s">
        <v>31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41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28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57</v>
      </c>
    </row>
    <row r="4" spans="1:5" ht="12.9" x14ac:dyDescent="0.35">
      <c r="A4" s="1">
        <f>Summary!A$11</f>
        <v>6</v>
      </c>
      <c r="B4" s="80" t="str">
        <f>Summary!B$11</f>
        <v>Monday 24-Jan AM2: Technical Presentations</v>
      </c>
      <c r="C4" s="15"/>
      <c r="D4" s="12"/>
      <c r="E4" s="13">
        <f>Summary!C$11</f>
        <v>0.45833333333333331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0.45833333333333331</v>
      </c>
    </row>
    <row r="6" spans="1:5" s="17" customFormat="1" ht="12.9" x14ac:dyDescent="0.35">
      <c r="A6" s="9">
        <f t="shared" si="0"/>
        <v>6.1999999999999993</v>
      </c>
      <c r="B6" s="14" t="s">
        <v>32</v>
      </c>
      <c r="C6" s="15" t="s">
        <v>4</v>
      </c>
      <c r="D6" s="12">
        <v>5</v>
      </c>
      <c r="E6" s="13">
        <f t="shared" si="1"/>
        <v>0.46527777777777773</v>
      </c>
    </row>
    <row r="7" spans="1:5" ht="12.9" x14ac:dyDescent="0.35">
      <c r="A7" s="9">
        <f t="shared" si="0"/>
        <v>6.2999999999999989</v>
      </c>
      <c r="B7" s="14" t="s">
        <v>84</v>
      </c>
      <c r="C7" s="15" t="s">
        <v>82</v>
      </c>
      <c r="D7" s="12">
        <v>35</v>
      </c>
      <c r="E7" s="13">
        <f t="shared" si="1"/>
        <v>0.46874999999999994</v>
      </c>
    </row>
    <row r="8" spans="1:5" ht="12.9" x14ac:dyDescent="0.35">
      <c r="A8" s="9">
        <f t="shared" si="0"/>
        <v>6.3999999999999986</v>
      </c>
      <c r="B8" s="14" t="s">
        <v>86</v>
      </c>
      <c r="C8" s="15" t="s">
        <v>85</v>
      </c>
      <c r="D8" s="12">
        <v>35</v>
      </c>
      <c r="E8" s="13">
        <f t="shared" si="1"/>
        <v>0.49305555555555552</v>
      </c>
    </row>
    <row r="9" spans="1:5" ht="12.9" x14ac:dyDescent="0.35">
      <c r="A9" s="9">
        <f t="shared" si="0"/>
        <v>6.4999999999999982</v>
      </c>
      <c r="B9" s="14" t="s">
        <v>54</v>
      </c>
      <c r="C9" s="15" t="s">
        <v>31</v>
      </c>
      <c r="D9" s="12">
        <v>35</v>
      </c>
      <c r="E9" s="13">
        <f t="shared" si="1"/>
        <v>0.51736111111111105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0.54166666666666663</v>
      </c>
    </row>
    <row r="12" spans="1:5" s="17" customFormat="1" x14ac:dyDescent="0.3"/>
    <row r="13" spans="1:5" s="17" customFormat="1" x14ac:dyDescent="0.3">
      <c r="B13" s="30" t="s">
        <v>57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 t="shared" ref="E15:E20" si="3">E14+TIME(0,D14,0)</f>
        <v>0</v>
      </c>
    </row>
    <row r="16" spans="1:5" ht="12.9" x14ac:dyDescent="0.35">
      <c r="A16" s="9">
        <f t="shared" si="2"/>
        <v>7.1999999999999993</v>
      </c>
      <c r="B16" s="14" t="s">
        <v>32</v>
      </c>
      <c r="C16" s="15" t="s">
        <v>4</v>
      </c>
      <c r="D16" s="12">
        <v>5</v>
      </c>
      <c r="E16" s="13">
        <f t="shared" si="3"/>
        <v>6.9444444444444441E-3</v>
      </c>
    </row>
    <row r="17" spans="1:5" ht="12.9" x14ac:dyDescent="0.35">
      <c r="A17" s="9">
        <f t="shared" si="2"/>
        <v>7.2999999999999989</v>
      </c>
      <c r="B17" s="14" t="s">
        <v>54</v>
      </c>
      <c r="C17" s="15" t="s">
        <v>31</v>
      </c>
      <c r="D17" s="12">
        <v>35</v>
      </c>
      <c r="E17" s="13">
        <f t="shared" si="3"/>
        <v>1.0416666666666666E-2</v>
      </c>
    </row>
    <row r="18" spans="1:5" ht="12.9" x14ac:dyDescent="0.35">
      <c r="A18" s="9">
        <f t="shared" si="2"/>
        <v>7.3999999999999986</v>
      </c>
      <c r="B18" s="14" t="s">
        <v>54</v>
      </c>
      <c r="C18" s="15" t="s">
        <v>31</v>
      </c>
      <c r="D18" s="12">
        <v>35</v>
      </c>
      <c r="E18" s="13">
        <f t="shared" si="3"/>
        <v>3.4722222222222224E-2</v>
      </c>
    </row>
    <row r="19" spans="1:5" ht="12.9" x14ac:dyDescent="0.35">
      <c r="A19" s="9">
        <f t="shared" si="2"/>
        <v>7.4999999999999982</v>
      </c>
      <c r="B19" s="14" t="s">
        <v>54</v>
      </c>
      <c r="C19" s="15" t="s">
        <v>31</v>
      </c>
      <c r="D19" s="12">
        <v>35</v>
      </c>
      <c r="E19" s="13">
        <f t="shared" si="3"/>
        <v>5.9027777777777776E-2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 t="shared" si="3"/>
        <v>8.3333333333333329E-2</v>
      </c>
    </row>
    <row r="24" spans="1:5" x14ac:dyDescent="0.3">
      <c r="B24" s="8" t="s">
        <v>41</v>
      </c>
    </row>
    <row r="27" spans="1:5" x14ac:dyDescent="0.3">
      <c r="B27" s="23"/>
    </row>
    <row r="28" spans="1:5" x14ac:dyDescent="0.3">
      <c r="B28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A13" sqref="A13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Summary!B13</f>
        <v xml:space="preserve">Tuesday 25-Jan PM1: Technical Presentations, TG closing </v>
      </c>
      <c r="E5" s="16">
        <f>Summary!$C$13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32</v>
      </c>
      <c r="C7" s="33" t="s">
        <v>4</v>
      </c>
      <c r="D7" s="34">
        <v>5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83</v>
      </c>
      <c r="C8" s="33" t="s">
        <v>82</v>
      </c>
      <c r="D8" s="34">
        <v>20</v>
      </c>
      <c r="E8" s="35">
        <f t="shared" si="1"/>
        <v>0.55208333333333326</v>
      </c>
    </row>
    <row r="9" spans="1:5" ht="12.9" x14ac:dyDescent="0.35">
      <c r="A9" s="9">
        <f>A7+0.1</f>
        <v>8.2999999999999989</v>
      </c>
      <c r="B9" s="14" t="s">
        <v>54</v>
      </c>
      <c r="C9" s="33" t="s">
        <v>31</v>
      </c>
      <c r="D9" s="34">
        <v>20</v>
      </c>
      <c r="E9" s="35">
        <f t="shared" si="1"/>
        <v>0.5659722222222221</v>
      </c>
    </row>
    <row r="10" spans="1:5" ht="12.9" x14ac:dyDescent="0.35">
      <c r="A10" s="9">
        <f t="shared" si="0"/>
        <v>8.3999999999999986</v>
      </c>
      <c r="B10" s="14" t="s">
        <v>76</v>
      </c>
      <c r="C10" s="33" t="s">
        <v>1</v>
      </c>
      <c r="D10" s="34">
        <v>40</v>
      </c>
      <c r="E10" s="35">
        <f t="shared" si="1"/>
        <v>0.57986111111111094</v>
      </c>
    </row>
    <row r="11" spans="1:5" ht="12.9" x14ac:dyDescent="0.35">
      <c r="A11" s="9">
        <f t="shared" si="0"/>
        <v>8.4999999999999982</v>
      </c>
      <c r="B11" s="14" t="s">
        <v>77</v>
      </c>
      <c r="C11" s="33" t="s">
        <v>4</v>
      </c>
      <c r="D11" s="34">
        <v>25</v>
      </c>
      <c r="E11" s="35">
        <f t="shared" si="1"/>
        <v>0.60763888888888873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41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2022-01-03T14:29:39Z</dcterms:modified>
</cp:coreProperties>
</file>