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7740" windowHeight="1425" activeTab="1"/>
  </bookViews>
  <sheets>
    <sheet name="IEEE_Cover" sheetId="1" r:id="rId1"/>
    <sheet name="LB162" sheetId="2" r:id="rId2"/>
    <sheet name="Rogue" sheetId="3" r:id="rId3"/>
    <sheet name="Reference-docs" sheetId="7" r:id="rId4"/>
    <sheet name="Progress-Status" sheetId="6" r:id="rId5"/>
  </sheets>
  <definedNames>
    <definedName name="_xlnm._FilterDatabase" localSheetId="1" hidden="1">'LB162'!$A$1:$Q$169</definedName>
    <definedName name="_xlnm._FilterDatabase" localSheetId="2" hidden="1">Rogue!$A$1:$O$2</definedName>
    <definedName name="numbers" localSheetId="1">'LB162'!#REF!</definedName>
    <definedName name="numbers_1" localSheetId="1">'LB162'!$A$3:$A$169</definedName>
  </definedNames>
  <calcPr calcId="162913"/>
</workbook>
</file>

<file path=xl/calcChain.xml><?xml version="1.0" encoding="utf-8"?>
<calcChain xmlns="http://schemas.openxmlformats.org/spreadsheetml/2006/main">
  <c r="D1" i="1" l="1"/>
  <c r="F19" i="6" l="1"/>
  <c r="G19" i="6" l="1"/>
  <c r="E19" i="6"/>
  <c r="D19" i="6" s="1"/>
  <c r="O5" i="6"/>
  <c r="N5" i="6"/>
  <c r="M5" i="6"/>
  <c r="L5" i="6"/>
  <c r="J5" i="6"/>
  <c r="I5" i="6"/>
  <c r="G5" i="6"/>
  <c r="F5" i="6"/>
  <c r="E5" i="6"/>
  <c r="D5" i="6"/>
  <c r="I7" i="6" l="1"/>
  <c r="E7" i="6"/>
  <c r="D7" i="6" s="1"/>
  <c r="B19" i="6" l="1"/>
  <c r="D21" i="6" s="1"/>
  <c r="B5" i="6" l="1"/>
  <c r="D9" i="6" l="1"/>
  <c r="I9" i="6"/>
  <c r="N9" i="6"/>
  <c r="Q5" i="6"/>
  <c r="Q9" i="6" s="1"/>
  <c r="L9" i="6"/>
  <c r="M9" i="6"/>
  <c r="C5" i="6"/>
  <c r="O9" i="6"/>
  <c r="I11" i="6" l="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nnections.xml><?xml version="1.0" encoding="utf-8"?>
<connections xmlns="http://schemas.openxmlformats.org/spreadsheetml/2006/main">
  <connection id="1" name="numbers1" type="6" refreshedVersion="5" deleted="1" background="1" saveData="1">
    <textPr codePage="437" sourceFile="C:\ben-root\ieee\15.4z\LB161\work\numbers.txt">
      <textFields>
        <textField/>
      </textFields>
    </textPr>
  </connection>
</connections>
</file>

<file path=xl/sharedStrings.xml><?xml version="1.0" encoding="utf-8"?>
<sst xmlns="http://schemas.openxmlformats.org/spreadsheetml/2006/main" count="1424" uniqueCount="594">
  <si>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</si>
  <si>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</si>
  <si>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</si>
  <si>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</si>
  <si>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</si>
  <si>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</si>
  <si>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</si>
  <si>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</si>
  <si>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</si>
  <si>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</si>
  <si>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</si>
  <si>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</si>
  <si>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</si>
  <si>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</si>
  <si>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</si>
  <si>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</si>
  <si>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</si>
  <si>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</si>
  <si>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</si>
  <si>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</si>
  <si>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</si>
  <si>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</si>
  <si>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</si>
  <si>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</si>
  <si>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</si>
  <si>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</si>
  <si>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</si>
  <si>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</si>
  <si>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</si>
  <si>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</si>
  <si>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E</t>
  </si>
  <si>
    <t>Yes</t>
  </si>
  <si>
    <t>6.9.7.2</t>
  </si>
  <si>
    <t>T</t>
  </si>
  <si>
    <t>6.9.7.3.2</t>
  </si>
  <si>
    <t>7.4.4.43</t>
  </si>
  <si>
    <t>7.4.4.51</t>
  </si>
  <si>
    <t>8.3.6</t>
  </si>
  <si>
    <t>6.9.1.1</t>
  </si>
  <si>
    <t>NXP Semiconductors</t>
  </si>
  <si>
    <t>Frank Leong</t>
  </si>
  <si>
    <t>6.9.5</t>
  </si>
  <si>
    <t>6.9.7.1</t>
  </si>
  <si>
    <t>6.9.7.5</t>
  </si>
  <si>
    <t>7.4.4.35</t>
  </si>
  <si>
    <t>8.2.15.1</t>
  </si>
  <si>
    <t>8.3.3</t>
  </si>
  <si>
    <t>No</t>
  </si>
  <si>
    <t>Tero Kivinen</t>
  </si>
  <si>
    <t>Self</t>
  </si>
  <si>
    <t>6.9.4.1</t>
  </si>
  <si>
    <t>7.4.4.46</t>
  </si>
  <si>
    <t>Notes</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</si>
  <si>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</si>
  <si>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</si>
  <si>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</si>
  <si>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</si>
  <si>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</si>
  <si>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</si>
  <si>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</si>
  <si>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</si>
  <si>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</si>
  <si>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</si>
  <si>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</si>
  <si>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</si>
  <si>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</si>
  <si>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</si>
  <si>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</si>
  <si>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</si>
  <si>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</si>
  <si>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</si>
  <si>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</si>
  <si>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</si>
  <si>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</si>
  <si>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</si>
  <si>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</si>
  <si>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</si>
  <si>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</si>
  <si>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802.15.4z Letter Ballot Comments LB162</t>
  </si>
  <si>
    <t>email: clint ddoott chaplin aatt gmail</t>
  </si>
  <si>
    <t>6.9.7.3.3</t>
  </si>
  <si>
    <t>6.2.11</t>
  </si>
  <si>
    <t>7.4.2.19</t>
  </si>
  <si>
    <t>6.9.8.1</t>
  </si>
  <si>
    <t>6.9.8.3</t>
  </si>
  <si>
    <t>6.9.8.4.4</t>
  </si>
  <si>
    <t>6.9.8.4.5</t>
  </si>
  <si>
    <t>7.4.4.34</t>
  </si>
  <si>
    <t>Peter Sauer</t>
  </si>
  <si>
    <t>Microchip Automotive GmbH &amp; CoKG</t>
  </si>
  <si>
    <t>Billy Verso</t>
  </si>
  <si>
    <t>Decawave</t>
  </si>
  <si>
    <t>6.9.6.8</t>
  </si>
  <si>
    <t>6.9.6.9</t>
  </si>
  <si>
    <t>6.9.7.6</t>
  </si>
  <si>
    <t>6.9.8.4.2</t>
  </si>
  <si>
    <t>6.9.8.4.3</t>
  </si>
  <si>
    <t>6.9.8.4.6</t>
  </si>
  <si>
    <t>6.9.8.4.7</t>
  </si>
  <si>
    <t>7.4.4.50</t>
  </si>
  <si>
    <t>Zheda Li</t>
  </si>
  <si>
    <t>Samsung</t>
  </si>
  <si>
    <t>7.5.27</t>
  </si>
  <si>
    <t>7.5.28</t>
  </si>
  <si>
    <t>Apple Inc</t>
  </si>
  <si>
    <t>16.2.8.2</t>
  </si>
  <si>
    <t>r3-0000</t>
  </si>
  <si>
    <t>Huan-Bang Li</t>
  </si>
  <si>
    <t>NICT</t>
  </si>
  <si>
    <t>ranging contention access period(s) (RCAP)</t>
  </si>
  <si>
    <t>add to acronyms list.</t>
  </si>
  <si>
    <t>ranging contention free period(s) (RCFP)</t>
  </si>
  <si>
    <t xml:space="preserve"> 'ranging-capable device (RDEV)' is already defined in Line 6.</t>
  </si>
  <si>
    <t>only leave 'RDEV'.</t>
  </si>
  <si>
    <t>6.9.1.2.2</t>
  </si>
  <si>
    <t xml:space="preserve"> '...clock frequency offset this is...'</t>
  </si>
  <si>
    <t>add comma after 'offset'.</t>
  </si>
  <si>
    <t>the reply time Treply is  not generated somewhere and then is employed by device B but a value measured at device B.</t>
  </si>
  <si>
    <t>change 'employed' to 'measured'.</t>
  </si>
  <si>
    <t xml:space="preserve"> 'As illustrated in the Figure 6-48,…'</t>
  </si>
  <si>
    <t>remove 'the'.</t>
  </si>
  <si>
    <t xml:space="preserve"> 'At the initiator,…' following the previous paragraph' s description using Figure 6-48, where there is no initiator.</t>
  </si>
  <si>
    <t>replace initiator with originator.</t>
  </si>
  <si>
    <t xml:space="preserve"> '...information sent in the clear...' is not understandable.</t>
  </si>
  <si>
    <t>modify or add explanation.</t>
  </si>
  <si>
    <t xml:space="preserve"> 'Controller' should not be 'controller'.</t>
  </si>
  <si>
    <t>make change.</t>
  </si>
  <si>
    <t>many-initiators-to-many-responders (M2M)</t>
  </si>
  <si>
    <t>modify 'zero = No Hopping, and one = Hopping' to 'zero indicates No Hopping, and one indicates Hopping'.</t>
  </si>
  <si>
    <t>make changes.</t>
  </si>
  <si>
    <t>are present should be in sigular form.</t>
  </si>
  <si>
    <t>change 'are present' to 'is present'.</t>
  </si>
  <si>
    <t>7.4.4.49</t>
  </si>
  <si>
    <t xml:space="preserve"> '...when zero one indicates that…' is misleading.</t>
  </si>
  <si>
    <t>remove 'one'.</t>
  </si>
  <si>
    <t xml:space="preserve"> '...are invalid of an Ack frame was not sent...' is not clear.</t>
  </si>
  <si>
    <t>replace 'of'  by 'if'.</t>
  </si>
  <si>
    <t>10.3.1</t>
  </si>
  <si>
    <t xml:space="preserve"> 'devices that have implemented ranging support (RDEVs)' is not the defined acronym of RDEVs.</t>
  </si>
  <si>
    <t>modify as 'devices that have implemented ranging support, i.e., RDEVs.</t>
  </si>
  <si>
    <t>table 11-2</t>
  </si>
  <si>
    <t xml:space="preserve"> 'phyHrpUwbStsRxPacketConfig' … This attribute indicate…</t>
  </si>
  <si>
    <t xml:space="preserve"> 'indicate' should be in singular form.</t>
  </si>
  <si>
    <t xml:space="preserve"> 'phyHrpUwbStsTxPacketConfig' … This attribute indicate…</t>
  </si>
  <si>
    <t xml:space="preserve"> 'phyLrpUwbLeipEnabled' … this attributes overrides…</t>
  </si>
  <si>
    <t>replace 'attributes' by 'attribute'.</t>
  </si>
  <si>
    <t xml:space="preserve"> 'phyLrpUwbLeipLength' … this attributes overrides…</t>
  </si>
  <si>
    <t xml:space="preserve"> 'phyLrpUwbPrp' … Selects the pulse repetition period (PRP) to used,…</t>
  </si>
  <si>
    <t>replace 'to used' by 'to be used'.</t>
  </si>
  <si>
    <t>The value of 'phyLrpUwbSignaling' is given as 0-15. However, Table 19-1 only defines 1-15.</t>
  </si>
  <si>
    <t>change to 1-15 or add definition ov value 0 in Table 19-1.</t>
  </si>
  <si>
    <t>16.2.6.3</t>
  </si>
  <si>
    <t>table 46</t>
  </si>
  <si>
    <t xml:space="preserve"> 'Neither A1 nor A0 are treated…'</t>
  </si>
  <si>
    <t>modified as 'Neither A1 nor A0 is treated …'</t>
  </si>
  <si>
    <t>16.2.7</t>
  </si>
  <si>
    <t>5, 6, 7</t>
  </si>
  <si>
    <t>This paragraph says that for 'A' performs as described in16.3.4, ortherwise performs as described in 16.3. However, 16.3.4 is included in 16.3. Then, there is controdiction here if otherwies can performs as described in 16.3.4?</t>
  </si>
  <si>
    <t>solve the controdiction.</t>
  </si>
  <si>
    <t>1, 2</t>
  </si>
  <si>
    <t>Base and Extended modes  shall be implemented in the receiver…'. Generally, transmitter shall be specified rather than receiver.</t>
  </si>
  <si>
    <t>Specify transmitter.</t>
  </si>
  <si>
    <t>Addressing mode fields are restricted to no or short addressing while the corresponding MCPS-RANGING-VERIFIER.request primitive allows all addressing modes (including extended); the same applies for the sequence no. suppression field.</t>
  </si>
  <si>
    <t>Align with the primitive parameter or remove line 5 and 6.</t>
  </si>
  <si>
    <t>Addressing mode fields are restricted to no or short addressing while the corresponding MCPS-RANGING-PROVER.request primitive allows all addressing modes (including extended); the same applies for the sequence no. suppression field.</t>
  </si>
  <si>
    <t>Align with the primitive parameter or remove line 22 and 23.</t>
  </si>
  <si>
    <t>David Barras</t>
  </si>
  <si>
    <t>3db Access</t>
  </si>
  <si>
    <t>16.2.6.2</t>
  </si>
  <si>
    <t>It is not clear whether this option only applies for 6.81 Mbs</t>
  </si>
  <si>
    <t>Optionally, for PSDU bit rate of 6.81 Mb/s, this PHR may be sent…</t>
  </si>
  <si>
    <t>add "rate" after "data"</t>
  </si>
  <si>
    <t>… the same symbol rate as the data rate.</t>
  </si>
  <si>
    <t>it is unclear how many DRBG iterations are needed to generate one active STS segment</t>
  </si>
  <si>
    <t>add an exemple to clarify: for 4096 pulse in the active segment, the number of DRBG iterations is 4096/128 = 32</t>
  </si>
  <si>
    <t>16.8</t>
  </si>
  <si>
    <t>add a reference (table or section) pointing to the specified PHR in BPRF mode</t>
  </si>
  <si>
    <t>… that can be specified by the PHR in BPRF mode (Table 44)</t>
  </si>
  <si>
    <t>in table 57, the column "PHR+data" and "Data Rate" are redundant. In the case of STS only mode, "n/a" in the "Data Rate" column is already indicating that no data is sent</t>
  </si>
  <si>
    <t>remove column "PHR+data"</t>
  </si>
  <si>
    <t>in Table 57, the column "PHR+data" and "Data Rate" are redundant. In the case of STS only mode, "n/a" in the "Data Rate" column is already indicating that no data is sent</t>
  </si>
  <si>
    <t>add a reference (table or section) pointing to the specified PHR in HPRF mode</t>
  </si>
  <si>
    <t>… that can be specified by the PHR in BPRF mode (Table 51)</t>
  </si>
  <si>
    <t>"sub-clause" should be "subclause"</t>
  </si>
  <si>
    <t>change to "subclause"</t>
  </si>
  <si>
    <t>6.9.3</t>
  </si>
  <si>
    <t>Figure 6-48 does not match the text description of the DPS in 6.9.4 and 6.9.5.
(a) the CCI timer is shown as being cancelled (ending in an X) but really it should be shown as elapsing which an arrow pointing into the MAC layer vertical line that causes (the DPS change to be applied and) the MLME-DPS.confirm to be generated. 
(b) based on the primitive the CCI timer should be called the "TimeConfig timer" or "ConfigTime timer".
(c) the DpsDuration timer is shown being cancelled by the middle data/ACK exchange, but that 2015 functionality has been changed by TG4z, now the timer (if started) will continue until it either expires and generates an MLME-DPS.indication or is cancelled by an  MLME-DPS.request that clears the DPS before the timer expires.</t>
  </si>
  <si>
    <t>(a) change both CCI timers to end with an arrow  pointing into the MAC layer vertical line
(b) Change name of CCI timer to ConfigTime timer.
(c) probably best to show the DpsDuration timer expiring and generating an MLME-DPS.indication.  [Could show it being cancelled by the next higher layer issuing MLME-DPS.request to turn of the DPS, but I believe the text currently says that that is not shown in the figure].</t>
  </si>
  <si>
    <t>This is an added paragraph, so should be shown underlined</t>
  </si>
  <si>
    <t>Change paragraph to underline font</t>
  </si>
  <si>
    <t>sub phrase "while the MAC sublayer shall report its status via MLME-DPS.confirm." seems out of place and the "shall" is not conveying a clear normative behaviour. I think whatever is needed is already specified elsewhere so, rather than trying to correct it, this sub-phrase can be deleted.</t>
  </si>
  <si>
    <t>Delete this sub-phrase.</t>
  </si>
  <si>
    <t>Is it really the "time interval between the assertion of the MLME-DPS.request and the new channel configuration". This does not coordinate the change since the MLME-DPS.request(s) are not coordinated in the separately participating devices. If we want the change made at truly coordinated time, then the time should be specified as a time as being counted by the MAC's running RSTU time counter. Then the higher layer could specify it based on adding the RCPCS IE 's CCI field value to the local timestamp reported for the frame carrying the RCPCS IE, (or relative to any other convenient frame, Beacon, RCM, RMI, etc., being exchanged).  Otherwise the upper layer may as well just issue the DPS.request asynchronously before it issues the TX or RX enable request for the operation it wants to do with the new setting.  Rather than doubly specify it here I propose just putting this detail where we specify the operation of the MLME-DPS.request primitive, and making the sentence here more general.</t>
  </si>
  <si>
    <t>Change 1st sentence of the paragraph to:  "The next higher layer of the ERDEV can optionally specify a future time at which to apply the preamble code and/or channel number using the ConfigTime parameter of the MLME-DPS.request." 
Change 2nd sentence of the paragraph to: "The time at which to make the DPS change can be exchanged via the CCI field of the RCPCS IE."</t>
  </si>
  <si>
    <t>"namely channel configuration interval (CCI),"  does not seem right.  The RCPCS IE has a CCI field, while the MLME-DPS.request has a "TimeConfig" parameter, (actually it might be better named "ConfigTime").</t>
  </si>
  <si>
    <t>Change 2nd sentence of the paragraph to: "The time at which to make the DPS change can be exchanged via the CCI field of the RCPCS IE."</t>
  </si>
  <si>
    <t>It is not worth saying that "The CCI has to be long enough for PHY to configure a channel switch". This is an implementation detail (and I expect a very short time in practice) and is a problematical statement since this value is sent over the air in the RCPCS IE, how does the sender has to know this implementation detail in the remote device. (Also, In the case where the timer is not used (before it was added) we don't say any such thing about when the MLME-DPS.request has to be issued, or any other configuration necessary for communications). This all goes without saying .....</t>
  </si>
  <si>
    <t>Delete this sentence</t>
  </si>
  <si>
    <t>Since we have a timer parameter to change the channel at a specified future time it is not right to say "that it is the responsibility of the ERDEV’s next higher layer to apply the new channel configuration at the appropriate time...".  We could say that the higher layer's responsibility is to specify the appropriate time to make the desired change, but again I think this "goes without saying...."</t>
  </si>
  <si>
    <t xml:space="preserve">The end of the line has a large underlined blank space, which should be "phyCurrentChannel" </t>
  </si>
  <si>
    <r>
      <t xml:space="preserve">Change the line to read "return the PHYs to using </t>
    </r>
    <r>
      <rPr>
        <u/>
        <sz val="10"/>
        <rFont val="Arial"/>
        <family val="2"/>
      </rPr>
      <t>the</t>
    </r>
    <r>
      <rPr>
        <sz val="10"/>
        <rFont val="Arial"/>
        <family val="2"/>
      </rPr>
      <t xml:space="preserve"> </t>
    </r>
    <r>
      <rPr>
        <i/>
        <sz val="10"/>
        <rFont val="Arial"/>
        <family val="2"/>
      </rPr>
      <t>phyCurrentCode</t>
    </r>
    <r>
      <rPr>
        <sz val="10"/>
        <rFont val="Arial"/>
        <family val="2"/>
      </rPr>
      <t xml:space="preserve"> </t>
    </r>
    <r>
      <rPr>
        <u/>
        <sz val="10"/>
        <rFont val="Arial"/>
        <family val="2"/>
      </rPr>
      <t xml:space="preserve">and </t>
    </r>
    <r>
      <rPr>
        <i/>
        <u/>
        <sz val="10"/>
        <rFont val="Arial"/>
        <family val="2"/>
      </rPr>
      <t>phyCurrentCode</t>
    </r>
    <r>
      <rPr>
        <sz val="10"/>
        <rFont val="Arial"/>
        <family val="2"/>
      </rPr>
      <t xml:space="preserve"> from the PIB"</t>
    </r>
  </si>
  <si>
    <t xml:space="preserve">Depending on the ranging protocol and the upper layer application  needs it may not be the initiating node that is consuming the ranging results. </t>
  </si>
  <si>
    <t>change "the upper layer of the initiating node is responsible" to "the upper layers are responsible"</t>
  </si>
  <si>
    <t>"This can be specified by different RCMs" is not clear language.</t>
  </si>
  <si>
    <t>Change sentence to "This can be achieved by the controller sending an RCM with the new modified ranging round configuration"</t>
  </si>
  <si>
    <t>"and participated ERDEVs" is wrong tense and missing "the"</t>
  </si>
  <si>
    <t>change to "and the participating ERDEVs"</t>
  </si>
  <si>
    <t>"The controller may stop to transmit RIUM" is not good phrasing</t>
  </si>
  <si>
    <t>change to "The controller may stop transmitting the RIUM"</t>
  </si>
  <si>
    <t>typo "instane"</t>
  </si>
  <si>
    <t>change to "instance"</t>
  </si>
  <si>
    <t>typo "in the in the" repeated</t>
  </si>
  <si>
    <t>change to a single "in the"</t>
  </si>
  <si>
    <t>"in clauses 8.3.6 and 8.3.6.3" should be as per proposed change</t>
  </si>
  <si>
    <t>change to "in clauses 8.3.6 and 8.3.7"</t>
  </si>
  <si>
    <t>6.9.8.2.1</t>
  </si>
  <si>
    <t xml:space="preserve">Saying "the distance commitment is provided by the security services in clause 9" is misleading.  There is no mention of distance commitment in clause 9. </t>
  </si>
  <si>
    <t>change sentence to "Validating the authenticity of the response relies on the services provided by Clause 9."</t>
  </si>
  <si>
    <t>6.9.8.2.2</t>
  </si>
  <si>
    <t>Stray closing-double-quote at the end of the line</t>
  </si>
  <si>
    <t>Delete the "</t>
  </si>
  <si>
    <t>AccrcIEIncluded should be AcrrcIeIncluded</t>
  </si>
  <si>
    <t>change to AcrrcIeIncluded</t>
  </si>
  <si>
    <t>saying the "MAC sublayer shall use the values received in the ACRRC IE instead of any previously set ones" is in conflict with the sentence at the end of the paragraph.</t>
  </si>
  <si>
    <t>Delete the final sentence of the paragraph and add at the end of this sentence ", unless the ACRRC IE values are specifying a lower security level in which case the ACRRC IE shall be ignored".</t>
  </si>
  <si>
    <t>In Figure 40, AccrcIEIncluded should be AcrrcIeIncluded</t>
  </si>
  <si>
    <t>Not correct to say "communicate the security level which the Prover MAC sublayer shall use" since it does not use it if the level being asked for is lower. The normative behaviour is already previously specified in the 2nd paragraph of 6.9.8.3, so no need to restate it again (wrongly).</t>
  </si>
  <si>
    <t>Change sentence to "Optionally ACRRC IE can be used by enabling it in the MCPS-RANGING-VERIFIER.request to request a change to the security level that the Prover MAC sublayer will use for its response."</t>
  </si>
  <si>
    <t>Same issue again "shall use the security level value" why keep specifying the same thing?  Better to state the behaviour in one place not  keep saying it.  In any case should state it correctly.</t>
  </si>
  <si>
    <t>add at the end of this sentence ", unless the ACRRC IE values are specifying a lower security level in which case the ACRRC IE shall be ignored".</t>
  </si>
  <si>
    <t>RANGING-PROVE.comfirm</t>
  </si>
  <si>
    <t>RANGING-PROVER.confirm</t>
  </si>
  <si>
    <t>double ".." at line end</t>
  </si>
  <si>
    <t>change to single "."</t>
  </si>
  <si>
    <t xml:space="preserve">"its length selected set by" </t>
  </si>
  <si>
    <t>delete "set"</t>
  </si>
  <si>
    <t xml:space="preserve">Here on line 10 and also on line 12, is a same/similar issue as my comment on p66 Ln11 </t>
  </si>
  <si>
    <t>See fix proposed for my p66 Ln20 comment.  Change both lines 10 and 12 accordingly.</t>
  </si>
  <si>
    <t>There is definitely something wrong with Table 12, (I commented on it on D3 when it was Table 13, CID r2-0290 but that comment was rejected).  Let me try again….  Row 3 of the table is talking about message 2, which with reference to Figure 43 seems to be a "Ranging Prover command" from prover to verifier, and in the figure it has "Challenge, Response" as content.  Table 12 however is showing that message 2 is both a Ranging Verifier command with a PChallenge in its Challenge field and a Ranging Prover command with a VChallenge in its Response field. THIS IS WRONG.  How can it be both?  Fix it or delete the table.  It is probably safe to delete all such tables since I reckon the detail they give is captured in the text.</t>
  </si>
  <si>
    <t>Delete Table 12.</t>
  </si>
  <si>
    <t>"data frame" should be "Data frame" (also on line 19)</t>
  </si>
  <si>
    <t>change to "Data frame" on lines 17 and 19</t>
  </si>
  <si>
    <t>In text should use "to" instead of hyphen (also on line 19)</t>
  </si>
  <si>
    <t>change to "1-7" to "1 to 7" on lines 17 and 19</t>
  </si>
  <si>
    <t>in "...security level of 1 to 3 are..."  level should be plural</t>
  </si>
  <si>
    <t>change to "levels"</t>
  </si>
  <si>
    <t>"Higher AOA Azimuth FOM value is better" is missing "field" as is the second half of the sentence, and "better" seems a little terse on its own.</t>
  </si>
  <si>
    <t>Change sentence to "The higher AOA Azimuth FOM field values indicate better quality AOA estimates, and an AOA Azimuth FOM field value of zero means that the AOA Azimuth estimate is invalid."</t>
  </si>
  <si>
    <t>"Higher AOA Elevation FOM value is better" is missing "field" as is the second half of the sentence, and "better" seems a little terse on its own.</t>
  </si>
  <si>
    <t>Change sentence to "The higher AOA Elevation FOM field values indicate better quality AOA estimates, and an AOA Elevation FOM field value of zero means that the AOA Elevation estimate is invalid."</t>
  </si>
  <si>
    <t>"For the AOA Azimuth FOM value and AOA Elevation FOM value..." is missing the word field.</t>
  </si>
  <si>
    <t>Change to "For the AOA Azimuth FOM field value and AOA Elevation FOM field value".</t>
  </si>
  <si>
    <t xml:space="preserve">"or when zero one indicates" should be "or when zero indicates" </t>
  </si>
  <si>
    <t xml:space="preserve">Change to "or when zero indicates" </t>
  </si>
  <si>
    <t xml:space="preserve">"are used in MMRC List," should be "are used in the MMRC List field," </t>
  </si>
  <si>
    <t xml:space="preserve">Change to "are used in the MMRC List field" </t>
  </si>
  <si>
    <t>The first sentence of the paragraph reads a bit clunky and on its own does not say much, butcould be merged with the second sentence to improve this introduction.</t>
  </si>
  <si>
    <t>Merge sentence 1 and 2 to make a single sentence: 
"The RD IE is employed in Enhanced Beacon frames to specify the time structure for the beacon-enabled ranging described in 6.2.11"</t>
  </si>
  <si>
    <t xml:space="preserve">The definition "The First RCM Slot field conveys the RBS of the first RCM" is not right "RBS" is not a slot index, the acronym means "ranging beacon slot".  </t>
  </si>
  <si>
    <t>Add text at the appropriate place to define how slots are numbered in the RM period of the ranging beacon interval, (i.e. from zero I assume), and change this line to "The First RCM Slot field conveys the ranging management period slot index where the first RCM is to be transmitted (i.e. effectively defining the end of the ranging management period)."</t>
  </si>
  <si>
    <t>The definition "The Beacon Interval field conveys the time to the next beacon in RSTU."  is not a specific enough. It needs to define it as the time between two beacons, as per the proposed change.</t>
  </si>
  <si>
    <t>Change the line to "The Beacon Interval field conveys the time period in RSTU between the start of the received packet (preamble) of the Enhanced Beacon frame carrying this RD IE and the start of the next such ranging beacon."</t>
  </si>
  <si>
    <t>Do we really want to define the acronym "RM" as meaning "Ranging Management"?  If so this is not first use, but I think maybe we don't want to do this, in which case we can rephrase the sentence as per the proposed change.</t>
  </si>
  <si>
    <t>change the line to "The RM Table Length field specifies the number of elements in the RM Table field each of which is formatted as per Figure 74 and which together define the usage of the ranging management period.</t>
  </si>
  <si>
    <t>The notation "RCAP (=zero) or RCFP (=one)" is not the same as used elsewhere in the standard.  Should be reworded to follow the style used for other fields. Also, the field name with the "/" in it "RCAP/ RCFP" is unusual and perhaps confusing, so I suggest we do not used "/" in any field names.</t>
  </si>
  <si>
    <t>Change "RCAP/ RCFP Indicator" field name to "RM Sub-period Use" and change the description to: "The RM Sub-period Use field when one, indicates that the ranging management sub-period being defined by this RM Table element row is an RCFP, or when zero that it is an RCAP."  [Also, delete the two sentence paragraph on p100 line 2 which is replaced by a combination of this change and the two other changes I have proposed to resolve my other two comments on this same line].</t>
  </si>
  <si>
    <t>Starting RBS Number field is not described and is badly named.</t>
  </si>
  <si>
    <t>Rename "Starting RBS Number" to "RM Sub-period Start" and add text "The RM Sub-period Start field specifies the ranging management period slot number index beginning the sub-period being defined by this RM Table element row."</t>
  </si>
  <si>
    <t>Ending RBS Number field is not described and is badly named.</t>
  </si>
  <si>
    <t>Rename "Ending RBS Number" to "RM Sub-period End" and add text "The RM Sub-period End field specifies the ranging management period slot number index ending the sub-period being defined by this RM Table element row."</t>
  </si>
  <si>
    <t>Not sure meaning of "sequentially" is fully clear in the phrase "Each row of the RM Table sequentially indicates the...".  I am assuming the requirement is that RCAP and RCFP don't overlap, or have gaps between them, and end direclty with the First RCM Slot.  See suggested change.</t>
  </si>
  <si>
    <t>replace that line with: "The elements of the RM Table that describe the ranging management period, shall define RCAP and RCFP as a sequential set of contiguous, non-overlapping  periods, ending immediately before the start of the ranging period as indicated by First RCM Slot field."</t>
  </si>
  <si>
    <t>7.4.4.52</t>
  </si>
  <si>
    <t>"performing for"</t>
  </si>
  <si>
    <t>change to "performing"</t>
  </si>
  <si>
    <t>In Table 8-36, the description of the DpsDuration parameter is wrong, because the duration expiration does not cancel the DPS, but only informs the higher layer which may then cancel it.  (Do we want to change that or stick with it?). Also, the description "For ERDEV" seems to be wrong by not defining similar functionality to what is described "For non-ERDEV".</t>
  </si>
  <si>
    <t>Change the text to say "When non-zero this specifics a timeout period, starting from the application of the DPS change, after which the MAC will issue an MLME-DPS.indication primitive.  For non-ERDEV, this timeout period is specified in symbols, while for ERDEV this is in RSTU (as defined in 6.9.1.5)."</t>
  </si>
  <si>
    <t>In Table 8-36 TimeConfig parameter description "Specifies the time in the units defined in 6.9.1.5 for the PHY to configure the selected DPS indices and channel number." is confusing in a number of ways: it is not clear if it is an absolute time (as it doesn't specify what is counting the time) or a time relative to something (as this is not specified either), or if it is imposing some limit on the PHY reconfiguration activity.  Also the standard does not typically talk about the PHY configuring things.  I think the intent is to convey a future time at which the device (MLME) changes over to the specified DPS configuration, and that this would be based on the CCI field in the RCPCS IE and so probably relative to the timestamp of the frame that conveyed the  RCPCS IE.  This should be stated.  Also, the parameter might be better called "ConfigTime".  As written now it seems to be relative to when the higher layer issues the DPS.request, but since that is asynchronous and not timed to anything, we may as well not have a ConfigTime parameter, and just simply allow the higher layer to apply the DSP request when it is needed (as per the base standard).</t>
  </si>
  <si>
    <t>Change the parameter name to "ConfigTime" and change the description to: "Specifies the future time at which the MLME is to apply the specified DPS change with reference to the RSTU time counter (defined in 6.9.1.5).  Typically the ConfigTime value is calculated by adding the CCI field value conveyed by an RCPCS IE to the Timestamp reported by the MCPS-DATA.indication delivering the RCPCS IE, (or for the RCPCS IE sender, the Timestamp of the MCPS DATA.confirm)."</t>
  </si>
  <si>
    <t>Text on p26 line20 says it is optional to specify a future time to apply the DPS so this TimeConfig parameter might be omitted to mean make an immediate change. This should be specified.</t>
  </si>
  <si>
    <t>Add to the description: "If the TimeConfig parameter is omitted the DPS configuration change is applied immediately.</t>
  </si>
  <si>
    <t>If the TimeConfig parameter is specifying a time with respect to the running RSTU time counter then the text should probably capture the "late invocation" possibility that is described elsewhere for similar time specifying primitives, i.e. where the specified time is more than half a period of the counter in the future.</t>
  </si>
  <si>
    <t>Add paragraph here to say "If the TimeConfig parameter is provided and it specifies a time that is more than half a period of the RSTU time counter in the future, the MAC shall consider this to be a late invocation and shall immediately return an error status value of PAST_TIME in the MLME-DPS.confirm primitive."  Also change the MLME-DPS.confirm primitive status values to add the PAST_TIME value and add a description of this PAST_TIME value.</t>
  </si>
  <si>
    <t>"The MLME starts the timer that assures that the device returns ..."  is not currently true since TG4z changed the behaviour of this timer w.r.t. the base standard. This timer elapsing now only generates an MLME-DPS.indication and it is now left up to the upper layer to cancel the DPS.  Also the DpsDuration is allowed to be zero, to cause it not to expire, which again means no assurances of anything.  
Would it be better to reverse this change and have the DpsDuration timeout explicitly disable the DPS without the higher layer having to issue another MLME-DPS.request?</t>
  </si>
  <si>
    <t xml:space="preserve">Replace the paragraph with: "If the DpsDuration parameter is non-zero, the MLME starts a timer for this duration at the point when it applies the change to the selected preamble codes and/or channel number, i.e., at the time specified by the TimeConfig parameter. The MLME then issues the MLME-DPS.confirm primitive with the appropriate Status parameter."
</t>
  </si>
  <si>
    <t>"The MLME starts the timer that assures that the device returns ..."  is not currently true as per my other comment.
Maybe we do want the DpsDuration timeout explicitly disable the DPS without the higher layer having to issue another MLME-DPS.request?</t>
  </si>
  <si>
    <t>Change the text to make the DpsDuration timeout end the DPS explicitly without another MLME-DPS.request. [NB: This is in contradiction to another proposed change of mine, so only one should be accepted. ].</t>
  </si>
  <si>
    <t>Maybe we don't need DpsDuration, if specifying a TimeConfig parameter when cancelling the DPS is telling the MAC when to cancel the DPS?  ;-)  Do we want to allow or disallow that possibility?  Should state this explicitly one way or the other.</t>
  </si>
  <si>
    <t>Add a sentence to state whether (the TimeConfig parameter does not applies to the disabling of the DPS.</t>
  </si>
  <si>
    <t>"Upon expiration of the Timer, an MLME-DPS.indication is generated", is not clear what timer is being referred to and why is the T is capitalised.  I reckon this is the DpsDuration timer, which may not even be running, i.e. if the DPS request was called with a zero value DpsDuration.</t>
  </si>
  <si>
    <t xml:space="preserve">Replace the line with the following: "If the DpsDuration timer is running, an MLME-DPS.indication is generated when the timer expires.  The next higher layer is responsible for subsequently cancelling or changing the DPS settings by issuing a further MLME-DPS.request."
</t>
  </si>
  <si>
    <t xml:space="preserve">Should also say what happens if a new MLME-DPS.request is issued (e.g. to cancel the DPS) before the expiration of the DpsDuration timer, </t>
  </si>
  <si>
    <t xml:space="preserve">Add the line:  "If MLME-DPS.request is issued to cancel the DPS before the expiration of the DpsDuration timer, the timer is stopped and no MLME-DPS.indication is generated."
</t>
  </si>
  <si>
    <t>"8.3.6 to 8.3.7" has nothing between</t>
  </si>
  <si>
    <t xml:space="preserve">change to "8.3.6 and 8.3.7" </t>
  </si>
  <si>
    <t>8.3.6.1</t>
  </si>
  <si>
    <t>Two mentions of "ACCRC IE" should be "ACRRC IE"</t>
  </si>
  <si>
    <t>change both to "ACRRC IE"</t>
  </si>
  <si>
    <t>8.3.7.1</t>
  </si>
  <si>
    <t>8.3.7.3</t>
  </si>
  <si>
    <t>"The MCPS- RANGING-PROVER.indication" should not have a space before ranging</t>
  </si>
  <si>
    <t>remove the space</t>
  </si>
  <si>
    <t>16.4.6</t>
  </si>
  <si>
    <t>The clause number in the base standard is 16.4.7 not 16.4.6</t>
  </si>
  <si>
    <t>change to "16.4.7"</t>
  </si>
  <si>
    <t>Ayman Naguib</t>
  </si>
  <si>
    <t>16.2.8.1</t>
  </si>
  <si>
    <t>The text describing STS generation using DRGB does not match the diagram in Figure 82</t>
  </si>
  <si>
    <t>change "before" to "after" so that the beginning of the line should read "The 32-bit counter part of V is incremented after each iteration …."</t>
  </si>
  <si>
    <t>Duplicated description</t>
  </si>
  <si>
    <t>Remove ", which specifies the start time of the next ranging block."</t>
  </si>
  <si>
    <t>Duplicated figure</t>
  </si>
  <si>
    <t>Remove upper figure for Figure 22.</t>
  </si>
  <si>
    <t>Clear explanation for round interval for Ranging Round Set including Ranging Rounds 2 and 3 is needed.</t>
  </si>
  <si>
    <t>Add "Since the start times of the next ranging block and the next RCM for the second ranging round set including ranging rounds 2 and 3 are not same, the round interval for the second ranging round set of the second ranging block is non-zero." after the end of the sentence.</t>
  </si>
  <si>
    <t>24~28</t>
  </si>
  <si>
    <t>There is no clear explanation about RCM transmission at the timing indicated by the updated interval information.</t>
  </si>
  <si>
    <t>Replace the paragraph with "When the controller updates intervals, it may use the previous intervals to transmit RIUMs including the RIU IE with the updated intervals to the controlee. If the controlee receives the RIUM, it can receive RCM transmitted by the controller and send RFRAME in the ranging round with the updated intervals. The controller may stop to transmit RIUM if  RFRAME from the controlee is successfully received."</t>
  </si>
  <si>
    <t>RCM is for ranging round set.</t>
  </si>
  <si>
    <t>Change "subsequent ranging round" to "subsequent ranging round set"</t>
  </si>
  <si>
    <t>"Next Round Interval" is the name of field.</t>
  </si>
  <si>
    <t>Change "If the Next Round Interval" to "If the round interval for the next ranging round"</t>
  </si>
  <si>
    <t>6.9.2</t>
  </si>
  <si>
    <t xml:space="preserve">There is no definition of custom message. Out-of-band signaling is already enough, remove "as well as custom messages".  </t>
  </si>
  <si>
    <t xml:space="preserve">Adjust texts accordingly </t>
  </si>
  <si>
    <t xml:space="preserve">In Table 8-37, it has been changed to NOT_SUPPORTED. So change it to NOT_SUPPORTED. </t>
  </si>
  <si>
    <t xml:space="preserve">Insert "phyCurrentChannel" after "and" at the end of this line.  </t>
  </si>
  <si>
    <t>6.9.6.4</t>
  </si>
  <si>
    <t xml:space="preserve">"see Figure 4 and…for details" is a wrong reference. Remove these texts. </t>
  </si>
  <si>
    <t>It should be "RRTN IE"</t>
  </si>
  <si>
    <t>Figure 22</t>
  </si>
  <si>
    <t>The figure 22 on page 44 is the correct one, delete the one in figure 43.</t>
  </si>
  <si>
    <t xml:space="preserve">The same IE is used twice in the same message. How to distinguish them respectively to realize the different functions described here? </t>
  </si>
  <si>
    <t xml:space="preserve">Explain how it works, or just let the controller send this RR IE in the final message. </t>
  </si>
  <si>
    <t>There are two "in the". Remove one "in the".</t>
  </si>
  <si>
    <t>Change "slot offset" by "transmission offset"</t>
  </si>
  <si>
    <t>Figure 26</t>
  </si>
  <si>
    <t xml:space="preserve">If a controlee does not receive any message from a controller, it can hop and the transmission offset is zero. Other controlees which have received the RR IE, also perform hopping, but using the transmission offset indicated by the RR IE. Different knowledge of transmission offsets will cause mis-synchronization. Do we need the transmission offset to be zero in the RR IE if the hopping mode field is one in the RR IE?  </t>
  </si>
  <si>
    <t xml:space="preserve">Add texts to clarfy. </t>
  </si>
  <si>
    <t xml:space="preserve">There is only one RMI IE and one RRTI IE are needed to report the roundtrip times and reply times, respectively. Change "inidividual RMI IEs" by "an RMI IE", change "individual RRTI IEs" by "an RRTI IE". </t>
  </si>
  <si>
    <t>Change "RE" IE by "RR IE".</t>
  </si>
  <si>
    <t xml:space="preserve">This sentence is not true. It can also be used to indicate the index of the current ranging block. Change to "specifies the index of the current ranging block or the next ranging block"? Probably more texts are needed here. </t>
  </si>
  <si>
    <t xml:space="preserve">Revise this sentence. </t>
  </si>
  <si>
    <t xml:space="preserve">Custom message is not defined, remove "as well as custom messages" </t>
  </si>
  <si>
    <t xml:space="preserve">when the Type is three, the Reply Time field is not present. I guess this should be "Type is four". The last sentence is broken here, not sure how to correct it. </t>
  </si>
  <si>
    <t>Figure 68</t>
  </si>
  <si>
    <t xml:space="preserve">Do we really need 4-octets here to indicate the precision if it is used? One octet would already be enough. </t>
  </si>
  <si>
    <t xml:space="preserve">There should be a reason explained here why this text restricts the use of 802.15.9 in a way described in the lines 24-28. The reason is of course the fact that ranging cannot really be used if 802.15.9 actually fragments the frame, i.e., the Ranging Enhanced Secure Service Transaction dispatch code when used with ranging must fit in single frame. </t>
  </si>
  <si>
    <t>Add note saying that these restrictions are because the Ranging cannot be done if the payload gets fragmented. I.e., these requirements are only when using dispatch code with actual ranging operation.</t>
  </si>
  <si>
    <t xml:space="preserve">I did make comment in previous letter ballots to remove all this text starting at line 33 "The Upper-Layer Frame..." to the end of subsection and provide a reference to some other standard that actually would define that upper layer protocol. This comment was revised, but all text was left here. </t>
  </si>
  <si>
    <t>I still think this text does not belong here. This creates new upper layer protocol which is not part of the 802.15.4 MAC. If this is already existing protocol you are describing here point reference to that. If this is new protocol, then I think it is better defined in somewhere else than 802.15.4 standard. 802.15.4 standard does not defined upper layer protocols.</t>
  </si>
  <si>
    <t>My previous comment saying there is no point of having both Header IE and Payload IE was rejected using completely bogus reason saying that for broadcast it would be nice to use unencrypted IE. This already possible now with Payload IE. The broadcast frames can use security level that does not encrypt the payload. Also notice that 802.15.4 standard do REQUIRE that each frame is fully received, FCS is checked and address filtering and other filtering is done before doing the security processing and security processing is REQUIRED to be done before anything inside the packet can be acted on. So there is no difference whether the frame is encrypted and authenticated, only authenticated or in clear, in every case the full frame must be security checked before any of the IEs are acted upon. There is no difference there whether the IE is header IE or payload IE. In theory some other standard (not 802.15.4) could act on header IEs even before the rest of the frame is received, but that is not what 802.15.4 decided to do. Techincal</t>
  </si>
  <si>
    <t>Remove the Header IE version of the Ranging STS Key and Data IE, as there is no need for it.</t>
  </si>
  <si>
    <t>Also Section 7.4.4.39. My previous comment about the misuse of key was rejected using bogus reason that this is somehow different key than key defined in the 802.15.4. The IEEE std 802.15.4-2015 standard already defines a term called "key" in section 3. This use of term "key" here does not match that definition. I think the definition in section 3 is correct, and should not be modified, but this use here should be modified to use something else. For example term seed is quite often used to indicate the seed of the random number generator. Figure 82 can still use the 128-bit key as an input to the AES-128 block, as that is still correctly using the normal definition of key. Techinical</t>
  </si>
  <si>
    <t>Change the key in Ranging STS Key and Data IE to "STS Seed". Similarly change phyHrpUwbStsKey to phyHrlUwbStsSeed and similar cases where term key is used instead of seed.</t>
  </si>
  <si>
    <t>all</t>
  </si>
  <si>
    <t>Ranging and especially loation services are something that people do consider very much of private information and we should have some privacy discussions going on also while making this standard. I am not sure if it necessarely belongs to the actual standard, but we should know that the standard can be used to protect privacy concerns for users. This for example means that there can not be a way to ranging without a device activly accepting it. i.e., some kind of authnticated operation needs to be done before ranging can be allowed, and we need to make sure attackers can’t use the credentials copied from previous ranging exchanges etc.</t>
  </si>
  <si>
    <t>I think our standard is already written with that in mind, i.e. for the HRP if the STS counter is never repeated and attacker cannot know the key / seed, then there should be no way of someone reusing existing credentials. LRP is using normal security processing thus frames are not accepted unless the MIC matches etc. If there are still some cases where this is NOT true we need to document those, and really think whether those use cases are needed, and if so add warning to them explaining the privacy issues coming from using them. All this could be documented as separate document explaining the issues. What we do not want to find out that in few years there is big news headlines how 802.15.4 allows anybody to track everybody as there is this way of doing ranging without any prior authorization.</t>
  </si>
  <si>
    <t>Boris Danev</t>
  </si>
  <si>
    <t>3db Access AG</t>
  </si>
  <si>
    <t>Incorrectly refers to 8.3.6.3</t>
  </si>
  <si>
    <t>Change "8.3.6.3" to "8.3.7"</t>
  </si>
  <si>
    <t>Add a sentence to explain that in case of larger challenge and response lengths are used as allowed by the Ranging Verifier (7.5.27) and Prover commands (7.5.28), the formula should be used to compute the maximum allowed bit errors depending on the desired security level.</t>
  </si>
  <si>
    <t>Simply move paragraph line 4-5 on page 65 after the end of the sentence on line 15.</t>
  </si>
  <si>
    <t>Add at the end of sentence "and response."</t>
  </si>
  <si>
    <t>Change to "..the received challenge and response."</t>
  </si>
  <si>
    <t>Make sentence more precise following Tero's comment for D3</t>
  </si>
  <si>
    <t>Replace with "...a fresh VChallenge with length according to the security level and transmits it in the Challenge field of the Ranging Verifier command."</t>
  </si>
  <si>
    <t>Modify Figure 41 to make it consistent with Figure 40</t>
  </si>
  <si>
    <t>Change to "ChallengeResponseTransfer IE, with Security Level" instead of (with Security Level) in brackets</t>
  </si>
  <si>
    <t>Replace with "...a fresh VChallenge with length according to the security level in case of tolerance of bit errors and transmits it in the Challenge field of the Ranging Verifier command."</t>
  </si>
  <si>
    <t>Replace with "…a data frame with the ChallengeResponseTransfer IE containing the received VChallenge and PChalenge with desired security level."</t>
  </si>
  <si>
    <t>Replace with "…a fresh Vchallenge with length according to the security level and transmits it in the Challenge field of the Ranging Verifier command."</t>
  </si>
  <si>
    <t xml:space="preserve">Replace with "...containing the received Vchallenge in its Response field with the security level set by the MCPS-RANGING-PROVER.request or received from the ACRRC IE (if used)." </t>
  </si>
  <si>
    <t>Modify Figure 43 to make it consistent with Figure 40</t>
  </si>
  <si>
    <t>Replace "(with Security Level)" by ", with Security Level"</t>
  </si>
  <si>
    <t>Typo</t>
  </si>
  <si>
    <t>Change "Level" to "level"</t>
  </si>
  <si>
    <t>Replace with "…a fresh VChallenge with length according to the security level and transmits it in the Challenge field of the Ranging Verifier command."</t>
  </si>
  <si>
    <t>Replace with  " …containing the PChallenge in its Response field and the received VChallenge in its Challenge field with the security level set by the MCPS-RANGING-PROVER.request or received from the ACRRC IE (if used)."</t>
  </si>
  <si>
    <t>Replace with "… containing the received PChallenge in its Response field and the VChallenge in its Challenge field with security level set by the MCPS-RANGING-VERIFIER.request or received from the ACRRC IE (if used)."</t>
  </si>
  <si>
    <t>add "response"</t>
  </si>
  <si>
    <t>Replace with "in the cryptographic challenge and response between …"</t>
  </si>
  <si>
    <t>Modify Figure 44 to make it consistent with Figure 40</t>
  </si>
  <si>
    <t>Replace with "…a fresh VChallenge1 with length according to the desired security level in case of tolerance of bit errors and transmits it in the Challenge field of the Ranging Verifier command."</t>
  </si>
  <si>
    <t>Replace with  "Prover command containing in its Response field, the PChallenge with length according to the desired security level in case of tolerance of bit errors.</t>
  </si>
  <si>
    <t>Replace with " ...and generates a fresh VChallenge2 with length according to the desired security level in case of tolerance of bit errors."</t>
  </si>
  <si>
    <t>Replace with "…with VChallenge2 in its Challenge field and confirms …."</t>
  </si>
  <si>
    <t>Add the use of ChallengeResponseTransfer IE</t>
  </si>
  <si>
    <t>Replace with "…a data frame with the ChallengeResponseTransfer IE containing the received VChallenge1 and PChalenge which the prover ..."</t>
  </si>
  <si>
    <t>Replace with "…a data frame with the ChallengeResponseTransfer IE containing the received VChallenge2 and PChalenge with security level 1-7."</t>
  </si>
  <si>
    <t>Should be referred to Figure 72, not Figure 51</t>
  </si>
  <si>
    <t>Change accordingly</t>
  </si>
  <si>
    <t>Typo in table caption title</t>
  </si>
  <si>
    <t>Change ARC IE to ACRRC IE</t>
  </si>
  <si>
    <t xml:space="preserve">E </t>
  </si>
  <si>
    <t>Change Figure 75 to "0/4/8/16/32/64" for both Challenge and Response fields. The reason for extending to 64 bytes (512 pulses) is to allow longer challenge and response in the case of tolerance to bit errors. This will provide the higher layer sufficient flexibility to set the maximum allowed bit errors for a given security level.</t>
  </si>
  <si>
    <t>Change Figure 75 as in D3 to "0/4/8/16/32/64" for both Challenge and Response fields.</t>
  </si>
  <si>
    <t xml:space="preserve">Change Figure 76 (see comment above) </t>
  </si>
  <si>
    <t>Extend the challenge field to 4/8/16/32/64</t>
  </si>
  <si>
    <t>Change Figure 77 (see comment above)</t>
  </si>
  <si>
    <t>Extend the response field to 4/8/16/32/64</t>
  </si>
  <si>
    <t>Not clear that Lines 17-23 are new text</t>
  </si>
  <si>
    <t>Underline text or say "insert at the end of the clause"</t>
  </si>
  <si>
    <t>Units are degrees, while radians are used elsewhere, and the edges of the range are not covered</t>
  </si>
  <si>
    <t>Replace "360deg x 2^-16" by "2 pi rad / (2^16 - 1)</t>
  </si>
  <si>
    <t>Replace "180deg x 2^-16" by "pi rad / (2^16 - 1)</t>
  </si>
  <si>
    <t>"well-established and industry accepted" is subjective, without verifiably defined metrics</t>
  </si>
  <si>
    <t>Remove "well-established and industry accepted"</t>
  </si>
  <si>
    <t>For phyHrpUwbPhrA0, reference is outdated</t>
  </si>
  <si>
    <t>Replace "16.2.6.2" by "16.2.6.3"</t>
  </si>
  <si>
    <t>For phyHrpUwbPhrA1, reference is outdated</t>
  </si>
  <si>
    <t>For phyHrpUwbPsduSize, reference is outdated</t>
  </si>
  <si>
    <t>For phyHrpUwbStsPC2TxGap, reference is outdated</t>
  </si>
  <si>
    <t>Definition of "additional gap" can be clarified with a numerical example</t>
  </si>
  <si>
    <t>Add example "if additional gap is 127, then the total gap length between PSDU and first STS segment is 512+(4*127) = 1020 chips or ~2.043 us</t>
  </si>
  <si>
    <t>Definition of configuration can be clarified by test vectors</t>
  </si>
  <si>
    <t>Add reference to HRP UWB PHY test vectors to be uploaded to Mentor</t>
  </si>
  <si>
    <t>Annex G</t>
  </si>
  <si>
    <t>Excess comma</t>
  </si>
  <si>
    <t>Remove comma after "example Seed"</t>
  </si>
  <si>
    <t>Excess "phyHrp"</t>
  </si>
  <si>
    <t>Remove "phyHrp" after "phyHrpUwbStsVUpper96"</t>
  </si>
  <si>
    <t>Outdated field definitions</t>
  </si>
  <si>
    <t>Replace "Where there is no Checksum field, so the IVC field is 3, the SKP field is 1, CSP field is 0, CP field 0, and the associated phyHrpUwbStsVCounter value is 1F 9A 3D E4." by "Where there is no Validity Code field, so the V3P field is 1, the V2P field is 1, the V1P field is 1, the VCP field is 1, the SKP field is 1, the SVCP field is 0, the CP field is 1, and the associated phyHrpUwbStsVCounter value is 1F 9A 3D E4." and change the value of the first octet of the RSKD IE accordingly to "F9".</t>
  </si>
  <si>
    <t>r3-0001</t>
  </si>
  <si>
    <t>r3-0002</t>
  </si>
  <si>
    <t>r3-0003</t>
  </si>
  <si>
    <t>r3-0004</t>
  </si>
  <si>
    <t>r3-0005</t>
  </si>
  <si>
    <t>r3-0006</t>
  </si>
  <si>
    <t>r3-0007</t>
  </si>
  <si>
    <t>r3-0008</t>
  </si>
  <si>
    <t>r3-0009</t>
  </si>
  <si>
    <t>r3-0010</t>
  </si>
  <si>
    <t>r3-0011</t>
  </si>
  <si>
    <t>r3-0012</t>
  </si>
  <si>
    <t>r3-0013</t>
  </si>
  <si>
    <t>r3-0014</t>
  </si>
  <si>
    <t>r3-0015</t>
  </si>
  <si>
    <t>r3-0016</t>
  </si>
  <si>
    <t>r3-0017</t>
  </si>
  <si>
    <t>r3-0018</t>
  </si>
  <si>
    <t>r3-0019</t>
  </si>
  <si>
    <t>r3-0020</t>
  </si>
  <si>
    <t>r3-0021</t>
  </si>
  <si>
    <t>r3-0022</t>
  </si>
  <si>
    <t>r3-0023</t>
  </si>
  <si>
    <t>r3-0024</t>
  </si>
  <si>
    <t>r3-0025</t>
  </si>
  <si>
    <t>r3-0026</t>
  </si>
  <si>
    <t>r3-0027</t>
  </si>
  <si>
    <t>r3-0028</t>
  </si>
  <si>
    <t>r3-0029</t>
  </si>
  <si>
    <t>r3-0030</t>
  </si>
  <si>
    <t>r3-0031</t>
  </si>
  <si>
    <t>r3-0032</t>
  </si>
  <si>
    <t>r3-0033</t>
  </si>
  <si>
    <t>r3-0034</t>
  </si>
  <si>
    <t>r3-0035</t>
  </si>
  <si>
    <t>r3-0036</t>
  </si>
  <si>
    <t>r3-0037</t>
  </si>
  <si>
    <t>r3-0038</t>
  </si>
  <si>
    <t>r3-0039</t>
  </si>
  <si>
    <t>r3-0040</t>
  </si>
  <si>
    <t>r3-0041</t>
  </si>
  <si>
    <t>r3-0042</t>
  </si>
  <si>
    <t>r3-0043</t>
  </si>
  <si>
    <t>r3-0044</t>
  </si>
  <si>
    <t>r3-0045</t>
  </si>
  <si>
    <t>r3-0046</t>
  </si>
  <si>
    <t>r3-0047</t>
  </si>
  <si>
    <t>r3-0048</t>
  </si>
  <si>
    <t>r3-0049</t>
  </si>
  <si>
    <t>r3-0050</t>
  </si>
  <si>
    <t>r3-0051</t>
  </si>
  <si>
    <t>r3-0052</t>
  </si>
  <si>
    <t>r3-0053</t>
  </si>
  <si>
    <t>r3-0054</t>
  </si>
  <si>
    <t>r3-0055</t>
  </si>
  <si>
    <t>r3-0056</t>
  </si>
  <si>
    <t>r3-0057</t>
  </si>
  <si>
    <t>r3-0058</t>
  </si>
  <si>
    <t>r3-0059</t>
  </si>
  <si>
    <t>r3-0060</t>
  </si>
  <si>
    <t>r3-0061</t>
  </si>
  <si>
    <t>r3-0062</t>
  </si>
  <si>
    <t>r3-0063</t>
  </si>
  <si>
    <t>r3-0064</t>
  </si>
  <si>
    <t>r3-0065</t>
  </si>
  <si>
    <t>r3-0066</t>
  </si>
  <si>
    <t>r3-0067</t>
  </si>
  <si>
    <t>r3-0068</t>
  </si>
  <si>
    <t>r3-0069</t>
  </si>
  <si>
    <t>r3-0070</t>
  </si>
  <si>
    <t>r3-0071</t>
  </si>
  <si>
    <t>r3-0072</t>
  </si>
  <si>
    <t>r3-0073</t>
  </si>
  <si>
    <t>r3-0074</t>
  </si>
  <si>
    <t>r3-0075</t>
  </si>
  <si>
    <t>r3-0076</t>
  </si>
  <si>
    <t>r3-0077</t>
  </si>
  <si>
    <t>r3-0078</t>
  </si>
  <si>
    <t>r3-0079</t>
  </si>
  <si>
    <t>r3-0080</t>
  </si>
  <si>
    <t>r3-0081</t>
  </si>
  <si>
    <t>r3-0082</t>
  </si>
  <si>
    <t>r3-0083</t>
  </si>
  <si>
    <t>r3-0084</t>
  </si>
  <si>
    <t>r3-0085</t>
  </si>
  <si>
    <t>r3-0086</t>
  </si>
  <si>
    <t>r3-0087</t>
  </si>
  <si>
    <t>r3-0088</t>
  </si>
  <si>
    <t>r3-0089</t>
  </si>
  <si>
    <t>r3-0090</t>
  </si>
  <si>
    <t>r3-0091</t>
  </si>
  <si>
    <t>r3-0092</t>
  </si>
  <si>
    <t>r3-0093</t>
  </si>
  <si>
    <t>r3-0094</t>
  </si>
  <si>
    <t>r3-0095</t>
  </si>
  <si>
    <t>r3-0096</t>
  </si>
  <si>
    <t>r3-0097</t>
  </si>
  <si>
    <t>r3-0098</t>
  </si>
  <si>
    <t>r3-0099</t>
  </si>
  <si>
    <t>r3-0100</t>
  </si>
  <si>
    <t>r3-0101</t>
  </si>
  <si>
    <t>r3-0102</t>
  </si>
  <si>
    <t>r3-0103</t>
  </si>
  <si>
    <t>r3-0104</t>
  </si>
  <si>
    <t>r3-0105</t>
  </si>
  <si>
    <t>r3-0106</t>
  </si>
  <si>
    <t>r3-0107</t>
  </si>
  <si>
    <t>r3-0108</t>
  </si>
  <si>
    <t>r3-0109</t>
  </si>
  <si>
    <t>r3-0110</t>
  </si>
  <si>
    <t>r3-0111</t>
  </si>
  <si>
    <t>r3-0112</t>
  </si>
  <si>
    <t>r3-0113</t>
  </si>
  <si>
    <t>r3-0114</t>
  </si>
  <si>
    <t>r3-0115</t>
  </si>
  <si>
    <t>r3-0116</t>
  </si>
  <si>
    <t>r3-0117</t>
  </si>
  <si>
    <t>r3-0118</t>
  </si>
  <si>
    <t>r3-0119</t>
  </si>
  <si>
    <t>r3-0120</t>
  </si>
  <si>
    <t>r3-0121</t>
  </si>
  <si>
    <t>r3-0122</t>
  </si>
  <si>
    <t>r3-0123</t>
  </si>
  <si>
    <t>r3-0124</t>
  </si>
  <si>
    <t>r3-0125</t>
  </si>
  <si>
    <t>r3-0126</t>
  </si>
  <si>
    <t>r3-0127</t>
  </si>
  <si>
    <t>r3-0128</t>
  </si>
  <si>
    <t>r3-0129</t>
  </si>
  <si>
    <t>r3-0130</t>
  </si>
  <si>
    <t>r3-0131</t>
  </si>
  <si>
    <t>r3-0132</t>
  </si>
  <si>
    <t>r3-0133</t>
  </si>
  <si>
    <t>r3-0134</t>
  </si>
  <si>
    <t>r3-0135</t>
  </si>
  <si>
    <t>r3-0136</t>
  </si>
  <si>
    <t>r3-0137</t>
  </si>
  <si>
    <t>r3-0138</t>
  </si>
  <si>
    <t>r3-0139</t>
  </si>
  <si>
    <t>r3-0140</t>
  </si>
  <si>
    <t>r3-0141</t>
  </si>
  <si>
    <t>r3-0142</t>
  </si>
  <si>
    <t>r3-0143</t>
  </si>
  <si>
    <t>r3-0144</t>
  </si>
  <si>
    <t>r3-0145</t>
  </si>
  <si>
    <t>r3-0146</t>
  </si>
  <si>
    <t>r3-0147</t>
  </si>
  <si>
    <t>r3-0148</t>
  </si>
  <si>
    <t>r3-0149</t>
  </si>
  <si>
    <t>r3-0150</t>
  </si>
  <si>
    <t>r3-0151</t>
  </si>
  <si>
    <t>r3-0152</t>
  </si>
  <si>
    <t>r3-0153</t>
  </si>
  <si>
    <t>r3-0154</t>
  </si>
  <si>
    <t>r3-0155</t>
  </si>
  <si>
    <t>r3-0156</t>
  </si>
  <si>
    <t>r3-0157</t>
  </si>
  <si>
    <t>r3-0158</t>
  </si>
  <si>
    <t>r3-0159</t>
  </si>
  <si>
    <t>r3-0160</t>
  </si>
  <si>
    <t>r3-0161</t>
  </si>
  <si>
    <t>r3-0162</t>
  </si>
  <si>
    <t>r3-0163</t>
  </si>
  <si>
    <t>r3-0164</t>
  </si>
  <si>
    <t>r3-0165</t>
  </si>
  <si>
    <t>r3-0166</t>
  </si>
  <si>
    <t>r3-0167</t>
  </si>
  <si>
    <t>November 2019</t>
  </si>
  <si>
    <t>802.15.4z D4 Letter Ballot Comments  (LB163)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</si>
</sst>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_ * #,##0.00_ ;_ * \-#,##0.00_ ;_ * &quot;-&quot;??_ ;_ @_ "/>
  </numFmts>
  <fonts count="2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u/>
      <sz val="10"/>
      <name val="Arial"/>
      <family val="2"/>
    </font>
    <font>
      <i/>
      <sz val="10"/>
      <name val="Arial"/>
      <family val="2"/>
    </font>
    <font>
      <sz val="12"/>
      <color rgb="FF222222"/>
      <name val="Arial"/>
      <family val="2"/>
    </font>
    <font>
      <sz val="10"/>
      <color theme="1"/>
      <name val="Arial"/>
      <family val="2"/>
    </font>
    <font>
      <sz val="10"/>
      <name val="Arial"/>
    </font>
    <font>
      <i/>
      <u/>
      <sz val="10"/>
      <name val="Arial"/>
      <family val="2"/>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2">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165" fontId="22" fillId="0" borderId="0" applyBorder="0" applyAlignment="0" applyProtection="0"/>
    <xf numFmtId="0" fontId="8" fillId="0" borderId="0"/>
  </cellStyleXfs>
  <cellXfs count="7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center"/>
    </xf>
    <xf numFmtId="0" fontId="11"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2"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3"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vertical="center"/>
    </xf>
    <xf numFmtId="0" fontId="0" fillId="0" borderId="0" xfId="0" applyBorder="1" applyAlignment="1">
      <alignment horizontal="center" vertical="center"/>
    </xf>
    <xf numFmtId="10" fontId="11" fillId="7" borderId="8" xfId="7" applyNumberFormat="1" applyFont="1" applyFill="1" applyBorder="1" applyAlignment="1">
      <alignment horizontal="center" vertical="center"/>
    </xf>
    <xf numFmtId="10" fontId="11" fillId="7" borderId="5" xfId="7" applyNumberFormat="1" applyFont="1" applyFill="1" applyBorder="1" applyAlignment="1">
      <alignment horizontal="center" vertical="center"/>
    </xf>
    <xf numFmtId="10" fontId="11"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16" fillId="0" borderId="0" xfId="8"/>
    <xf numFmtId="0" fontId="0" fillId="0" borderId="0" xfId="0" applyAlignment="1">
      <alignment wrapText="1"/>
    </xf>
    <xf numFmtId="0" fontId="0" fillId="0" borderId="8" xfId="0" applyBorder="1" applyAlignment="1">
      <alignment wrapText="1"/>
    </xf>
    <xf numFmtId="0" fontId="0" fillId="0" borderId="0" xfId="0" applyAlignment="1">
      <alignment horizontal="left" vertical="top" wrapText="1"/>
    </xf>
    <xf numFmtId="0" fontId="5" fillId="0" borderId="0" xfId="0" applyFont="1" applyAlignment="1">
      <alignment horizontal="left" vertical="top" wrapText="1"/>
    </xf>
    <xf numFmtId="49" fontId="5" fillId="0" borderId="0" xfId="0" applyNumberFormat="1" applyFont="1" applyAlignment="1">
      <alignment horizontal="left" vertical="top" wrapText="1"/>
    </xf>
    <xf numFmtId="0" fontId="5" fillId="0" borderId="0" xfId="0" applyFont="1" applyAlignment="1">
      <alignment horizontal="left" vertical="top"/>
    </xf>
    <xf numFmtId="0" fontId="8" fillId="0" borderId="0" xfId="5" applyAlignment="1">
      <alignment horizontal="left" vertical="top" wrapText="1"/>
    </xf>
    <xf numFmtId="0" fontId="8" fillId="0" borderId="0" xfId="5" applyAlignment="1">
      <alignment horizontal="left" vertical="top"/>
    </xf>
    <xf numFmtId="0" fontId="0" fillId="0" borderId="0" xfId="0" applyAlignment="1">
      <alignment horizontal="left" vertical="top"/>
    </xf>
    <xf numFmtId="0" fontId="8" fillId="0" borderId="0" xfId="5" applyFont="1" applyAlignment="1">
      <alignment horizontal="left" vertical="top" wrapText="1"/>
    </xf>
    <xf numFmtId="0" fontId="20" fillId="0" borderId="0" xfId="0"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xf numFmtId="14" fontId="0" fillId="0" borderId="0" xfId="0" quotePrefix="1" applyNumberFormat="1" applyAlignment="1">
      <alignment horizontal="left" vertical="top" wrapText="1"/>
    </xf>
    <xf numFmtId="0" fontId="6" fillId="0" borderId="0" xfId="2" applyFont="1" applyAlignment="1">
      <alignment horizontal="left" vertical="top" wrapText="1"/>
    </xf>
    <xf numFmtId="0" fontId="0" fillId="0" borderId="0" xfId="0" applyNumberFormat="1" applyAlignment="1">
      <alignment horizontal="left" vertical="top" wrapText="1"/>
    </xf>
    <xf numFmtId="0" fontId="0" fillId="0" borderId="0" xfId="0" applyFill="1" applyAlignment="1">
      <alignment horizontal="left" vertical="top" wrapText="1"/>
    </xf>
    <xf numFmtId="49" fontId="0" fillId="0" borderId="0" xfId="0" applyNumberFormat="1" applyAlignment="1">
      <alignment horizontal="left" vertical="top" wrapText="1"/>
    </xf>
    <xf numFmtId="0" fontId="8" fillId="0" borderId="0" xfId="5" applyAlignment="1">
      <alignment horizontal="left" vertical="top" wrapText="1"/>
    </xf>
    <xf numFmtId="0" fontId="8" fillId="0" borderId="0" xfId="2" applyAlignment="1">
      <alignment horizontal="left" vertical="top" wrapText="1"/>
    </xf>
    <xf numFmtId="0" fontId="0" fillId="0" borderId="0" xfId="0" applyFont="1" applyAlignment="1">
      <alignment horizontal="left" vertical="top" wrapText="1"/>
    </xf>
    <xf numFmtId="0" fontId="21"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quotePrefix="1" applyNumberFormat="1" applyAlignment="1">
      <alignment horizontal="left" vertical="top" wrapText="1"/>
    </xf>
  </cellXfs>
  <cellStyles count="12">
    <cellStyle name="Comma 2" xfId="3"/>
    <cellStyle name="Comma 2 2" xfId="10"/>
    <cellStyle name="Explanatory Text 2" xfId="11"/>
    <cellStyle name="Hyperlink" xfId="8" builtinId="8"/>
    <cellStyle name="Hyperlink 2" xfId="6"/>
    <cellStyle name="Hyperlink 3" xfId="9"/>
    <cellStyle name="Normal" xfId="0" builtinId="0"/>
    <cellStyle name="Normal 2" xfId="1"/>
    <cellStyle name="Normal 2 2" xfId="5"/>
    <cellStyle name="Normal 3" xfId="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numbers_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17" sqref="C17:D17"/>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592</v>
      </c>
      <c r="C1" s="3"/>
      <c r="D1" s="4" t="str">
        <f ca="1">MID(CELL("filename"),SEARCH("[",CELL("filename"))+1, SEARCH("]",CELL("filename"))-SEARCH("[",CELL("filename"))-1)</f>
        <v>15-19-0502-00-004z-lb163-comments.xlsx</v>
      </c>
    </row>
    <row r="3" spans="2:4" ht="18.75" x14ac:dyDescent="0.3">
      <c r="C3" s="5" t="s">
        <v>0</v>
      </c>
    </row>
    <row r="4" spans="2:4" ht="18.75" x14ac:dyDescent="0.3">
      <c r="C4" s="5" t="s">
        <v>20</v>
      </c>
    </row>
    <row r="5" spans="2:4" ht="18.75" x14ac:dyDescent="0.3">
      <c r="B5" s="5"/>
    </row>
    <row r="6" spans="2:4" ht="14.65" customHeight="1" x14ac:dyDescent="0.2">
      <c r="B6" s="6" t="s">
        <v>1</v>
      </c>
      <c r="C6" s="51" t="s">
        <v>21</v>
      </c>
      <c r="D6" s="51"/>
    </row>
    <row r="7" spans="2:4" ht="17.25" customHeight="1" x14ac:dyDescent="0.2">
      <c r="B7" s="6" t="s">
        <v>2</v>
      </c>
      <c r="C7" s="52" t="s">
        <v>78</v>
      </c>
      <c r="D7" s="52"/>
    </row>
    <row r="8" spans="2:4" ht="15.75" x14ac:dyDescent="0.2">
      <c r="B8" s="6" t="s">
        <v>3</v>
      </c>
      <c r="C8" s="53">
        <v>43779</v>
      </c>
      <c r="D8" s="53"/>
    </row>
    <row r="9" spans="2:4" ht="14.65" customHeight="1" x14ac:dyDescent="0.2">
      <c r="B9" s="51" t="s">
        <v>4</v>
      </c>
      <c r="C9" s="6" t="s">
        <v>29</v>
      </c>
      <c r="D9" s="6" t="s">
        <v>79</v>
      </c>
    </row>
    <row r="10" spans="2:4" ht="15.75" x14ac:dyDescent="0.2">
      <c r="B10" s="51"/>
      <c r="C10" s="8"/>
      <c r="D10" s="8"/>
    </row>
    <row r="11" spans="2:4" ht="15.75" x14ac:dyDescent="0.2">
      <c r="B11" s="51"/>
      <c r="C11" s="8"/>
      <c r="D11" s="8"/>
    </row>
    <row r="12" spans="2:4" ht="15.75" x14ac:dyDescent="0.2">
      <c r="B12" s="51"/>
      <c r="C12" s="9"/>
      <c r="D12" s="10"/>
    </row>
    <row r="13" spans="2:4" ht="14.65" customHeight="1" x14ac:dyDescent="0.25">
      <c r="B13" s="51" t="s">
        <v>5</v>
      </c>
      <c r="C13" s="11"/>
      <c r="D13" s="6"/>
    </row>
    <row r="14" spans="2:4" ht="15.75" x14ac:dyDescent="0.25">
      <c r="B14" s="51"/>
      <c r="C14" s="12"/>
    </row>
    <row r="15" spans="2:4" ht="14.65" customHeight="1" x14ac:dyDescent="0.2">
      <c r="B15" s="6" t="s">
        <v>6</v>
      </c>
      <c r="C15" s="51" t="s">
        <v>593</v>
      </c>
      <c r="D15" s="51"/>
    </row>
    <row r="16" spans="2:4" s="13" customFormat="1" ht="20.25" customHeight="1" x14ac:dyDescent="0.2">
      <c r="B16" s="6" t="s">
        <v>7</v>
      </c>
      <c r="C16" s="51" t="s">
        <v>22</v>
      </c>
      <c r="D16" s="51"/>
    </row>
    <row r="17" spans="2:4" s="13" customFormat="1" ht="84" customHeight="1" x14ac:dyDescent="0.2">
      <c r="B17" s="7" t="s">
        <v>8</v>
      </c>
      <c r="C17" s="51" t="s">
        <v>9</v>
      </c>
      <c r="D17" s="51"/>
    </row>
    <row r="18" spans="2:4" s="13" customFormat="1" ht="36.75" customHeight="1" x14ac:dyDescent="0.2">
      <c r="B18" s="9" t="s">
        <v>10</v>
      </c>
      <c r="C18" s="51" t="s">
        <v>11</v>
      </c>
      <c r="D18" s="5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0"/>
  <sheetViews>
    <sheetView tabSelected="1" zoomScaleNormal="100" workbookViewId="0">
      <pane xSplit="1" ySplit="1" topLeftCell="B2" activePane="bottomRight" state="frozen"/>
      <selection pane="topRight" activeCell="B1" sqref="B1"/>
      <selection pane="bottomLeft" activeCell="A2" sqref="A2"/>
      <selection pane="bottomRight"/>
    </sheetView>
  </sheetViews>
  <sheetFormatPr defaultColWidth="8.7109375" defaultRowHeight="12.75" x14ac:dyDescent="0.2"/>
  <cols>
    <col min="1" max="1" width="8.5703125" style="72" bestFit="1" customWidth="1"/>
    <col min="2" max="2" width="23.140625" style="72" customWidth="1"/>
    <col min="3" max="3" width="15.5703125" style="72" bestFit="1" customWidth="1"/>
    <col min="4" max="4" width="6.7109375" style="72" customWidth="1"/>
    <col min="5" max="5" width="10.7109375" style="67" customWidth="1"/>
    <col min="6" max="6" width="9.5703125" style="72" customWidth="1"/>
    <col min="7" max="7" width="47.7109375" style="72" customWidth="1"/>
    <col min="8" max="8" width="54.42578125" style="72" customWidth="1"/>
    <col min="9" max="9" width="4.140625" style="48" customWidth="1"/>
    <col min="10" max="10" width="11" style="72" customWidth="1"/>
    <col min="11" max="11" width="10.7109375" style="72" customWidth="1"/>
    <col min="12" max="12" width="31.42578125" style="72" customWidth="1"/>
    <col min="13" max="13" width="23.140625" style="72" bestFit="1" customWidth="1"/>
    <col min="14" max="14" width="17.85546875" style="72" customWidth="1"/>
    <col min="15" max="15" width="10.7109375" style="72" customWidth="1"/>
    <col min="16" max="16" width="29.28515625" style="72" customWidth="1"/>
    <col min="17" max="17" width="16.42578125" style="72" customWidth="1"/>
    <col min="18" max="16384" width="8.7109375" style="72"/>
  </cols>
  <sheetData>
    <row r="1" spans="1:17" ht="25.5" x14ac:dyDescent="0.2">
      <c r="A1" s="73" t="s">
        <v>28</v>
      </c>
      <c r="B1" s="73" t="s">
        <v>12</v>
      </c>
      <c r="C1" s="73" t="s">
        <v>13</v>
      </c>
      <c r="D1" s="73" t="s">
        <v>14</v>
      </c>
      <c r="E1" s="44" t="s">
        <v>15</v>
      </c>
      <c r="F1" s="73" t="s">
        <v>16</v>
      </c>
      <c r="G1" s="73" t="s">
        <v>17</v>
      </c>
      <c r="H1" s="73" t="s">
        <v>18</v>
      </c>
      <c r="I1" s="45" t="s">
        <v>19</v>
      </c>
      <c r="J1" s="73" t="s">
        <v>23</v>
      </c>
      <c r="K1" s="73" t="s">
        <v>24</v>
      </c>
      <c r="L1" s="73" t="s">
        <v>25</v>
      </c>
      <c r="M1" s="73" t="s">
        <v>54</v>
      </c>
      <c r="N1" s="73" t="s">
        <v>52</v>
      </c>
      <c r="O1" s="73" t="s">
        <v>26</v>
      </c>
      <c r="P1" s="73" t="s">
        <v>27</v>
      </c>
      <c r="Q1" s="73" t="s">
        <v>53</v>
      </c>
    </row>
    <row r="2" spans="1:17" x14ac:dyDescent="0.2">
      <c r="A2" s="72" t="s">
        <v>106</v>
      </c>
      <c r="B2" s="48" t="s">
        <v>107</v>
      </c>
      <c r="C2" s="48" t="s">
        <v>108</v>
      </c>
      <c r="D2" s="72">
        <v>14</v>
      </c>
      <c r="E2" s="72" t="s">
        <v>81</v>
      </c>
      <c r="F2" s="65">
        <v>28</v>
      </c>
      <c r="G2" s="72" t="s">
        <v>109</v>
      </c>
      <c r="H2" s="72" t="s">
        <v>110</v>
      </c>
      <c r="I2" s="72" t="s">
        <v>30</v>
      </c>
      <c r="J2" s="72" t="s">
        <v>31</v>
      </c>
      <c r="K2" s="68"/>
      <c r="L2" s="68"/>
      <c r="M2" s="68"/>
      <c r="N2" s="68"/>
      <c r="O2" s="68"/>
      <c r="P2" s="68"/>
      <c r="Q2" s="68"/>
    </row>
    <row r="3" spans="1:17" x14ac:dyDescent="0.2">
      <c r="A3" s="72" t="s">
        <v>425</v>
      </c>
      <c r="B3" s="48" t="s">
        <v>107</v>
      </c>
      <c r="C3" s="48" t="s">
        <v>108</v>
      </c>
      <c r="D3" s="72">
        <v>14</v>
      </c>
      <c r="E3" s="72" t="s">
        <v>81</v>
      </c>
      <c r="F3" s="65">
        <v>29</v>
      </c>
      <c r="G3" s="72" t="s">
        <v>111</v>
      </c>
      <c r="H3" s="72" t="s">
        <v>110</v>
      </c>
      <c r="I3" s="72" t="s">
        <v>30</v>
      </c>
      <c r="J3" s="72" t="s">
        <v>31</v>
      </c>
      <c r="K3" s="68"/>
      <c r="L3" s="68"/>
      <c r="M3" s="68"/>
      <c r="N3" s="68"/>
      <c r="O3" s="68"/>
      <c r="P3" s="68"/>
      <c r="Q3" s="68"/>
    </row>
    <row r="4" spans="1:17" x14ac:dyDescent="0.2">
      <c r="A4" s="72" t="s">
        <v>426</v>
      </c>
      <c r="B4" s="72" t="s">
        <v>90</v>
      </c>
      <c r="C4" s="72" t="s">
        <v>91</v>
      </c>
      <c r="D4" s="72">
        <v>16</v>
      </c>
      <c r="E4" s="72">
        <v>6.9</v>
      </c>
      <c r="F4" s="72">
        <v>1</v>
      </c>
      <c r="G4" s="72" t="s">
        <v>183</v>
      </c>
      <c r="H4" s="72" t="s">
        <v>184</v>
      </c>
      <c r="I4" s="72" t="s">
        <v>30</v>
      </c>
      <c r="J4" s="72" t="s">
        <v>31</v>
      </c>
      <c r="M4" s="68"/>
      <c r="N4" s="68"/>
      <c r="O4" s="68"/>
      <c r="P4" s="68"/>
      <c r="Q4" s="68"/>
    </row>
    <row r="5" spans="1:17" ht="25.5" x14ac:dyDescent="0.2">
      <c r="A5" s="72" t="s">
        <v>427</v>
      </c>
      <c r="B5" s="48" t="s">
        <v>107</v>
      </c>
      <c r="C5" s="48" t="s">
        <v>108</v>
      </c>
      <c r="D5" s="72">
        <v>16</v>
      </c>
      <c r="E5" s="72" t="s">
        <v>38</v>
      </c>
      <c r="F5" s="72">
        <v>14</v>
      </c>
      <c r="G5" s="72" t="s">
        <v>112</v>
      </c>
      <c r="H5" s="72" t="s">
        <v>113</v>
      </c>
      <c r="I5" s="72" t="s">
        <v>30</v>
      </c>
      <c r="J5" s="72" t="s">
        <v>31</v>
      </c>
    </row>
    <row r="6" spans="1:17" ht="25.5" x14ac:dyDescent="0.2">
      <c r="A6" s="72" t="s">
        <v>428</v>
      </c>
      <c r="B6" s="72" t="s">
        <v>40</v>
      </c>
      <c r="C6" s="72" t="s">
        <v>39</v>
      </c>
      <c r="D6" s="72">
        <v>17</v>
      </c>
      <c r="E6" s="72" t="s">
        <v>38</v>
      </c>
      <c r="F6" s="72">
        <v>17</v>
      </c>
      <c r="G6" s="72" t="s">
        <v>402</v>
      </c>
      <c r="H6" s="72" t="s">
        <v>403</v>
      </c>
      <c r="I6" s="72" t="s">
        <v>30</v>
      </c>
      <c r="J6" s="72" t="s">
        <v>31</v>
      </c>
      <c r="K6" s="68"/>
      <c r="L6" s="68"/>
      <c r="M6" s="68"/>
      <c r="N6" s="68"/>
      <c r="O6" s="68"/>
      <c r="P6" s="68"/>
      <c r="Q6" s="68"/>
    </row>
    <row r="7" spans="1:17" x14ac:dyDescent="0.2">
      <c r="A7" s="72" t="s">
        <v>429</v>
      </c>
      <c r="B7" s="48" t="s">
        <v>107</v>
      </c>
      <c r="C7" s="48" t="s">
        <v>108</v>
      </c>
      <c r="D7" s="72">
        <v>18</v>
      </c>
      <c r="E7" s="72" t="s">
        <v>114</v>
      </c>
      <c r="F7" s="72">
        <v>20</v>
      </c>
      <c r="G7" s="72" t="s">
        <v>115</v>
      </c>
      <c r="H7" s="72" t="s">
        <v>116</v>
      </c>
      <c r="I7" s="72" t="s">
        <v>30</v>
      </c>
      <c r="J7" s="72" t="s">
        <v>31</v>
      </c>
      <c r="K7" s="68"/>
      <c r="L7" s="68"/>
      <c r="M7" s="68"/>
      <c r="N7" s="68"/>
      <c r="O7" s="68"/>
      <c r="P7" s="68"/>
      <c r="Q7" s="68"/>
    </row>
    <row r="8" spans="1:17" ht="38.25" x14ac:dyDescent="0.2">
      <c r="A8" s="72" t="s">
        <v>430</v>
      </c>
      <c r="B8" s="48" t="s">
        <v>107</v>
      </c>
      <c r="C8" s="48" t="s">
        <v>108</v>
      </c>
      <c r="D8" s="72">
        <v>18</v>
      </c>
      <c r="E8" s="72" t="s">
        <v>114</v>
      </c>
      <c r="F8" s="72">
        <v>24</v>
      </c>
      <c r="G8" s="72" t="s">
        <v>117</v>
      </c>
      <c r="H8" s="72" t="s">
        <v>118</v>
      </c>
      <c r="I8" s="72" t="s">
        <v>33</v>
      </c>
      <c r="J8" s="72" t="s">
        <v>31</v>
      </c>
      <c r="K8" s="68"/>
      <c r="L8" s="68"/>
      <c r="M8" s="68"/>
      <c r="N8" s="68"/>
      <c r="O8" s="68"/>
      <c r="P8" s="68"/>
      <c r="Q8" s="68"/>
    </row>
    <row r="9" spans="1:17" ht="38.25" x14ac:dyDescent="0.2">
      <c r="A9" s="72" t="s">
        <v>431</v>
      </c>
      <c r="B9" s="72" t="s">
        <v>100</v>
      </c>
      <c r="C9" s="72" t="s">
        <v>101</v>
      </c>
      <c r="D9" s="72">
        <v>24</v>
      </c>
      <c r="E9" s="72" t="s">
        <v>322</v>
      </c>
      <c r="F9" s="72">
        <v>2</v>
      </c>
      <c r="G9" s="72" t="s">
        <v>323</v>
      </c>
      <c r="H9" s="72" t="s">
        <v>324</v>
      </c>
      <c r="I9" s="72" t="s">
        <v>33</v>
      </c>
      <c r="J9" s="72" t="s">
        <v>31</v>
      </c>
      <c r="K9" s="68"/>
      <c r="L9" s="68"/>
      <c r="M9" s="68"/>
      <c r="N9" s="68"/>
      <c r="O9" s="68"/>
      <c r="P9" s="68"/>
      <c r="Q9" s="68"/>
    </row>
    <row r="10" spans="1:17" ht="38.25" x14ac:dyDescent="0.2">
      <c r="A10" s="72" t="s">
        <v>432</v>
      </c>
      <c r="B10" s="72" t="s">
        <v>100</v>
      </c>
      <c r="C10" s="72" t="s">
        <v>101</v>
      </c>
      <c r="D10" s="72">
        <v>24</v>
      </c>
      <c r="E10" s="72" t="s">
        <v>185</v>
      </c>
      <c r="F10" s="72">
        <v>12</v>
      </c>
      <c r="G10" s="72" t="s">
        <v>323</v>
      </c>
      <c r="H10" s="72" t="s">
        <v>324</v>
      </c>
      <c r="I10" s="72" t="s">
        <v>33</v>
      </c>
      <c r="J10" s="72" t="s">
        <v>31</v>
      </c>
      <c r="L10" s="68"/>
      <c r="M10" s="68"/>
      <c r="N10" s="68"/>
      <c r="O10" s="68"/>
      <c r="P10" s="68"/>
      <c r="Q10" s="68"/>
    </row>
    <row r="11" spans="1:17" ht="204" x14ac:dyDescent="0.2">
      <c r="A11" s="72" t="s">
        <v>433</v>
      </c>
      <c r="B11" s="72" t="s">
        <v>90</v>
      </c>
      <c r="C11" s="72" t="s">
        <v>91</v>
      </c>
      <c r="D11" s="72">
        <v>25</v>
      </c>
      <c r="E11" s="72" t="s">
        <v>185</v>
      </c>
      <c r="F11" s="72">
        <v>1</v>
      </c>
      <c r="G11" s="72" t="s">
        <v>186</v>
      </c>
      <c r="H11" s="72" t="s">
        <v>187</v>
      </c>
      <c r="I11" s="72" t="s">
        <v>33</v>
      </c>
      <c r="J11" s="72" t="s">
        <v>31</v>
      </c>
      <c r="K11" s="68"/>
      <c r="L11" s="68"/>
      <c r="M11" s="68"/>
      <c r="N11" s="68"/>
      <c r="O11" s="68"/>
      <c r="P11" s="68"/>
      <c r="Q11" s="68"/>
    </row>
    <row r="12" spans="1:17" x14ac:dyDescent="0.2">
      <c r="A12" s="72" t="s">
        <v>434</v>
      </c>
      <c r="B12" s="48" t="s">
        <v>107</v>
      </c>
      <c r="C12" s="48" t="s">
        <v>108</v>
      </c>
      <c r="D12" s="72">
        <v>26</v>
      </c>
      <c r="E12" s="72" t="s">
        <v>50</v>
      </c>
      <c r="F12" s="72">
        <v>11</v>
      </c>
      <c r="G12" s="72" t="s">
        <v>119</v>
      </c>
      <c r="H12" s="72" t="s">
        <v>120</v>
      </c>
      <c r="I12" s="72" t="s">
        <v>30</v>
      </c>
      <c r="J12" s="72" t="s">
        <v>31</v>
      </c>
      <c r="K12" s="68"/>
      <c r="L12" s="68"/>
      <c r="M12" s="68"/>
      <c r="N12" s="68"/>
      <c r="O12" s="68"/>
      <c r="P12" s="68"/>
      <c r="Q12" s="68"/>
    </row>
    <row r="13" spans="1:17" ht="25.5" x14ac:dyDescent="0.2">
      <c r="A13" s="72" t="s">
        <v>435</v>
      </c>
      <c r="B13" s="72" t="s">
        <v>90</v>
      </c>
      <c r="C13" s="72" t="s">
        <v>91</v>
      </c>
      <c r="D13" s="72">
        <v>26</v>
      </c>
      <c r="E13" s="72" t="s">
        <v>50</v>
      </c>
      <c r="F13" s="72">
        <v>20</v>
      </c>
      <c r="G13" s="72" t="s">
        <v>188</v>
      </c>
      <c r="H13" s="72" t="s">
        <v>189</v>
      </c>
      <c r="I13" s="72" t="s">
        <v>30</v>
      </c>
      <c r="J13" s="72" t="s">
        <v>31</v>
      </c>
      <c r="L13" s="68"/>
      <c r="M13" s="68"/>
      <c r="N13" s="68"/>
      <c r="O13" s="68"/>
      <c r="P13" s="68"/>
      <c r="Q13" s="68"/>
    </row>
    <row r="14" spans="1:17" ht="76.5" x14ac:dyDescent="0.2">
      <c r="A14" s="72" t="s">
        <v>436</v>
      </c>
      <c r="B14" s="72" t="s">
        <v>90</v>
      </c>
      <c r="C14" s="72" t="s">
        <v>91</v>
      </c>
      <c r="D14" s="72">
        <v>26</v>
      </c>
      <c r="E14" s="72" t="s">
        <v>50</v>
      </c>
      <c r="F14" s="72">
        <v>21</v>
      </c>
      <c r="G14" s="72" t="s">
        <v>190</v>
      </c>
      <c r="H14" s="72" t="s">
        <v>191</v>
      </c>
      <c r="I14" s="72" t="s">
        <v>33</v>
      </c>
      <c r="J14" s="72" t="s">
        <v>31</v>
      </c>
      <c r="K14" s="68"/>
      <c r="L14" s="68"/>
      <c r="M14" s="68"/>
      <c r="N14" s="68"/>
      <c r="O14" s="68"/>
      <c r="P14" s="68"/>
      <c r="Q14" s="68"/>
    </row>
    <row r="15" spans="1:17" ht="242.25" x14ac:dyDescent="0.2">
      <c r="A15" s="72" t="s">
        <v>437</v>
      </c>
      <c r="B15" s="72" t="s">
        <v>90</v>
      </c>
      <c r="C15" s="72" t="s">
        <v>91</v>
      </c>
      <c r="D15" s="72">
        <v>26</v>
      </c>
      <c r="E15" s="72" t="s">
        <v>50</v>
      </c>
      <c r="F15" s="72">
        <v>22</v>
      </c>
      <c r="G15" s="72" t="s">
        <v>192</v>
      </c>
      <c r="H15" s="72" t="s">
        <v>193</v>
      </c>
      <c r="I15" s="72" t="s">
        <v>33</v>
      </c>
      <c r="J15" s="72" t="s">
        <v>31</v>
      </c>
      <c r="M15" s="68"/>
      <c r="N15" s="68"/>
      <c r="O15" s="68"/>
      <c r="P15" s="68"/>
      <c r="Q15" s="68"/>
    </row>
    <row r="16" spans="1:17" ht="51" x14ac:dyDescent="0.2">
      <c r="A16" s="72" t="s">
        <v>438</v>
      </c>
      <c r="B16" s="72" t="s">
        <v>90</v>
      </c>
      <c r="C16" s="72" t="s">
        <v>91</v>
      </c>
      <c r="D16" s="72">
        <v>26</v>
      </c>
      <c r="E16" s="72" t="s">
        <v>50</v>
      </c>
      <c r="F16" s="72">
        <v>23</v>
      </c>
      <c r="G16" s="72" t="s">
        <v>194</v>
      </c>
      <c r="H16" s="72" t="s">
        <v>195</v>
      </c>
      <c r="I16" s="72" t="s">
        <v>33</v>
      </c>
      <c r="J16" s="72" t="s">
        <v>31</v>
      </c>
      <c r="M16" s="68"/>
      <c r="N16" s="68"/>
      <c r="O16" s="68"/>
      <c r="P16" s="68"/>
      <c r="Q16" s="68"/>
    </row>
    <row r="17" spans="1:17" ht="153" x14ac:dyDescent="0.2">
      <c r="A17" s="72" t="s">
        <v>439</v>
      </c>
      <c r="B17" s="72" t="s">
        <v>90</v>
      </c>
      <c r="C17" s="72" t="s">
        <v>91</v>
      </c>
      <c r="D17" s="72">
        <v>26</v>
      </c>
      <c r="E17" s="72" t="s">
        <v>50</v>
      </c>
      <c r="F17" s="72">
        <v>24</v>
      </c>
      <c r="G17" s="72" t="s">
        <v>196</v>
      </c>
      <c r="H17" s="72" t="s">
        <v>197</v>
      </c>
      <c r="I17" s="72" t="s">
        <v>33</v>
      </c>
      <c r="J17" s="72" t="s">
        <v>31</v>
      </c>
      <c r="M17" s="68"/>
      <c r="N17" s="68"/>
      <c r="O17" s="68"/>
      <c r="P17" s="68"/>
      <c r="Q17" s="68"/>
    </row>
    <row r="18" spans="1:17" ht="102" x14ac:dyDescent="0.2">
      <c r="A18" s="72" t="s">
        <v>440</v>
      </c>
      <c r="B18" s="72" t="s">
        <v>90</v>
      </c>
      <c r="C18" s="72" t="s">
        <v>91</v>
      </c>
      <c r="D18" s="72">
        <v>26</v>
      </c>
      <c r="E18" s="72" t="s">
        <v>50</v>
      </c>
      <c r="F18" s="72">
        <v>25</v>
      </c>
      <c r="G18" s="72" t="s">
        <v>198</v>
      </c>
      <c r="H18" s="72" t="s">
        <v>197</v>
      </c>
      <c r="I18" s="72" t="s">
        <v>33</v>
      </c>
      <c r="J18" s="72" t="s">
        <v>31</v>
      </c>
      <c r="K18" s="68"/>
      <c r="L18" s="68"/>
      <c r="M18" s="68"/>
      <c r="N18" s="68"/>
      <c r="O18" s="68"/>
      <c r="P18" s="68"/>
      <c r="Q18" s="68"/>
    </row>
    <row r="19" spans="1:17" ht="38.25" x14ac:dyDescent="0.2">
      <c r="A19" s="72" t="s">
        <v>441</v>
      </c>
      <c r="B19" s="72" t="s">
        <v>100</v>
      </c>
      <c r="C19" s="72" t="s">
        <v>101</v>
      </c>
      <c r="D19" s="72">
        <v>26</v>
      </c>
      <c r="E19" s="72" t="s">
        <v>50</v>
      </c>
      <c r="F19" s="72">
        <v>29</v>
      </c>
      <c r="G19" s="72" t="s">
        <v>325</v>
      </c>
      <c r="H19" s="72" t="s">
        <v>324</v>
      </c>
      <c r="I19" s="72" t="s">
        <v>33</v>
      </c>
      <c r="J19" s="72" t="s">
        <v>31</v>
      </c>
      <c r="K19" s="68"/>
      <c r="L19" s="68"/>
      <c r="M19" s="68"/>
      <c r="N19" s="68"/>
      <c r="O19" s="68"/>
      <c r="P19" s="68"/>
      <c r="Q19" s="68"/>
    </row>
    <row r="20" spans="1:17" ht="25.5" x14ac:dyDescent="0.2">
      <c r="A20" s="72" t="s">
        <v>442</v>
      </c>
      <c r="B20" s="72" t="s">
        <v>90</v>
      </c>
      <c r="C20" s="72" t="s">
        <v>91</v>
      </c>
      <c r="D20" s="72">
        <v>26</v>
      </c>
      <c r="E20" s="72" t="s">
        <v>50</v>
      </c>
      <c r="F20" s="72">
        <v>45</v>
      </c>
      <c r="G20" s="72" t="s">
        <v>199</v>
      </c>
      <c r="H20" s="72" t="s">
        <v>200</v>
      </c>
      <c r="I20" s="72" t="s">
        <v>33</v>
      </c>
      <c r="J20" s="72" t="s">
        <v>31</v>
      </c>
      <c r="K20" s="68"/>
      <c r="L20" s="68"/>
      <c r="M20" s="68"/>
      <c r="N20" s="68"/>
      <c r="O20" s="68"/>
      <c r="P20" s="68"/>
      <c r="Q20" s="68"/>
    </row>
    <row r="21" spans="1:17" ht="25.5" x14ac:dyDescent="0.2">
      <c r="A21" s="72" t="s">
        <v>443</v>
      </c>
      <c r="B21" s="72" t="s">
        <v>100</v>
      </c>
      <c r="C21" s="72" t="s">
        <v>101</v>
      </c>
      <c r="D21" s="72">
        <v>26</v>
      </c>
      <c r="E21" s="72" t="s">
        <v>50</v>
      </c>
      <c r="F21" s="72">
        <v>45</v>
      </c>
      <c r="G21" s="72" t="s">
        <v>326</v>
      </c>
      <c r="H21" s="72" t="s">
        <v>324</v>
      </c>
      <c r="I21" s="72" t="s">
        <v>33</v>
      </c>
      <c r="J21" s="72" t="s">
        <v>31</v>
      </c>
      <c r="L21" s="68"/>
      <c r="M21" s="68"/>
      <c r="N21" s="68"/>
      <c r="O21" s="68"/>
      <c r="P21" s="68"/>
      <c r="Q21" s="68"/>
    </row>
    <row r="22" spans="1:17" ht="38.25" x14ac:dyDescent="0.2">
      <c r="A22" s="72" t="s">
        <v>444</v>
      </c>
      <c r="B22" s="48" t="s">
        <v>107</v>
      </c>
      <c r="C22" s="48" t="s">
        <v>108</v>
      </c>
      <c r="D22" s="72">
        <v>27</v>
      </c>
      <c r="E22" s="72" t="s">
        <v>41</v>
      </c>
      <c r="F22" s="72">
        <v>13</v>
      </c>
      <c r="G22" s="72" t="s">
        <v>121</v>
      </c>
      <c r="H22" s="72" t="s">
        <v>122</v>
      </c>
      <c r="I22" s="72" t="s">
        <v>33</v>
      </c>
      <c r="J22" s="72" t="s">
        <v>31</v>
      </c>
      <c r="K22" s="68"/>
      <c r="L22" s="68"/>
      <c r="M22" s="68"/>
      <c r="N22" s="68"/>
      <c r="O22" s="68"/>
      <c r="P22" s="68"/>
      <c r="Q22" s="68"/>
    </row>
    <row r="23" spans="1:17" ht="25.5" x14ac:dyDescent="0.2">
      <c r="A23" s="72" t="s">
        <v>445</v>
      </c>
      <c r="B23" s="72" t="s">
        <v>100</v>
      </c>
      <c r="C23" s="72" t="s">
        <v>101</v>
      </c>
      <c r="D23" s="72">
        <v>29</v>
      </c>
      <c r="E23" s="72" t="s">
        <v>327</v>
      </c>
      <c r="F23" s="72">
        <v>9</v>
      </c>
      <c r="G23" s="72" t="s">
        <v>328</v>
      </c>
      <c r="H23" s="72" t="s">
        <v>324</v>
      </c>
      <c r="I23" s="72" t="s">
        <v>33</v>
      </c>
      <c r="J23" s="72" t="s">
        <v>31</v>
      </c>
    </row>
    <row r="24" spans="1:17" ht="38.25" x14ac:dyDescent="0.2">
      <c r="A24" s="72" t="s">
        <v>446</v>
      </c>
      <c r="B24" s="72" t="s">
        <v>90</v>
      </c>
      <c r="C24" s="72" t="s">
        <v>91</v>
      </c>
      <c r="D24" s="72">
        <v>31</v>
      </c>
      <c r="E24" s="72" t="s">
        <v>42</v>
      </c>
      <c r="F24" s="72">
        <v>13</v>
      </c>
      <c r="G24" s="72" t="s">
        <v>201</v>
      </c>
      <c r="H24" s="72" t="s">
        <v>202</v>
      </c>
      <c r="I24" s="72" t="s">
        <v>33</v>
      </c>
      <c r="J24" s="72" t="s">
        <v>31</v>
      </c>
      <c r="K24" s="68"/>
      <c r="L24" s="68"/>
      <c r="M24" s="68"/>
      <c r="N24" s="68"/>
      <c r="O24" s="68"/>
      <c r="P24" s="68"/>
      <c r="Q24" s="68"/>
    </row>
    <row r="25" spans="1:17" ht="25.5" x14ac:dyDescent="0.2">
      <c r="A25" s="72" t="s">
        <v>447</v>
      </c>
      <c r="B25" s="48" t="s">
        <v>107</v>
      </c>
      <c r="C25" s="48" t="s">
        <v>108</v>
      </c>
      <c r="D25" s="72">
        <v>34</v>
      </c>
      <c r="E25" s="72" t="s">
        <v>92</v>
      </c>
      <c r="F25" s="72">
        <v>8</v>
      </c>
      <c r="G25" s="72" t="s">
        <v>123</v>
      </c>
      <c r="H25" s="72" t="s">
        <v>124</v>
      </c>
      <c r="I25" s="72" t="s">
        <v>33</v>
      </c>
      <c r="J25" s="72" t="s">
        <v>31</v>
      </c>
      <c r="K25" s="68"/>
      <c r="L25" s="68"/>
      <c r="M25" s="68"/>
      <c r="N25" s="68"/>
      <c r="O25" s="68"/>
      <c r="P25" s="68"/>
      <c r="Q25" s="68"/>
    </row>
    <row r="26" spans="1:17" ht="89.25" x14ac:dyDescent="0.2">
      <c r="A26" s="72" t="s">
        <v>448</v>
      </c>
      <c r="B26" s="47" t="s">
        <v>48</v>
      </c>
      <c r="C26" s="47" t="s">
        <v>49</v>
      </c>
      <c r="D26" s="47">
        <v>34</v>
      </c>
      <c r="E26" s="47" t="s">
        <v>93</v>
      </c>
      <c r="F26" s="47">
        <v>24</v>
      </c>
      <c r="G26" s="49" t="s">
        <v>347</v>
      </c>
      <c r="H26" s="49" t="s">
        <v>348</v>
      </c>
      <c r="I26" s="47" t="s">
        <v>33</v>
      </c>
      <c r="J26" s="47" t="s">
        <v>47</v>
      </c>
      <c r="K26" s="68"/>
      <c r="L26" s="68"/>
      <c r="M26" s="68"/>
      <c r="N26" s="68"/>
      <c r="O26" s="68"/>
      <c r="P26" s="68"/>
      <c r="Q26" s="68"/>
    </row>
    <row r="27" spans="1:17" ht="76.5" x14ac:dyDescent="0.2">
      <c r="A27" s="72" t="s">
        <v>449</v>
      </c>
      <c r="B27" s="47" t="s">
        <v>48</v>
      </c>
      <c r="C27" s="47" t="s">
        <v>49</v>
      </c>
      <c r="D27" s="47">
        <v>34</v>
      </c>
      <c r="E27" s="47" t="s">
        <v>93</v>
      </c>
      <c r="F27" s="47">
        <v>33</v>
      </c>
      <c r="G27" s="49" t="s">
        <v>349</v>
      </c>
      <c r="H27" s="49" t="s">
        <v>350</v>
      </c>
      <c r="I27" s="47" t="s">
        <v>33</v>
      </c>
      <c r="J27" s="72" t="s">
        <v>31</v>
      </c>
      <c r="L27" s="68"/>
      <c r="M27" s="68"/>
      <c r="N27" s="68"/>
      <c r="O27" s="68"/>
      <c r="P27" s="68"/>
      <c r="Q27" s="68"/>
    </row>
    <row r="28" spans="1:17" x14ac:dyDescent="0.2">
      <c r="A28" s="72" t="s">
        <v>450</v>
      </c>
      <c r="B28" s="72" t="s">
        <v>90</v>
      </c>
      <c r="C28" s="72" t="s">
        <v>91</v>
      </c>
      <c r="D28" s="72">
        <v>36</v>
      </c>
      <c r="E28" s="72" t="s">
        <v>42</v>
      </c>
      <c r="F28" s="72">
        <v>14</v>
      </c>
      <c r="G28" s="72" t="s">
        <v>183</v>
      </c>
      <c r="H28" s="72" t="s">
        <v>184</v>
      </c>
      <c r="I28" s="72" t="s">
        <v>30</v>
      </c>
      <c r="J28" s="72" t="s">
        <v>31</v>
      </c>
      <c r="L28" s="68"/>
      <c r="M28" s="68"/>
      <c r="N28" s="68"/>
      <c r="O28" s="68"/>
      <c r="P28" s="68"/>
      <c r="Q28" s="68"/>
    </row>
    <row r="29" spans="1:17" x14ac:dyDescent="0.2">
      <c r="A29" s="72" t="s">
        <v>451</v>
      </c>
      <c r="B29" s="48" t="s">
        <v>107</v>
      </c>
      <c r="C29" s="48" t="s">
        <v>108</v>
      </c>
      <c r="D29" s="72">
        <v>36</v>
      </c>
      <c r="E29" s="72" t="s">
        <v>42</v>
      </c>
      <c r="F29" s="72">
        <v>32</v>
      </c>
      <c r="G29" s="72" t="s">
        <v>125</v>
      </c>
      <c r="H29" s="72" t="s">
        <v>126</v>
      </c>
      <c r="I29" s="72" t="s">
        <v>30</v>
      </c>
      <c r="J29" s="72" t="s">
        <v>31</v>
      </c>
      <c r="K29" s="68"/>
      <c r="M29" s="68"/>
      <c r="N29" s="68"/>
      <c r="O29" s="68"/>
      <c r="P29" s="68"/>
      <c r="Q29" s="68"/>
    </row>
    <row r="30" spans="1:17" ht="38.25" x14ac:dyDescent="0.2">
      <c r="A30" s="72" t="s">
        <v>452</v>
      </c>
      <c r="B30" s="72" t="s">
        <v>90</v>
      </c>
      <c r="C30" s="72" t="s">
        <v>91</v>
      </c>
      <c r="D30" s="72">
        <v>37</v>
      </c>
      <c r="E30" s="72" t="s">
        <v>32</v>
      </c>
      <c r="F30" s="72">
        <v>36</v>
      </c>
      <c r="G30" s="72" t="s">
        <v>203</v>
      </c>
      <c r="H30" s="72" t="s">
        <v>204</v>
      </c>
      <c r="I30" s="72" t="s">
        <v>33</v>
      </c>
      <c r="J30" s="72" t="s">
        <v>31</v>
      </c>
    </row>
    <row r="31" spans="1:17" x14ac:dyDescent="0.2">
      <c r="A31" s="72" t="s">
        <v>453</v>
      </c>
      <c r="B31" s="72" t="s">
        <v>100</v>
      </c>
      <c r="C31" s="72" t="s">
        <v>101</v>
      </c>
      <c r="D31" s="72">
        <v>41</v>
      </c>
      <c r="E31" s="72" t="s">
        <v>32</v>
      </c>
      <c r="F31" s="72">
        <v>3</v>
      </c>
      <c r="G31" s="72" t="s">
        <v>329</v>
      </c>
      <c r="H31" s="72" t="s">
        <v>324</v>
      </c>
      <c r="I31" s="72" t="s">
        <v>30</v>
      </c>
      <c r="J31" s="72" t="s">
        <v>31</v>
      </c>
      <c r="K31" s="68"/>
      <c r="L31" s="68"/>
      <c r="M31" s="68"/>
      <c r="N31" s="68"/>
      <c r="O31" s="68"/>
      <c r="P31" s="68"/>
      <c r="Q31" s="68"/>
    </row>
    <row r="32" spans="1:17" ht="25.5" x14ac:dyDescent="0.2">
      <c r="A32" s="72" t="s">
        <v>454</v>
      </c>
      <c r="B32" s="72" t="s">
        <v>100</v>
      </c>
      <c r="C32" s="72" t="s">
        <v>101</v>
      </c>
      <c r="D32" s="72">
        <v>42</v>
      </c>
      <c r="E32" s="72" t="s">
        <v>34</v>
      </c>
      <c r="F32" s="72">
        <v>19</v>
      </c>
      <c r="G32" s="72" t="s">
        <v>309</v>
      </c>
      <c r="H32" s="72" t="s">
        <v>310</v>
      </c>
      <c r="I32" s="72" t="s">
        <v>30</v>
      </c>
      <c r="J32" s="72" t="s">
        <v>31</v>
      </c>
      <c r="M32" s="68"/>
      <c r="N32" s="68"/>
      <c r="O32" s="68"/>
      <c r="P32" s="68"/>
      <c r="Q32" s="68"/>
    </row>
    <row r="33" spans="1:17" x14ac:dyDescent="0.2">
      <c r="A33" s="72" t="s">
        <v>455</v>
      </c>
      <c r="B33" s="72" t="s">
        <v>100</v>
      </c>
      <c r="C33" s="72" t="s">
        <v>101</v>
      </c>
      <c r="D33" s="72">
        <v>43</v>
      </c>
      <c r="E33" s="72" t="s">
        <v>34</v>
      </c>
      <c r="F33" s="72">
        <v>16</v>
      </c>
      <c r="G33" s="72" t="s">
        <v>311</v>
      </c>
      <c r="H33" s="72" t="s">
        <v>312</v>
      </c>
      <c r="I33" s="72" t="s">
        <v>30</v>
      </c>
      <c r="J33" s="72" t="s">
        <v>31</v>
      </c>
      <c r="K33" s="68"/>
      <c r="L33" s="68"/>
      <c r="M33" s="68"/>
      <c r="N33" s="68"/>
      <c r="O33" s="68"/>
      <c r="P33" s="68"/>
      <c r="Q33" s="68"/>
    </row>
    <row r="34" spans="1:17" ht="63.75" x14ac:dyDescent="0.2">
      <c r="A34" s="72" t="s">
        <v>456</v>
      </c>
      <c r="B34" s="72" t="s">
        <v>100</v>
      </c>
      <c r="C34" s="72" t="s">
        <v>101</v>
      </c>
      <c r="D34" s="72">
        <v>44</v>
      </c>
      <c r="E34" s="72" t="s">
        <v>34</v>
      </c>
      <c r="F34" s="72">
        <v>14</v>
      </c>
      <c r="G34" s="72" t="s">
        <v>313</v>
      </c>
      <c r="H34" s="72" t="s">
        <v>314</v>
      </c>
      <c r="I34" s="72" t="s">
        <v>30</v>
      </c>
      <c r="J34" s="72" t="s">
        <v>31</v>
      </c>
      <c r="K34" s="68"/>
      <c r="L34" s="68"/>
      <c r="M34" s="68"/>
      <c r="N34" s="68"/>
      <c r="O34" s="68"/>
      <c r="P34" s="68"/>
      <c r="Q34" s="68"/>
    </row>
    <row r="35" spans="1:17" ht="25.5" x14ac:dyDescent="0.2">
      <c r="A35" s="72" t="s">
        <v>457</v>
      </c>
      <c r="B35" s="72" t="s">
        <v>90</v>
      </c>
      <c r="C35" s="72" t="s">
        <v>91</v>
      </c>
      <c r="D35" s="72">
        <v>44</v>
      </c>
      <c r="E35" s="72" t="s">
        <v>34</v>
      </c>
      <c r="F35" s="72">
        <v>17</v>
      </c>
      <c r="G35" s="72" t="s">
        <v>205</v>
      </c>
      <c r="H35" s="72" t="s">
        <v>206</v>
      </c>
      <c r="I35" s="72" t="s">
        <v>30</v>
      </c>
      <c r="J35" s="72" t="s">
        <v>31</v>
      </c>
    </row>
    <row r="36" spans="1:17" ht="25.5" x14ac:dyDescent="0.2">
      <c r="A36" s="72" t="s">
        <v>458</v>
      </c>
      <c r="B36" s="72" t="s">
        <v>90</v>
      </c>
      <c r="C36" s="72" t="s">
        <v>91</v>
      </c>
      <c r="D36" s="72">
        <v>44</v>
      </c>
      <c r="E36" s="72" t="s">
        <v>34</v>
      </c>
      <c r="F36" s="72">
        <v>27</v>
      </c>
      <c r="G36" s="72" t="s">
        <v>207</v>
      </c>
      <c r="H36" s="72" t="s">
        <v>208</v>
      </c>
      <c r="I36" s="72" t="s">
        <v>30</v>
      </c>
      <c r="J36" s="72" t="s">
        <v>31</v>
      </c>
      <c r="L36" s="68"/>
      <c r="M36" s="68"/>
      <c r="N36" s="68"/>
      <c r="O36" s="68"/>
      <c r="P36" s="68"/>
      <c r="Q36" s="68"/>
    </row>
    <row r="37" spans="1:17" ht="102" x14ac:dyDescent="0.2">
      <c r="A37" s="72" t="s">
        <v>459</v>
      </c>
      <c r="B37" s="72" t="s">
        <v>100</v>
      </c>
      <c r="C37" s="72" t="s">
        <v>101</v>
      </c>
      <c r="D37" s="72">
        <v>44</v>
      </c>
      <c r="E37" s="72" t="s">
        <v>34</v>
      </c>
      <c r="F37" s="72" t="s">
        <v>315</v>
      </c>
      <c r="G37" s="72" t="s">
        <v>316</v>
      </c>
      <c r="H37" s="72" t="s">
        <v>317</v>
      </c>
      <c r="I37" s="72" t="s">
        <v>30</v>
      </c>
      <c r="J37" s="72" t="s">
        <v>31</v>
      </c>
      <c r="M37" s="68"/>
      <c r="N37" s="68"/>
      <c r="O37" s="68"/>
      <c r="P37" s="68"/>
      <c r="Q37" s="68"/>
    </row>
    <row r="38" spans="1:17" ht="25.5" x14ac:dyDescent="0.2">
      <c r="A38" s="72" t="s">
        <v>460</v>
      </c>
      <c r="B38" s="72" t="s">
        <v>100</v>
      </c>
      <c r="C38" s="72" t="s">
        <v>101</v>
      </c>
      <c r="D38" s="72">
        <v>44</v>
      </c>
      <c r="E38" s="72" t="s">
        <v>34</v>
      </c>
      <c r="F38" s="72" t="s">
        <v>330</v>
      </c>
      <c r="G38" s="72" t="s">
        <v>331</v>
      </c>
      <c r="H38" s="72" t="s">
        <v>324</v>
      </c>
      <c r="I38" s="72" t="s">
        <v>30</v>
      </c>
      <c r="J38" s="72" t="s">
        <v>31</v>
      </c>
      <c r="M38" s="68"/>
      <c r="N38" s="68"/>
      <c r="O38" s="68"/>
      <c r="P38" s="68"/>
      <c r="Q38" s="68"/>
    </row>
    <row r="39" spans="1:17" ht="25.5" x14ac:dyDescent="0.2">
      <c r="A39" s="72" t="s">
        <v>461</v>
      </c>
      <c r="B39" s="72" t="s">
        <v>100</v>
      </c>
      <c r="C39" s="72" t="s">
        <v>101</v>
      </c>
      <c r="D39" s="72">
        <v>45</v>
      </c>
      <c r="E39" s="72" t="s">
        <v>34</v>
      </c>
      <c r="F39" s="72">
        <v>10</v>
      </c>
      <c r="G39" s="72" t="s">
        <v>318</v>
      </c>
      <c r="H39" s="72" t="s">
        <v>319</v>
      </c>
      <c r="I39" s="72" t="s">
        <v>30</v>
      </c>
      <c r="J39" s="72" t="s">
        <v>31</v>
      </c>
      <c r="K39" s="68"/>
      <c r="L39" s="68"/>
      <c r="M39" s="68"/>
      <c r="N39" s="68"/>
      <c r="O39" s="68"/>
      <c r="P39" s="68"/>
      <c r="Q39" s="68"/>
    </row>
    <row r="40" spans="1:17" ht="38.25" x14ac:dyDescent="0.2">
      <c r="A40" s="72" t="s">
        <v>462</v>
      </c>
      <c r="B40" s="72" t="s">
        <v>100</v>
      </c>
      <c r="C40" s="72" t="s">
        <v>101</v>
      </c>
      <c r="D40" s="72">
        <v>46</v>
      </c>
      <c r="E40" s="72" t="s">
        <v>80</v>
      </c>
      <c r="F40" s="72">
        <v>38</v>
      </c>
      <c r="G40" s="72" t="s">
        <v>332</v>
      </c>
      <c r="H40" s="72" t="s">
        <v>333</v>
      </c>
      <c r="I40" s="72" t="s">
        <v>33</v>
      </c>
      <c r="J40" s="72" t="s">
        <v>31</v>
      </c>
      <c r="M40" s="68"/>
      <c r="N40" s="68"/>
      <c r="O40" s="68"/>
      <c r="P40" s="68"/>
      <c r="Q40" s="68"/>
    </row>
    <row r="41" spans="1:17" x14ac:dyDescent="0.2">
      <c r="A41" s="72" t="s">
        <v>463</v>
      </c>
      <c r="B41" s="72" t="s">
        <v>90</v>
      </c>
      <c r="C41" s="72" t="s">
        <v>91</v>
      </c>
      <c r="D41" s="72">
        <v>47</v>
      </c>
      <c r="E41" s="72" t="s">
        <v>80</v>
      </c>
      <c r="F41" s="72">
        <v>32</v>
      </c>
      <c r="G41" s="72" t="s">
        <v>209</v>
      </c>
      <c r="H41" s="72" t="s">
        <v>210</v>
      </c>
      <c r="I41" s="72" t="s">
        <v>30</v>
      </c>
      <c r="J41" s="72" t="s">
        <v>31</v>
      </c>
    </row>
    <row r="42" spans="1:17" x14ac:dyDescent="0.2">
      <c r="A42" s="72" t="s">
        <v>464</v>
      </c>
      <c r="B42" s="72" t="s">
        <v>90</v>
      </c>
      <c r="C42" s="72" t="s">
        <v>91</v>
      </c>
      <c r="D42" s="72">
        <v>47</v>
      </c>
      <c r="E42" s="72" t="s">
        <v>80</v>
      </c>
      <c r="F42" s="72">
        <v>45</v>
      </c>
      <c r="G42" s="72" t="s">
        <v>211</v>
      </c>
      <c r="H42" s="72" t="s">
        <v>212</v>
      </c>
      <c r="I42" s="72" t="s">
        <v>30</v>
      </c>
      <c r="J42" s="72" t="s">
        <v>31</v>
      </c>
      <c r="K42" s="68"/>
      <c r="L42" s="68"/>
      <c r="M42" s="68"/>
      <c r="N42" s="68"/>
      <c r="O42" s="68"/>
      <c r="P42" s="68"/>
      <c r="Q42" s="68"/>
    </row>
    <row r="43" spans="1:17" x14ac:dyDescent="0.2">
      <c r="A43" s="72" t="s">
        <v>465</v>
      </c>
      <c r="B43" s="72" t="s">
        <v>100</v>
      </c>
      <c r="C43" s="72" t="s">
        <v>101</v>
      </c>
      <c r="D43" s="72">
        <v>47</v>
      </c>
      <c r="E43" s="72" t="s">
        <v>80</v>
      </c>
      <c r="F43" s="72">
        <v>45</v>
      </c>
      <c r="G43" s="72" t="s">
        <v>334</v>
      </c>
      <c r="H43" s="72" t="s">
        <v>324</v>
      </c>
      <c r="I43" s="72" t="s">
        <v>30</v>
      </c>
      <c r="J43" s="72" t="s">
        <v>31</v>
      </c>
      <c r="M43" s="68"/>
      <c r="N43" s="68"/>
      <c r="O43" s="68"/>
      <c r="P43" s="68"/>
      <c r="Q43" s="68"/>
    </row>
    <row r="44" spans="1:17" x14ac:dyDescent="0.2">
      <c r="A44" s="72" t="s">
        <v>466</v>
      </c>
      <c r="B44" s="72" t="s">
        <v>100</v>
      </c>
      <c r="C44" s="72" t="s">
        <v>101</v>
      </c>
      <c r="D44" s="72">
        <v>48</v>
      </c>
      <c r="E44" s="72" t="s">
        <v>80</v>
      </c>
      <c r="F44" s="72">
        <v>5</v>
      </c>
      <c r="G44" s="72" t="s">
        <v>335</v>
      </c>
      <c r="H44" s="72" t="s">
        <v>324</v>
      </c>
      <c r="I44" s="72" t="s">
        <v>33</v>
      </c>
      <c r="J44" s="72" t="s">
        <v>31</v>
      </c>
      <c r="M44" s="68"/>
      <c r="N44" s="68"/>
      <c r="O44" s="68"/>
      <c r="P44" s="68"/>
      <c r="Q44" s="68"/>
    </row>
    <row r="45" spans="1:17" ht="102" x14ac:dyDescent="0.2">
      <c r="A45" s="72" t="s">
        <v>467</v>
      </c>
      <c r="B45" s="72" t="s">
        <v>100</v>
      </c>
      <c r="C45" s="72" t="s">
        <v>101</v>
      </c>
      <c r="D45" s="72">
        <v>49</v>
      </c>
      <c r="E45" s="72" t="s">
        <v>80</v>
      </c>
      <c r="F45" s="72" t="s">
        <v>336</v>
      </c>
      <c r="G45" s="72" t="s">
        <v>337</v>
      </c>
      <c r="H45" s="72" t="s">
        <v>338</v>
      </c>
      <c r="I45" s="72" t="s">
        <v>33</v>
      </c>
      <c r="J45" s="72" t="s">
        <v>31</v>
      </c>
      <c r="K45" s="68"/>
      <c r="L45" s="68"/>
      <c r="M45" s="68"/>
      <c r="N45" s="68"/>
      <c r="O45" s="68"/>
      <c r="P45" s="68"/>
      <c r="Q45" s="68"/>
    </row>
    <row r="46" spans="1:17" ht="51" x14ac:dyDescent="0.2">
      <c r="A46" s="72" t="s">
        <v>468</v>
      </c>
      <c r="B46" s="72" t="s">
        <v>100</v>
      </c>
      <c r="C46" s="72" t="s">
        <v>101</v>
      </c>
      <c r="D46" s="72">
        <v>52</v>
      </c>
      <c r="E46" s="72" t="s">
        <v>43</v>
      </c>
      <c r="F46" s="72">
        <v>11</v>
      </c>
      <c r="G46" s="72" t="s">
        <v>339</v>
      </c>
      <c r="H46" s="72" t="s">
        <v>324</v>
      </c>
      <c r="I46" s="72" t="s">
        <v>33</v>
      </c>
      <c r="J46" s="72" t="s">
        <v>31</v>
      </c>
      <c r="L46" s="68"/>
      <c r="M46" s="68"/>
      <c r="N46" s="68"/>
      <c r="O46" s="68"/>
      <c r="P46" s="68"/>
      <c r="Q46" s="68"/>
    </row>
    <row r="47" spans="1:17" x14ac:dyDescent="0.2">
      <c r="A47" s="72" t="s">
        <v>469</v>
      </c>
      <c r="B47" s="48" t="s">
        <v>107</v>
      </c>
      <c r="C47" s="48" t="s">
        <v>108</v>
      </c>
      <c r="D47" s="72">
        <v>55</v>
      </c>
      <c r="E47" s="72" t="s">
        <v>94</v>
      </c>
      <c r="F47" s="72">
        <v>6</v>
      </c>
      <c r="G47" s="72" t="s">
        <v>127</v>
      </c>
      <c r="H47" s="72" t="s">
        <v>110</v>
      </c>
      <c r="I47" s="72" t="s">
        <v>30</v>
      </c>
      <c r="J47" s="72" t="s">
        <v>31</v>
      </c>
      <c r="L47" s="68"/>
      <c r="M47" s="68"/>
      <c r="N47" s="68"/>
      <c r="O47" s="68"/>
      <c r="P47" s="68"/>
      <c r="Q47" s="68"/>
    </row>
    <row r="48" spans="1:17" x14ac:dyDescent="0.2">
      <c r="A48" s="72" t="s">
        <v>470</v>
      </c>
      <c r="B48" s="72" t="s">
        <v>90</v>
      </c>
      <c r="C48" s="72" t="s">
        <v>91</v>
      </c>
      <c r="D48" s="72">
        <v>61</v>
      </c>
      <c r="E48" s="72" t="s">
        <v>83</v>
      </c>
      <c r="F48" s="72">
        <v>15</v>
      </c>
      <c r="G48" s="72" t="s">
        <v>183</v>
      </c>
      <c r="H48" s="72" t="s">
        <v>184</v>
      </c>
      <c r="I48" s="72" t="s">
        <v>30</v>
      </c>
      <c r="J48" s="72" t="s">
        <v>31</v>
      </c>
      <c r="K48" s="68"/>
      <c r="L48" s="68"/>
      <c r="M48" s="68"/>
      <c r="N48" s="68"/>
      <c r="O48" s="68"/>
      <c r="P48" s="68"/>
      <c r="Q48" s="68"/>
    </row>
    <row r="49" spans="1:17" x14ac:dyDescent="0.2">
      <c r="A49" s="72" t="s">
        <v>471</v>
      </c>
      <c r="B49" s="72" t="s">
        <v>358</v>
      </c>
      <c r="C49" s="72" t="s">
        <v>359</v>
      </c>
      <c r="D49" s="72">
        <v>62</v>
      </c>
      <c r="E49" s="72" t="s">
        <v>83</v>
      </c>
      <c r="F49" s="72">
        <v>5</v>
      </c>
      <c r="G49" s="72" t="s">
        <v>360</v>
      </c>
      <c r="H49" s="72" t="s">
        <v>361</v>
      </c>
      <c r="I49" s="72" t="s">
        <v>30</v>
      </c>
      <c r="J49" s="72" t="s">
        <v>31</v>
      </c>
      <c r="L49" s="68"/>
      <c r="M49" s="68"/>
      <c r="N49" s="68"/>
      <c r="O49" s="68"/>
      <c r="P49" s="68"/>
      <c r="Q49" s="68"/>
    </row>
    <row r="50" spans="1:17" ht="25.5" x14ac:dyDescent="0.2">
      <c r="A50" s="72" t="s">
        <v>472</v>
      </c>
      <c r="B50" s="72" t="s">
        <v>90</v>
      </c>
      <c r="C50" s="72" t="s">
        <v>91</v>
      </c>
      <c r="D50" s="72">
        <v>62</v>
      </c>
      <c r="E50" s="72" t="s">
        <v>37</v>
      </c>
      <c r="F50" s="72">
        <v>5</v>
      </c>
      <c r="G50" s="72" t="s">
        <v>213</v>
      </c>
      <c r="H50" s="72" t="s">
        <v>214</v>
      </c>
      <c r="I50" s="72" t="s">
        <v>30</v>
      </c>
      <c r="J50" s="72" t="s">
        <v>31</v>
      </c>
    </row>
    <row r="51" spans="1:17" ht="38.25" x14ac:dyDescent="0.2">
      <c r="A51" s="72" t="s">
        <v>473</v>
      </c>
      <c r="B51" s="72" t="s">
        <v>90</v>
      </c>
      <c r="C51" s="72" t="s">
        <v>91</v>
      </c>
      <c r="D51" s="72">
        <v>64</v>
      </c>
      <c r="E51" s="72" t="s">
        <v>215</v>
      </c>
      <c r="F51" s="72">
        <v>4</v>
      </c>
      <c r="G51" s="72" t="s">
        <v>216</v>
      </c>
      <c r="H51" s="72" t="s">
        <v>217</v>
      </c>
      <c r="I51" s="72" t="s">
        <v>33</v>
      </c>
      <c r="J51" s="72" t="s">
        <v>31</v>
      </c>
      <c r="L51" s="68"/>
      <c r="M51" s="68"/>
      <c r="N51" s="68"/>
      <c r="O51" s="68"/>
      <c r="P51" s="68"/>
      <c r="Q51" s="68"/>
    </row>
    <row r="52" spans="1:17" ht="76.5" x14ac:dyDescent="0.2">
      <c r="A52" s="72" t="s">
        <v>474</v>
      </c>
      <c r="B52" s="72" t="s">
        <v>358</v>
      </c>
      <c r="C52" s="72" t="s">
        <v>359</v>
      </c>
      <c r="D52" s="72">
        <v>64</v>
      </c>
      <c r="E52" s="72" t="s">
        <v>218</v>
      </c>
      <c r="F52" s="72">
        <v>15</v>
      </c>
      <c r="G52" s="72" t="s">
        <v>362</v>
      </c>
      <c r="H52" s="72" t="s">
        <v>363</v>
      </c>
      <c r="I52" s="72" t="s">
        <v>30</v>
      </c>
      <c r="J52" s="72" t="s">
        <v>31</v>
      </c>
      <c r="K52" s="68"/>
      <c r="L52" s="68"/>
      <c r="M52" s="68"/>
      <c r="N52" s="68"/>
      <c r="O52" s="68"/>
      <c r="P52" s="68"/>
      <c r="Q52" s="68"/>
    </row>
    <row r="53" spans="1:17" x14ac:dyDescent="0.2">
      <c r="A53" s="72" t="s">
        <v>475</v>
      </c>
      <c r="B53" s="72" t="s">
        <v>90</v>
      </c>
      <c r="C53" s="72" t="s">
        <v>91</v>
      </c>
      <c r="D53" s="72">
        <v>65</v>
      </c>
      <c r="E53" s="72" t="s">
        <v>218</v>
      </c>
      <c r="F53" s="72">
        <v>3</v>
      </c>
      <c r="G53" s="72" t="s">
        <v>219</v>
      </c>
      <c r="H53" s="72" t="s">
        <v>220</v>
      </c>
      <c r="I53" s="72" t="s">
        <v>30</v>
      </c>
      <c r="J53" s="72" t="s">
        <v>31</v>
      </c>
      <c r="L53" s="68"/>
      <c r="M53" s="68"/>
      <c r="N53" s="68"/>
      <c r="O53" s="68"/>
      <c r="P53" s="68"/>
      <c r="Q53" s="68"/>
    </row>
    <row r="54" spans="1:17" x14ac:dyDescent="0.2">
      <c r="A54" s="72" t="s">
        <v>476</v>
      </c>
      <c r="B54" s="72" t="s">
        <v>358</v>
      </c>
      <c r="C54" s="72" t="s">
        <v>359</v>
      </c>
      <c r="D54" s="72">
        <v>65</v>
      </c>
      <c r="E54" s="72" t="s">
        <v>218</v>
      </c>
      <c r="F54" s="72">
        <v>5</v>
      </c>
      <c r="G54" s="72" t="s">
        <v>364</v>
      </c>
      <c r="H54" s="72" t="s">
        <v>365</v>
      </c>
      <c r="I54" s="72" t="s">
        <v>30</v>
      </c>
      <c r="J54" s="72" t="s">
        <v>31</v>
      </c>
      <c r="L54" s="68"/>
      <c r="M54" s="68"/>
      <c r="N54" s="68"/>
      <c r="O54" s="68"/>
      <c r="P54" s="68"/>
      <c r="Q54" s="68"/>
    </row>
    <row r="55" spans="1:17" x14ac:dyDescent="0.2">
      <c r="A55" s="72" t="s">
        <v>477</v>
      </c>
      <c r="B55" s="72" t="s">
        <v>90</v>
      </c>
      <c r="C55" s="72" t="s">
        <v>91</v>
      </c>
      <c r="D55" s="72">
        <v>65</v>
      </c>
      <c r="E55" s="72" t="s">
        <v>84</v>
      </c>
      <c r="F55" s="72">
        <v>15</v>
      </c>
      <c r="G55" s="72" t="s">
        <v>221</v>
      </c>
      <c r="H55" s="72" t="s">
        <v>222</v>
      </c>
      <c r="I55" s="72" t="s">
        <v>30</v>
      </c>
      <c r="J55" s="72" t="s">
        <v>31</v>
      </c>
      <c r="L55" s="68"/>
      <c r="M55" s="68"/>
      <c r="N55" s="68"/>
      <c r="O55" s="68"/>
      <c r="P55" s="68"/>
      <c r="Q55" s="68"/>
    </row>
    <row r="56" spans="1:17" ht="51" x14ac:dyDescent="0.2">
      <c r="A56" s="72" t="s">
        <v>478</v>
      </c>
      <c r="B56" s="72" t="s">
        <v>90</v>
      </c>
      <c r="C56" s="72" t="s">
        <v>91</v>
      </c>
      <c r="D56" s="72">
        <v>65</v>
      </c>
      <c r="E56" s="72" t="s">
        <v>84</v>
      </c>
      <c r="F56" s="72">
        <v>17</v>
      </c>
      <c r="G56" s="72" t="s">
        <v>223</v>
      </c>
      <c r="H56" s="72" t="s">
        <v>224</v>
      </c>
      <c r="I56" s="72" t="s">
        <v>33</v>
      </c>
      <c r="J56" s="72" t="s">
        <v>31</v>
      </c>
      <c r="L56" s="68"/>
      <c r="M56" s="68"/>
      <c r="N56" s="68"/>
      <c r="O56" s="68"/>
      <c r="P56" s="68"/>
      <c r="Q56" s="68"/>
    </row>
    <row r="57" spans="1:17" ht="25.5" x14ac:dyDescent="0.2">
      <c r="A57" s="72" t="s">
        <v>479</v>
      </c>
      <c r="B57" s="72" t="s">
        <v>90</v>
      </c>
      <c r="C57" s="72" t="s">
        <v>91</v>
      </c>
      <c r="D57" s="72">
        <v>66</v>
      </c>
      <c r="E57" s="72" t="s">
        <v>95</v>
      </c>
      <c r="F57" s="72">
        <v>2</v>
      </c>
      <c r="G57" s="72" t="s">
        <v>225</v>
      </c>
      <c r="H57" s="72" t="s">
        <v>222</v>
      </c>
      <c r="I57" s="72" t="s">
        <v>30</v>
      </c>
      <c r="J57" s="72" t="s">
        <v>31</v>
      </c>
      <c r="K57" s="68"/>
      <c r="L57" s="68"/>
      <c r="M57" s="68"/>
      <c r="N57" s="68"/>
      <c r="O57" s="68"/>
      <c r="P57" s="68"/>
      <c r="Q57" s="68"/>
    </row>
    <row r="58" spans="1:17" ht="38.25" x14ac:dyDescent="0.2">
      <c r="A58" s="72" t="s">
        <v>480</v>
      </c>
      <c r="B58" s="72" t="s">
        <v>358</v>
      </c>
      <c r="C58" s="72" t="s">
        <v>359</v>
      </c>
      <c r="D58" s="72">
        <v>66</v>
      </c>
      <c r="E58" s="72" t="s">
        <v>95</v>
      </c>
      <c r="F58" s="72">
        <v>9</v>
      </c>
      <c r="G58" s="72" t="s">
        <v>366</v>
      </c>
      <c r="H58" s="72" t="s">
        <v>367</v>
      </c>
      <c r="I58" s="72" t="s">
        <v>30</v>
      </c>
      <c r="J58" s="72" t="s">
        <v>31</v>
      </c>
      <c r="L58" s="68"/>
      <c r="M58" s="68"/>
      <c r="N58" s="68"/>
      <c r="O58" s="68"/>
      <c r="P58" s="68"/>
      <c r="Q58" s="68"/>
    </row>
    <row r="59" spans="1:17" ht="76.5" x14ac:dyDescent="0.2">
      <c r="A59" s="72" t="s">
        <v>481</v>
      </c>
      <c r="B59" s="72" t="s">
        <v>90</v>
      </c>
      <c r="C59" s="72" t="s">
        <v>91</v>
      </c>
      <c r="D59" s="72">
        <v>66</v>
      </c>
      <c r="E59" s="72" t="s">
        <v>95</v>
      </c>
      <c r="F59" s="72">
        <v>11</v>
      </c>
      <c r="G59" s="72" t="s">
        <v>226</v>
      </c>
      <c r="H59" s="72" t="s">
        <v>227</v>
      </c>
      <c r="I59" s="72" t="s">
        <v>33</v>
      </c>
      <c r="J59" s="72" t="s">
        <v>31</v>
      </c>
      <c r="K59" s="68"/>
      <c r="L59" s="68"/>
      <c r="M59" s="68"/>
      <c r="N59" s="68"/>
      <c r="O59" s="68"/>
      <c r="P59" s="68"/>
      <c r="Q59" s="68"/>
    </row>
    <row r="60" spans="1:17" ht="51" x14ac:dyDescent="0.2">
      <c r="A60" s="72" t="s">
        <v>482</v>
      </c>
      <c r="B60" s="72" t="s">
        <v>90</v>
      </c>
      <c r="C60" s="72" t="s">
        <v>91</v>
      </c>
      <c r="D60" s="72">
        <v>66</v>
      </c>
      <c r="E60" s="72" t="s">
        <v>95</v>
      </c>
      <c r="F60" s="72">
        <v>20</v>
      </c>
      <c r="G60" s="72" t="s">
        <v>228</v>
      </c>
      <c r="H60" s="72" t="s">
        <v>229</v>
      </c>
      <c r="I60" s="72" t="s">
        <v>33</v>
      </c>
      <c r="J60" s="72" t="s">
        <v>31</v>
      </c>
      <c r="K60" s="68"/>
      <c r="L60" s="68"/>
      <c r="M60" s="68"/>
      <c r="N60" s="68"/>
      <c r="O60" s="68"/>
      <c r="P60" s="68"/>
      <c r="Q60" s="68"/>
    </row>
    <row r="61" spans="1:17" x14ac:dyDescent="0.2">
      <c r="A61" s="72" t="s">
        <v>483</v>
      </c>
      <c r="B61" s="72" t="s">
        <v>90</v>
      </c>
      <c r="C61" s="72" t="s">
        <v>91</v>
      </c>
      <c r="D61" s="72">
        <v>66</v>
      </c>
      <c r="E61" s="72" t="s">
        <v>95</v>
      </c>
      <c r="F61" s="72">
        <v>22</v>
      </c>
      <c r="G61" s="72" t="s">
        <v>230</v>
      </c>
      <c r="H61" s="72" t="s">
        <v>231</v>
      </c>
      <c r="I61" s="72" t="s">
        <v>30</v>
      </c>
      <c r="J61" s="72" t="s">
        <v>31</v>
      </c>
      <c r="K61" s="68"/>
      <c r="L61" s="68"/>
      <c r="M61" s="68"/>
      <c r="N61" s="68"/>
      <c r="O61" s="68"/>
      <c r="P61" s="68"/>
      <c r="Q61" s="68"/>
    </row>
    <row r="62" spans="1:17" x14ac:dyDescent="0.2">
      <c r="A62" s="72" t="s">
        <v>484</v>
      </c>
      <c r="B62" s="72" t="s">
        <v>90</v>
      </c>
      <c r="C62" s="72" t="s">
        <v>91</v>
      </c>
      <c r="D62" s="72">
        <v>66</v>
      </c>
      <c r="E62" s="72" t="s">
        <v>95</v>
      </c>
      <c r="F62" s="72">
        <v>22</v>
      </c>
      <c r="G62" s="72" t="s">
        <v>232</v>
      </c>
      <c r="H62" s="72" t="s">
        <v>233</v>
      </c>
      <c r="I62" s="72" t="s">
        <v>30</v>
      </c>
      <c r="J62" s="72" t="s">
        <v>31</v>
      </c>
      <c r="K62" s="68"/>
      <c r="L62" s="68"/>
      <c r="M62" s="68"/>
      <c r="N62" s="68"/>
      <c r="O62" s="68"/>
      <c r="P62" s="68"/>
      <c r="Q62" s="68"/>
    </row>
    <row r="63" spans="1:17" ht="25.5" x14ac:dyDescent="0.2">
      <c r="A63" s="72" t="s">
        <v>485</v>
      </c>
      <c r="B63" s="72" t="s">
        <v>358</v>
      </c>
      <c r="C63" s="72" t="s">
        <v>359</v>
      </c>
      <c r="D63" s="72">
        <v>67</v>
      </c>
      <c r="E63" s="71" t="s">
        <v>96</v>
      </c>
      <c r="F63" s="72">
        <v>6</v>
      </c>
      <c r="G63" s="72" t="s">
        <v>368</v>
      </c>
      <c r="H63" s="72" t="s">
        <v>369</v>
      </c>
      <c r="I63" s="72" t="s">
        <v>30</v>
      </c>
      <c r="J63" s="72" t="s">
        <v>31</v>
      </c>
      <c r="K63" s="68"/>
      <c r="L63" s="68"/>
      <c r="M63" s="68"/>
      <c r="N63" s="68"/>
      <c r="O63" s="68"/>
      <c r="P63" s="68"/>
      <c r="Q63" s="68"/>
    </row>
    <row r="64" spans="1:17" ht="51" x14ac:dyDescent="0.2">
      <c r="A64" s="72" t="s">
        <v>486</v>
      </c>
      <c r="B64" s="72" t="s">
        <v>358</v>
      </c>
      <c r="C64" s="72" t="s">
        <v>359</v>
      </c>
      <c r="D64" s="72">
        <v>67</v>
      </c>
      <c r="E64" s="71" t="s">
        <v>96</v>
      </c>
      <c r="F64" s="72">
        <v>16</v>
      </c>
      <c r="G64" s="72" t="s">
        <v>366</v>
      </c>
      <c r="H64" s="72" t="s">
        <v>370</v>
      </c>
      <c r="I64" s="72" t="s">
        <v>30</v>
      </c>
      <c r="J64" s="72" t="s">
        <v>31</v>
      </c>
      <c r="K64" s="68"/>
      <c r="L64" s="68"/>
      <c r="M64" s="68"/>
      <c r="N64" s="68"/>
      <c r="O64" s="68"/>
      <c r="P64" s="68"/>
      <c r="Q64" s="68"/>
    </row>
    <row r="65" spans="1:17" x14ac:dyDescent="0.2">
      <c r="A65" s="72" t="s">
        <v>487</v>
      </c>
      <c r="B65" s="72" t="s">
        <v>90</v>
      </c>
      <c r="C65" s="72" t="s">
        <v>91</v>
      </c>
      <c r="D65" s="72">
        <v>68</v>
      </c>
      <c r="E65" s="72" t="s">
        <v>96</v>
      </c>
      <c r="F65" s="72">
        <v>1</v>
      </c>
      <c r="G65" s="72" t="s">
        <v>234</v>
      </c>
      <c r="H65" s="72" t="s">
        <v>235</v>
      </c>
      <c r="I65" s="72" t="s">
        <v>30</v>
      </c>
      <c r="J65" s="72" t="s">
        <v>31</v>
      </c>
      <c r="K65" s="68"/>
      <c r="L65" s="68"/>
      <c r="M65" s="68"/>
      <c r="N65" s="68"/>
      <c r="O65" s="68"/>
      <c r="P65" s="68"/>
      <c r="Q65" s="68"/>
    </row>
    <row r="66" spans="1:17" ht="38.25" x14ac:dyDescent="0.2">
      <c r="A66" s="72" t="s">
        <v>488</v>
      </c>
      <c r="B66" s="72" t="s">
        <v>358</v>
      </c>
      <c r="C66" s="72" t="s">
        <v>359</v>
      </c>
      <c r="D66" s="72">
        <v>68</v>
      </c>
      <c r="E66" s="72" t="s">
        <v>96</v>
      </c>
      <c r="F66" s="72">
        <v>8</v>
      </c>
      <c r="G66" s="70" t="s">
        <v>366</v>
      </c>
      <c r="H66" s="72" t="s">
        <v>371</v>
      </c>
      <c r="I66" s="72" t="s">
        <v>30</v>
      </c>
      <c r="J66" s="72" t="s">
        <v>31</v>
      </c>
      <c r="K66" s="68"/>
      <c r="L66" s="68"/>
      <c r="M66" s="68"/>
      <c r="N66" s="68"/>
      <c r="O66" s="68"/>
      <c r="P66" s="68"/>
      <c r="Q66" s="68"/>
    </row>
    <row r="67" spans="1:17" ht="38.25" x14ac:dyDescent="0.2">
      <c r="A67" s="72" t="s">
        <v>489</v>
      </c>
      <c r="B67" s="72" t="s">
        <v>358</v>
      </c>
      <c r="C67" s="72" t="s">
        <v>359</v>
      </c>
      <c r="D67" s="72">
        <v>69</v>
      </c>
      <c r="E67" s="72" t="s">
        <v>85</v>
      </c>
      <c r="F67" s="72">
        <v>6</v>
      </c>
      <c r="G67" s="70" t="s">
        <v>366</v>
      </c>
      <c r="H67" s="72" t="s">
        <v>372</v>
      </c>
      <c r="I67" s="72" t="s">
        <v>30</v>
      </c>
      <c r="J67" s="72" t="s">
        <v>31</v>
      </c>
      <c r="L67" s="68"/>
      <c r="M67" s="68"/>
      <c r="N67" s="68"/>
      <c r="O67" s="68"/>
      <c r="P67" s="68"/>
      <c r="Q67" s="68"/>
    </row>
    <row r="68" spans="1:17" ht="51" x14ac:dyDescent="0.2">
      <c r="A68" s="72" t="s">
        <v>490</v>
      </c>
      <c r="B68" s="72" t="s">
        <v>358</v>
      </c>
      <c r="C68" s="72" t="s">
        <v>359</v>
      </c>
      <c r="D68" s="72">
        <v>69</v>
      </c>
      <c r="E68" s="72" t="s">
        <v>85</v>
      </c>
      <c r="F68" s="72">
        <v>13</v>
      </c>
      <c r="G68" s="70" t="s">
        <v>366</v>
      </c>
      <c r="H68" s="72" t="s">
        <v>373</v>
      </c>
      <c r="I68" s="72" t="s">
        <v>30</v>
      </c>
      <c r="J68" s="72" t="s">
        <v>31</v>
      </c>
      <c r="L68" s="68"/>
      <c r="M68" s="68"/>
      <c r="N68" s="68"/>
      <c r="O68" s="68"/>
      <c r="P68" s="68"/>
      <c r="Q68" s="68"/>
    </row>
    <row r="69" spans="1:17" x14ac:dyDescent="0.2">
      <c r="A69" s="72" t="s">
        <v>491</v>
      </c>
      <c r="B69" s="72" t="s">
        <v>358</v>
      </c>
      <c r="C69" s="72" t="s">
        <v>359</v>
      </c>
      <c r="D69" s="72">
        <v>70</v>
      </c>
      <c r="E69" s="72" t="s">
        <v>86</v>
      </c>
      <c r="F69" s="72">
        <v>1</v>
      </c>
      <c r="G69" s="72" t="s">
        <v>374</v>
      </c>
      <c r="H69" s="72" t="s">
        <v>375</v>
      </c>
      <c r="I69" s="72" t="s">
        <v>30</v>
      </c>
      <c r="J69" s="72" t="s">
        <v>31</v>
      </c>
      <c r="L69" s="68"/>
      <c r="M69" s="68"/>
      <c r="N69" s="68"/>
      <c r="O69" s="68"/>
      <c r="P69" s="68"/>
      <c r="Q69" s="68"/>
    </row>
    <row r="70" spans="1:17" x14ac:dyDescent="0.2">
      <c r="A70" s="72" t="s">
        <v>492</v>
      </c>
      <c r="B70" s="72" t="s">
        <v>358</v>
      </c>
      <c r="C70" s="72" t="s">
        <v>359</v>
      </c>
      <c r="D70" s="72">
        <v>70</v>
      </c>
      <c r="E70" s="72" t="s">
        <v>86</v>
      </c>
      <c r="F70" s="72">
        <v>7</v>
      </c>
      <c r="G70" s="72" t="s">
        <v>376</v>
      </c>
      <c r="H70" s="72" t="s">
        <v>377</v>
      </c>
      <c r="I70" s="72" t="s">
        <v>30</v>
      </c>
      <c r="J70" s="72" t="s">
        <v>31</v>
      </c>
      <c r="K70" s="68"/>
      <c r="L70" s="68"/>
      <c r="M70" s="68"/>
      <c r="N70" s="68"/>
      <c r="O70" s="68"/>
      <c r="P70" s="68"/>
      <c r="Q70" s="68"/>
    </row>
    <row r="71" spans="1:17" ht="38.25" x14ac:dyDescent="0.2">
      <c r="A71" s="72" t="s">
        <v>493</v>
      </c>
      <c r="B71" s="72" t="s">
        <v>358</v>
      </c>
      <c r="C71" s="72" t="s">
        <v>359</v>
      </c>
      <c r="D71" s="72">
        <v>70</v>
      </c>
      <c r="E71" s="72" t="s">
        <v>86</v>
      </c>
      <c r="F71" s="69">
        <v>8</v>
      </c>
      <c r="G71" s="70" t="s">
        <v>366</v>
      </c>
      <c r="H71" s="69" t="s">
        <v>378</v>
      </c>
      <c r="I71" s="69" t="s">
        <v>30</v>
      </c>
      <c r="J71" s="72" t="s">
        <v>31</v>
      </c>
      <c r="K71" s="68"/>
      <c r="L71" s="68"/>
      <c r="M71" s="68"/>
      <c r="N71" s="68"/>
      <c r="O71" s="68"/>
      <c r="P71" s="68"/>
      <c r="Q71" s="68"/>
    </row>
    <row r="72" spans="1:17" ht="25.5" x14ac:dyDescent="0.2">
      <c r="A72" s="72" t="s">
        <v>494</v>
      </c>
      <c r="B72" s="72" t="s">
        <v>90</v>
      </c>
      <c r="C72" s="72" t="s">
        <v>91</v>
      </c>
      <c r="D72" s="72">
        <v>70</v>
      </c>
      <c r="E72" s="72" t="s">
        <v>86</v>
      </c>
      <c r="F72" s="72">
        <v>10</v>
      </c>
      <c r="G72" s="72" t="s">
        <v>236</v>
      </c>
      <c r="H72" s="72" t="s">
        <v>237</v>
      </c>
      <c r="I72" s="72" t="s">
        <v>33</v>
      </c>
      <c r="J72" s="72" t="s">
        <v>31</v>
      </c>
      <c r="K72" s="68"/>
      <c r="L72" s="68"/>
      <c r="M72" s="68"/>
      <c r="N72" s="68"/>
      <c r="O72" s="68"/>
      <c r="P72" s="68"/>
      <c r="Q72" s="68"/>
    </row>
    <row r="73" spans="1:17" ht="51" x14ac:dyDescent="0.2">
      <c r="A73" s="72" t="s">
        <v>495</v>
      </c>
      <c r="B73" s="72" t="s">
        <v>358</v>
      </c>
      <c r="C73" s="72" t="s">
        <v>359</v>
      </c>
      <c r="D73" s="72">
        <v>70</v>
      </c>
      <c r="E73" s="72" t="s">
        <v>86</v>
      </c>
      <c r="F73" s="69">
        <v>16</v>
      </c>
      <c r="G73" s="70" t="s">
        <v>366</v>
      </c>
      <c r="H73" s="69" t="s">
        <v>379</v>
      </c>
      <c r="I73" s="69" t="s">
        <v>30</v>
      </c>
      <c r="J73" s="72" t="s">
        <v>31</v>
      </c>
      <c r="K73" s="68"/>
      <c r="L73" s="68"/>
      <c r="M73" s="68"/>
      <c r="N73" s="68"/>
      <c r="O73" s="68"/>
      <c r="P73" s="68"/>
      <c r="Q73" s="68"/>
    </row>
    <row r="74" spans="1:17" ht="51" x14ac:dyDescent="0.2">
      <c r="A74" s="72" t="s">
        <v>496</v>
      </c>
      <c r="B74" s="72" t="s">
        <v>358</v>
      </c>
      <c r="C74" s="72" t="s">
        <v>359</v>
      </c>
      <c r="D74" s="69">
        <v>70</v>
      </c>
      <c r="E74" s="72" t="s">
        <v>86</v>
      </c>
      <c r="F74" s="69">
        <v>20</v>
      </c>
      <c r="G74" s="70" t="s">
        <v>366</v>
      </c>
      <c r="H74" s="69" t="s">
        <v>380</v>
      </c>
      <c r="I74" s="69" t="s">
        <v>30</v>
      </c>
      <c r="J74" s="72" t="s">
        <v>31</v>
      </c>
      <c r="L74" s="68"/>
      <c r="M74" s="68"/>
      <c r="N74" s="68"/>
      <c r="O74" s="68"/>
      <c r="P74" s="68"/>
      <c r="Q74" s="68"/>
    </row>
    <row r="75" spans="1:17" ht="178.5" x14ac:dyDescent="0.2">
      <c r="A75" s="72" t="s">
        <v>497</v>
      </c>
      <c r="B75" s="72" t="s">
        <v>90</v>
      </c>
      <c r="C75" s="72" t="s">
        <v>91</v>
      </c>
      <c r="D75" s="72">
        <v>71</v>
      </c>
      <c r="E75" s="72" t="s">
        <v>86</v>
      </c>
      <c r="F75" s="72">
        <v>2</v>
      </c>
      <c r="G75" s="72" t="s">
        <v>238</v>
      </c>
      <c r="H75" s="72" t="s">
        <v>239</v>
      </c>
      <c r="I75" s="72" t="s">
        <v>33</v>
      </c>
      <c r="J75" s="72" t="s">
        <v>31</v>
      </c>
      <c r="K75" s="68"/>
      <c r="L75" s="68"/>
      <c r="M75" s="68"/>
      <c r="N75" s="68"/>
      <c r="O75" s="68"/>
      <c r="P75" s="68"/>
      <c r="Q75" s="68"/>
    </row>
    <row r="76" spans="1:17" ht="25.5" x14ac:dyDescent="0.2">
      <c r="A76" s="72" t="s">
        <v>498</v>
      </c>
      <c r="B76" s="72" t="s">
        <v>358</v>
      </c>
      <c r="C76" s="72" t="s">
        <v>359</v>
      </c>
      <c r="D76" s="69">
        <v>71</v>
      </c>
      <c r="E76" s="72" t="s">
        <v>97</v>
      </c>
      <c r="F76" s="69">
        <v>6</v>
      </c>
      <c r="G76" s="69" t="s">
        <v>381</v>
      </c>
      <c r="H76" s="69" t="s">
        <v>382</v>
      </c>
      <c r="I76" s="69" t="s">
        <v>30</v>
      </c>
      <c r="J76" s="72" t="s">
        <v>31</v>
      </c>
      <c r="K76" s="68"/>
      <c r="L76" s="68"/>
      <c r="M76" s="68"/>
      <c r="N76" s="68"/>
      <c r="O76" s="68"/>
      <c r="P76" s="68"/>
      <c r="Q76" s="68"/>
    </row>
    <row r="77" spans="1:17" ht="25.5" x14ac:dyDescent="0.2">
      <c r="A77" s="72" t="s">
        <v>499</v>
      </c>
      <c r="B77" s="64" t="s">
        <v>166</v>
      </c>
      <c r="C77" s="72" t="s">
        <v>359</v>
      </c>
      <c r="D77" s="69">
        <v>71</v>
      </c>
      <c r="E77" s="72" t="s">
        <v>97</v>
      </c>
      <c r="F77" s="69">
        <v>7</v>
      </c>
      <c r="G77" s="72" t="s">
        <v>383</v>
      </c>
      <c r="H77" s="72" t="s">
        <v>369</v>
      </c>
      <c r="I77" s="69" t="s">
        <v>30</v>
      </c>
      <c r="J77" s="72" t="s">
        <v>31</v>
      </c>
      <c r="K77" s="68"/>
      <c r="L77" s="68"/>
      <c r="M77" s="68"/>
      <c r="N77" s="68"/>
      <c r="O77" s="68"/>
      <c r="P77" s="68"/>
      <c r="Q77" s="68"/>
    </row>
    <row r="78" spans="1:17" ht="51" x14ac:dyDescent="0.2">
      <c r="A78" s="72" t="s">
        <v>500</v>
      </c>
      <c r="B78" s="72" t="s">
        <v>358</v>
      </c>
      <c r="C78" s="72" t="s">
        <v>359</v>
      </c>
      <c r="D78" s="69">
        <v>72</v>
      </c>
      <c r="E78" s="69" t="s">
        <v>97</v>
      </c>
      <c r="F78" s="69">
        <v>7</v>
      </c>
      <c r="G78" s="70" t="s">
        <v>366</v>
      </c>
      <c r="H78" s="69" t="s">
        <v>384</v>
      </c>
      <c r="I78" s="69" t="s">
        <v>30</v>
      </c>
      <c r="J78" s="72" t="s">
        <v>31</v>
      </c>
      <c r="K78" s="68"/>
      <c r="L78" s="68"/>
      <c r="M78" s="68"/>
      <c r="N78" s="68"/>
      <c r="O78" s="68"/>
      <c r="P78" s="68"/>
      <c r="Q78" s="68"/>
    </row>
    <row r="79" spans="1:17" ht="38.25" x14ac:dyDescent="0.2">
      <c r="A79" s="72" t="s">
        <v>501</v>
      </c>
      <c r="B79" s="72" t="s">
        <v>358</v>
      </c>
      <c r="C79" s="72" t="s">
        <v>359</v>
      </c>
      <c r="D79" s="69">
        <v>72</v>
      </c>
      <c r="E79" s="69" t="s">
        <v>97</v>
      </c>
      <c r="F79" s="69">
        <v>10</v>
      </c>
      <c r="G79" s="70" t="s">
        <v>366</v>
      </c>
      <c r="H79" s="69" t="s">
        <v>385</v>
      </c>
      <c r="I79" s="69" t="s">
        <v>30</v>
      </c>
      <c r="J79" s="72" t="s">
        <v>31</v>
      </c>
      <c r="M79" s="68"/>
      <c r="N79" s="68"/>
      <c r="O79" s="68"/>
      <c r="P79" s="68"/>
      <c r="Q79" s="68"/>
    </row>
    <row r="80" spans="1:17" ht="38.25" x14ac:dyDescent="0.2">
      <c r="A80" s="72" t="s">
        <v>502</v>
      </c>
      <c r="B80" s="72" t="s">
        <v>358</v>
      </c>
      <c r="C80" s="72" t="s">
        <v>359</v>
      </c>
      <c r="D80" s="69">
        <v>72</v>
      </c>
      <c r="E80" s="69" t="s">
        <v>97</v>
      </c>
      <c r="F80" s="72">
        <v>12</v>
      </c>
      <c r="G80" s="70" t="s">
        <v>366</v>
      </c>
      <c r="H80" s="72" t="s">
        <v>386</v>
      </c>
      <c r="I80" s="72" t="s">
        <v>30</v>
      </c>
      <c r="J80" s="72" t="s">
        <v>31</v>
      </c>
      <c r="K80" s="68"/>
      <c r="L80" s="68"/>
      <c r="M80" s="68"/>
      <c r="N80" s="68"/>
      <c r="O80" s="68"/>
      <c r="P80" s="68"/>
      <c r="Q80" s="68"/>
    </row>
    <row r="81" spans="1:17" ht="25.5" x14ac:dyDescent="0.2">
      <c r="A81" s="72" t="s">
        <v>503</v>
      </c>
      <c r="B81" s="72" t="s">
        <v>358</v>
      </c>
      <c r="C81" s="72" t="s">
        <v>359</v>
      </c>
      <c r="D81" s="69">
        <v>72</v>
      </c>
      <c r="E81" s="69" t="s">
        <v>97</v>
      </c>
      <c r="F81" s="72">
        <v>13</v>
      </c>
      <c r="G81" s="70" t="s">
        <v>366</v>
      </c>
      <c r="H81" s="72" t="s">
        <v>387</v>
      </c>
      <c r="I81" s="72" t="s">
        <v>30</v>
      </c>
      <c r="J81" s="72" t="s">
        <v>31</v>
      </c>
      <c r="K81" s="68"/>
      <c r="L81" s="68"/>
      <c r="M81" s="68"/>
      <c r="N81" s="68"/>
      <c r="O81" s="68"/>
      <c r="P81" s="68"/>
      <c r="Q81" s="68"/>
    </row>
    <row r="82" spans="1:17" x14ac:dyDescent="0.2">
      <c r="A82" s="72" t="s">
        <v>504</v>
      </c>
      <c r="B82" s="72" t="s">
        <v>90</v>
      </c>
      <c r="C82" s="72" t="s">
        <v>91</v>
      </c>
      <c r="D82" s="72">
        <v>72</v>
      </c>
      <c r="E82" s="72" t="s">
        <v>97</v>
      </c>
      <c r="F82" s="72">
        <v>17</v>
      </c>
      <c r="G82" s="72" t="s">
        <v>240</v>
      </c>
      <c r="H82" s="72" t="s">
        <v>241</v>
      </c>
      <c r="I82" s="72" t="s">
        <v>30</v>
      </c>
      <c r="J82" s="72" t="s">
        <v>31</v>
      </c>
      <c r="K82" s="68"/>
      <c r="L82" s="68"/>
      <c r="M82" s="68"/>
      <c r="N82" s="68"/>
      <c r="O82" s="68"/>
      <c r="P82" s="68"/>
      <c r="Q82" s="68"/>
    </row>
    <row r="83" spans="1:17" ht="25.5" x14ac:dyDescent="0.2">
      <c r="A83" s="72" t="s">
        <v>505</v>
      </c>
      <c r="B83" s="72" t="s">
        <v>90</v>
      </c>
      <c r="C83" s="72" t="s">
        <v>91</v>
      </c>
      <c r="D83" s="72">
        <v>72</v>
      </c>
      <c r="E83" s="72" t="s">
        <v>97</v>
      </c>
      <c r="F83" s="72">
        <v>18</v>
      </c>
      <c r="G83" s="72" t="s">
        <v>242</v>
      </c>
      <c r="H83" s="72" t="s">
        <v>243</v>
      </c>
      <c r="I83" s="72" t="s">
        <v>30</v>
      </c>
      <c r="J83" s="72" t="s">
        <v>31</v>
      </c>
      <c r="K83" s="68"/>
      <c r="L83" s="68"/>
      <c r="M83" s="68"/>
      <c r="N83" s="68"/>
      <c r="O83" s="68"/>
      <c r="P83" s="68"/>
      <c r="Q83" s="68"/>
    </row>
    <row r="84" spans="1:17" ht="38.25" x14ac:dyDescent="0.2">
      <c r="A84" s="72" t="s">
        <v>506</v>
      </c>
      <c r="B84" s="72" t="s">
        <v>358</v>
      </c>
      <c r="C84" s="72" t="s">
        <v>359</v>
      </c>
      <c r="D84" s="69">
        <v>72</v>
      </c>
      <c r="E84" s="69" t="s">
        <v>97</v>
      </c>
      <c r="F84" s="72">
        <v>18</v>
      </c>
      <c r="G84" s="72" t="s">
        <v>388</v>
      </c>
      <c r="H84" s="72" t="s">
        <v>389</v>
      </c>
      <c r="I84" s="72" t="s">
        <v>30</v>
      </c>
      <c r="J84" s="72" t="s">
        <v>31</v>
      </c>
      <c r="K84" s="68"/>
      <c r="L84" s="68"/>
      <c r="M84" s="68"/>
      <c r="N84" s="68"/>
      <c r="O84" s="68"/>
      <c r="P84" s="68"/>
      <c r="Q84" s="68"/>
    </row>
    <row r="85" spans="1:17" ht="38.25" x14ac:dyDescent="0.2">
      <c r="A85" s="72" t="s">
        <v>507</v>
      </c>
      <c r="B85" s="72" t="s">
        <v>358</v>
      </c>
      <c r="C85" s="72" t="s">
        <v>359</v>
      </c>
      <c r="D85" s="69">
        <v>72</v>
      </c>
      <c r="E85" s="69" t="s">
        <v>97</v>
      </c>
      <c r="F85" s="72">
        <v>19</v>
      </c>
      <c r="G85" s="72" t="s">
        <v>388</v>
      </c>
      <c r="H85" s="72" t="s">
        <v>390</v>
      </c>
      <c r="I85" s="72" t="s">
        <v>30</v>
      </c>
      <c r="J85" s="72" t="s">
        <v>31</v>
      </c>
      <c r="K85" s="68"/>
      <c r="L85" s="68"/>
      <c r="M85" s="68"/>
      <c r="N85" s="68"/>
      <c r="O85" s="68"/>
      <c r="P85" s="68"/>
      <c r="Q85" s="68"/>
    </row>
    <row r="86" spans="1:17" ht="25.5" x14ac:dyDescent="0.2">
      <c r="A86" s="72" t="s">
        <v>508</v>
      </c>
      <c r="B86" s="72" t="s">
        <v>90</v>
      </c>
      <c r="C86" s="72" t="s">
        <v>91</v>
      </c>
      <c r="D86" s="72">
        <v>73</v>
      </c>
      <c r="E86" s="72" t="s">
        <v>98</v>
      </c>
      <c r="F86" s="72">
        <v>8</v>
      </c>
      <c r="G86" s="72" t="s">
        <v>244</v>
      </c>
      <c r="H86" s="72" t="s">
        <v>245</v>
      </c>
      <c r="I86" s="72" t="s">
        <v>30</v>
      </c>
      <c r="J86" s="72" t="s">
        <v>31</v>
      </c>
      <c r="L86" s="68"/>
      <c r="M86" s="68"/>
      <c r="N86" s="68"/>
      <c r="O86" s="68"/>
      <c r="P86" s="68"/>
      <c r="Q86" s="68"/>
    </row>
    <row r="87" spans="1:17" ht="25.5" x14ac:dyDescent="0.2">
      <c r="A87" s="72" t="s">
        <v>509</v>
      </c>
      <c r="B87" s="72" t="s">
        <v>90</v>
      </c>
      <c r="C87" s="72" t="s">
        <v>91</v>
      </c>
      <c r="D87" s="72">
        <v>74</v>
      </c>
      <c r="E87" s="72" t="s">
        <v>98</v>
      </c>
      <c r="F87" s="72">
        <v>8</v>
      </c>
      <c r="G87" s="72" t="s">
        <v>244</v>
      </c>
      <c r="H87" s="72" t="s">
        <v>245</v>
      </c>
      <c r="I87" s="72" t="s">
        <v>30</v>
      </c>
      <c r="J87" s="72" t="s">
        <v>31</v>
      </c>
      <c r="L87" s="68"/>
      <c r="M87" s="68"/>
      <c r="N87" s="68"/>
      <c r="O87" s="68"/>
      <c r="P87" s="68"/>
      <c r="Q87" s="68"/>
    </row>
    <row r="88" spans="1:17" ht="267.75" x14ac:dyDescent="0.2">
      <c r="A88" s="72" t="s">
        <v>510</v>
      </c>
      <c r="B88" s="47" t="s">
        <v>48</v>
      </c>
      <c r="C88" s="47" t="s">
        <v>49</v>
      </c>
      <c r="D88" s="47">
        <v>77</v>
      </c>
      <c r="E88" s="47" t="s">
        <v>82</v>
      </c>
      <c r="F88" s="47">
        <v>9</v>
      </c>
      <c r="G88" s="49" t="s">
        <v>351</v>
      </c>
      <c r="H88" s="49" t="s">
        <v>352</v>
      </c>
      <c r="I88" s="47" t="s">
        <v>33</v>
      </c>
      <c r="J88" s="72" t="s">
        <v>31</v>
      </c>
      <c r="L88" s="68"/>
      <c r="M88" s="68"/>
      <c r="N88" s="68"/>
      <c r="O88" s="68"/>
      <c r="P88" s="68"/>
      <c r="Q88" s="68"/>
    </row>
    <row r="89" spans="1:17" ht="165.75" x14ac:dyDescent="0.2">
      <c r="A89" s="72" t="s">
        <v>511</v>
      </c>
      <c r="B89" s="47" t="s">
        <v>48</v>
      </c>
      <c r="C89" s="47" t="s">
        <v>49</v>
      </c>
      <c r="D89" s="47">
        <v>77</v>
      </c>
      <c r="E89" s="47" t="s">
        <v>82</v>
      </c>
      <c r="F89" s="47">
        <v>9</v>
      </c>
      <c r="G89" s="49" t="s">
        <v>353</v>
      </c>
      <c r="H89" s="49" t="s">
        <v>354</v>
      </c>
      <c r="I89" s="47" t="s">
        <v>33</v>
      </c>
      <c r="J89" s="72" t="s">
        <v>31</v>
      </c>
      <c r="L89" s="68"/>
      <c r="M89" s="68"/>
      <c r="N89" s="68"/>
      <c r="O89" s="68"/>
      <c r="P89" s="68"/>
      <c r="Q89" s="68"/>
    </row>
    <row r="90" spans="1:17" ht="25.5" x14ac:dyDescent="0.2">
      <c r="A90" s="72" t="s">
        <v>512</v>
      </c>
      <c r="B90" s="72" t="s">
        <v>90</v>
      </c>
      <c r="C90" s="72" t="s">
        <v>91</v>
      </c>
      <c r="D90" s="72">
        <v>80</v>
      </c>
      <c r="E90" s="72" t="s">
        <v>98</v>
      </c>
      <c r="F90" s="72">
        <v>6</v>
      </c>
      <c r="G90" s="72" t="s">
        <v>244</v>
      </c>
      <c r="H90" s="72" t="s">
        <v>245</v>
      </c>
      <c r="I90" s="72" t="s">
        <v>30</v>
      </c>
      <c r="J90" s="72" t="s">
        <v>31</v>
      </c>
      <c r="K90" s="68"/>
      <c r="L90" s="68"/>
      <c r="M90" s="68"/>
      <c r="N90" s="68"/>
      <c r="O90" s="68"/>
      <c r="P90" s="68"/>
      <c r="Q90" s="68"/>
    </row>
    <row r="91" spans="1:17" ht="25.5" x14ac:dyDescent="0.2">
      <c r="A91" s="72" t="s">
        <v>513</v>
      </c>
      <c r="B91" s="72" t="s">
        <v>100</v>
      </c>
      <c r="C91" s="72" t="s">
        <v>101</v>
      </c>
      <c r="D91" s="72">
        <v>84</v>
      </c>
      <c r="E91" s="72" t="s">
        <v>87</v>
      </c>
      <c r="F91" s="72">
        <v>11</v>
      </c>
      <c r="G91" s="72" t="s">
        <v>320</v>
      </c>
      <c r="H91" s="72" t="s">
        <v>321</v>
      </c>
      <c r="I91" s="72" t="s">
        <v>30</v>
      </c>
      <c r="J91" s="72" t="s">
        <v>31</v>
      </c>
      <c r="K91" s="68"/>
      <c r="L91" s="68"/>
      <c r="M91" s="68"/>
      <c r="N91" s="68"/>
      <c r="O91" s="68"/>
      <c r="P91" s="68"/>
      <c r="Q91" s="68"/>
    </row>
    <row r="92" spans="1:17" x14ac:dyDescent="0.2">
      <c r="A92" s="72" t="s">
        <v>514</v>
      </c>
      <c r="B92" s="72" t="s">
        <v>100</v>
      </c>
      <c r="C92" s="72" t="s">
        <v>101</v>
      </c>
      <c r="D92" s="72">
        <v>86</v>
      </c>
      <c r="E92" s="72" t="s">
        <v>44</v>
      </c>
      <c r="F92" s="72">
        <v>1</v>
      </c>
      <c r="G92" s="72" t="s">
        <v>340</v>
      </c>
      <c r="H92" s="72" t="s">
        <v>324</v>
      </c>
      <c r="I92" s="72" t="s">
        <v>30</v>
      </c>
      <c r="J92" s="72" t="s">
        <v>31</v>
      </c>
      <c r="K92" s="68"/>
      <c r="L92" s="68"/>
      <c r="M92" s="68"/>
      <c r="N92" s="68"/>
      <c r="O92" s="68"/>
      <c r="P92" s="68"/>
      <c r="Q92" s="68"/>
    </row>
    <row r="93" spans="1:17" ht="63.75" x14ac:dyDescent="0.2">
      <c r="A93" s="72" t="s">
        <v>515</v>
      </c>
      <c r="B93" s="72" t="s">
        <v>100</v>
      </c>
      <c r="C93" s="72" t="s">
        <v>101</v>
      </c>
      <c r="D93" s="72">
        <v>86</v>
      </c>
      <c r="E93" s="72" t="s">
        <v>44</v>
      </c>
      <c r="F93" s="72">
        <v>2</v>
      </c>
      <c r="G93" s="72" t="s">
        <v>341</v>
      </c>
      <c r="H93" s="72" t="s">
        <v>342</v>
      </c>
      <c r="I93" s="72" t="s">
        <v>33</v>
      </c>
      <c r="J93" s="72" t="s">
        <v>31</v>
      </c>
      <c r="K93" s="68"/>
      <c r="L93" s="68"/>
      <c r="M93" s="68"/>
      <c r="N93" s="68"/>
      <c r="O93" s="68"/>
      <c r="P93" s="68"/>
      <c r="Q93" s="68"/>
    </row>
    <row r="94" spans="1:17" ht="25.5" x14ac:dyDescent="0.2">
      <c r="A94" s="72" t="s">
        <v>516</v>
      </c>
      <c r="B94" s="48" t="s">
        <v>107</v>
      </c>
      <c r="C94" s="48" t="s">
        <v>108</v>
      </c>
      <c r="D94" s="72">
        <v>86</v>
      </c>
      <c r="E94" s="72" t="s">
        <v>44</v>
      </c>
      <c r="F94" s="72">
        <v>3</v>
      </c>
      <c r="G94" s="72" t="s">
        <v>128</v>
      </c>
      <c r="H94" s="72" t="s">
        <v>129</v>
      </c>
      <c r="I94" s="72" t="s">
        <v>30</v>
      </c>
      <c r="J94" s="72" t="s">
        <v>31</v>
      </c>
      <c r="K94" s="68"/>
      <c r="L94" s="68"/>
      <c r="M94" s="68"/>
      <c r="N94" s="68"/>
      <c r="O94" s="68"/>
      <c r="P94" s="68"/>
      <c r="Q94" s="68"/>
    </row>
    <row r="95" spans="1:17" x14ac:dyDescent="0.2">
      <c r="A95" s="72" t="s">
        <v>517</v>
      </c>
      <c r="B95" s="48" t="s">
        <v>107</v>
      </c>
      <c r="C95" s="48" t="s">
        <v>108</v>
      </c>
      <c r="D95" s="72">
        <v>92</v>
      </c>
      <c r="E95" s="72" t="s">
        <v>35</v>
      </c>
      <c r="F95" s="72">
        <v>26</v>
      </c>
      <c r="G95" s="72" t="s">
        <v>130</v>
      </c>
      <c r="H95" s="72" t="s">
        <v>131</v>
      </c>
      <c r="I95" s="72" t="s">
        <v>30</v>
      </c>
      <c r="J95" s="72" t="s">
        <v>31</v>
      </c>
      <c r="K95" s="68"/>
      <c r="L95" s="68"/>
      <c r="M95" s="68"/>
      <c r="N95" s="68"/>
      <c r="O95" s="68"/>
      <c r="P95" s="68"/>
      <c r="Q95" s="68"/>
    </row>
    <row r="96" spans="1:17" ht="25.5" x14ac:dyDescent="0.2">
      <c r="A96" s="72" t="s">
        <v>518</v>
      </c>
      <c r="B96" s="72" t="s">
        <v>40</v>
      </c>
      <c r="C96" s="72" t="s">
        <v>39</v>
      </c>
      <c r="D96" s="72">
        <v>93</v>
      </c>
      <c r="E96" s="72" t="s">
        <v>35</v>
      </c>
      <c r="F96" s="72">
        <v>11</v>
      </c>
      <c r="G96" s="72" t="s">
        <v>404</v>
      </c>
      <c r="H96" s="72" t="s">
        <v>405</v>
      </c>
      <c r="I96" s="72" t="s">
        <v>33</v>
      </c>
      <c r="J96" s="72" t="s">
        <v>31</v>
      </c>
      <c r="K96" s="68"/>
      <c r="L96" s="68"/>
      <c r="M96" s="68"/>
      <c r="N96" s="68"/>
      <c r="O96" s="68"/>
      <c r="P96" s="68"/>
      <c r="Q96" s="68"/>
    </row>
    <row r="97" spans="1:17" ht="51" x14ac:dyDescent="0.2">
      <c r="A97" s="72" t="s">
        <v>519</v>
      </c>
      <c r="B97" s="66" t="s">
        <v>90</v>
      </c>
      <c r="C97" s="66" t="s">
        <v>91</v>
      </c>
      <c r="D97" s="66">
        <v>93</v>
      </c>
      <c r="E97" s="66" t="s">
        <v>35</v>
      </c>
      <c r="F97" s="66">
        <v>14</v>
      </c>
      <c r="G97" s="66" t="s">
        <v>246</v>
      </c>
      <c r="H97" s="66" t="s">
        <v>247</v>
      </c>
      <c r="I97" s="66" t="s">
        <v>33</v>
      </c>
      <c r="J97" s="72" t="s">
        <v>31</v>
      </c>
      <c r="K97" s="68"/>
      <c r="L97" s="68"/>
      <c r="M97" s="68"/>
      <c r="N97" s="68"/>
      <c r="O97" s="68"/>
      <c r="P97" s="68"/>
      <c r="Q97" s="68"/>
    </row>
    <row r="98" spans="1:17" ht="25.5" x14ac:dyDescent="0.2">
      <c r="A98" s="72" t="s">
        <v>520</v>
      </c>
      <c r="B98" s="72" t="s">
        <v>40</v>
      </c>
      <c r="C98" s="72" t="s">
        <v>39</v>
      </c>
      <c r="D98" s="72">
        <v>93</v>
      </c>
      <c r="E98" s="72" t="s">
        <v>35</v>
      </c>
      <c r="F98" s="72">
        <v>17</v>
      </c>
      <c r="G98" s="72" t="s">
        <v>404</v>
      </c>
      <c r="H98" s="72" t="s">
        <v>406</v>
      </c>
      <c r="I98" s="72" t="s">
        <v>33</v>
      </c>
      <c r="J98" s="72" t="s">
        <v>31</v>
      </c>
      <c r="K98" s="68"/>
      <c r="L98" s="68"/>
      <c r="M98" s="68"/>
      <c r="N98" s="68"/>
      <c r="O98" s="68"/>
      <c r="P98" s="68"/>
      <c r="Q98" s="68"/>
    </row>
    <row r="99" spans="1:17" ht="51" x14ac:dyDescent="0.2">
      <c r="A99" s="72" t="s">
        <v>521</v>
      </c>
      <c r="B99" s="66" t="s">
        <v>90</v>
      </c>
      <c r="C99" s="66" t="s">
        <v>91</v>
      </c>
      <c r="D99" s="66">
        <v>93</v>
      </c>
      <c r="E99" s="66" t="s">
        <v>35</v>
      </c>
      <c r="F99" s="66">
        <v>20</v>
      </c>
      <c r="G99" s="66" t="s">
        <v>248</v>
      </c>
      <c r="H99" s="66" t="s">
        <v>249</v>
      </c>
      <c r="I99" s="66" t="s">
        <v>33</v>
      </c>
      <c r="J99" s="72" t="s">
        <v>31</v>
      </c>
      <c r="K99" s="68"/>
      <c r="L99" s="68"/>
      <c r="M99" s="68"/>
      <c r="N99" s="68"/>
      <c r="O99" s="68"/>
      <c r="P99" s="68"/>
      <c r="Q99" s="68"/>
    </row>
    <row r="100" spans="1:17" ht="25.5" x14ac:dyDescent="0.2">
      <c r="A100" s="72" t="s">
        <v>522</v>
      </c>
      <c r="B100" s="66" t="s">
        <v>90</v>
      </c>
      <c r="C100" s="66" t="s">
        <v>91</v>
      </c>
      <c r="D100" s="66">
        <v>93</v>
      </c>
      <c r="E100" s="66" t="s">
        <v>35</v>
      </c>
      <c r="F100" s="66">
        <v>22</v>
      </c>
      <c r="G100" s="66" t="s">
        <v>250</v>
      </c>
      <c r="H100" s="66" t="s">
        <v>251</v>
      </c>
      <c r="I100" s="66" t="s">
        <v>30</v>
      </c>
      <c r="J100" s="72" t="s">
        <v>31</v>
      </c>
      <c r="K100" s="68"/>
      <c r="L100" s="68"/>
      <c r="M100" s="68"/>
      <c r="N100" s="68"/>
      <c r="O100" s="68"/>
      <c r="P100" s="68"/>
      <c r="Q100" s="68"/>
    </row>
    <row r="101" spans="1:17" ht="25.5" x14ac:dyDescent="0.2">
      <c r="A101" s="72" t="s">
        <v>523</v>
      </c>
      <c r="B101" s="72" t="s">
        <v>100</v>
      </c>
      <c r="C101" s="72" t="s">
        <v>101</v>
      </c>
      <c r="D101" s="72">
        <v>93</v>
      </c>
      <c r="E101" s="72" t="s">
        <v>35</v>
      </c>
      <c r="F101" s="72">
        <v>25</v>
      </c>
      <c r="G101" s="72" t="s">
        <v>343</v>
      </c>
      <c r="H101" s="72" t="s">
        <v>324</v>
      </c>
      <c r="I101" s="72" t="s">
        <v>33</v>
      </c>
      <c r="J101" s="72" t="s">
        <v>31</v>
      </c>
      <c r="K101" s="68"/>
      <c r="L101" s="68"/>
      <c r="M101" s="68"/>
      <c r="N101" s="68"/>
      <c r="O101" s="68"/>
      <c r="P101" s="68"/>
      <c r="Q101" s="68"/>
    </row>
    <row r="102" spans="1:17" ht="38.25" x14ac:dyDescent="0.2">
      <c r="A102" s="72" t="s">
        <v>524</v>
      </c>
      <c r="B102" s="72" t="s">
        <v>100</v>
      </c>
      <c r="C102" s="72" t="s">
        <v>101</v>
      </c>
      <c r="D102" s="72">
        <v>96</v>
      </c>
      <c r="E102" s="72" t="s">
        <v>51</v>
      </c>
      <c r="F102" s="72">
        <v>4</v>
      </c>
      <c r="G102" s="72" t="s">
        <v>344</v>
      </c>
      <c r="H102" s="72" t="s">
        <v>342</v>
      </c>
      <c r="I102" s="48" t="s">
        <v>33</v>
      </c>
      <c r="J102" s="72" t="s">
        <v>31</v>
      </c>
      <c r="K102" s="68"/>
      <c r="L102" s="68"/>
      <c r="M102" s="68"/>
      <c r="N102" s="68"/>
      <c r="O102" s="68"/>
      <c r="P102" s="68"/>
      <c r="Q102" s="68"/>
    </row>
    <row r="103" spans="1:17" ht="38.25" x14ac:dyDescent="0.2">
      <c r="A103" s="72" t="s">
        <v>525</v>
      </c>
      <c r="B103" s="72" t="s">
        <v>100</v>
      </c>
      <c r="C103" s="72" t="s">
        <v>101</v>
      </c>
      <c r="D103" s="72">
        <v>96</v>
      </c>
      <c r="E103" s="72" t="s">
        <v>51</v>
      </c>
      <c r="F103" s="72" t="s">
        <v>345</v>
      </c>
      <c r="G103" s="72" t="s">
        <v>346</v>
      </c>
      <c r="H103" s="72" t="s">
        <v>324</v>
      </c>
      <c r="I103" s="72" t="s">
        <v>33</v>
      </c>
      <c r="J103" s="72" t="s">
        <v>31</v>
      </c>
      <c r="K103" s="68"/>
      <c r="L103" s="68"/>
      <c r="M103" s="68"/>
      <c r="N103" s="68"/>
      <c r="O103" s="68"/>
      <c r="P103" s="68"/>
      <c r="Q103" s="68"/>
    </row>
    <row r="104" spans="1:17" x14ac:dyDescent="0.2">
      <c r="A104" s="72" t="s">
        <v>526</v>
      </c>
      <c r="B104" s="48" t="s">
        <v>107</v>
      </c>
      <c r="C104" s="48" t="s">
        <v>108</v>
      </c>
      <c r="D104" s="72">
        <v>98</v>
      </c>
      <c r="E104" s="72" t="s">
        <v>132</v>
      </c>
      <c r="F104" s="72">
        <v>5</v>
      </c>
      <c r="G104" s="72" t="s">
        <v>133</v>
      </c>
      <c r="H104" s="72" t="s">
        <v>134</v>
      </c>
      <c r="I104" s="72" t="s">
        <v>33</v>
      </c>
      <c r="J104" s="72" t="s">
        <v>31</v>
      </c>
      <c r="L104" s="68"/>
      <c r="M104" s="68"/>
      <c r="N104" s="68"/>
      <c r="O104" s="68"/>
      <c r="P104" s="68"/>
      <c r="Q104" s="68"/>
    </row>
    <row r="105" spans="1:17" ht="25.5" x14ac:dyDescent="0.2">
      <c r="A105" s="72" t="s">
        <v>527</v>
      </c>
      <c r="B105" s="72" t="s">
        <v>90</v>
      </c>
      <c r="C105" s="72" t="s">
        <v>91</v>
      </c>
      <c r="D105" s="72">
        <v>98</v>
      </c>
      <c r="E105" s="72" t="s">
        <v>132</v>
      </c>
      <c r="F105" s="72">
        <v>5</v>
      </c>
      <c r="G105" s="72" t="s">
        <v>252</v>
      </c>
      <c r="H105" s="72" t="s">
        <v>253</v>
      </c>
      <c r="I105" s="72" t="s">
        <v>30</v>
      </c>
      <c r="J105" s="72" t="s">
        <v>31</v>
      </c>
      <c r="K105" s="68"/>
      <c r="L105" s="68"/>
      <c r="M105" s="68"/>
      <c r="N105" s="68"/>
      <c r="O105" s="68"/>
      <c r="P105" s="68"/>
      <c r="Q105" s="68"/>
    </row>
    <row r="106" spans="1:17" ht="25.5" x14ac:dyDescent="0.2">
      <c r="A106" s="72" t="s">
        <v>528</v>
      </c>
      <c r="B106" s="72" t="s">
        <v>90</v>
      </c>
      <c r="C106" s="72" t="s">
        <v>91</v>
      </c>
      <c r="D106" s="72">
        <v>98</v>
      </c>
      <c r="E106" s="72" t="s">
        <v>132</v>
      </c>
      <c r="F106" s="72">
        <v>8</v>
      </c>
      <c r="G106" s="72" t="s">
        <v>254</v>
      </c>
      <c r="H106" s="72" t="s">
        <v>255</v>
      </c>
      <c r="I106" s="72" t="s">
        <v>30</v>
      </c>
      <c r="J106" s="72" t="s">
        <v>31</v>
      </c>
      <c r="K106" s="68"/>
      <c r="L106" s="68"/>
      <c r="M106" s="68"/>
      <c r="N106" s="68"/>
      <c r="O106" s="68"/>
      <c r="P106" s="68"/>
      <c r="Q106" s="68"/>
    </row>
    <row r="107" spans="1:17" x14ac:dyDescent="0.2">
      <c r="A107" s="72" t="s">
        <v>529</v>
      </c>
      <c r="B107" s="72" t="s">
        <v>358</v>
      </c>
      <c r="C107" s="72" t="s">
        <v>359</v>
      </c>
      <c r="D107" s="69">
        <v>98</v>
      </c>
      <c r="E107" s="69" t="s">
        <v>99</v>
      </c>
      <c r="F107" s="72">
        <v>24</v>
      </c>
      <c r="G107" s="72" t="s">
        <v>391</v>
      </c>
      <c r="H107" s="72" t="s">
        <v>392</v>
      </c>
      <c r="I107" s="72" t="s">
        <v>30</v>
      </c>
      <c r="J107" s="72" t="s">
        <v>31</v>
      </c>
    </row>
    <row r="108" spans="1:17" x14ac:dyDescent="0.2">
      <c r="A108" s="72" t="s">
        <v>530</v>
      </c>
      <c r="B108" s="72" t="s">
        <v>358</v>
      </c>
      <c r="C108" s="72" t="s">
        <v>359</v>
      </c>
      <c r="D108" s="69">
        <v>99</v>
      </c>
      <c r="E108" s="69" t="s">
        <v>99</v>
      </c>
      <c r="F108" s="72">
        <v>1</v>
      </c>
      <c r="G108" s="72" t="s">
        <v>393</v>
      </c>
      <c r="H108" s="72" t="s">
        <v>394</v>
      </c>
      <c r="I108" s="72" t="s">
        <v>395</v>
      </c>
      <c r="J108" s="72" t="s">
        <v>31</v>
      </c>
      <c r="K108" s="68"/>
      <c r="L108" s="68"/>
      <c r="M108" s="68"/>
      <c r="N108" s="68"/>
      <c r="O108" s="68"/>
      <c r="P108" s="68"/>
      <c r="Q108" s="68"/>
    </row>
    <row r="109" spans="1:17" ht="51" x14ac:dyDescent="0.2">
      <c r="A109" s="72" t="s">
        <v>531</v>
      </c>
      <c r="B109" s="72" t="s">
        <v>90</v>
      </c>
      <c r="C109" s="72" t="s">
        <v>91</v>
      </c>
      <c r="D109" s="72">
        <v>99</v>
      </c>
      <c r="E109" s="72" t="s">
        <v>36</v>
      </c>
      <c r="F109" s="72">
        <v>6</v>
      </c>
      <c r="G109" s="72" t="s">
        <v>256</v>
      </c>
      <c r="H109" s="72" t="s">
        <v>257</v>
      </c>
      <c r="I109" s="72" t="s">
        <v>33</v>
      </c>
      <c r="J109" s="72" t="s">
        <v>31</v>
      </c>
      <c r="K109" s="68"/>
      <c r="L109" s="68"/>
      <c r="M109" s="68"/>
      <c r="N109" s="68"/>
      <c r="O109" s="68"/>
      <c r="P109" s="68"/>
      <c r="Q109" s="68"/>
    </row>
    <row r="110" spans="1:17" ht="51" x14ac:dyDescent="0.2">
      <c r="A110" s="72" t="s">
        <v>532</v>
      </c>
      <c r="B110" s="72" t="s">
        <v>90</v>
      </c>
      <c r="C110" s="72" t="s">
        <v>91</v>
      </c>
      <c r="D110" s="72">
        <v>99</v>
      </c>
      <c r="E110" s="72" t="s">
        <v>36</v>
      </c>
      <c r="F110" s="72">
        <v>12</v>
      </c>
      <c r="G110" s="72" t="s">
        <v>260</v>
      </c>
      <c r="H110" s="72" t="s">
        <v>261</v>
      </c>
      <c r="I110" s="72" t="s">
        <v>33</v>
      </c>
      <c r="J110" s="72" t="s">
        <v>31</v>
      </c>
      <c r="K110" s="68"/>
      <c r="L110" s="68"/>
      <c r="M110" s="68"/>
      <c r="N110" s="68"/>
      <c r="O110" s="68"/>
      <c r="P110" s="68"/>
      <c r="Q110" s="68"/>
    </row>
    <row r="111" spans="1:17" ht="76.5" x14ac:dyDescent="0.2">
      <c r="A111" s="72" t="s">
        <v>533</v>
      </c>
      <c r="B111" s="72" t="s">
        <v>90</v>
      </c>
      <c r="C111" s="72" t="s">
        <v>91</v>
      </c>
      <c r="D111" s="72">
        <v>99</v>
      </c>
      <c r="E111" s="72" t="s">
        <v>36</v>
      </c>
      <c r="F111" s="72">
        <v>16</v>
      </c>
      <c r="G111" s="72" t="s">
        <v>258</v>
      </c>
      <c r="H111" s="72" t="s">
        <v>259</v>
      </c>
      <c r="I111" s="72" t="s">
        <v>33</v>
      </c>
      <c r="J111" s="72" t="s">
        <v>31</v>
      </c>
      <c r="K111" s="68"/>
      <c r="L111" s="68"/>
      <c r="M111" s="68"/>
      <c r="N111" s="68"/>
      <c r="O111" s="68"/>
      <c r="P111" s="68"/>
      <c r="Q111" s="68"/>
    </row>
    <row r="112" spans="1:17" ht="63.75" x14ac:dyDescent="0.2">
      <c r="A112" s="72" t="s">
        <v>534</v>
      </c>
      <c r="B112" s="72" t="s">
        <v>90</v>
      </c>
      <c r="C112" s="72" t="s">
        <v>91</v>
      </c>
      <c r="D112" s="72">
        <v>99</v>
      </c>
      <c r="E112" s="72" t="s">
        <v>36</v>
      </c>
      <c r="F112" s="72">
        <v>19</v>
      </c>
      <c r="G112" s="72" t="s">
        <v>262</v>
      </c>
      <c r="H112" s="72" t="s">
        <v>263</v>
      </c>
      <c r="I112" s="72" t="s">
        <v>33</v>
      </c>
      <c r="J112" s="72" t="s">
        <v>31</v>
      </c>
      <c r="L112" s="68"/>
      <c r="M112" s="68"/>
      <c r="N112" s="68"/>
      <c r="O112" s="68"/>
      <c r="P112" s="68"/>
      <c r="Q112" s="68"/>
    </row>
    <row r="113" spans="1:17" ht="114.75" x14ac:dyDescent="0.2">
      <c r="A113" s="72" t="s">
        <v>535</v>
      </c>
      <c r="B113" s="72" t="s">
        <v>90</v>
      </c>
      <c r="C113" s="72" t="s">
        <v>91</v>
      </c>
      <c r="D113" s="72">
        <v>100</v>
      </c>
      <c r="E113" s="72" t="s">
        <v>36</v>
      </c>
      <c r="F113" s="72">
        <v>2</v>
      </c>
      <c r="G113" s="72" t="s">
        <v>264</v>
      </c>
      <c r="H113" s="72" t="s">
        <v>265</v>
      </c>
      <c r="I113" s="72" t="s">
        <v>33</v>
      </c>
      <c r="J113" s="72" t="s">
        <v>31</v>
      </c>
      <c r="L113" s="68"/>
      <c r="M113" s="68"/>
      <c r="N113" s="68"/>
      <c r="O113" s="68"/>
      <c r="P113" s="68"/>
      <c r="Q113" s="68"/>
    </row>
    <row r="114" spans="1:17" ht="51" x14ac:dyDescent="0.2">
      <c r="A114" s="72" t="s">
        <v>536</v>
      </c>
      <c r="B114" s="72" t="s">
        <v>90</v>
      </c>
      <c r="C114" s="72" t="s">
        <v>91</v>
      </c>
      <c r="D114" s="72">
        <v>100</v>
      </c>
      <c r="E114" s="72" t="s">
        <v>36</v>
      </c>
      <c r="F114" s="72">
        <v>2</v>
      </c>
      <c r="G114" s="72" t="s">
        <v>266</v>
      </c>
      <c r="H114" s="72" t="s">
        <v>267</v>
      </c>
      <c r="I114" s="72" t="s">
        <v>33</v>
      </c>
      <c r="J114" s="72" t="s">
        <v>31</v>
      </c>
      <c r="K114" s="68"/>
      <c r="L114" s="68"/>
      <c r="M114" s="68"/>
      <c r="N114" s="68"/>
      <c r="O114" s="68"/>
      <c r="P114" s="68"/>
      <c r="Q114" s="68"/>
    </row>
    <row r="115" spans="1:17" ht="51" x14ac:dyDescent="0.2">
      <c r="A115" s="72" t="s">
        <v>537</v>
      </c>
      <c r="B115" s="72" t="s">
        <v>90</v>
      </c>
      <c r="C115" s="72" t="s">
        <v>91</v>
      </c>
      <c r="D115" s="72">
        <v>100</v>
      </c>
      <c r="E115" s="72" t="s">
        <v>36</v>
      </c>
      <c r="F115" s="72">
        <v>2</v>
      </c>
      <c r="G115" s="72" t="s">
        <v>268</v>
      </c>
      <c r="H115" s="72" t="s">
        <v>269</v>
      </c>
      <c r="I115" s="72" t="s">
        <v>33</v>
      </c>
      <c r="J115" s="72" t="s">
        <v>31</v>
      </c>
    </row>
    <row r="116" spans="1:17" ht="76.5" x14ac:dyDescent="0.2">
      <c r="A116" s="72" t="s">
        <v>538</v>
      </c>
      <c r="B116" s="72" t="s">
        <v>90</v>
      </c>
      <c r="C116" s="72" t="s">
        <v>91</v>
      </c>
      <c r="D116" s="72">
        <v>100</v>
      </c>
      <c r="E116" s="72" t="s">
        <v>36</v>
      </c>
      <c r="F116" s="72">
        <v>2</v>
      </c>
      <c r="G116" s="72" t="s">
        <v>270</v>
      </c>
      <c r="H116" s="72" t="s">
        <v>271</v>
      </c>
      <c r="I116" s="72" t="s">
        <v>33</v>
      </c>
      <c r="J116" s="72" t="s">
        <v>31</v>
      </c>
      <c r="L116" s="68"/>
      <c r="M116" s="68"/>
      <c r="N116" s="68"/>
      <c r="O116" s="68"/>
      <c r="P116" s="68"/>
      <c r="Q116" s="68"/>
    </row>
    <row r="117" spans="1:17" x14ac:dyDescent="0.2">
      <c r="A117" s="72" t="s">
        <v>539</v>
      </c>
      <c r="B117" s="72" t="s">
        <v>90</v>
      </c>
      <c r="C117" s="72" t="s">
        <v>91</v>
      </c>
      <c r="D117" s="72">
        <v>100</v>
      </c>
      <c r="E117" s="72" t="s">
        <v>272</v>
      </c>
      <c r="F117" s="72">
        <v>6</v>
      </c>
      <c r="G117" s="72" t="s">
        <v>273</v>
      </c>
      <c r="H117" s="72" t="s">
        <v>274</v>
      </c>
      <c r="I117" s="72" t="s">
        <v>30</v>
      </c>
      <c r="J117" s="72" t="s">
        <v>31</v>
      </c>
      <c r="K117" s="68"/>
      <c r="L117" s="68"/>
      <c r="M117" s="68"/>
      <c r="N117" s="68"/>
      <c r="O117" s="68"/>
      <c r="P117" s="68"/>
      <c r="Q117" s="68"/>
    </row>
    <row r="118" spans="1:17" ht="89.25" x14ac:dyDescent="0.2">
      <c r="A118" s="72" t="s">
        <v>540</v>
      </c>
      <c r="B118" s="72" t="s">
        <v>358</v>
      </c>
      <c r="C118" s="72" t="s">
        <v>359</v>
      </c>
      <c r="D118" s="69">
        <v>100</v>
      </c>
      <c r="E118" s="69" t="s">
        <v>272</v>
      </c>
      <c r="F118" s="72">
        <v>9</v>
      </c>
      <c r="G118" s="72" t="s">
        <v>396</v>
      </c>
      <c r="H118" s="72" t="s">
        <v>397</v>
      </c>
      <c r="I118" s="72" t="s">
        <v>395</v>
      </c>
      <c r="J118" s="72" t="s">
        <v>31</v>
      </c>
      <c r="K118" s="68"/>
      <c r="L118" s="68"/>
      <c r="M118" s="68"/>
      <c r="N118" s="68"/>
      <c r="O118" s="68"/>
      <c r="P118" s="68"/>
      <c r="Q118" s="68"/>
    </row>
    <row r="119" spans="1:17" ht="63.75" x14ac:dyDescent="0.2">
      <c r="A119" s="72" t="s">
        <v>541</v>
      </c>
      <c r="B119" s="72" t="s">
        <v>88</v>
      </c>
      <c r="C119" s="72" t="s">
        <v>89</v>
      </c>
      <c r="D119" s="72">
        <v>101</v>
      </c>
      <c r="E119" s="63" t="s">
        <v>102</v>
      </c>
      <c r="F119" s="72">
        <v>5.6</v>
      </c>
      <c r="G119" s="72" t="s">
        <v>162</v>
      </c>
      <c r="H119" s="72" t="s">
        <v>163</v>
      </c>
      <c r="I119" s="72" t="s">
        <v>33</v>
      </c>
      <c r="J119" s="72" t="s">
        <v>31</v>
      </c>
      <c r="L119" s="68"/>
      <c r="M119" s="68"/>
      <c r="N119" s="68"/>
      <c r="O119" s="68"/>
      <c r="P119" s="68"/>
      <c r="Q119" s="68"/>
    </row>
    <row r="120" spans="1:17" x14ac:dyDescent="0.2">
      <c r="A120" s="72" t="s">
        <v>542</v>
      </c>
      <c r="B120" s="72" t="s">
        <v>358</v>
      </c>
      <c r="C120" s="72" t="s">
        <v>359</v>
      </c>
      <c r="D120" s="69">
        <v>101</v>
      </c>
      <c r="E120" s="69" t="s">
        <v>102</v>
      </c>
      <c r="F120" s="72">
        <v>8</v>
      </c>
      <c r="G120" s="72" t="s">
        <v>398</v>
      </c>
      <c r="H120" s="72" t="s">
        <v>399</v>
      </c>
      <c r="I120" s="72" t="s">
        <v>30</v>
      </c>
      <c r="J120" s="72" t="s">
        <v>31</v>
      </c>
      <c r="K120" s="68"/>
      <c r="L120" s="68"/>
      <c r="M120" s="68"/>
      <c r="N120" s="68"/>
      <c r="O120" s="68"/>
      <c r="P120" s="68"/>
      <c r="Q120" s="68"/>
    </row>
    <row r="121" spans="1:17" ht="25.5" x14ac:dyDescent="0.2">
      <c r="A121" s="72" t="s">
        <v>543</v>
      </c>
      <c r="B121" s="72" t="s">
        <v>40</v>
      </c>
      <c r="C121" s="72" t="s">
        <v>39</v>
      </c>
      <c r="D121" s="72">
        <v>101</v>
      </c>
      <c r="E121" s="72" t="s">
        <v>102</v>
      </c>
      <c r="F121" s="72">
        <v>16</v>
      </c>
      <c r="G121" s="72" t="s">
        <v>407</v>
      </c>
      <c r="H121" s="72" t="s">
        <v>408</v>
      </c>
      <c r="I121" s="72" t="s">
        <v>33</v>
      </c>
      <c r="J121" s="72" t="s">
        <v>31</v>
      </c>
      <c r="K121" s="68"/>
      <c r="L121" s="68"/>
      <c r="M121" s="68"/>
      <c r="N121" s="68"/>
      <c r="O121" s="68"/>
      <c r="P121" s="68"/>
      <c r="Q121" s="68"/>
    </row>
    <row r="122" spans="1:17" ht="63.75" x14ac:dyDescent="0.2">
      <c r="A122" s="72" t="s">
        <v>544</v>
      </c>
      <c r="B122" s="72" t="s">
        <v>88</v>
      </c>
      <c r="C122" s="72" t="s">
        <v>89</v>
      </c>
      <c r="D122" s="72">
        <v>101</v>
      </c>
      <c r="E122" s="63" t="s">
        <v>103</v>
      </c>
      <c r="F122" s="72">
        <v>22.23</v>
      </c>
      <c r="G122" s="72" t="s">
        <v>164</v>
      </c>
      <c r="H122" s="72" t="s">
        <v>165</v>
      </c>
      <c r="I122" s="72" t="s">
        <v>33</v>
      </c>
      <c r="J122" s="72" t="s">
        <v>31</v>
      </c>
      <c r="L122" s="68"/>
      <c r="M122" s="68"/>
      <c r="N122" s="68"/>
      <c r="O122" s="68"/>
      <c r="P122" s="68"/>
      <c r="Q122" s="68"/>
    </row>
    <row r="123" spans="1:17" x14ac:dyDescent="0.2">
      <c r="A123" s="72" t="s">
        <v>545</v>
      </c>
      <c r="B123" s="72" t="s">
        <v>358</v>
      </c>
      <c r="C123" s="72" t="s">
        <v>359</v>
      </c>
      <c r="D123" s="69">
        <v>101</v>
      </c>
      <c r="E123" s="69" t="s">
        <v>103</v>
      </c>
      <c r="F123" s="72">
        <v>25</v>
      </c>
      <c r="G123" s="72" t="s">
        <v>400</v>
      </c>
      <c r="H123" s="72" t="s">
        <v>401</v>
      </c>
      <c r="I123" s="72" t="s">
        <v>30</v>
      </c>
      <c r="J123" s="72" t="s">
        <v>31</v>
      </c>
      <c r="L123" s="68"/>
      <c r="M123" s="68"/>
      <c r="N123" s="68"/>
      <c r="O123" s="68"/>
      <c r="P123" s="68"/>
      <c r="Q123" s="68"/>
    </row>
    <row r="124" spans="1:17" ht="25.5" x14ac:dyDescent="0.2">
      <c r="A124" s="72" t="s">
        <v>546</v>
      </c>
      <c r="B124" s="72" t="s">
        <v>40</v>
      </c>
      <c r="C124" s="72" t="s">
        <v>39</v>
      </c>
      <c r="D124" s="72">
        <v>102</v>
      </c>
      <c r="E124" s="72" t="s">
        <v>103</v>
      </c>
      <c r="F124" s="72">
        <v>5</v>
      </c>
      <c r="G124" s="72" t="s">
        <v>407</v>
      </c>
      <c r="H124" s="72" t="s">
        <v>408</v>
      </c>
      <c r="I124" s="72" t="s">
        <v>33</v>
      </c>
      <c r="J124" s="72" t="s">
        <v>31</v>
      </c>
      <c r="K124" s="68"/>
      <c r="L124" s="68"/>
      <c r="M124" s="68"/>
      <c r="N124" s="68"/>
      <c r="O124" s="68"/>
      <c r="P124" s="68"/>
      <c r="Q124" s="68"/>
    </row>
    <row r="125" spans="1:17" ht="102" x14ac:dyDescent="0.2">
      <c r="A125" s="72" t="s">
        <v>547</v>
      </c>
      <c r="B125" s="72" t="s">
        <v>90</v>
      </c>
      <c r="C125" s="72" t="s">
        <v>91</v>
      </c>
      <c r="D125" s="72">
        <v>109</v>
      </c>
      <c r="E125" s="72" t="s">
        <v>45</v>
      </c>
      <c r="F125" s="72">
        <v>1.5</v>
      </c>
      <c r="G125" s="72" t="s">
        <v>275</v>
      </c>
      <c r="H125" s="72" t="s">
        <v>276</v>
      </c>
      <c r="I125" s="72" t="s">
        <v>33</v>
      </c>
      <c r="J125" s="72" t="s">
        <v>31</v>
      </c>
      <c r="L125" s="68"/>
      <c r="M125" s="68"/>
      <c r="N125" s="68"/>
      <c r="O125" s="68"/>
      <c r="P125" s="68"/>
      <c r="Q125" s="68"/>
    </row>
    <row r="126" spans="1:17" ht="280.5" x14ac:dyDescent="0.2">
      <c r="A126" s="72" t="s">
        <v>548</v>
      </c>
      <c r="B126" s="72" t="s">
        <v>90</v>
      </c>
      <c r="C126" s="72" t="s">
        <v>91</v>
      </c>
      <c r="D126" s="72">
        <v>109</v>
      </c>
      <c r="E126" s="72" t="s">
        <v>45</v>
      </c>
      <c r="F126" s="72">
        <v>2</v>
      </c>
      <c r="G126" s="72" t="s">
        <v>277</v>
      </c>
      <c r="H126" s="72" t="s">
        <v>278</v>
      </c>
      <c r="I126" s="72" t="s">
        <v>33</v>
      </c>
      <c r="J126" s="72" t="s">
        <v>31</v>
      </c>
      <c r="K126" s="68"/>
      <c r="L126" s="68"/>
      <c r="M126" s="68"/>
      <c r="N126" s="68"/>
      <c r="O126" s="68"/>
      <c r="P126" s="68"/>
      <c r="Q126" s="68"/>
    </row>
    <row r="127" spans="1:17" ht="51" x14ac:dyDescent="0.2">
      <c r="A127" s="72" t="s">
        <v>549</v>
      </c>
      <c r="B127" s="72" t="s">
        <v>90</v>
      </c>
      <c r="C127" s="72" t="s">
        <v>91</v>
      </c>
      <c r="D127" s="72">
        <v>109</v>
      </c>
      <c r="E127" s="72" t="s">
        <v>45</v>
      </c>
      <c r="F127" s="72">
        <v>2</v>
      </c>
      <c r="G127" s="72" t="s">
        <v>279</v>
      </c>
      <c r="H127" s="72" t="s">
        <v>280</v>
      </c>
      <c r="I127" s="72" t="s">
        <v>33</v>
      </c>
      <c r="J127" s="72" t="s">
        <v>31</v>
      </c>
      <c r="L127" s="68"/>
      <c r="M127" s="68"/>
      <c r="N127" s="68"/>
      <c r="O127" s="68"/>
      <c r="P127" s="68"/>
      <c r="Q127" s="68"/>
    </row>
    <row r="128" spans="1:17" ht="102" x14ac:dyDescent="0.2">
      <c r="A128" s="72" t="s">
        <v>550</v>
      </c>
      <c r="B128" s="72" t="s">
        <v>90</v>
      </c>
      <c r="C128" s="72" t="s">
        <v>91</v>
      </c>
      <c r="D128" s="72">
        <v>109</v>
      </c>
      <c r="E128" s="72" t="s">
        <v>45</v>
      </c>
      <c r="F128" s="72">
        <v>3</v>
      </c>
      <c r="G128" s="72" t="s">
        <v>281</v>
      </c>
      <c r="H128" s="72" t="s">
        <v>282</v>
      </c>
      <c r="I128" s="72" t="s">
        <v>33</v>
      </c>
      <c r="J128" s="72" t="s">
        <v>31</v>
      </c>
      <c r="K128" s="68"/>
      <c r="L128" s="68"/>
      <c r="M128" s="68"/>
      <c r="N128" s="68"/>
      <c r="O128" s="68"/>
      <c r="P128" s="68"/>
      <c r="Q128" s="68"/>
    </row>
    <row r="129" spans="1:17" ht="153" x14ac:dyDescent="0.2">
      <c r="A129" s="72" t="s">
        <v>551</v>
      </c>
      <c r="B129" s="72" t="s">
        <v>90</v>
      </c>
      <c r="C129" s="72" t="s">
        <v>91</v>
      </c>
      <c r="D129" s="72">
        <v>109</v>
      </c>
      <c r="E129" s="72" t="s">
        <v>45</v>
      </c>
      <c r="F129" s="72">
        <v>6</v>
      </c>
      <c r="G129" s="72" t="s">
        <v>283</v>
      </c>
      <c r="H129" s="72" t="s">
        <v>284</v>
      </c>
      <c r="I129" s="72" t="s">
        <v>33</v>
      </c>
      <c r="J129" s="72" t="s">
        <v>31</v>
      </c>
      <c r="K129" s="68"/>
      <c r="L129" s="68"/>
      <c r="M129" s="68"/>
      <c r="N129" s="68"/>
      <c r="O129" s="68"/>
      <c r="P129" s="68"/>
      <c r="Q129" s="68"/>
    </row>
    <row r="130" spans="1:17" ht="76.5" x14ac:dyDescent="0.2">
      <c r="A130" s="72" t="s">
        <v>552</v>
      </c>
      <c r="B130" s="72" t="s">
        <v>90</v>
      </c>
      <c r="C130" s="72" t="s">
        <v>91</v>
      </c>
      <c r="D130" s="72">
        <v>109</v>
      </c>
      <c r="E130" s="72" t="s">
        <v>45</v>
      </c>
      <c r="F130" s="72">
        <v>6</v>
      </c>
      <c r="G130" s="72" t="s">
        <v>285</v>
      </c>
      <c r="H130" s="72" t="s">
        <v>286</v>
      </c>
      <c r="I130" s="72" t="s">
        <v>33</v>
      </c>
      <c r="J130" s="72" t="s">
        <v>31</v>
      </c>
      <c r="K130" s="68"/>
      <c r="L130" s="68"/>
      <c r="M130" s="68"/>
      <c r="N130" s="68"/>
      <c r="O130" s="68"/>
      <c r="P130" s="68"/>
      <c r="Q130" s="68"/>
    </row>
    <row r="131" spans="1:17" ht="63.75" x14ac:dyDescent="0.2">
      <c r="A131" s="72" t="s">
        <v>553</v>
      </c>
      <c r="B131" s="72" t="s">
        <v>90</v>
      </c>
      <c r="C131" s="72" t="s">
        <v>91</v>
      </c>
      <c r="D131" s="72">
        <v>109</v>
      </c>
      <c r="E131" s="72" t="s">
        <v>45</v>
      </c>
      <c r="F131" s="72">
        <v>6</v>
      </c>
      <c r="G131" s="72" t="s">
        <v>287</v>
      </c>
      <c r="H131" s="72" t="s">
        <v>288</v>
      </c>
      <c r="I131" s="72" t="s">
        <v>33</v>
      </c>
      <c r="J131" s="72" t="s">
        <v>31</v>
      </c>
      <c r="K131" s="68"/>
      <c r="L131" s="68"/>
      <c r="M131" s="68"/>
      <c r="N131" s="68"/>
      <c r="O131" s="68"/>
      <c r="P131" s="68"/>
      <c r="Q131" s="68"/>
    </row>
    <row r="132" spans="1:17" ht="76.5" x14ac:dyDescent="0.2">
      <c r="A132" s="72" t="s">
        <v>554</v>
      </c>
      <c r="B132" s="72" t="s">
        <v>90</v>
      </c>
      <c r="C132" s="72" t="s">
        <v>91</v>
      </c>
      <c r="D132" s="72">
        <v>109</v>
      </c>
      <c r="E132" s="72" t="s">
        <v>45</v>
      </c>
      <c r="F132" s="72">
        <v>10</v>
      </c>
      <c r="G132" s="72" t="s">
        <v>289</v>
      </c>
      <c r="H132" s="72" t="s">
        <v>290</v>
      </c>
      <c r="I132" s="72" t="s">
        <v>33</v>
      </c>
      <c r="J132" s="72" t="s">
        <v>31</v>
      </c>
      <c r="K132" s="68"/>
      <c r="L132" s="68"/>
      <c r="M132" s="68"/>
      <c r="N132" s="68"/>
      <c r="O132" s="68"/>
      <c r="P132" s="68"/>
      <c r="Q132" s="68"/>
    </row>
    <row r="133" spans="1:17" ht="51" x14ac:dyDescent="0.2">
      <c r="A133" s="72" t="s">
        <v>555</v>
      </c>
      <c r="B133" s="72" t="s">
        <v>90</v>
      </c>
      <c r="C133" s="72" t="s">
        <v>91</v>
      </c>
      <c r="D133" s="72">
        <v>109</v>
      </c>
      <c r="E133" s="72" t="s">
        <v>45</v>
      </c>
      <c r="F133" s="72">
        <v>11</v>
      </c>
      <c r="G133" s="72" t="s">
        <v>291</v>
      </c>
      <c r="H133" s="72" t="s">
        <v>292</v>
      </c>
      <c r="I133" s="72" t="s">
        <v>33</v>
      </c>
      <c r="J133" s="72" t="s">
        <v>31</v>
      </c>
      <c r="K133" s="68"/>
      <c r="L133" s="68"/>
      <c r="M133" s="68"/>
      <c r="N133" s="68"/>
      <c r="O133" s="68"/>
      <c r="P133" s="68"/>
      <c r="Q133" s="68"/>
    </row>
    <row r="134" spans="1:17" ht="25.5" x14ac:dyDescent="0.2">
      <c r="A134" s="72" t="s">
        <v>556</v>
      </c>
      <c r="B134" s="48" t="s">
        <v>107</v>
      </c>
      <c r="C134" s="48" t="s">
        <v>108</v>
      </c>
      <c r="D134" s="72">
        <v>124</v>
      </c>
      <c r="E134" s="72" t="s">
        <v>46</v>
      </c>
      <c r="F134" s="72">
        <v>9</v>
      </c>
      <c r="G134" s="72" t="s">
        <v>135</v>
      </c>
      <c r="H134" s="72" t="s">
        <v>136</v>
      </c>
      <c r="I134" s="72" t="s">
        <v>33</v>
      </c>
      <c r="J134" s="72" t="s">
        <v>31</v>
      </c>
      <c r="K134" s="68"/>
      <c r="L134" s="68"/>
      <c r="M134" s="68"/>
      <c r="N134" s="68"/>
      <c r="O134" s="68"/>
      <c r="P134" s="68"/>
      <c r="Q134" s="68"/>
    </row>
    <row r="135" spans="1:17" x14ac:dyDescent="0.2">
      <c r="A135" s="72" t="s">
        <v>557</v>
      </c>
      <c r="B135" s="72" t="s">
        <v>90</v>
      </c>
      <c r="C135" s="72" t="s">
        <v>91</v>
      </c>
      <c r="D135" s="72">
        <v>127</v>
      </c>
      <c r="E135" s="72" t="s">
        <v>37</v>
      </c>
      <c r="F135" s="72">
        <v>12</v>
      </c>
      <c r="G135" s="72" t="s">
        <v>293</v>
      </c>
      <c r="H135" s="72" t="s">
        <v>294</v>
      </c>
      <c r="I135" s="72" t="s">
        <v>30</v>
      </c>
      <c r="J135" s="72" t="s">
        <v>31</v>
      </c>
      <c r="K135" s="68"/>
      <c r="L135" s="68"/>
      <c r="M135" s="68"/>
      <c r="N135" s="68"/>
      <c r="O135" s="68"/>
      <c r="P135" s="68"/>
      <c r="Q135" s="68"/>
    </row>
    <row r="136" spans="1:17" x14ac:dyDescent="0.2">
      <c r="A136" s="72" t="s">
        <v>558</v>
      </c>
      <c r="B136" s="72" t="s">
        <v>90</v>
      </c>
      <c r="C136" s="72" t="s">
        <v>91</v>
      </c>
      <c r="D136" s="72">
        <v>128</v>
      </c>
      <c r="E136" s="72" t="s">
        <v>295</v>
      </c>
      <c r="F136" s="72">
        <v>34</v>
      </c>
      <c r="G136" s="72" t="s">
        <v>296</v>
      </c>
      <c r="H136" s="72" t="s">
        <v>297</v>
      </c>
      <c r="I136" s="72" t="s">
        <v>30</v>
      </c>
      <c r="J136" s="72" t="s">
        <v>31</v>
      </c>
      <c r="K136" s="68"/>
      <c r="L136" s="68"/>
      <c r="M136" s="68"/>
      <c r="N136" s="68"/>
      <c r="O136" s="68"/>
      <c r="P136" s="68"/>
      <c r="Q136" s="68"/>
    </row>
    <row r="137" spans="1:17" ht="25.5" x14ac:dyDescent="0.2">
      <c r="A137" s="72" t="s">
        <v>559</v>
      </c>
      <c r="B137" s="72" t="s">
        <v>40</v>
      </c>
      <c r="C137" s="72" t="s">
        <v>39</v>
      </c>
      <c r="D137" s="72">
        <v>130</v>
      </c>
      <c r="E137" s="72" t="s">
        <v>295</v>
      </c>
      <c r="F137" s="72">
        <v>7</v>
      </c>
      <c r="G137" s="72" t="s">
        <v>407</v>
      </c>
      <c r="H137" s="72" t="s">
        <v>408</v>
      </c>
      <c r="I137" s="72" t="s">
        <v>33</v>
      </c>
      <c r="J137" s="72" t="s">
        <v>31</v>
      </c>
      <c r="K137" s="68"/>
      <c r="L137" s="68"/>
      <c r="M137" s="68"/>
      <c r="N137" s="68"/>
      <c r="O137" s="68"/>
      <c r="P137" s="68"/>
      <c r="Q137" s="68"/>
    </row>
    <row r="138" spans="1:17" x14ac:dyDescent="0.2">
      <c r="A138" s="72" t="s">
        <v>560</v>
      </c>
      <c r="B138" s="72" t="s">
        <v>90</v>
      </c>
      <c r="C138" s="72" t="s">
        <v>91</v>
      </c>
      <c r="D138" s="72">
        <v>134</v>
      </c>
      <c r="E138" s="72" t="s">
        <v>298</v>
      </c>
      <c r="F138" s="72">
        <v>10</v>
      </c>
      <c r="G138" s="72" t="s">
        <v>296</v>
      </c>
      <c r="H138" s="72" t="s">
        <v>297</v>
      </c>
      <c r="I138" s="72" t="s">
        <v>30</v>
      </c>
      <c r="J138" s="72" t="s">
        <v>31</v>
      </c>
      <c r="K138" s="68"/>
      <c r="L138" s="68"/>
      <c r="M138" s="68"/>
      <c r="N138" s="68"/>
      <c r="O138" s="68"/>
      <c r="P138" s="68"/>
      <c r="Q138" s="68"/>
    </row>
    <row r="139" spans="1:17" ht="25.5" x14ac:dyDescent="0.2">
      <c r="A139" s="72" t="s">
        <v>561</v>
      </c>
      <c r="B139" s="72" t="s">
        <v>90</v>
      </c>
      <c r="C139" s="72" t="s">
        <v>91</v>
      </c>
      <c r="D139" s="72">
        <v>137</v>
      </c>
      <c r="E139" s="72" t="s">
        <v>299</v>
      </c>
      <c r="F139" s="72">
        <v>2</v>
      </c>
      <c r="G139" s="72" t="s">
        <v>300</v>
      </c>
      <c r="H139" s="72" t="s">
        <v>301</v>
      </c>
      <c r="I139" s="72" t="s">
        <v>30</v>
      </c>
      <c r="J139" s="72" t="s">
        <v>31</v>
      </c>
      <c r="K139" s="68"/>
      <c r="L139" s="68"/>
      <c r="M139" s="68"/>
      <c r="N139" s="68"/>
      <c r="O139" s="68"/>
      <c r="P139" s="68"/>
      <c r="Q139" s="68"/>
    </row>
    <row r="140" spans="1:17" ht="25.5" x14ac:dyDescent="0.2">
      <c r="A140" s="72" t="s">
        <v>562</v>
      </c>
      <c r="B140" s="48" t="s">
        <v>107</v>
      </c>
      <c r="C140" s="48" t="s">
        <v>108</v>
      </c>
      <c r="D140" s="72">
        <v>140</v>
      </c>
      <c r="E140" s="72" t="s">
        <v>137</v>
      </c>
      <c r="F140" s="72">
        <v>6</v>
      </c>
      <c r="G140" s="72" t="s">
        <v>138</v>
      </c>
      <c r="H140" s="72" t="s">
        <v>139</v>
      </c>
      <c r="I140" s="72" t="s">
        <v>33</v>
      </c>
      <c r="J140" s="72" t="s">
        <v>31</v>
      </c>
      <c r="L140" s="68"/>
      <c r="M140" s="68"/>
      <c r="N140" s="68"/>
      <c r="O140" s="68"/>
      <c r="P140" s="68"/>
      <c r="Q140" s="68"/>
    </row>
    <row r="141" spans="1:17" ht="25.5" x14ac:dyDescent="0.2">
      <c r="A141" s="72" t="s">
        <v>563</v>
      </c>
      <c r="B141" s="72" t="s">
        <v>40</v>
      </c>
      <c r="C141" s="72" t="s">
        <v>39</v>
      </c>
      <c r="D141" s="72">
        <v>143</v>
      </c>
      <c r="E141" s="72">
        <v>11.3</v>
      </c>
      <c r="F141" s="72">
        <v>1</v>
      </c>
      <c r="G141" s="72" t="s">
        <v>409</v>
      </c>
      <c r="H141" s="72" t="s">
        <v>410</v>
      </c>
      <c r="I141" s="72" t="s">
        <v>30</v>
      </c>
      <c r="J141" s="72" t="s">
        <v>31</v>
      </c>
      <c r="K141" s="68"/>
      <c r="L141" s="68"/>
      <c r="M141" s="68"/>
      <c r="N141" s="68"/>
      <c r="O141" s="68"/>
      <c r="P141" s="68"/>
      <c r="Q141" s="68"/>
    </row>
    <row r="142" spans="1:17" ht="25.5" x14ac:dyDescent="0.2">
      <c r="A142" s="72" t="s">
        <v>564</v>
      </c>
      <c r="B142" s="72" t="s">
        <v>40</v>
      </c>
      <c r="C142" s="72" t="s">
        <v>39</v>
      </c>
      <c r="D142" s="72">
        <v>143</v>
      </c>
      <c r="E142" s="72">
        <v>11.3</v>
      </c>
      <c r="F142" s="72">
        <v>1</v>
      </c>
      <c r="G142" s="72" t="s">
        <v>411</v>
      </c>
      <c r="H142" s="72" t="s">
        <v>410</v>
      </c>
      <c r="I142" s="72" t="s">
        <v>30</v>
      </c>
      <c r="J142" s="72" t="s">
        <v>31</v>
      </c>
      <c r="K142" s="68"/>
      <c r="L142" s="68"/>
      <c r="M142" s="68"/>
      <c r="N142" s="68"/>
      <c r="O142" s="68"/>
      <c r="P142" s="68"/>
      <c r="Q142" s="68"/>
    </row>
    <row r="143" spans="1:17" ht="25.5" x14ac:dyDescent="0.2">
      <c r="A143" s="72" t="s">
        <v>565</v>
      </c>
      <c r="B143" s="72" t="s">
        <v>40</v>
      </c>
      <c r="C143" s="72" t="s">
        <v>39</v>
      </c>
      <c r="D143" s="72">
        <v>143</v>
      </c>
      <c r="E143" s="72">
        <v>11.3</v>
      </c>
      <c r="F143" s="72">
        <v>1</v>
      </c>
      <c r="G143" s="72" t="s">
        <v>412</v>
      </c>
      <c r="H143" s="72" t="s">
        <v>410</v>
      </c>
      <c r="I143" s="72" t="s">
        <v>30</v>
      </c>
      <c r="J143" s="72" t="s">
        <v>31</v>
      </c>
      <c r="K143" s="68"/>
      <c r="L143" s="68"/>
      <c r="M143" s="68"/>
      <c r="N143" s="68"/>
      <c r="O143" s="68"/>
      <c r="P143" s="68"/>
      <c r="Q143" s="68"/>
    </row>
    <row r="144" spans="1:17" ht="25.5" x14ac:dyDescent="0.2">
      <c r="A144" s="72" t="s">
        <v>566</v>
      </c>
      <c r="B144" s="72" t="s">
        <v>40</v>
      </c>
      <c r="C144" s="72" t="s">
        <v>39</v>
      </c>
      <c r="D144" s="72">
        <v>144</v>
      </c>
      <c r="E144" s="72">
        <v>11.3</v>
      </c>
      <c r="F144" s="72">
        <v>1</v>
      </c>
      <c r="G144" s="72" t="s">
        <v>413</v>
      </c>
      <c r="H144" s="72" t="s">
        <v>410</v>
      </c>
      <c r="I144" s="72" t="s">
        <v>30</v>
      </c>
      <c r="J144" s="72" t="s">
        <v>31</v>
      </c>
      <c r="K144" s="68"/>
      <c r="L144" s="68"/>
      <c r="M144" s="68"/>
      <c r="N144" s="68"/>
      <c r="O144" s="68"/>
      <c r="P144" s="68"/>
      <c r="Q144" s="68"/>
    </row>
    <row r="145" spans="1:17" ht="25.5" x14ac:dyDescent="0.2">
      <c r="A145" s="72" t="s">
        <v>567</v>
      </c>
      <c r="B145" s="48" t="s">
        <v>107</v>
      </c>
      <c r="C145" s="48" t="s">
        <v>108</v>
      </c>
      <c r="D145" s="72">
        <v>144</v>
      </c>
      <c r="E145" s="72">
        <v>11.3</v>
      </c>
      <c r="F145" s="72" t="s">
        <v>140</v>
      </c>
      <c r="G145" s="72" t="s">
        <v>141</v>
      </c>
      <c r="H145" s="72" t="s">
        <v>142</v>
      </c>
      <c r="I145" s="72" t="s">
        <v>30</v>
      </c>
      <c r="J145" s="72" t="s">
        <v>31</v>
      </c>
      <c r="K145" s="68"/>
      <c r="L145" s="68"/>
      <c r="M145" s="68"/>
      <c r="N145" s="68"/>
      <c r="O145" s="68"/>
      <c r="P145" s="68"/>
      <c r="Q145" s="68"/>
    </row>
    <row r="146" spans="1:17" ht="25.5" x14ac:dyDescent="0.2">
      <c r="A146" s="72" t="s">
        <v>568</v>
      </c>
      <c r="B146" s="48" t="s">
        <v>107</v>
      </c>
      <c r="C146" s="48" t="s">
        <v>108</v>
      </c>
      <c r="D146" s="72">
        <v>144</v>
      </c>
      <c r="E146" s="72">
        <v>11.3</v>
      </c>
      <c r="F146" s="72" t="s">
        <v>140</v>
      </c>
      <c r="G146" s="72" t="s">
        <v>143</v>
      </c>
      <c r="H146" s="72" t="s">
        <v>142</v>
      </c>
      <c r="I146" s="72" t="s">
        <v>30</v>
      </c>
      <c r="J146" s="72" t="s">
        <v>31</v>
      </c>
      <c r="L146" s="68"/>
      <c r="M146" s="68"/>
      <c r="N146" s="68"/>
      <c r="O146" s="68"/>
      <c r="P146" s="68"/>
      <c r="Q146" s="68"/>
    </row>
    <row r="147" spans="1:17" x14ac:dyDescent="0.2">
      <c r="A147" s="72" t="s">
        <v>569</v>
      </c>
      <c r="B147" s="48" t="s">
        <v>107</v>
      </c>
      <c r="C147" s="48" t="s">
        <v>108</v>
      </c>
      <c r="D147" s="72">
        <v>145</v>
      </c>
      <c r="E147" s="72">
        <v>11.3</v>
      </c>
      <c r="F147" s="72" t="s">
        <v>140</v>
      </c>
      <c r="G147" s="72" t="s">
        <v>144</v>
      </c>
      <c r="H147" s="72" t="s">
        <v>145</v>
      </c>
      <c r="I147" s="72" t="s">
        <v>30</v>
      </c>
      <c r="J147" s="72" t="s">
        <v>31</v>
      </c>
      <c r="L147" s="68"/>
      <c r="M147" s="68"/>
      <c r="N147" s="68"/>
      <c r="O147" s="68"/>
      <c r="P147" s="68"/>
      <c r="Q147" s="68"/>
    </row>
    <row r="148" spans="1:17" x14ac:dyDescent="0.2">
      <c r="A148" s="72" t="s">
        <v>570</v>
      </c>
      <c r="B148" s="48" t="s">
        <v>107</v>
      </c>
      <c r="C148" s="48" t="s">
        <v>108</v>
      </c>
      <c r="D148" s="72">
        <v>145</v>
      </c>
      <c r="E148" s="72">
        <v>11.3</v>
      </c>
      <c r="F148" s="72" t="s">
        <v>140</v>
      </c>
      <c r="G148" s="72" t="s">
        <v>146</v>
      </c>
      <c r="H148" s="72" t="s">
        <v>145</v>
      </c>
      <c r="I148" s="72" t="s">
        <v>30</v>
      </c>
      <c r="J148" s="72" t="s">
        <v>31</v>
      </c>
      <c r="K148" s="68"/>
      <c r="L148" s="68"/>
      <c r="M148" s="68"/>
      <c r="N148" s="68"/>
      <c r="O148" s="68"/>
      <c r="P148" s="68"/>
      <c r="Q148" s="68"/>
    </row>
    <row r="149" spans="1:17" ht="25.5" x14ac:dyDescent="0.2">
      <c r="A149" s="72" t="s">
        <v>571</v>
      </c>
      <c r="B149" s="48" t="s">
        <v>107</v>
      </c>
      <c r="C149" s="48" t="s">
        <v>108</v>
      </c>
      <c r="D149" s="72">
        <v>145</v>
      </c>
      <c r="E149" s="72">
        <v>11.3</v>
      </c>
      <c r="F149" s="72" t="s">
        <v>140</v>
      </c>
      <c r="G149" s="72" t="s">
        <v>147</v>
      </c>
      <c r="H149" s="72" t="s">
        <v>148</v>
      </c>
      <c r="I149" s="72" t="s">
        <v>30</v>
      </c>
      <c r="J149" s="72" t="s">
        <v>31</v>
      </c>
      <c r="L149" s="68"/>
      <c r="M149" s="68"/>
      <c r="N149" s="68"/>
      <c r="O149" s="68"/>
      <c r="P149" s="68"/>
      <c r="Q149" s="68"/>
    </row>
    <row r="150" spans="1:17" ht="25.5" x14ac:dyDescent="0.2">
      <c r="A150" s="72" t="s">
        <v>572</v>
      </c>
      <c r="B150" s="48" t="s">
        <v>107</v>
      </c>
      <c r="C150" s="48" t="s">
        <v>108</v>
      </c>
      <c r="D150" s="72">
        <v>145</v>
      </c>
      <c r="E150" s="72">
        <v>11.3</v>
      </c>
      <c r="F150" s="72" t="s">
        <v>140</v>
      </c>
      <c r="G150" s="72" t="s">
        <v>149</v>
      </c>
      <c r="H150" s="72" t="s">
        <v>150</v>
      </c>
      <c r="I150" s="72" t="s">
        <v>33</v>
      </c>
      <c r="J150" s="72" t="s">
        <v>31</v>
      </c>
      <c r="L150" s="68"/>
      <c r="M150" s="68"/>
      <c r="N150" s="68"/>
      <c r="O150" s="68"/>
      <c r="P150" s="68"/>
      <c r="Q150" s="68"/>
    </row>
    <row r="151" spans="1:17" ht="25.5" x14ac:dyDescent="0.2">
      <c r="A151" s="72" t="s">
        <v>573</v>
      </c>
      <c r="B151" s="64" t="s">
        <v>166</v>
      </c>
      <c r="C151" s="64" t="s">
        <v>167</v>
      </c>
      <c r="D151" s="72">
        <v>150</v>
      </c>
      <c r="E151" s="72" t="s">
        <v>168</v>
      </c>
      <c r="F151" s="72">
        <v>8</v>
      </c>
      <c r="G151" s="72" t="s">
        <v>169</v>
      </c>
      <c r="H151" s="72" t="s">
        <v>170</v>
      </c>
      <c r="I151" s="72" t="s">
        <v>33</v>
      </c>
      <c r="J151" s="72" t="s">
        <v>31</v>
      </c>
      <c r="L151" s="49"/>
      <c r="M151" s="68"/>
      <c r="N151" s="68"/>
      <c r="O151" s="68"/>
      <c r="P151" s="68"/>
      <c r="Q151" s="68"/>
    </row>
    <row r="152" spans="1:17" x14ac:dyDescent="0.2">
      <c r="A152" s="72" t="s">
        <v>574</v>
      </c>
      <c r="B152" s="64" t="s">
        <v>166</v>
      </c>
      <c r="C152" s="64" t="s">
        <v>167</v>
      </c>
      <c r="D152" s="72">
        <v>150</v>
      </c>
      <c r="E152" s="72" t="s">
        <v>168</v>
      </c>
      <c r="F152" s="72">
        <v>9</v>
      </c>
      <c r="G152" s="72" t="s">
        <v>171</v>
      </c>
      <c r="H152" s="72" t="s">
        <v>172</v>
      </c>
      <c r="I152" s="72" t="s">
        <v>30</v>
      </c>
      <c r="J152" s="72" t="s">
        <v>31</v>
      </c>
      <c r="K152" s="68"/>
      <c r="L152" s="68"/>
      <c r="M152" s="68"/>
      <c r="N152" s="68"/>
      <c r="O152" s="68"/>
      <c r="P152" s="68"/>
      <c r="Q152" s="68"/>
    </row>
    <row r="153" spans="1:17" ht="38.25" x14ac:dyDescent="0.2">
      <c r="A153" s="72" t="s">
        <v>575</v>
      </c>
      <c r="B153" s="72" t="s">
        <v>40</v>
      </c>
      <c r="C153" s="72" t="s">
        <v>39</v>
      </c>
      <c r="D153" s="72">
        <v>151</v>
      </c>
      <c r="E153" s="72" t="s">
        <v>151</v>
      </c>
      <c r="F153" s="72">
        <v>16</v>
      </c>
      <c r="G153" s="72" t="s">
        <v>414</v>
      </c>
      <c r="H153" s="72" t="s">
        <v>415</v>
      </c>
      <c r="I153" s="72" t="s">
        <v>33</v>
      </c>
      <c r="J153" s="72" t="s">
        <v>31</v>
      </c>
      <c r="K153" s="68"/>
      <c r="L153" s="68"/>
      <c r="M153" s="68"/>
      <c r="N153" s="68"/>
      <c r="O153" s="68"/>
      <c r="P153" s="68"/>
      <c r="Q153" s="68"/>
    </row>
    <row r="154" spans="1:17" ht="63.75" x14ac:dyDescent="0.2">
      <c r="A154" s="72" t="s">
        <v>576</v>
      </c>
      <c r="B154" s="48" t="s">
        <v>107</v>
      </c>
      <c r="C154" s="48" t="s">
        <v>108</v>
      </c>
      <c r="D154" s="65">
        <v>152</v>
      </c>
      <c r="E154" s="65" t="s">
        <v>155</v>
      </c>
      <c r="F154" s="65" t="s">
        <v>156</v>
      </c>
      <c r="G154" s="65" t="s">
        <v>157</v>
      </c>
      <c r="H154" s="65" t="s">
        <v>158</v>
      </c>
      <c r="I154" s="72" t="s">
        <v>33</v>
      </c>
      <c r="J154" s="72" t="s">
        <v>31</v>
      </c>
      <c r="K154" s="68"/>
      <c r="L154" s="68"/>
      <c r="M154" s="68"/>
      <c r="N154" s="68"/>
      <c r="O154" s="68"/>
      <c r="P154" s="68"/>
      <c r="Q154" s="68"/>
    </row>
    <row r="155" spans="1:17" x14ac:dyDescent="0.2">
      <c r="A155" s="72" t="s">
        <v>577</v>
      </c>
      <c r="B155" s="48" t="s">
        <v>107</v>
      </c>
      <c r="C155" s="48" t="s">
        <v>108</v>
      </c>
      <c r="D155" s="72">
        <v>152</v>
      </c>
      <c r="E155" s="72" t="s">
        <v>151</v>
      </c>
      <c r="F155" s="72" t="s">
        <v>152</v>
      </c>
      <c r="G155" s="72" t="s">
        <v>153</v>
      </c>
      <c r="H155" s="72" t="s">
        <v>154</v>
      </c>
      <c r="I155" s="72" t="s">
        <v>30</v>
      </c>
      <c r="J155" s="72" t="s">
        <v>31</v>
      </c>
      <c r="L155" s="68"/>
      <c r="M155" s="68"/>
      <c r="N155" s="68"/>
      <c r="O155" s="68"/>
      <c r="P155" s="68"/>
      <c r="Q155" s="68"/>
    </row>
    <row r="156" spans="1:17" ht="38.25" x14ac:dyDescent="0.2">
      <c r="A156" s="72" t="s">
        <v>578</v>
      </c>
      <c r="B156" s="72" t="s">
        <v>305</v>
      </c>
      <c r="C156" s="72" t="s">
        <v>104</v>
      </c>
      <c r="D156" s="72">
        <v>153</v>
      </c>
      <c r="E156" s="72" t="s">
        <v>306</v>
      </c>
      <c r="F156" s="72">
        <v>10</v>
      </c>
      <c r="G156" s="72" t="s">
        <v>307</v>
      </c>
      <c r="H156" s="72" t="s">
        <v>308</v>
      </c>
      <c r="I156" s="72" t="s">
        <v>33</v>
      </c>
      <c r="J156" s="72" t="s">
        <v>31</v>
      </c>
      <c r="K156" s="68"/>
      <c r="L156" s="68"/>
      <c r="M156" s="68"/>
      <c r="N156" s="68"/>
      <c r="O156" s="68"/>
      <c r="P156" s="68"/>
      <c r="Q156" s="68"/>
    </row>
    <row r="157" spans="1:17" ht="25.5" x14ac:dyDescent="0.2">
      <c r="A157" s="72" t="s">
        <v>579</v>
      </c>
      <c r="B157" s="64" t="s">
        <v>166</v>
      </c>
      <c r="C157" s="64" t="s">
        <v>167</v>
      </c>
      <c r="D157" s="72">
        <v>153</v>
      </c>
      <c r="E157" s="72" t="s">
        <v>105</v>
      </c>
      <c r="F157" s="72">
        <v>19</v>
      </c>
      <c r="G157" s="72" t="s">
        <v>173</v>
      </c>
      <c r="H157" s="72" t="s">
        <v>174</v>
      </c>
      <c r="I157" s="72" t="s">
        <v>33</v>
      </c>
      <c r="J157" s="72" t="s">
        <v>31</v>
      </c>
      <c r="L157" s="68"/>
      <c r="M157" s="68"/>
      <c r="N157" s="68"/>
      <c r="O157" s="68"/>
      <c r="P157" s="68"/>
      <c r="Q157" s="68"/>
    </row>
    <row r="158" spans="1:17" ht="25.5" x14ac:dyDescent="0.2">
      <c r="A158" s="72" t="s">
        <v>580</v>
      </c>
      <c r="B158" s="72" t="s">
        <v>90</v>
      </c>
      <c r="C158" s="72" t="s">
        <v>91</v>
      </c>
      <c r="D158" s="72">
        <v>161</v>
      </c>
      <c r="E158" s="72" t="s">
        <v>302</v>
      </c>
      <c r="F158" s="72">
        <v>1</v>
      </c>
      <c r="G158" s="72" t="s">
        <v>303</v>
      </c>
      <c r="H158" s="72" t="s">
        <v>304</v>
      </c>
      <c r="I158" s="72" t="s">
        <v>30</v>
      </c>
      <c r="J158" s="72" t="s">
        <v>31</v>
      </c>
      <c r="K158" s="68"/>
      <c r="L158" s="68"/>
      <c r="M158" s="68"/>
      <c r="N158" s="68"/>
      <c r="O158" s="68"/>
      <c r="P158" s="68"/>
      <c r="Q158" s="68"/>
    </row>
    <row r="159" spans="1:17" ht="51" x14ac:dyDescent="0.2">
      <c r="A159" s="72" t="s">
        <v>581</v>
      </c>
      <c r="B159" s="64" t="s">
        <v>166</v>
      </c>
      <c r="C159" s="64" t="s">
        <v>167</v>
      </c>
      <c r="D159" s="72">
        <v>161</v>
      </c>
      <c r="E159" s="72" t="s">
        <v>175</v>
      </c>
      <c r="F159" s="72">
        <v>15</v>
      </c>
      <c r="G159" s="72" t="s">
        <v>178</v>
      </c>
      <c r="H159" s="72" t="s">
        <v>179</v>
      </c>
      <c r="I159" s="72" t="s">
        <v>30</v>
      </c>
      <c r="J159" s="72" t="s">
        <v>31</v>
      </c>
      <c r="L159" s="68"/>
      <c r="O159" s="68"/>
      <c r="P159" s="68"/>
      <c r="Q159" s="68"/>
    </row>
    <row r="160" spans="1:17" ht="25.5" x14ac:dyDescent="0.2">
      <c r="A160" s="72" t="s">
        <v>582</v>
      </c>
      <c r="B160" s="64" t="s">
        <v>166</v>
      </c>
      <c r="C160" s="64" t="s">
        <v>167</v>
      </c>
      <c r="D160" s="72">
        <v>161</v>
      </c>
      <c r="E160" s="72" t="s">
        <v>175</v>
      </c>
      <c r="F160" s="72">
        <v>18</v>
      </c>
      <c r="G160" s="72" t="s">
        <v>176</v>
      </c>
      <c r="H160" s="72" t="s">
        <v>177</v>
      </c>
      <c r="I160" s="72" t="s">
        <v>33</v>
      </c>
      <c r="J160" s="72" t="s">
        <v>31</v>
      </c>
      <c r="K160" s="68"/>
      <c r="L160" s="68"/>
      <c r="M160" s="68"/>
      <c r="N160" s="68"/>
      <c r="O160" s="68"/>
      <c r="P160" s="68"/>
      <c r="Q160" s="68"/>
    </row>
    <row r="161" spans="1:17" ht="51" x14ac:dyDescent="0.2">
      <c r="A161" s="72" t="s">
        <v>583</v>
      </c>
      <c r="B161" s="64" t="s">
        <v>166</v>
      </c>
      <c r="C161" s="64" t="s">
        <v>167</v>
      </c>
      <c r="D161" s="72">
        <v>162</v>
      </c>
      <c r="E161" s="72" t="s">
        <v>175</v>
      </c>
      <c r="F161" s="72">
        <v>1</v>
      </c>
      <c r="G161" s="72" t="s">
        <v>180</v>
      </c>
      <c r="H161" s="72" t="s">
        <v>179</v>
      </c>
      <c r="I161" s="72" t="s">
        <v>30</v>
      </c>
      <c r="J161" s="72" t="s">
        <v>31</v>
      </c>
      <c r="L161" s="68"/>
      <c r="O161" s="68"/>
      <c r="P161" s="68"/>
      <c r="Q161" s="68"/>
    </row>
    <row r="162" spans="1:17" ht="25.5" x14ac:dyDescent="0.2">
      <c r="A162" s="72" t="s">
        <v>584</v>
      </c>
      <c r="B162" s="72" t="s">
        <v>40</v>
      </c>
      <c r="C162" s="72" t="s">
        <v>39</v>
      </c>
      <c r="D162" s="72">
        <v>163</v>
      </c>
      <c r="E162" s="72">
        <v>16.8</v>
      </c>
      <c r="F162" s="72">
        <v>1</v>
      </c>
      <c r="G162" s="72" t="s">
        <v>416</v>
      </c>
      <c r="H162" s="72" t="s">
        <v>417</v>
      </c>
      <c r="I162" s="72" t="s">
        <v>33</v>
      </c>
      <c r="J162" s="72" t="s">
        <v>31</v>
      </c>
      <c r="K162" s="68"/>
      <c r="L162" s="68"/>
      <c r="M162" s="68"/>
      <c r="N162" s="68"/>
      <c r="O162" s="68"/>
      <c r="P162" s="68"/>
      <c r="Q162" s="68"/>
    </row>
    <row r="163" spans="1:17" ht="25.5" x14ac:dyDescent="0.2">
      <c r="A163" s="72" t="s">
        <v>585</v>
      </c>
      <c r="B163" s="64" t="s">
        <v>166</v>
      </c>
      <c r="C163" s="64" t="s">
        <v>167</v>
      </c>
      <c r="D163" s="72">
        <v>163</v>
      </c>
      <c r="E163" s="72" t="s">
        <v>175</v>
      </c>
      <c r="F163" s="72">
        <v>2</v>
      </c>
      <c r="G163" s="72" t="s">
        <v>181</v>
      </c>
      <c r="H163" s="72" t="s">
        <v>182</v>
      </c>
      <c r="I163" s="72" t="s">
        <v>33</v>
      </c>
      <c r="J163" s="72" t="s">
        <v>31</v>
      </c>
      <c r="L163" s="68"/>
      <c r="M163" s="68"/>
      <c r="N163" s="68"/>
      <c r="O163" s="68"/>
      <c r="P163" s="68"/>
      <c r="Q163" s="68"/>
    </row>
    <row r="164" spans="1:17" ht="38.25" x14ac:dyDescent="0.2">
      <c r="A164" s="72" t="s">
        <v>586</v>
      </c>
      <c r="B164" s="48" t="s">
        <v>107</v>
      </c>
      <c r="C164" s="48" t="s">
        <v>108</v>
      </c>
      <c r="D164" s="65">
        <v>164</v>
      </c>
      <c r="E164" s="65">
        <v>19.100000000000001</v>
      </c>
      <c r="F164" s="65" t="s">
        <v>159</v>
      </c>
      <c r="G164" s="74" t="s">
        <v>160</v>
      </c>
      <c r="H164" s="65" t="s">
        <v>161</v>
      </c>
      <c r="I164" s="72" t="s">
        <v>33</v>
      </c>
      <c r="J164" s="72" t="s">
        <v>31</v>
      </c>
      <c r="L164" s="68"/>
      <c r="M164" s="68"/>
      <c r="N164" s="68"/>
      <c r="O164" s="68"/>
      <c r="P164" s="68"/>
      <c r="Q164" s="68"/>
    </row>
    <row r="165" spans="1:17" ht="25.5" x14ac:dyDescent="0.2">
      <c r="A165" s="72" t="s">
        <v>587</v>
      </c>
      <c r="B165" s="72" t="s">
        <v>40</v>
      </c>
      <c r="C165" s="72" t="s">
        <v>39</v>
      </c>
      <c r="D165" s="72">
        <v>180</v>
      </c>
      <c r="E165" s="72" t="s">
        <v>418</v>
      </c>
      <c r="F165" s="72">
        <v>7</v>
      </c>
      <c r="G165" s="72" t="s">
        <v>419</v>
      </c>
      <c r="H165" s="72" t="s">
        <v>420</v>
      </c>
      <c r="I165" s="72" t="s">
        <v>30</v>
      </c>
      <c r="J165" s="72" t="s">
        <v>31</v>
      </c>
      <c r="K165" s="68"/>
      <c r="L165" s="68"/>
      <c r="M165" s="68"/>
      <c r="N165" s="68"/>
      <c r="O165" s="68"/>
      <c r="P165" s="68"/>
      <c r="Q165" s="68"/>
    </row>
    <row r="166" spans="1:17" ht="25.5" x14ac:dyDescent="0.2">
      <c r="A166" s="72" t="s">
        <v>588</v>
      </c>
      <c r="B166" s="72" t="s">
        <v>40</v>
      </c>
      <c r="C166" s="72" t="s">
        <v>39</v>
      </c>
      <c r="D166" s="72">
        <v>180</v>
      </c>
      <c r="E166" s="72" t="s">
        <v>418</v>
      </c>
      <c r="F166" s="72">
        <v>15</v>
      </c>
      <c r="G166" s="72" t="s">
        <v>421</v>
      </c>
      <c r="H166" s="72" t="s">
        <v>422</v>
      </c>
      <c r="I166" s="72" t="s">
        <v>30</v>
      </c>
      <c r="J166" s="72" t="s">
        <v>31</v>
      </c>
      <c r="M166" s="68"/>
      <c r="N166" s="68"/>
      <c r="O166" s="68"/>
      <c r="P166" s="68"/>
      <c r="Q166" s="68"/>
    </row>
    <row r="167" spans="1:17" ht="114.75" x14ac:dyDescent="0.2">
      <c r="A167" s="72" t="s">
        <v>589</v>
      </c>
      <c r="B167" s="72" t="s">
        <v>40</v>
      </c>
      <c r="C167" s="72" t="s">
        <v>39</v>
      </c>
      <c r="D167" s="72">
        <v>180</v>
      </c>
      <c r="E167" s="72" t="s">
        <v>418</v>
      </c>
      <c r="F167" s="72">
        <v>19</v>
      </c>
      <c r="G167" s="72" t="s">
        <v>423</v>
      </c>
      <c r="H167" s="72" t="s">
        <v>424</v>
      </c>
      <c r="I167" s="72" t="s">
        <v>33</v>
      </c>
      <c r="J167" s="72" t="s">
        <v>31</v>
      </c>
      <c r="K167" s="68"/>
      <c r="L167" s="68"/>
      <c r="M167" s="68"/>
      <c r="N167" s="68"/>
      <c r="O167" s="68"/>
      <c r="P167" s="68"/>
      <c r="Q167" s="68"/>
    </row>
    <row r="168" spans="1:17" ht="25.5" x14ac:dyDescent="0.2">
      <c r="A168" s="72" t="s">
        <v>590</v>
      </c>
      <c r="B168" s="72" t="s">
        <v>40</v>
      </c>
      <c r="C168" s="72" t="s">
        <v>39</v>
      </c>
      <c r="D168" s="72">
        <v>181</v>
      </c>
      <c r="E168" s="72" t="s">
        <v>418</v>
      </c>
      <c r="F168" s="72">
        <v>1</v>
      </c>
      <c r="G168" s="72" t="s">
        <v>421</v>
      </c>
      <c r="H168" s="72" t="s">
        <v>422</v>
      </c>
      <c r="I168" s="72" t="s">
        <v>30</v>
      </c>
      <c r="J168" s="72" t="s">
        <v>31</v>
      </c>
      <c r="K168" s="68"/>
      <c r="L168" s="68"/>
      <c r="M168" s="68"/>
      <c r="N168" s="68"/>
      <c r="O168" s="68"/>
      <c r="P168" s="68"/>
      <c r="Q168" s="68"/>
    </row>
    <row r="169" spans="1:17" ht="178.5" x14ac:dyDescent="0.2">
      <c r="A169" s="72" t="s">
        <v>591</v>
      </c>
      <c r="B169" s="68" t="s">
        <v>48</v>
      </c>
      <c r="C169" s="47" t="s">
        <v>49</v>
      </c>
      <c r="D169" s="68" t="s">
        <v>355</v>
      </c>
      <c r="E169" s="68" t="s">
        <v>355</v>
      </c>
      <c r="F169" s="47"/>
      <c r="G169" s="68" t="s">
        <v>356</v>
      </c>
      <c r="H169" s="68" t="s">
        <v>357</v>
      </c>
      <c r="I169" s="68" t="s">
        <v>33</v>
      </c>
      <c r="J169" s="72" t="s">
        <v>31</v>
      </c>
      <c r="L169" s="68"/>
      <c r="M169" s="68"/>
      <c r="N169" s="68"/>
      <c r="O169" s="68"/>
      <c r="P169" s="68"/>
      <c r="Q169" s="68"/>
    </row>
    <row r="170" spans="1:17" ht="15" x14ac:dyDescent="0.2">
      <c r="D170" s="50"/>
      <c r="E170" s="48"/>
      <c r="F170" s="48"/>
      <c r="G170" s="48"/>
      <c r="H170" s="48"/>
      <c r="J170" s="48"/>
    </row>
  </sheetData>
  <sheetProtection selectLockedCells="1" selectUnlockedCells="1"/>
  <autoFilter ref="A1:Q169"/>
  <sortState ref="A2:Q462">
    <sortCondition ref="D2:D462"/>
    <sortCondition ref="F2:F462"/>
    <sortCondition ref="E2:E462"/>
    <sortCondition ref="A2:A462"/>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zoomScale="130" zoomScaleNormal="130" workbookViewId="0">
      <pane xSplit="1" ySplit="1" topLeftCell="B2" activePane="bottomRight" state="frozen"/>
      <selection pane="topRight" activeCell="B1" sqref="B1"/>
      <selection pane="bottomLeft" activeCell="A2" sqref="A2"/>
      <selection pane="bottomRight" activeCell="A2" sqref="A2"/>
    </sheetView>
  </sheetViews>
  <sheetFormatPr defaultColWidth="8.7109375" defaultRowHeight="12.75" x14ac:dyDescent="0.2"/>
  <cols>
    <col min="1" max="1" width="8.7109375" style="42"/>
    <col min="2" max="2" width="23.140625" style="42" customWidth="1"/>
    <col min="3" max="3" width="11.28515625" style="42" customWidth="1"/>
    <col min="4" max="4" width="6.7109375" style="42" customWidth="1"/>
    <col min="5" max="5" width="10.42578125" style="42" customWidth="1"/>
    <col min="6" max="6" width="7.42578125" style="42" customWidth="1"/>
    <col min="7" max="8" width="54.42578125" style="42" customWidth="1"/>
    <col min="9" max="9" width="4.140625" style="42" customWidth="1"/>
    <col min="10" max="10" width="11" style="42" customWidth="1"/>
    <col min="11" max="11" width="10.7109375" style="42" customWidth="1"/>
    <col min="12" max="12" width="25.7109375" style="42" customWidth="1"/>
    <col min="13" max="13" width="10.7109375" style="42" customWidth="1"/>
    <col min="14" max="14" width="25.7109375" style="42" customWidth="1"/>
    <col min="15" max="15" width="11.140625" style="42" customWidth="1"/>
    <col min="16" max="16384" width="8.7109375" style="42"/>
  </cols>
  <sheetData>
    <row r="1" spans="1:15" ht="28.9" customHeight="1" x14ac:dyDescent="0.2">
      <c r="A1" s="43" t="s">
        <v>28</v>
      </c>
      <c r="B1" s="43" t="s">
        <v>12</v>
      </c>
      <c r="C1" s="43" t="s">
        <v>13</v>
      </c>
      <c r="D1" s="43" t="s">
        <v>14</v>
      </c>
      <c r="E1" s="43" t="s">
        <v>15</v>
      </c>
      <c r="F1" s="43" t="s">
        <v>16</v>
      </c>
      <c r="G1" s="43" t="s">
        <v>17</v>
      </c>
      <c r="H1" s="43" t="s">
        <v>18</v>
      </c>
      <c r="I1" s="43" t="s">
        <v>19</v>
      </c>
      <c r="J1" s="43" t="s">
        <v>23</v>
      </c>
      <c r="K1" s="43" t="s">
        <v>24</v>
      </c>
      <c r="L1" s="43" t="s">
        <v>25</v>
      </c>
      <c r="M1" s="43" t="s">
        <v>26</v>
      </c>
      <c r="N1" s="43" t="s">
        <v>27</v>
      </c>
      <c r="O1" s="43" t="s">
        <v>53</v>
      </c>
    </row>
    <row r="2" spans="1:15" x14ac:dyDescent="0.2">
      <c r="K2" s="46"/>
      <c r="L2" s="46"/>
      <c r="M2" s="46"/>
      <c r="N2" s="46"/>
      <c r="O2" s="46"/>
    </row>
  </sheetData>
  <autoFilter ref="A1:O2"/>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2.75" x14ac:dyDescent="0.2"/>
  <cols>
    <col min="1" max="1" width="16.7109375" customWidth="1"/>
    <col min="2" max="2" width="99.28515625" customWidth="1"/>
  </cols>
  <sheetData>
    <row r="1" spans="1:2" ht="46.9" customHeight="1" thickBot="1" x14ac:dyDescent="0.25">
      <c r="B1" s="41" t="s">
        <v>77</v>
      </c>
    </row>
    <row r="2" spans="1:2" x14ac:dyDescent="0.2">
      <c r="A2" t="s">
        <v>75</v>
      </c>
      <c r="B2" t="s">
        <v>76</v>
      </c>
    </row>
    <row r="3" spans="1:2" ht="15" x14ac:dyDescent="0.25">
      <c r="B3" s="39"/>
    </row>
    <row r="4" spans="1:2" ht="15" x14ac:dyDescent="0.25">
      <c r="B4" s="39"/>
    </row>
    <row r="5" spans="1:2" ht="15" x14ac:dyDescent="0.25">
      <c r="A5" s="40"/>
      <c r="B5" s="39"/>
    </row>
    <row r="6" spans="1:2" ht="15" x14ac:dyDescent="0.25">
      <c r="B6" s="39"/>
    </row>
    <row r="7" spans="1:2" ht="15" x14ac:dyDescent="0.25">
      <c r="B7" s="39"/>
    </row>
    <row r="8" spans="1:2" ht="15" x14ac:dyDescent="0.25">
      <c r="B8" s="39"/>
    </row>
    <row r="9" spans="1:2" ht="15" x14ac:dyDescent="0.25">
      <c r="B9" s="39"/>
    </row>
    <row r="10" spans="1:2" ht="15" x14ac:dyDescent="0.25">
      <c r="B10" s="39"/>
    </row>
    <row r="11" spans="1:2" ht="15" x14ac:dyDescent="0.25">
      <c r="B11" s="39"/>
    </row>
    <row r="12" spans="1:2" ht="15" x14ac:dyDescent="0.25">
      <c r="B12" s="39"/>
    </row>
    <row r="13" spans="1:2" ht="15" x14ac:dyDescent="0.25">
      <c r="B13" s="39"/>
    </row>
    <row r="14" spans="1:2" ht="15" x14ac:dyDescent="0.25">
      <c r="B14" s="39"/>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Normal="100" workbookViewId="0">
      <selection activeCell="J30" sqref="J30"/>
    </sheetView>
  </sheetViews>
  <sheetFormatPr defaultColWidth="9.140625" defaultRowHeight="12.75" x14ac:dyDescent="0.2"/>
  <cols>
    <col min="1" max="1" width="4.140625" style="14" customWidth="1"/>
    <col min="2" max="2" width="14.28515625" style="14" customWidth="1"/>
    <col min="3" max="3" width="13" style="14" customWidth="1"/>
    <col min="4" max="4" width="15.42578125" style="14" customWidth="1"/>
    <col min="5" max="6" width="11.85546875" style="14" customWidth="1"/>
    <col min="7" max="7" width="12.85546875" style="14" customWidth="1"/>
    <col min="8" max="8" width="9.140625" style="14"/>
    <col min="9" max="9" width="18.28515625" style="14" customWidth="1"/>
    <col min="10" max="10" width="17.85546875" style="14" customWidth="1"/>
    <col min="11" max="11" width="2.28515625" style="14" customWidth="1"/>
    <col min="12" max="14" width="9.140625" style="14"/>
    <col min="15" max="15" width="12.5703125" style="14" customWidth="1"/>
    <col min="16" max="16" width="2" style="14" customWidth="1"/>
    <col min="17" max="17" width="9.85546875" style="14" customWidth="1"/>
    <col min="18" max="16384" width="9.140625" style="14"/>
  </cols>
  <sheetData>
    <row r="1" spans="1:18" ht="13.5" thickBot="1" x14ac:dyDescent="0.25"/>
    <row r="2" spans="1:18" ht="24" customHeight="1" thickBot="1" x14ac:dyDescent="0.25">
      <c r="B2" s="54" t="s">
        <v>59</v>
      </c>
      <c r="C2" s="55"/>
      <c r="D2" s="55"/>
      <c r="E2" s="55"/>
      <c r="F2" s="55"/>
      <c r="G2" s="56"/>
      <c r="H2" s="15"/>
      <c r="I2" s="54" t="s">
        <v>60</v>
      </c>
      <c r="J2" s="55"/>
      <c r="K2" s="55"/>
      <c r="L2" s="55"/>
      <c r="M2" s="55"/>
      <c r="N2" s="55"/>
      <c r="O2" s="55"/>
      <c r="P2" s="55"/>
      <c r="Q2" s="56"/>
    </row>
    <row r="3" spans="1:18" ht="13.5" thickBot="1" x14ac:dyDescent="0.25"/>
    <row r="4" spans="1:18" ht="39" thickBot="1" x14ac:dyDescent="0.25">
      <c r="B4" s="16" t="s">
        <v>61</v>
      </c>
      <c r="C4" s="17" t="s">
        <v>62</v>
      </c>
      <c r="D4" s="17" t="s">
        <v>63</v>
      </c>
      <c r="E4" s="17" t="s">
        <v>64</v>
      </c>
      <c r="F4" s="17" t="s">
        <v>65</v>
      </c>
      <c r="G4" s="17" t="s">
        <v>66</v>
      </c>
      <c r="H4" s="18"/>
      <c r="I4" s="16" t="s">
        <v>57</v>
      </c>
      <c r="J4" s="17" t="s">
        <v>56</v>
      </c>
      <c r="L4" s="19" t="s">
        <v>67</v>
      </c>
      <c r="M4" s="20" t="s">
        <v>55</v>
      </c>
      <c r="N4" s="20" t="s">
        <v>58</v>
      </c>
      <c r="O4" s="21" t="s">
        <v>68</v>
      </c>
      <c r="Q4" s="16" t="s">
        <v>69</v>
      </c>
    </row>
    <row r="5" spans="1:18" ht="34.5" customHeight="1" thickBot="1" x14ac:dyDescent="0.25">
      <c r="B5" s="22">
        <f>COUNTA('LB162'!A:A)-1</f>
        <v>168</v>
      </c>
      <c r="C5" s="23">
        <f>B5-D5</f>
        <v>168</v>
      </c>
      <c r="D5" s="24">
        <f>COUNTA('LB162'!K:K)-1</f>
        <v>0</v>
      </c>
      <c r="E5" s="23">
        <f>COUNTIF('LB162'!K:K,"Rejected")</f>
        <v>0</v>
      </c>
      <c r="F5" s="23">
        <f>COUNTIF('LB162'!K:K,"Accepted")</f>
        <v>0</v>
      </c>
      <c r="G5" s="23">
        <f>COUNTIF('LB162'!K:K,"Revised")</f>
        <v>0</v>
      </c>
      <c r="H5" s="18"/>
      <c r="I5" s="25">
        <f>COUNTIF('LB162'!$O:$O,I4)</f>
        <v>0</v>
      </c>
      <c r="J5" s="25">
        <f>COUNTIF('LB162'!$O:$O,J4)</f>
        <v>0</v>
      </c>
      <c r="K5" s="26"/>
      <c r="L5" s="25">
        <f>COUNTIF('LB162'!$O:$O,L4)</f>
        <v>0</v>
      </c>
      <c r="M5" s="25">
        <f>COUNTIF('LB162'!$O:$O,M4)</f>
        <v>0</v>
      </c>
      <c r="N5" s="25">
        <f>COUNTIF('LB162'!$O:$O,N4)</f>
        <v>0</v>
      </c>
      <c r="O5" s="25">
        <f>COUNTIF('LB162'!$O:$O,O4)</f>
        <v>0</v>
      </c>
      <c r="Q5" s="25">
        <f>B5-(COUNTA('LB162'!O:O)-1)</f>
        <v>168</v>
      </c>
    </row>
    <row r="6" spans="1:18" ht="13.5" customHeight="1" thickBot="1" x14ac:dyDescent="0.25"/>
    <row r="7" spans="1:18" ht="21.75" customHeight="1" thickBot="1" x14ac:dyDescent="0.25">
      <c r="B7" s="18"/>
      <c r="C7" s="18"/>
      <c r="D7" s="27" t="str">
        <f>IF(D5=E7,"Okay","MIS-MATCHED")</f>
        <v>Okay</v>
      </c>
      <c r="E7" s="57">
        <f>E5+F5+G5</f>
        <v>0</v>
      </c>
      <c r="F7" s="58"/>
      <c r="G7" s="59"/>
      <c r="H7" s="18"/>
      <c r="I7" s="28">
        <f>SUM(I5:J5)</f>
        <v>0</v>
      </c>
      <c r="J7" s="29" t="s">
        <v>70</v>
      </c>
      <c r="K7" s="26"/>
    </row>
    <row r="8" spans="1:18" ht="13.5" thickBot="1" x14ac:dyDescent="0.25">
      <c r="B8" s="18"/>
      <c r="C8" s="18"/>
      <c r="D8" s="27"/>
      <c r="H8" s="18"/>
      <c r="K8" s="30"/>
    </row>
    <row r="9" spans="1:18" ht="34.5" customHeight="1" thickBot="1" x14ac:dyDescent="0.25">
      <c r="B9" s="27"/>
      <c r="C9" s="27"/>
      <c r="D9" s="31">
        <f>D5/B5</f>
        <v>0</v>
      </c>
      <c r="E9" s="27"/>
      <c r="F9" s="27"/>
      <c r="G9" s="27"/>
      <c r="H9" s="27"/>
      <c r="I9" s="32">
        <f>I7/$B$5</f>
        <v>0</v>
      </c>
      <c r="J9" s="33" t="s">
        <v>71</v>
      </c>
      <c r="K9" s="34"/>
      <c r="L9" s="35">
        <f>L5/$B$5</f>
        <v>0</v>
      </c>
      <c r="M9" s="35">
        <f>M5/$B$5</f>
        <v>0</v>
      </c>
      <c r="N9" s="35">
        <f>N5/$B$5</f>
        <v>0</v>
      </c>
      <c r="O9" s="35">
        <f>O5/$B$5</f>
        <v>0</v>
      </c>
      <c r="Q9" s="35">
        <f>Q5/$B$5</f>
        <v>1</v>
      </c>
    </row>
    <row r="10" spans="1:18" ht="13.5" thickBot="1" x14ac:dyDescent="0.25">
      <c r="B10" s="27"/>
      <c r="C10" s="27"/>
      <c r="D10" s="27"/>
      <c r="E10" s="27"/>
      <c r="F10" s="27"/>
      <c r="G10" s="27"/>
      <c r="H10" s="27"/>
    </row>
    <row r="11" spans="1:18" ht="13.5" thickBot="1" x14ac:dyDescent="0.25">
      <c r="B11" s="27"/>
      <c r="C11" s="27"/>
      <c r="D11" s="27"/>
      <c r="E11" s="27"/>
      <c r="F11" s="27"/>
      <c r="G11" s="27"/>
      <c r="H11" s="27"/>
      <c r="I11" s="60">
        <f>I9+SUM(L9:O9)</f>
        <v>0</v>
      </c>
      <c r="J11" s="61"/>
      <c r="K11" s="61"/>
      <c r="L11" s="61"/>
      <c r="M11" s="61"/>
      <c r="N11" s="61"/>
      <c r="O11" s="62"/>
    </row>
    <row r="12" spans="1:18" x14ac:dyDescent="0.2">
      <c r="A12" s="34"/>
      <c r="B12" s="30"/>
      <c r="C12" s="30"/>
      <c r="D12" s="30"/>
      <c r="E12" s="30"/>
      <c r="F12" s="30"/>
      <c r="G12" s="30"/>
      <c r="H12" s="30"/>
      <c r="I12" s="34"/>
      <c r="J12" s="34"/>
      <c r="K12" s="34"/>
      <c r="L12" s="34"/>
      <c r="M12" s="34"/>
      <c r="N12" s="34"/>
      <c r="O12" s="34"/>
      <c r="P12" s="34"/>
      <c r="Q12" s="34"/>
      <c r="R12" s="34"/>
    </row>
    <row r="13" spans="1:18" ht="13.5" thickBot="1" x14ac:dyDescent="0.25">
      <c r="A13" s="36"/>
      <c r="B13" s="37"/>
      <c r="C13" s="37"/>
      <c r="D13" s="37"/>
      <c r="E13" s="37"/>
      <c r="F13" s="37"/>
      <c r="G13" s="37"/>
      <c r="H13" s="37"/>
      <c r="I13" s="36"/>
      <c r="J13" s="36"/>
      <c r="K13" s="36"/>
      <c r="L13" s="36"/>
      <c r="M13" s="36"/>
      <c r="N13" s="36"/>
      <c r="O13" s="36"/>
      <c r="P13" s="36"/>
      <c r="Q13" s="36"/>
      <c r="R13" s="36"/>
    </row>
    <row r="14" spans="1:18" x14ac:dyDescent="0.2">
      <c r="B14" s="27"/>
      <c r="C14" s="27"/>
      <c r="D14" s="27"/>
      <c r="E14" s="27"/>
      <c r="F14" s="27"/>
      <c r="G14" s="27"/>
      <c r="H14" s="27"/>
      <c r="I14" s="27"/>
      <c r="J14" s="27"/>
      <c r="K14" s="27"/>
      <c r="L14" s="27"/>
      <c r="M14" s="27"/>
      <c r="N14" s="27"/>
      <c r="O14" s="27"/>
    </row>
    <row r="15" spans="1:18" ht="13.5" thickBot="1" x14ac:dyDescent="0.25">
      <c r="C15" s="27"/>
      <c r="D15" s="27"/>
      <c r="E15" s="27"/>
      <c r="F15" s="27"/>
      <c r="G15" s="27"/>
      <c r="H15" s="27"/>
      <c r="I15" s="27"/>
      <c r="J15" s="27"/>
      <c r="K15" s="27"/>
      <c r="L15" s="27"/>
      <c r="M15" s="27"/>
      <c r="N15" s="27"/>
      <c r="O15" s="27"/>
    </row>
    <row r="16" spans="1:18" ht="30.6" customHeight="1" thickBot="1" x14ac:dyDescent="0.25">
      <c r="B16" s="54" t="s">
        <v>72</v>
      </c>
      <c r="C16" s="55"/>
      <c r="D16" s="55"/>
      <c r="E16" s="55"/>
      <c r="F16" s="55"/>
      <c r="G16" s="56"/>
      <c r="H16" s="27"/>
      <c r="I16" s="27"/>
      <c r="J16" s="27"/>
      <c r="K16" s="27"/>
      <c r="L16" s="38"/>
      <c r="M16" s="38"/>
      <c r="N16" s="38"/>
      <c r="O16" s="27"/>
    </row>
    <row r="17" spans="1:18" ht="13.5" thickBot="1" x14ac:dyDescent="0.25">
      <c r="C17" s="27"/>
      <c r="D17" s="27"/>
      <c r="E17" s="27"/>
      <c r="F17" s="27"/>
      <c r="G17" s="27"/>
      <c r="H17" s="27"/>
      <c r="I17" s="27"/>
      <c r="J17" s="27"/>
      <c r="K17" s="27"/>
      <c r="L17" s="27"/>
      <c r="M17" s="27"/>
      <c r="N17" s="27"/>
      <c r="O17" s="27"/>
    </row>
    <row r="18" spans="1:18" ht="27.75" customHeight="1" thickBot="1" x14ac:dyDescent="0.25">
      <c r="B18" s="16" t="s">
        <v>73</v>
      </c>
      <c r="C18" s="27"/>
      <c r="D18" s="16" t="s">
        <v>74</v>
      </c>
      <c r="E18" s="16" t="s">
        <v>57</v>
      </c>
      <c r="F18" s="16" t="s">
        <v>56</v>
      </c>
      <c r="G18" s="16" t="s">
        <v>55</v>
      </c>
      <c r="I18" s="27"/>
      <c r="J18" s="27"/>
      <c r="K18" s="27"/>
      <c r="L18" s="27"/>
      <c r="M18" s="27"/>
      <c r="N18" s="27"/>
    </row>
    <row r="19" spans="1:18" ht="31.5" customHeight="1" thickBot="1" x14ac:dyDescent="0.25">
      <c r="B19" s="22">
        <f>COUNTA(Rogue!A:A)-1</f>
        <v>0</v>
      </c>
      <c r="C19" s="27"/>
      <c r="D19" s="25">
        <f>E19+F19</f>
        <v>0</v>
      </c>
      <c r="E19" s="25">
        <f>COUNTIF(Rogue!$M:$M,E18)</f>
        <v>0</v>
      </c>
      <c r="F19" s="25">
        <f>COUNTIF(Rogue!$M:$M,F18)</f>
        <v>0</v>
      </c>
      <c r="G19" s="25">
        <f>COUNTIF(Rogue!$M:$M,G18)</f>
        <v>0</v>
      </c>
      <c r="I19" s="27"/>
      <c r="J19" s="27"/>
      <c r="K19" s="27"/>
      <c r="L19" s="27"/>
      <c r="M19" s="27"/>
      <c r="N19" s="27"/>
      <c r="O19" s="27"/>
      <c r="P19" s="27"/>
      <c r="Q19" s="27"/>
    </row>
    <row r="20" spans="1:18" ht="13.5" thickBot="1" x14ac:dyDescent="0.25">
      <c r="C20" s="27"/>
      <c r="D20" s="27"/>
      <c r="E20" s="27"/>
      <c r="F20" s="27"/>
      <c r="G20" s="27"/>
      <c r="H20" s="27"/>
      <c r="I20" s="18"/>
      <c r="J20" s="27"/>
      <c r="K20" s="27"/>
      <c r="L20" s="27"/>
      <c r="M20" s="27"/>
      <c r="N20" s="27"/>
      <c r="O20" s="27"/>
    </row>
    <row r="21" spans="1:18" ht="16.5" thickBot="1" x14ac:dyDescent="0.25">
      <c r="C21" s="27"/>
      <c r="D21" s="32" t="e">
        <f>D19/$B$19</f>
        <v>#DIV/0!</v>
      </c>
      <c r="E21" s="33" t="s">
        <v>71</v>
      </c>
      <c r="F21" s="27"/>
      <c r="G21" s="27"/>
      <c r="H21" s="27"/>
      <c r="I21" s="18"/>
      <c r="J21" s="27"/>
      <c r="K21" s="27"/>
      <c r="L21" s="27"/>
      <c r="M21" s="27"/>
      <c r="N21" s="27"/>
      <c r="O21" s="27"/>
    </row>
    <row r="23" spans="1:18" ht="13.5" thickBot="1" x14ac:dyDescent="0.25">
      <c r="A23" s="36"/>
      <c r="B23" s="37"/>
      <c r="C23" s="37"/>
      <c r="D23" s="37"/>
      <c r="E23" s="37"/>
      <c r="F23" s="37"/>
      <c r="G23" s="37"/>
      <c r="H23" s="37"/>
      <c r="I23" s="36"/>
      <c r="J23" s="36"/>
      <c r="K23" s="36"/>
      <c r="L23" s="36"/>
      <c r="M23" s="36"/>
      <c r="N23" s="36"/>
      <c r="O23" s="36"/>
      <c r="P23" s="36"/>
      <c r="Q23" s="36"/>
      <c r="R23" s="36"/>
    </row>
    <row r="24" spans="1:18" x14ac:dyDescent="0.2">
      <c r="B24" s="27"/>
      <c r="C24" s="27"/>
      <c r="D24" s="27"/>
      <c r="E24" s="27"/>
      <c r="F24" s="27"/>
      <c r="G24" s="27"/>
      <c r="H24" s="27"/>
      <c r="I24" s="27"/>
      <c r="J24" s="27"/>
      <c r="K24" s="27"/>
      <c r="L24" s="27"/>
      <c r="M24" s="27"/>
      <c r="N24" s="27"/>
      <c r="O24" s="27"/>
    </row>
    <row r="26" spans="1:18" x14ac:dyDescent="0.2">
      <c r="C26" s="27"/>
      <c r="D26" s="27"/>
    </row>
    <row r="27" spans="1:18" x14ac:dyDescent="0.2">
      <c r="C27" s="27"/>
      <c r="D27" s="27"/>
    </row>
    <row r="28" spans="1:18" x14ac:dyDescent="0.2">
      <c r="C28" s="38"/>
      <c r="D28" s="27"/>
    </row>
    <row r="29" spans="1:18" x14ac:dyDescent="0.2">
      <c r="C29" s="38"/>
      <c r="D29" s="27"/>
    </row>
    <row r="30" spans="1:18" x14ac:dyDescent="0.2">
      <c r="C30" s="38"/>
      <c r="D30" s="27"/>
    </row>
    <row r="31" spans="1:18" x14ac:dyDescent="0.2">
      <c r="C31" s="38"/>
      <c r="D31" s="27"/>
    </row>
    <row r="32" spans="1:18" x14ac:dyDescent="0.2">
      <c r="C32" s="38"/>
      <c r="D32" s="27"/>
    </row>
    <row r="33" spans="3:4" x14ac:dyDescent="0.2">
      <c r="C33" s="38"/>
      <c r="D33" s="27"/>
    </row>
    <row r="34" spans="3:4" x14ac:dyDescent="0.2">
      <c r="C34" s="38"/>
      <c r="D34" s="27"/>
    </row>
    <row r="35" spans="3:4" x14ac:dyDescent="0.2">
      <c r="C35" s="38"/>
      <c r="D35" s="27"/>
    </row>
    <row r="36" spans="3:4" x14ac:dyDescent="0.2">
      <c r="C36" s="38"/>
      <c r="D36" s="27"/>
    </row>
    <row r="37" spans="3:4" x14ac:dyDescent="0.2">
      <c r="C37" s="38"/>
      <c r="D37" s="27"/>
    </row>
    <row r="38" spans="3:4" x14ac:dyDescent="0.2">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LB162</vt:lpstr>
      <vt:lpstr>Rogue</vt:lpstr>
      <vt:lpstr>Reference-docs</vt:lpstr>
      <vt:lpstr>Progress-Status</vt:lpstr>
      <vt:lpstr>'LB162'!numbers_1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c.chaplin</cp:lastModifiedBy>
  <dcterms:created xsi:type="dcterms:W3CDTF">2012-07-21T16:42:55Z</dcterms:created>
  <dcterms:modified xsi:type="dcterms:W3CDTF">2019-11-11T02:50:20Z</dcterms:modified>
</cp:coreProperties>
</file>