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Tuesday" sheetId="8" r:id="rId3"/>
    <sheet name="Wednesday" sheetId="6" r:id="rId4"/>
    <sheet name="Thursday" sheetId="7" r:id="rId5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F9" i="8"/>
  <c r="F10" i="8"/>
  <c r="F8" i="8"/>
  <c r="B9" i="8"/>
  <c r="J90" i="1"/>
  <c r="H90" i="1"/>
  <c r="C63" i="1"/>
  <c r="G8" i="1"/>
  <c r="M8" i="1"/>
  <c r="S8" i="1"/>
  <c r="Y8" i="1"/>
  <c r="AE8" i="1"/>
  <c r="G9" i="7"/>
  <c r="G10" i="7"/>
  <c r="G11" i="7"/>
  <c r="B8" i="6"/>
  <c r="C9" i="7"/>
  <c r="C10" i="7"/>
  <c r="C11" i="7"/>
  <c r="F8" i="6"/>
  <c r="C7" i="8"/>
  <c r="F11" i="8"/>
  <c r="F12" i="8"/>
  <c r="F13" i="8"/>
  <c r="B10" i="8"/>
  <c r="B11" i="8"/>
  <c r="B12" i="8"/>
  <c r="B13" i="8"/>
  <c r="B4" i="2"/>
  <c r="C4" i="8"/>
  <c r="B3" i="2"/>
  <c r="C3" i="8"/>
  <c r="B2" i="2"/>
  <c r="C2" i="8"/>
  <c r="C1" i="8"/>
  <c r="D7" i="7"/>
  <c r="D1" i="7"/>
  <c r="D4" i="7"/>
  <c r="D3" i="7"/>
  <c r="D2" i="7"/>
  <c r="F9" i="6"/>
  <c r="F10" i="6"/>
  <c r="F11" i="6"/>
  <c r="B9" i="6"/>
  <c r="B10" i="6"/>
  <c r="B11" i="6"/>
  <c r="C7" i="6"/>
  <c r="C4" i="6"/>
  <c r="C3" i="6"/>
  <c r="C2" i="6"/>
  <c r="C1" i="6"/>
</calcChain>
</file>

<file path=xl/sharedStrings.xml><?xml version="1.0" encoding="utf-8"?>
<sst xmlns="http://schemas.openxmlformats.org/spreadsheetml/2006/main" count="319" uniqueCount="194">
  <si>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</si>
  <si>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</si>
  <si>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</si>
  <si>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</si>
  <si>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</si>
  <si>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</si>
  <si>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</si>
  <si>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</si>
  <si>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</si>
  <si>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</si>
  <si>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</si>
  <si>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</si>
  <si>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</si>
  <si>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</si>
  <si>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</si>
  <si>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</si>
  <si>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</si>
  <si>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</si>
  <si>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</si>
  <si>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</si>
  <si>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</si>
  <si>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</si>
  <si>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</si>
  <si>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</si>
  <si>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</si>
  <si>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</si>
  <si>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</si>
  <si>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</si>
  <si>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</si>
  <si>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</si>
  <si>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</si>
  <si>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</si>
  <si>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</si>
  <si>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</si>
  <si>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</si>
  <si>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</si>
  <si>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</si>
  <si>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</si>
  <si>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</si>
  <si>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</si>
  <si>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</si>
  <si>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</si>
  <si>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</si>
  <si>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</si>
  <si>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</si>
  <si>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</si>
  <si>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</si>
  <si>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</si>
  <si>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</si>
  <si>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</si>
  <si>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</si>
  <si>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</si>
  <si>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</si>
  <si>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</si>
  <si>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</si>
  <si>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</si>
  <si>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</si>
  <si>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</si>
  <si>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</si>
  <si>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</si>
  <si>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</si>
  <si>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</si>
  <si>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</si>
  <si>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</si>
  <si>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</si>
  <si>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</si>
  <si>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</si>
  <si>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</si>
  <si>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</si>
  <si>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</si>
  <si>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</si>
  <si>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</si>
  <si>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</si>
  <si>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</si>
  <si>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</si>
  <si>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</si>
  <si>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</si>
  <si>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</si>
  <si>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</si>
  <si>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</si>
  <si>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</si>
  <si>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</si>
  <si>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</si>
  <si>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</si>
  <si>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</si>
  <si>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</si>
  <si>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</si>
  <si>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</si>
  <si>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</si>
  <si>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</si>
  <si>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</si>
  <si>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</si>
  <si>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</si>
  <si>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</si>
  <si>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</si>
  <si>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</si>
  <si>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</si>
  <si>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</si>
  <si>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</si>
  <si>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</si>
  <si>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</si>
  <si>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</si>
  <si>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</si>
  <si>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</si>
  <si>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</si>
  <si>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</si>
  <si>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</si>
  <si>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</si>
  <si>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</si>
  <si>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</si>
  <si>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</si>
  <si>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</si>
  <si>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</si>
  <si>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</si>
  <si>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</si>
  <si>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802.15 AC MEETING-RM4</t>
  </si>
  <si>
    <t>TG7R1 OCC</t>
  </si>
  <si>
    <t>802.15 WG Midweek-ROOM 1</t>
  </si>
  <si>
    <t>WIRELESS CHAIRS MEETING</t>
  </si>
  <si>
    <t>Open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</si>
  <si>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</si>
  <si>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</si>
  <si>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</si>
  <si>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</si>
  <si>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</si>
  <si>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</si>
  <si>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</si>
  <si>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</si>
  <si>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</si>
  <si>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</si>
  <si>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</si>
  <si>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</si>
  <si>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</si>
  <si>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</si>
  <si>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</si>
  <si>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</si>
  <si>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</si>
  <si>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</si>
  <si>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</si>
  <si>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</si>
  <si>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</si>
  <si>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Recess</t>
  </si>
  <si>
    <t>Rm 5
12BR</t>
  </si>
  <si>
    <r>
      <t>TG 4</t>
    </r>
    <r>
      <rPr>
        <b/>
        <sz val="9"/>
        <rFont val="Arial"/>
        <family val="2"/>
      </rPr>
      <t>mc
4REV</t>
    </r>
  </si>
  <si>
    <t>TG3m
3REV</t>
  </si>
  <si>
    <t xml:space="preserve">Social
</t>
  </si>
  <si>
    <t>Opening Report</t>
  </si>
  <si>
    <t>Approve agenda and minutes</t>
  </si>
  <si>
    <t>Discuss issues from joint meeting with 802.1</t>
  </si>
  <si>
    <t>Plan for next session</t>
  </si>
  <si>
    <t>R1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</si>
  <si>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</si>
  <si>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</si>
  <si>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</si>
  <si>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</si>
  <si>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</si>
  <si>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</si>
  <si>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</si>
  <si>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</si>
  <si>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</si>
  <si>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SG3R
REV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</si>
  <si>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</si>
  <si>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</si>
  <si>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</si>
  <si>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</si>
  <si>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</si>
  <si>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</si>
  <si>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</si>
  <si>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</si>
  <si>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</si>
  <si>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</si>
  <si>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</si>
  <si>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</si>
  <si>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</si>
  <si>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</si>
  <si>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</si>
  <si>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</si>
  <si>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</si>
  <si>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</si>
  <si>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</si>
  <si>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</si>
  <si>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</si>
  <si>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</si>
  <si>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</si>
  <si>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Meeting Objectives / Session Focus - ULI Study Group</t>
  </si>
  <si>
    <t>ULI review and discussion on PAR and CSD</t>
  </si>
  <si>
    <t>ULI - preparation for joint meeting with 802.1</t>
  </si>
  <si>
    <t>Call meeting to order</t>
  </si>
  <si>
    <t>Work on ULI PAR</t>
  </si>
  <si>
    <t>Work on ULI CSD</t>
  </si>
  <si>
    <t>Continue drafting PAR and CSD</t>
  </si>
  <si>
    <t>Tuesday 19 Jan, AM1: Opening resport, discussion on ULI PAR (15-15-760-03) and CSD (15-15-768-02)</t>
  </si>
  <si>
    <t>Wednesday 20 Jan, AM1: Discussion on issues raised during joint 802.1 mtg, continue ULI PAR and CSD</t>
  </si>
  <si>
    <t>Thursday 21 Jan, PM1: Continue drafting LLC PAR and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</si>
</sst>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5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2"/>
      <name val="Times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90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vertical="center"/>
    </xf>
    <xf numFmtId="0" fontId="47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left" vertical="center" indent="1"/>
    </xf>
    <xf numFmtId="0" fontId="47" fillId="14" borderId="7" xfId="0" applyFont="1" applyFill="1" applyBorder="1" applyAlignment="1">
      <alignment horizontal="left" vertical="center" indent="1"/>
    </xf>
    <xf numFmtId="0" fontId="49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vertical="center"/>
    </xf>
    <xf numFmtId="0" fontId="51" fillId="14" borderId="11" xfId="0" applyFont="1" applyFill="1" applyBorder="1" applyAlignment="1">
      <alignment vertical="center"/>
    </xf>
    <xf numFmtId="0" fontId="51" fillId="14" borderId="12" xfId="0" applyFont="1" applyFill="1" applyBorder="1" applyAlignment="1">
      <alignment vertical="center"/>
    </xf>
    <xf numFmtId="0" fontId="49" fillId="5" borderId="8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5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7" fillId="0" borderId="0" xfId="0" applyNumberFormat="1" applyFont="1" applyAlignment="1">
      <alignment horizontal="left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3" fillId="17" borderId="0" xfId="0" applyFont="1" applyFill="1" applyBorder="1" applyAlignment="1">
      <alignment vertical="center"/>
    </xf>
    <xf numFmtId="0" fontId="53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vertical="center"/>
    </xf>
    <xf numFmtId="0" fontId="60" fillId="16" borderId="0" xfId="0" applyFont="1" applyFill="1" applyBorder="1" applyAlignment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left"/>
    </xf>
    <xf numFmtId="0" fontId="62" fillId="16" borderId="0" xfId="0" applyFont="1" applyFill="1" applyBorder="1" applyAlignment="1">
      <alignment horizontal="right"/>
    </xf>
    <xf numFmtId="0" fontId="63" fillId="16" borderId="0" xfId="0" applyFont="1" applyFill="1" applyBorder="1" applyAlignment="1">
      <alignment horizontal="left"/>
    </xf>
    <xf numFmtId="0" fontId="63" fillId="16" borderId="0" xfId="0" applyFont="1" applyFill="1" applyBorder="1" applyAlignment="1">
      <alignment horizontal="right"/>
    </xf>
    <xf numFmtId="0" fontId="62" fillId="5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center"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right"/>
    </xf>
    <xf numFmtId="0" fontId="69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vertical="center"/>
    </xf>
    <xf numFmtId="0" fontId="70" fillId="0" borderId="0" xfId="0" applyFont="1" applyAlignment="1">
      <alignment horizontal="center"/>
    </xf>
    <xf numFmtId="0" fontId="50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68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5" borderId="0" xfId="0" applyFont="1" applyFill="1" applyBorder="1" applyAlignment="1">
      <alignment horizontal="right" vertical="center"/>
    </xf>
    <xf numFmtId="49" fontId="73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1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left" vertical="center"/>
    </xf>
    <xf numFmtId="0" fontId="78" fillId="14" borderId="3" xfId="0" applyFont="1" applyFill="1" applyBorder="1" applyAlignment="1">
      <alignment vertical="center"/>
    </xf>
    <xf numFmtId="0" fontId="43" fillId="14" borderId="1" xfId="0" applyFont="1" applyFill="1" applyBorder="1" applyAlignment="1">
      <alignment horizontal="left" vertical="center"/>
    </xf>
    <xf numFmtId="0" fontId="79" fillId="5" borderId="0" xfId="0" applyFont="1" applyFill="1" applyBorder="1" applyAlignment="1">
      <alignment horizontal="right" vertical="center"/>
    </xf>
    <xf numFmtId="0" fontId="79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right" vertical="center"/>
    </xf>
    <xf numFmtId="0" fontId="81" fillId="5" borderId="0" xfId="0" applyFont="1" applyFill="1" applyBorder="1" applyAlignment="1">
      <alignment horizontal="left" vertical="center"/>
    </xf>
    <xf numFmtId="0" fontId="80" fillId="14" borderId="6" xfId="0" applyFont="1" applyFill="1" applyBorder="1" applyAlignment="1">
      <alignment vertical="center"/>
    </xf>
    <xf numFmtId="0" fontId="82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right" vertical="center"/>
    </xf>
    <xf numFmtId="0" fontId="43" fillId="14" borderId="6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vertical="center"/>
    </xf>
    <xf numFmtId="0" fontId="85" fillId="5" borderId="0" xfId="0" applyFont="1" applyFill="1" applyBorder="1" applyAlignment="1">
      <alignment horizontal="right" vertical="center"/>
    </xf>
    <xf numFmtId="0" fontId="85" fillId="14" borderId="6" xfId="0" applyFont="1" applyFill="1" applyBorder="1" applyAlignment="1">
      <alignment vertical="center"/>
    </xf>
    <xf numFmtId="0" fontId="43" fillId="14" borderId="0" xfId="0" applyFont="1" applyFill="1" applyBorder="1" applyAlignment="1">
      <alignment vertical="center"/>
    </xf>
    <xf numFmtId="0" fontId="86" fillId="5" borderId="0" xfId="0" applyFont="1" applyFill="1" applyBorder="1" applyAlignment="1">
      <alignment horizontal="right" vertical="center"/>
    </xf>
    <xf numFmtId="0" fontId="86" fillId="14" borderId="6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6" xfId="0" applyFont="1" applyFill="1" applyBorder="1" applyAlignment="1">
      <alignment vertical="center"/>
    </xf>
    <xf numFmtId="0" fontId="78" fillId="14" borderId="6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center"/>
    </xf>
    <xf numFmtId="0" fontId="88" fillId="5" borderId="0" xfId="0" applyFont="1" applyFill="1" applyBorder="1" applyAlignment="1">
      <alignment horizontal="right" vertical="center"/>
    </xf>
    <xf numFmtId="0" fontId="89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90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horizontal="left" vertical="center" indent="1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horizontal="left" vertical="center"/>
    </xf>
    <xf numFmtId="0" fontId="88" fillId="14" borderId="6" xfId="0" applyFont="1" applyFill="1" applyBorder="1" applyAlignment="1">
      <alignment vertical="center"/>
    </xf>
    <xf numFmtId="0" fontId="50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92" fillId="0" borderId="0" xfId="0" applyFont="1" applyAlignment="1">
      <alignment horizontal="center"/>
    </xf>
    <xf numFmtId="49" fontId="2" fillId="0" borderId="0" xfId="0" applyNumberFormat="1" applyFont="1"/>
    <xf numFmtId="0" fontId="9" fillId="15" borderId="0" xfId="0" applyFont="1" applyFill="1" applyBorder="1" applyAlignment="1">
      <alignment horizontal="center" vertical="center"/>
    </xf>
    <xf numFmtId="0" fontId="93" fillId="5" borderId="0" xfId="0" applyFont="1" applyFill="1" applyBorder="1" applyAlignment="1">
      <alignment horizontal="right" vertical="center"/>
    </xf>
    <xf numFmtId="0" fontId="93" fillId="14" borderId="6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49" fontId="94" fillId="0" borderId="0" xfId="0" applyNumberFormat="1" applyFont="1"/>
    <xf numFmtId="2" fontId="9" fillId="14" borderId="16" xfId="0" applyNumberFormat="1" applyFont="1" applyFill="1" applyBorder="1" applyAlignment="1">
      <alignment horizontal="center" vertical="center"/>
    </xf>
    <xf numFmtId="2" fontId="27" fillId="3" borderId="31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9" fillId="29" borderId="9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1" fillId="38" borderId="3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0" fontId="21" fillId="38" borderId="2" xfId="0" applyFont="1" applyFill="1" applyBorder="1" applyAlignment="1">
      <alignment horizontal="center" vertical="center" wrapText="1"/>
    </xf>
    <xf numFmtId="0" fontId="21" fillId="38" borderId="6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1" fillId="38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75" fillId="36" borderId="9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22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22" xfId="0" applyFont="1" applyFill="1" applyBorder="1" applyAlignment="1">
      <alignment horizontal="center" vertical="center" textRotation="180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5" fillId="35" borderId="9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28" fillId="28" borderId="9" xfId="0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75" fillId="37" borderId="9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75" fillId="37" borderId="22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75" fillId="25" borderId="9" xfId="0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0" fontId="75" fillId="25" borderId="22" xfId="0" applyFont="1" applyFill="1" applyBorder="1" applyAlignment="1">
      <alignment horizontal="center" vertical="center" wrapText="1"/>
    </xf>
    <xf numFmtId="0" fontId="75" fillId="32" borderId="9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5" fillId="32" borderId="2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75" fillId="26" borderId="9" xfId="0" applyFont="1" applyFill="1" applyBorder="1" applyAlignment="1">
      <alignment horizontal="center" vertical="center" wrapText="1"/>
    </xf>
    <xf numFmtId="0" fontId="75" fillId="26" borderId="10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 wrapText="1"/>
    </xf>
    <xf numFmtId="0" fontId="76" fillId="11" borderId="3" xfId="0" applyFont="1" applyFill="1" applyBorder="1" applyAlignment="1">
      <alignment horizontal="center" vertical="center" wrapText="1"/>
    </xf>
    <xf numFmtId="0" fontId="76" fillId="11" borderId="2" xfId="0" applyFont="1" applyFill="1" applyBorder="1" applyAlignment="1">
      <alignment horizontal="center" vertical="center" wrapText="1"/>
    </xf>
    <xf numFmtId="0" fontId="76" fillId="11" borderId="6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center" vertical="center" wrapText="1"/>
    </xf>
    <xf numFmtId="0" fontId="76" fillId="11" borderId="8" xfId="0" applyFont="1" applyFill="1" applyBorder="1" applyAlignment="1">
      <alignment horizontal="center" vertical="center" wrapText="1"/>
    </xf>
    <xf numFmtId="0" fontId="76" fillId="11" borderId="12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3" fillId="20" borderId="3" xfId="0" applyFont="1" applyFill="1" applyBorder="1" applyAlignment="1">
      <alignment horizontal="center" vertical="center" wrapText="1"/>
    </xf>
    <xf numFmtId="0" fontId="73" fillId="20" borderId="1" xfId="0" applyFont="1" applyFill="1" applyBorder="1" applyAlignment="1">
      <alignment horizontal="center" vertical="center" wrapText="1"/>
    </xf>
    <xf numFmtId="0" fontId="73" fillId="20" borderId="6" xfId="0" applyFont="1" applyFill="1" applyBorder="1" applyAlignment="1">
      <alignment horizontal="center" vertical="center" wrapText="1"/>
    </xf>
    <xf numFmtId="0" fontId="73" fillId="20" borderId="0" xfId="0" applyFont="1" applyFill="1" applyBorder="1" applyAlignment="1">
      <alignment horizontal="center" vertical="center" wrapText="1"/>
    </xf>
    <xf numFmtId="0" fontId="73" fillId="20" borderId="8" xfId="0" applyFont="1" applyFill="1" applyBorder="1" applyAlignment="1">
      <alignment horizontal="center" vertical="center" wrapText="1"/>
    </xf>
    <xf numFmtId="0" fontId="73" fillId="20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5" fillId="27" borderId="9" xfId="0" applyFont="1" applyFill="1" applyBorder="1" applyAlignment="1">
      <alignment horizontal="center" vertical="center" wrapText="1"/>
    </xf>
    <xf numFmtId="0" fontId="75" fillId="27" borderId="10" xfId="0" applyFont="1" applyFill="1" applyBorder="1" applyAlignment="1">
      <alignment horizontal="center" vertical="center" wrapText="1"/>
    </xf>
    <xf numFmtId="0" fontId="75" fillId="27" borderId="2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</cellXfs>
  <cellStyles count="3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tabSelected="1" topLeftCell="A2" workbookViewId="0">
      <selection activeCell="D9" sqref="D9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400" t="s">
        <v>150</v>
      </c>
      <c r="C2" s="19"/>
      <c r="D2" s="20" t="s">
        <v>151</v>
      </c>
      <c r="E2" s="308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401"/>
      <c r="C3" s="25"/>
      <c r="D3" s="283" t="s">
        <v>152</v>
      </c>
      <c r="E3" s="309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401"/>
      <c r="C4" s="31"/>
      <c r="D4" s="32" t="s">
        <v>153</v>
      </c>
      <c r="E4" s="310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60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401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8"/>
      <c r="AI5" s="260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60" t="s">
        <v>61</v>
      </c>
    </row>
    <row r="7" spans="1:40" ht="12.75" customHeight="1" thickBot="1">
      <c r="A7" s="43"/>
      <c r="B7" s="44" t="s">
        <v>22</v>
      </c>
      <c r="C7" s="45"/>
      <c r="D7" s="423" t="s">
        <v>23</v>
      </c>
      <c r="E7" s="424"/>
      <c r="F7" s="43"/>
      <c r="G7" s="425" t="s">
        <v>24</v>
      </c>
      <c r="H7" s="426"/>
      <c r="I7" s="426"/>
      <c r="J7" s="426"/>
      <c r="K7" s="427"/>
      <c r="L7" s="45"/>
      <c r="M7" s="425" t="s">
        <v>25</v>
      </c>
      <c r="N7" s="426"/>
      <c r="O7" s="426"/>
      <c r="P7" s="426"/>
      <c r="Q7" s="427"/>
      <c r="R7" s="45"/>
      <c r="S7" s="425" t="s">
        <v>79</v>
      </c>
      <c r="T7" s="426"/>
      <c r="U7" s="426"/>
      <c r="V7" s="426"/>
      <c r="W7" s="427"/>
      <c r="X7" s="45"/>
      <c r="Y7" s="425" t="s">
        <v>26</v>
      </c>
      <c r="Z7" s="426"/>
      <c r="AA7" s="426"/>
      <c r="AB7" s="426"/>
      <c r="AC7" s="427"/>
      <c r="AD7" s="45"/>
      <c r="AE7" s="425" t="s">
        <v>27</v>
      </c>
      <c r="AF7" s="426"/>
      <c r="AG7" s="427"/>
      <c r="AH7" s="289"/>
    </row>
    <row r="8" spans="1:40" ht="12.75" customHeight="1" thickBot="1">
      <c r="A8" s="51"/>
      <c r="B8" s="290"/>
      <c r="C8" s="51"/>
      <c r="D8" s="431">
        <f>DATE(2016,1,17)</f>
        <v>42386</v>
      </c>
      <c r="E8" s="432"/>
      <c r="F8" s="291"/>
      <c r="G8" s="433">
        <f>D8+1</f>
        <v>42387</v>
      </c>
      <c r="H8" s="434"/>
      <c r="I8" s="434"/>
      <c r="J8" s="434"/>
      <c r="K8" s="435"/>
      <c r="L8" s="292"/>
      <c r="M8" s="433">
        <f>G8+1</f>
        <v>42388</v>
      </c>
      <c r="N8" s="434"/>
      <c r="O8" s="434"/>
      <c r="P8" s="434"/>
      <c r="Q8" s="435"/>
      <c r="R8" s="292"/>
      <c r="S8" s="433">
        <f>M8+1</f>
        <v>42389</v>
      </c>
      <c r="T8" s="434"/>
      <c r="U8" s="434"/>
      <c r="V8" s="434"/>
      <c r="W8" s="435"/>
      <c r="X8" s="292"/>
      <c r="Y8" s="433">
        <f>S8+1</f>
        <v>42390</v>
      </c>
      <c r="Z8" s="434"/>
      <c r="AA8" s="434"/>
      <c r="AB8" s="434"/>
      <c r="AC8" s="435"/>
      <c r="AD8" s="292"/>
      <c r="AE8" s="433">
        <f>Y8+1</f>
        <v>42391</v>
      </c>
      <c r="AF8" s="434"/>
      <c r="AG8" s="435"/>
      <c r="AH8" s="293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4"/>
      <c r="C10" s="18"/>
      <c r="D10" s="58"/>
      <c r="E10" s="58"/>
      <c r="F10" s="18"/>
      <c r="G10" s="311" t="s">
        <v>154</v>
      </c>
      <c r="H10" s="311" t="s">
        <v>125</v>
      </c>
      <c r="I10" s="311" t="s">
        <v>126</v>
      </c>
      <c r="J10" s="311" t="s">
        <v>127</v>
      </c>
      <c r="K10" s="311" t="s">
        <v>142</v>
      </c>
      <c r="L10" s="18"/>
      <c r="M10" s="311" t="s">
        <v>154</v>
      </c>
      <c r="N10" s="311" t="s">
        <v>125</v>
      </c>
      <c r="O10" s="311" t="s">
        <v>126</v>
      </c>
      <c r="P10" s="311" t="s">
        <v>127</v>
      </c>
      <c r="Q10" s="311" t="s">
        <v>142</v>
      </c>
      <c r="R10" s="18"/>
      <c r="S10" s="311" t="s">
        <v>154</v>
      </c>
      <c r="T10" s="311" t="s">
        <v>125</v>
      </c>
      <c r="U10" s="311" t="s">
        <v>126</v>
      </c>
      <c r="V10" s="311" t="s">
        <v>127</v>
      </c>
      <c r="W10" s="311" t="s">
        <v>142</v>
      </c>
      <c r="X10" s="18"/>
      <c r="Y10" s="311" t="s">
        <v>154</v>
      </c>
      <c r="Z10" s="311" t="s">
        <v>125</v>
      </c>
      <c r="AA10" s="311" t="s">
        <v>126</v>
      </c>
      <c r="AB10" s="311" t="s">
        <v>127</v>
      </c>
      <c r="AC10" s="311" t="s">
        <v>142</v>
      </c>
      <c r="AD10" s="18"/>
      <c r="AE10" s="57"/>
      <c r="AF10" s="58"/>
      <c r="AG10" s="295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36" t="s">
        <v>115</v>
      </c>
      <c r="T11" s="436"/>
      <c r="U11" s="436"/>
      <c r="V11" s="436"/>
      <c r="W11" s="437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86"/>
      <c r="T12" s="386"/>
      <c r="U12" s="386"/>
      <c r="V12" s="386"/>
      <c r="W12" s="387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379" t="s">
        <v>155</v>
      </c>
      <c r="H13" s="380"/>
      <c r="I13" s="380"/>
      <c r="J13" s="380"/>
      <c r="K13" s="381"/>
      <c r="L13" s="60"/>
      <c r="M13" s="402" t="s">
        <v>156</v>
      </c>
      <c r="N13" s="405" t="s">
        <v>122</v>
      </c>
      <c r="O13" s="408" t="s">
        <v>62</v>
      </c>
      <c r="P13" s="376" t="s">
        <v>91</v>
      </c>
      <c r="Q13" s="420" t="s">
        <v>102</v>
      </c>
      <c r="R13" s="62"/>
      <c r="S13" s="402" t="s">
        <v>156</v>
      </c>
      <c r="T13" s="411" t="s">
        <v>90</v>
      </c>
      <c r="U13" s="388" t="s">
        <v>157</v>
      </c>
      <c r="V13" s="414" t="s">
        <v>158</v>
      </c>
      <c r="W13" s="420" t="s">
        <v>102</v>
      </c>
      <c r="X13" s="62"/>
      <c r="Y13" s="417" t="s">
        <v>143</v>
      </c>
      <c r="Z13" s="405" t="s">
        <v>122</v>
      </c>
      <c r="AA13" s="408" t="s">
        <v>62</v>
      </c>
      <c r="AB13" s="420" t="s">
        <v>102</v>
      </c>
      <c r="AC13" s="438"/>
      <c r="AD13" s="60"/>
      <c r="AE13" s="57"/>
      <c r="AF13" s="58"/>
      <c r="AG13" s="59"/>
      <c r="AH13" s="60"/>
    </row>
    <row r="14" spans="1:40" ht="15" customHeight="1" thickBot="1">
      <c r="A14" s="60"/>
      <c r="B14" s="61" t="s">
        <v>32</v>
      </c>
      <c r="C14" s="60"/>
      <c r="D14" s="58"/>
      <c r="E14" s="58"/>
      <c r="F14" s="60"/>
      <c r="G14" s="382"/>
      <c r="H14" s="383"/>
      <c r="I14" s="383"/>
      <c r="J14" s="383"/>
      <c r="K14" s="384"/>
      <c r="L14" s="60"/>
      <c r="M14" s="403"/>
      <c r="N14" s="406"/>
      <c r="O14" s="409"/>
      <c r="P14" s="377"/>
      <c r="Q14" s="421"/>
      <c r="R14" s="62"/>
      <c r="S14" s="403"/>
      <c r="T14" s="412"/>
      <c r="U14" s="389"/>
      <c r="V14" s="415"/>
      <c r="W14" s="421"/>
      <c r="X14" s="62"/>
      <c r="Y14" s="418"/>
      <c r="Z14" s="406"/>
      <c r="AA14" s="409"/>
      <c r="AB14" s="421"/>
      <c r="AC14" s="439"/>
      <c r="AD14" s="60"/>
      <c r="AE14" s="57"/>
      <c r="AF14" s="58"/>
      <c r="AG14" s="59"/>
      <c r="AH14" s="60"/>
    </row>
    <row r="15" spans="1:40" ht="15" customHeight="1" thickBot="1">
      <c r="A15" s="60"/>
      <c r="B15" s="61" t="s">
        <v>33</v>
      </c>
      <c r="C15" s="60"/>
      <c r="D15" s="58"/>
      <c r="E15" s="58"/>
      <c r="F15" s="60"/>
      <c r="G15" s="367" t="s">
        <v>36</v>
      </c>
      <c r="H15" s="368"/>
      <c r="I15" s="368"/>
      <c r="J15" s="368"/>
      <c r="K15" s="369"/>
      <c r="L15" s="60"/>
      <c r="M15" s="403"/>
      <c r="N15" s="406"/>
      <c r="O15" s="409"/>
      <c r="P15" s="377"/>
      <c r="Q15" s="421"/>
      <c r="R15" s="62"/>
      <c r="S15" s="403"/>
      <c r="T15" s="412"/>
      <c r="U15" s="389"/>
      <c r="V15" s="415"/>
      <c r="W15" s="421"/>
      <c r="X15" s="62"/>
      <c r="Y15" s="418"/>
      <c r="Z15" s="406"/>
      <c r="AA15" s="409"/>
      <c r="AB15" s="421"/>
      <c r="AC15" s="439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385" t="s">
        <v>159</v>
      </c>
      <c r="H16" s="386"/>
      <c r="I16" s="386"/>
      <c r="J16" s="386"/>
      <c r="K16" s="387"/>
      <c r="L16" s="60"/>
      <c r="M16" s="404"/>
      <c r="N16" s="407"/>
      <c r="O16" s="410"/>
      <c r="P16" s="378"/>
      <c r="Q16" s="422"/>
      <c r="R16" s="62"/>
      <c r="S16" s="404"/>
      <c r="T16" s="413"/>
      <c r="U16" s="390"/>
      <c r="V16" s="416"/>
      <c r="W16" s="422"/>
      <c r="X16" s="62"/>
      <c r="Y16" s="419"/>
      <c r="Z16" s="407"/>
      <c r="AA16" s="410"/>
      <c r="AB16" s="422"/>
      <c r="AC16" s="440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428"/>
      <c r="E17" s="429"/>
      <c r="F17" s="66"/>
      <c r="G17" s="428" t="s">
        <v>36</v>
      </c>
      <c r="H17" s="430"/>
      <c r="I17" s="430"/>
      <c r="J17" s="430"/>
      <c r="K17" s="429"/>
      <c r="L17" s="66"/>
      <c r="M17" s="367" t="s">
        <v>36</v>
      </c>
      <c r="N17" s="368"/>
      <c r="O17" s="368"/>
      <c r="P17" s="368"/>
      <c r="Q17" s="369"/>
      <c r="R17" s="67"/>
      <c r="S17" s="367" t="s">
        <v>36</v>
      </c>
      <c r="T17" s="368"/>
      <c r="U17" s="368"/>
      <c r="V17" s="368"/>
      <c r="W17" s="369"/>
      <c r="X17" s="67"/>
      <c r="Y17" s="367" t="s">
        <v>36</v>
      </c>
      <c r="Z17" s="368"/>
      <c r="AA17" s="368"/>
      <c r="AB17" s="368"/>
      <c r="AC17" s="368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388" t="s">
        <v>157</v>
      </c>
      <c r="H18" s="391" t="s">
        <v>160</v>
      </c>
      <c r="I18" s="373" t="s">
        <v>116</v>
      </c>
      <c r="J18" s="376" t="s">
        <v>91</v>
      </c>
      <c r="K18" s="394" t="s">
        <v>161</v>
      </c>
      <c r="L18" s="60"/>
      <c r="M18" s="388" t="s">
        <v>157</v>
      </c>
      <c r="N18" s="405" t="s">
        <v>122</v>
      </c>
      <c r="O18" s="408" t="s">
        <v>62</v>
      </c>
      <c r="P18" s="376" t="s">
        <v>91</v>
      </c>
      <c r="Q18" s="479" t="s">
        <v>75</v>
      </c>
      <c r="R18" s="62"/>
      <c r="S18" s="436" t="s">
        <v>117</v>
      </c>
      <c r="T18" s="436"/>
      <c r="U18" s="436"/>
      <c r="V18" s="436"/>
      <c r="W18" s="436"/>
      <c r="X18" s="62"/>
      <c r="Y18" s="441" t="s">
        <v>89</v>
      </c>
      <c r="Z18" s="405" t="s">
        <v>122</v>
      </c>
      <c r="AA18" s="373" t="s">
        <v>116</v>
      </c>
      <c r="AB18" s="414" t="s">
        <v>158</v>
      </c>
      <c r="AC18" s="438"/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389"/>
      <c r="H19" s="392"/>
      <c r="I19" s="374"/>
      <c r="J19" s="377"/>
      <c r="K19" s="395"/>
      <c r="L19" s="60"/>
      <c r="M19" s="389"/>
      <c r="N19" s="406"/>
      <c r="O19" s="409"/>
      <c r="P19" s="377"/>
      <c r="Q19" s="480"/>
      <c r="R19" s="62"/>
      <c r="S19" s="386"/>
      <c r="T19" s="386"/>
      <c r="U19" s="386"/>
      <c r="V19" s="386"/>
      <c r="W19" s="386"/>
      <c r="X19" s="62"/>
      <c r="Y19" s="442"/>
      <c r="Z19" s="406"/>
      <c r="AA19" s="374"/>
      <c r="AB19" s="415"/>
      <c r="AC19" s="439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389"/>
      <c r="H20" s="392"/>
      <c r="I20" s="374"/>
      <c r="J20" s="377"/>
      <c r="K20" s="395"/>
      <c r="L20" s="60"/>
      <c r="M20" s="389"/>
      <c r="N20" s="406"/>
      <c r="O20" s="409"/>
      <c r="P20" s="377"/>
      <c r="Q20" s="480"/>
      <c r="R20" s="62"/>
      <c r="S20" s="482" t="s">
        <v>103</v>
      </c>
      <c r="T20" s="483"/>
      <c r="U20" s="483"/>
      <c r="V20" s="483"/>
      <c r="W20" s="484"/>
      <c r="X20" s="62"/>
      <c r="Y20" s="442"/>
      <c r="Z20" s="406"/>
      <c r="AA20" s="374"/>
      <c r="AB20" s="415"/>
      <c r="AC20" s="439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390"/>
      <c r="H21" s="393"/>
      <c r="I21" s="375"/>
      <c r="J21" s="378"/>
      <c r="K21" s="396"/>
      <c r="L21" s="60"/>
      <c r="M21" s="390"/>
      <c r="N21" s="407"/>
      <c r="O21" s="410"/>
      <c r="P21" s="378"/>
      <c r="Q21" s="481"/>
      <c r="R21" s="62"/>
      <c r="S21" s="485"/>
      <c r="T21" s="486"/>
      <c r="U21" s="486"/>
      <c r="V21" s="486"/>
      <c r="W21" s="487"/>
      <c r="X21" s="62"/>
      <c r="Y21" s="443"/>
      <c r="Z21" s="407"/>
      <c r="AA21" s="375"/>
      <c r="AB21" s="416"/>
      <c r="AC21" s="440"/>
      <c r="AD21" s="60"/>
      <c r="AE21" s="57"/>
      <c r="AF21" s="58"/>
      <c r="AG21" s="59"/>
      <c r="AH21" s="60"/>
    </row>
    <row r="22" spans="1:34" ht="12" customHeight="1">
      <c r="A22" s="60"/>
      <c r="B22" s="64" t="s">
        <v>12</v>
      </c>
      <c r="C22" s="60"/>
      <c r="D22" s="58"/>
      <c r="E22" s="58"/>
      <c r="F22" s="60"/>
      <c r="G22" s="447" t="s">
        <v>162</v>
      </c>
      <c r="H22" s="448"/>
      <c r="I22" s="448"/>
      <c r="J22" s="448"/>
      <c r="K22" s="449"/>
      <c r="L22" s="51"/>
      <c r="M22" s="447" t="s">
        <v>162</v>
      </c>
      <c r="N22" s="448"/>
      <c r="O22" s="448"/>
      <c r="P22" s="448"/>
      <c r="Q22" s="449"/>
      <c r="R22" s="65"/>
      <c r="S22" s="447" t="s">
        <v>162</v>
      </c>
      <c r="T22" s="448"/>
      <c r="U22" s="448"/>
      <c r="V22" s="448"/>
      <c r="W22" s="449"/>
      <c r="X22" s="65"/>
      <c r="Y22" s="447" t="s">
        <v>162</v>
      </c>
      <c r="Z22" s="448"/>
      <c r="AA22" s="448"/>
      <c r="AB22" s="448"/>
      <c r="AC22" s="449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450"/>
      <c r="H23" s="451"/>
      <c r="I23" s="451"/>
      <c r="J23" s="451"/>
      <c r="K23" s="452"/>
      <c r="L23" s="51"/>
      <c r="M23" s="450"/>
      <c r="N23" s="451"/>
      <c r="O23" s="451"/>
      <c r="P23" s="451"/>
      <c r="Q23" s="452"/>
      <c r="R23" s="65"/>
      <c r="S23" s="450"/>
      <c r="T23" s="451"/>
      <c r="U23" s="451"/>
      <c r="V23" s="451"/>
      <c r="W23" s="452"/>
      <c r="X23" s="65"/>
      <c r="Y23" s="450"/>
      <c r="Z23" s="451"/>
      <c r="AA23" s="451"/>
      <c r="AB23" s="451"/>
      <c r="AC23" s="452"/>
      <c r="AD23" s="51"/>
      <c r="AE23" s="57"/>
      <c r="AF23" s="58"/>
      <c r="AG23" s="59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441" t="s">
        <v>89</v>
      </c>
      <c r="H24" s="411" t="s">
        <v>90</v>
      </c>
      <c r="I24" s="373" t="s">
        <v>116</v>
      </c>
      <c r="J24" s="376" t="s">
        <v>91</v>
      </c>
      <c r="K24" s="455" t="s">
        <v>80</v>
      </c>
      <c r="L24" s="60"/>
      <c r="M24" s="444" t="s">
        <v>94</v>
      </c>
      <c r="N24" s="391" t="s">
        <v>144</v>
      </c>
      <c r="O24" s="373" t="s">
        <v>116</v>
      </c>
      <c r="P24" s="376" t="s">
        <v>91</v>
      </c>
      <c r="Q24" s="479" t="s">
        <v>75</v>
      </c>
      <c r="R24" s="62"/>
      <c r="S24" s="441" t="s">
        <v>89</v>
      </c>
      <c r="T24" s="405" t="s">
        <v>122</v>
      </c>
      <c r="U24" s="373" t="s">
        <v>116</v>
      </c>
      <c r="V24" s="376" t="s">
        <v>91</v>
      </c>
      <c r="W24" s="479" t="s">
        <v>75</v>
      </c>
      <c r="X24" s="62"/>
      <c r="Y24" s="402" t="s">
        <v>156</v>
      </c>
      <c r="Z24" s="411" t="s">
        <v>90</v>
      </c>
      <c r="AA24" s="373" t="s">
        <v>116</v>
      </c>
      <c r="AB24" s="376" t="s">
        <v>91</v>
      </c>
      <c r="AC24" s="438"/>
      <c r="AD24" s="60"/>
      <c r="AE24" s="57"/>
      <c r="AF24" s="58"/>
      <c r="AG24" s="59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442"/>
      <c r="H25" s="412"/>
      <c r="I25" s="374"/>
      <c r="J25" s="377"/>
      <c r="K25" s="456"/>
      <c r="L25" s="60"/>
      <c r="M25" s="445"/>
      <c r="N25" s="392"/>
      <c r="O25" s="374"/>
      <c r="P25" s="377"/>
      <c r="Q25" s="480"/>
      <c r="R25" s="62"/>
      <c r="S25" s="442"/>
      <c r="T25" s="406"/>
      <c r="U25" s="374"/>
      <c r="V25" s="377"/>
      <c r="W25" s="480"/>
      <c r="X25" s="62"/>
      <c r="Y25" s="403"/>
      <c r="Z25" s="412"/>
      <c r="AA25" s="374"/>
      <c r="AB25" s="377"/>
      <c r="AC25" s="439"/>
      <c r="AD25" s="60"/>
      <c r="AE25" s="57"/>
      <c r="AF25" s="58"/>
      <c r="AG25" s="59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442"/>
      <c r="H26" s="412"/>
      <c r="I26" s="374"/>
      <c r="J26" s="377"/>
      <c r="K26" s="456"/>
      <c r="L26" s="60"/>
      <c r="M26" s="445"/>
      <c r="N26" s="392"/>
      <c r="O26" s="374"/>
      <c r="P26" s="377"/>
      <c r="Q26" s="480"/>
      <c r="R26" s="62"/>
      <c r="S26" s="442"/>
      <c r="T26" s="406"/>
      <c r="U26" s="374"/>
      <c r="V26" s="377"/>
      <c r="W26" s="480"/>
      <c r="X26" s="62"/>
      <c r="Y26" s="403"/>
      <c r="Z26" s="412"/>
      <c r="AA26" s="374"/>
      <c r="AB26" s="377"/>
      <c r="AC26" s="439"/>
      <c r="AD26" s="60"/>
      <c r="AE26" s="57"/>
      <c r="AF26" s="58"/>
      <c r="AG26" s="59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443"/>
      <c r="H27" s="413"/>
      <c r="I27" s="375"/>
      <c r="J27" s="378"/>
      <c r="K27" s="457"/>
      <c r="L27" s="66"/>
      <c r="M27" s="446"/>
      <c r="N27" s="393"/>
      <c r="O27" s="375"/>
      <c r="P27" s="378"/>
      <c r="Q27" s="481"/>
      <c r="R27" s="67"/>
      <c r="S27" s="443"/>
      <c r="T27" s="407"/>
      <c r="U27" s="375"/>
      <c r="V27" s="378"/>
      <c r="W27" s="481"/>
      <c r="X27" s="67"/>
      <c r="Y27" s="404"/>
      <c r="Z27" s="413"/>
      <c r="AA27" s="375"/>
      <c r="AB27" s="378"/>
      <c r="AC27" s="440"/>
      <c r="AD27" s="66"/>
      <c r="AE27" s="57"/>
      <c r="AF27" s="58"/>
      <c r="AG27" s="59"/>
      <c r="AH27" s="66"/>
    </row>
    <row r="28" spans="1:34" ht="13" thickBot="1">
      <c r="A28" s="66"/>
      <c r="B28" s="68" t="s">
        <v>45</v>
      </c>
      <c r="C28" s="66"/>
      <c r="D28" s="428" t="s">
        <v>36</v>
      </c>
      <c r="E28" s="429"/>
      <c r="F28" s="66"/>
      <c r="G28" s="428" t="s">
        <v>36</v>
      </c>
      <c r="H28" s="430"/>
      <c r="I28" s="430"/>
      <c r="J28" s="430"/>
      <c r="K28" s="429"/>
      <c r="L28" s="66"/>
      <c r="M28" s="367" t="s">
        <v>36</v>
      </c>
      <c r="N28" s="368"/>
      <c r="O28" s="368"/>
      <c r="P28" s="368"/>
      <c r="Q28" s="369"/>
      <c r="R28" s="67"/>
      <c r="S28" s="367" t="s">
        <v>36</v>
      </c>
      <c r="T28" s="368"/>
      <c r="U28" s="368"/>
      <c r="V28" s="368"/>
      <c r="W28" s="369"/>
      <c r="X28" s="67"/>
      <c r="Y28" s="367" t="s">
        <v>36</v>
      </c>
      <c r="Z28" s="368"/>
      <c r="AA28" s="368"/>
      <c r="AB28" s="368"/>
      <c r="AC28" s="369"/>
      <c r="AD28" s="66"/>
      <c r="AE28" s="57"/>
      <c r="AF28" s="58"/>
      <c r="AG28" s="59"/>
      <c r="AH28" s="66"/>
    </row>
    <row r="29" spans="1:34" ht="12" customHeight="1">
      <c r="A29" s="69"/>
      <c r="B29" s="61" t="s">
        <v>46</v>
      </c>
      <c r="C29" s="69"/>
      <c r="D29" s="458" t="s">
        <v>118</v>
      </c>
      <c r="E29" s="459"/>
      <c r="F29" s="69"/>
      <c r="G29" s="441" t="s">
        <v>89</v>
      </c>
      <c r="H29" s="411" t="s">
        <v>163</v>
      </c>
      <c r="I29" s="373" t="s">
        <v>116</v>
      </c>
      <c r="J29" s="376" t="s">
        <v>91</v>
      </c>
      <c r="K29" s="464" t="s">
        <v>92</v>
      </c>
      <c r="L29" s="69"/>
      <c r="M29" s="441" t="s">
        <v>89</v>
      </c>
      <c r="N29" s="411" t="s">
        <v>90</v>
      </c>
      <c r="O29" s="373" t="s">
        <v>116</v>
      </c>
      <c r="P29" s="376" t="s">
        <v>91</v>
      </c>
      <c r="Q29" s="455" t="s">
        <v>80</v>
      </c>
      <c r="R29" s="70"/>
      <c r="S29" s="441" t="s">
        <v>89</v>
      </c>
      <c r="T29" s="405" t="s">
        <v>122</v>
      </c>
      <c r="U29" s="373" t="s">
        <v>116</v>
      </c>
      <c r="V29" s="376" t="s">
        <v>91</v>
      </c>
      <c r="W29" s="464" t="s">
        <v>92</v>
      </c>
      <c r="X29" s="70"/>
      <c r="Y29" s="438"/>
      <c r="Z29" s="394" t="s">
        <v>161</v>
      </c>
      <c r="AA29" s="373" t="s">
        <v>116</v>
      </c>
      <c r="AB29" s="455" t="s">
        <v>80</v>
      </c>
      <c r="AC29" s="438"/>
      <c r="AD29" s="69"/>
      <c r="AE29" s="57"/>
      <c r="AF29" s="58"/>
      <c r="AG29" s="59"/>
      <c r="AH29" s="69"/>
    </row>
    <row r="30" spans="1:34" ht="13" customHeight="1">
      <c r="A30" s="69"/>
      <c r="B30" s="63" t="s">
        <v>47</v>
      </c>
      <c r="C30" s="69"/>
      <c r="D30" s="460"/>
      <c r="E30" s="461"/>
      <c r="F30" s="69"/>
      <c r="G30" s="442"/>
      <c r="H30" s="412"/>
      <c r="I30" s="374"/>
      <c r="J30" s="377"/>
      <c r="K30" s="465"/>
      <c r="L30" s="69"/>
      <c r="M30" s="442"/>
      <c r="N30" s="412"/>
      <c r="O30" s="374"/>
      <c r="P30" s="377"/>
      <c r="Q30" s="456"/>
      <c r="R30" s="70"/>
      <c r="S30" s="442"/>
      <c r="T30" s="406"/>
      <c r="U30" s="374"/>
      <c r="V30" s="377"/>
      <c r="W30" s="465"/>
      <c r="X30" s="70"/>
      <c r="Y30" s="439"/>
      <c r="Z30" s="395"/>
      <c r="AA30" s="374"/>
      <c r="AB30" s="456"/>
      <c r="AC30" s="439"/>
      <c r="AD30" s="69"/>
      <c r="AE30" s="57"/>
      <c r="AF30" s="58"/>
      <c r="AG30" s="59"/>
      <c r="AH30" s="69"/>
    </row>
    <row r="31" spans="1:34" ht="13" customHeight="1" thickBot="1">
      <c r="A31" s="69"/>
      <c r="B31" s="63" t="s">
        <v>48</v>
      </c>
      <c r="C31" s="69"/>
      <c r="D31" s="462"/>
      <c r="E31" s="463"/>
      <c r="F31" s="69"/>
      <c r="G31" s="442"/>
      <c r="H31" s="412"/>
      <c r="I31" s="374"/>
      <c r="J31" s="377"/>
      <c r="K31" s="465"/>
      <c r="L31" s="69"/>
      <c r="M31" s="442"/>
      <c r="N31" s="412"/>
      <c r="O31" s="374"/>
      <c r="P31" s="377"/>
      <c r="Q31" s="456"/>
      <c r="R31" s="70"/>
      <c r="S31" s="442"/>
      <c r="T31" s="406"/>
      <c r="U31" s="374"/>
      <c r="V31" s="377"/>
      <c r="W31" s="465"/>
      <c r="X31" s="70"/>
      <c r="Y31" s="439"/>
      <c r="Z31" s="395"/>
      <c r="AA31" s="374"/>
      <c r="AB31" s="456"/>
      <c r="AC31" s="439"/>
      <c r="AD31" s="69"/>
      <c r="AE31" s="57"/>
      <c r="AF31" s="58"/>
      <c r="AG31" s="59"/>
      <c r="AH31" s="69"/>
    </row>
    <row r="32" spans="1:34" ht="12" customHeight="1" thickBot="1">
      <c r="A32" s="69"/>
      <c r="B32" s="63" t="s">
        <v>8</v>
      </c>
      <c r="C32" s="69"/>
      <c r="D32" s="370" t="s">
        <v>29</v>
      </c>
      <c r="E32" s="453"/>
      <c r="F32" s="69"/>
      <c r="G32" s="443"/>
      <c r="H32" s="413"/>
      <c r="I32" s="375"/>
      <c r="J32" s="378"/>
      <c r="K32" s="466"/>
      <c r="L32" s="69"/>
      <c r="M32" s="443"/>
      <c r="N32" s="413"/>
      <c r="O32" s="375"/>
      <c r="P32" s="378"/>
      <c r="Q32" s="457"/>
      <c r="R32" s="70"/>
      <c r="S32" s="443"/>
      <c r="T32" s="407"/>
      <c r="U32" s="375"/>
      <c r="V32" s="378"/>
      <c r="W32" s="466"/>
      <c r="X32" s="70"/>
      <c r="Y32" s="440"/>
      <c r="Z32" s="396"/>
      <c r="AA32" s="375"/>
      <c r="AB32" s="457"/>
      <c r="AC32" s="440"/>
      <c r="AD32" s="69"/>
      <c r="AE32" s="57"/>
      <c r="AF32" s="58"/>
      <c r="AG32" s="59"/>
      <c r="AH32" s="69"/>
    </row>
    <row r="33" spans="1:34" ht="13" customHeight="1" thickBot="1">
      <c r="A33" s="69"/>
      <c r="B33" s="64" t="s">
        <v>11</v>
      </c>
      <c r="C33" s="69"/>
      <c r="D33" s="372"/>
      <c r="E33" s="454"/>
      <c r="F33" s="69"/>
      <c r="G33" s="367" t="s">
        <v>36</v>
      </c>
      <c r="H33" s="368"/>
      <c r="I33" s="368"/>
      <c r="J33" s="368"/>
      <c r="K33" s="368"/>
      <c r="L33" s="69"/>
      <c r="M33" s="367" t="s">
        <v>36</v>
      </c>
      <c r="N33" s="368"/>
      <c r="O33" s="368"/>
      <c r="P33" s="368"/>
      <c r="Q33" s="368"/>
      <c r="R33" s="70"/>
      <c r="S33" s="367" t="s">
        <v>36</v>
      </c>
      <c r="T33" s="368"/>
      <c r="U33" s="368"/>
      <c r="V33" s="368"/>
      <c r="W33" s="368"/>
      <c r="X33" s="70"/>
      <c r="Y33" s="367" t="s">
        <v>36</v>
      </c>
      <c r="Z33" s="368"/>
      <c r="AA33" s="368"/>
      <c r="AB33" s="368"/>
      <c r="AC33" s="368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447" t="s">
        <v>14</v>
      </c>
      <c r="E34" s="449"/>
      <c r="F34" s="69"/>
      <c r="G34" s="397" t="s">
        <v>119</v>
      </c>
      <c r="H34" s="397" t="s">
        <v>119</v>
      </c>
      <c r="I34" s="397" t="s">
        <v>119</v>
      </c>
      <c r="J34" s="397" t="s">
        <v>119</v>
      </c>
      <c r="K34" s="397" t="s">
        <v>119</v>
      </c>
      <c r="L34" s="72"/>
      <c r="M34" s="397" t="s">
        <v>119</v>
      </c>
      <c r="N34" s="397" t="s">
        <v>119</v>
      </c>
      <c r="O34" s="397" t="s">
        <v>119</v>
      </c>
      <c r="P34" s="397" t="s">
        <v>119</v>
      </c>
      <c r="Q34" s="370" t="s">
        <v>164</v>
      </c>
      <c r="R34" s="70"/>
      <c r="S34" s="469" t="s">
        <v>145</v>
      </c>
      <c r="T34" s="470"/>
      <c r="U34" s="470"/>
      <c r="V34" s="470"/>
      <c r="W34" s="470"/>
      <c r="X34" s="71"/>
      <c r="Y34" s="475" t="s">
        <v>104</v>
      </c>
      <c r="Z34" s="436"/>
      <c r="AA34" s="436"/>
      <c r="AB34" s="436"/>
      <c r="AC34" s="436"/>
      <c r="AD34" s="72"/>
      <c r="AE34" s="57"/>
      <c r="AF34" s="58"/>
      <c r="AG34" s="59"/>
      <c r="AH34" s="69"/>
    </row>
    <row r="35" spans="1:34" ht="13" customHeight="1" thickBot="1">
      <c r="A35" s="73"/>
      <c r="B35" s="64" t="s">
        <v>50</v>
      </c>
      <c r="C35" s="73"/>
      <c r="D35" s="467"/>
      <c r="E35" s="478"/>
      <c r="F35" s="73"/>
      <c r="G35" s="398"/>
      <c r="H35" s="398"/>
      <c r="I35" s="398"/>
      <c r="J35" s="398"/>
      <c r="K35" s="398"/>
      <c r="L35" s="76"/>
      <c r="M35" s="398"/>
      <c r="N35" s="398"/>
      <c r="O35" s="398"/>
      <c r="P35" s="398"/>
      <c r="Q35" s="371"/>
      <c r="R35" s="74"/>
      <c r="S35" s="471"/>
      <c r="T35" s="472"/>
      <c r="U35" s="472"/>
      <c r="V35" s="472"/>
      <c r="W35" s="472"/>
      <c r="X35" s="75"/>
      <c r="Y35" s="476"/>
      <c r="Z35" s="477"/>
      <c r="AA35" s="477"/>
      <c r="AB35" s="477"/>
      <c r="AC35" s="477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2"/>
      <c r="D36" s="450"/>
      <c r="E36" s="452"/>
      <c r="F36" s="77"/>
      <c r="G36" s="398"/>
      <c r="H36" s="398"/>
      <c r="I36" s="398"/>
      <c r="J36" s="398"/>
      <c r="K36" s="398"/>
      <c r="L36" s="78"/>
      <c r="M36" s="398"/>
      <c r="N36" s="398"/>
      <c r="O36" s="398"/>
      <c r="P36" s="398"/>
      <c r="Q36" s="371"/>
      <c r="R36" s="79"/>
      <c r="S36" s="471"/>
      <c r="T36" s="472"/>
      <c r="U36" s="472"/>
      <c r="V36" s="472"/>
      <c r="W36" s="472"/>
      <c r="X36" s="80"/>
      <c r="Y36" s="476"/>
      <c r="Z36" s="477"/>
      <c r="AA36" s="477"/>
      <c r="AB36" s="477"/>
      <c r="AC36" s="477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399"/>
      <c r="H37" s="399"/>
      <c r="I37" s="399"/>
      <c r="J37" s="399"/>
      <c r="K37" s="399"/>
      <c r="L37" s="83"/>
      <c r="M37" s="399"/>
      <c r="N37" s="399"/>
      <c r="O37" s="399"/>
      <c r="P37" s="399"/>
      <c r="Q37" s="372"/>
      <c r="R37" s="84"/>
      <c r="S37" s="471"/>
      <c r="T37" s="472"/>
      <c r="U37" s="472"/>
      <c r="V37" s="472"/>
      <c r="W37" s="472"/>
      <c r="X37" s="85"/>
      <c r="Y37" s="385"/>
      <c r="Z37" s="386"/>
      <c r="AA37" s="386"/>
      <c r="AB37" s="386"/>
      <c r="AC37" s="386"/>
      <c r="AD37" s="83"/>
      <c r="AE37" s="86"/>
      <c r="AF37" s="58"/>
      <c r="AG37" s="58"/>
      <c r="AH37" s="81"/>
    </row>
    <row r="38" spans="1:34" ht="13" customHeight="1">
      <c r="A38" s="81"/>
      <c r="B38" s="87" t="s">
        <v>53</v>
      </c>
      <c r="C38" s="81"/>
      <c r="D38" s="58"/>
      <c r="E38" s="58"/>
      <c r="F38" s="81"/>
      <c r="G38" s="447" t="s">
        <v>14</v>
      </c>
      <c r="H38" s="448"/>
      <c r="I38" s="448"/>
      <c r="J38" s="448"/>
      <c r="K38" s="448"/>
      <c r="L38" s="83"/>
      <c r="M38" s="447" t="s">
        <v>14</v>
      </c>
      <c r="N38" s="448"/>
      <c r="O38" s="448"/>
      <c r="P38" s="448"/>
      <c r="Q38" s="448"/>
      <c r="R38" s="88"/>
      <c r="S38" s="471"/>
      <c r="T38" s="472"/>
      <c r="U38" s="472"/>
      <c r="V38" s="472"/>
      <c r="W38" s="472"/>
      <c r="X38" s="85"/>
      <c r="Y38" s="447" t="s">
        <v>14</v>
      </c>
      <c r="Z38" s="448"/>
      <c r="AA38" s="448"/>
      <c r="AB38" s="448"/>
      <c r="AC38" s="449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467"/>
      <c r="H39" s="468"/>
      <c r="I39" s="468"/>
      <c r="J39" s="468"/>
      <c r="K39" s="468"/>
      <c r="L39" s="83"/>
      <c r="M39" s="467"/>
      <c r="N39" s="468"/>
      <c r="O39" s="468"/>
      <c r="P39" s="468"/>
      <c r="Q39" s="468"/>
      <c r="R39" s="88"/>
      <c r="S39" s="471"/>
      <c r="T39" s="472"/>
      <c r="U39" s="472"/>
      <c r="V39" s="472"/>
      <c r="W39" s="472"/>
      <c r="X39" s="85"/>
      <c r="Y39" s="467"/>
      <c r="Z39" s="468"/>
      <c r="AA39" s="468"/>
      <c r="AB39" s="468"/>
      <c r="AC39" s="478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450"/>
      <c r="H40" s="451"/>
      <c r="I40" s="451"/>
      <c r="J40" s="451"/>
      <c r="K40" s="451"/>
      <c r="L40" s="90"/>
      <c r="M40" s="450"/>
      <c r="N40" s="451"/>
      <c r="O40" s="451"/>
      <c r="P40" s="451"/>
      <c r="Q40" s="451"/>
      <c r="R40" s="85"/>
      <c r="S40" s="473"/>
      <c r="T40" s="474"/>
      <c r="U40" s="474"/>
      <c r="V40" s="474"/>
      <c r="W40" s="474"/>
      <c r="X40" s="85"/>
      <c r="Y40" s="450"/>
      <c r="Z40" s="451"/>
      <c r="AA40" s="451"/>
      <c r="AB40" s="451"/>
      <c r="AC40" s="452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4"/>
      <c r="E41" s="58"/>
      <c r="F41" s="92"/>
      <c r="G41" s="95"/>
      <c r="H41" s="96"/>
      <c r="I41" s="96"/>
      <c r="J41" s="96"/>
      <c r="K41" s="96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61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6"/>
      <c r="D45" s="296"/>
      <c r="E45" s="298" t="s">
        <v>90</v>
      </c>
      <c r="F45" s="315"/>
      <c r="G45" s="316" t="s">
        <v>95</v>
      </c>
      <c r="H45" s="317"/>
      <c r="I45" s="317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8" t="s">
        <v>56</v>
      </c>
      <c r="W45" s="319" t="s">
        <v>76</v>
      </c>
      <c r="X45" s="320"/>
      <c r="Y45" s="320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7"/>
      <c r="D46" s="297"/>
      <c r="E46" s="321" t="s">
        <v>128</v>
      </c>
      <c r="F46" s="322"/>
      <c r="G46" s="323" t="s">
        <v>129</v>
      </c>
      <c r="H46" s="324"/>
      <c r="I46" s="324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5" t="s">
        <v>1</v>
      </c>
      <c r="W46" s="326" t="s">
        <v>77</v>
      </c>
      <c r="X46" s="327"/>
      <c r="Y46" s="327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8"/>
      <c r="E47" s="302" t="s">
        <v>165</v>
      </c>
      <c r="F47" s="125"/>
      <c r="G47" s="329" t="s">
        <v>166</v>
      </c>
      <c r="H47" s="330"/>
      <c r="I47" s="330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31" t="s">
        <v>73</v>
      </c>
      <c r="W47" s="332" t="s">
        <v>74</v>
      </c>
      <c r="X47" s="333"/>
      <c r="Y47" s="333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9"/>
      <c r="E48" s="328" t="s">
        <v>70</v>
      </c>
      <c r="F48" s="125"/>
      <c r="G48" s="329" t="s">
        <v>78</v>
      </c>
      <c r="H48" s="336"/>
      <c r="I48" s="336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7" t="s">
        <v>15</v>
      </c>
      <c r="W48" s="338" t="s">
        <v>130</v>
      </c>
      <c r="X48" s="333"/>
      <c r="Y48" s="333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300"/>
      <c r="E49" s="334" t="s">
        <v>80</v>
      </c>
      <c r="F49" s="128"/>
      <c r="G49" s="335" t="s">
        <v>81</v>
      </c>
      <c r="H49" s="336"/>
      <c r="I49" s="340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43" t="s">
        <v>131</v>
      </c>
      <c r="W49" s="344" t="s">
        <v>132</v>
      </c>
      <c r="X49" s="333"/>
      <c r="Y49" s="333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6"/>
      <c r="D50" s="298"/>
      <c r="E50" s="298" t="s">
        <v>93</v>
      </c>
      <c r="F50" s="128"/>
      <c r="G50" s="339" t="s">
        <v>96</v>
      </c>
      <c r="H50" s="340"/>
      <c r="I50" s="333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43" t="s">
        <v>120</v>
      </c>
      <c r="W50" s="344" t="s">
        <v>133</v>
      </c>
      <c r="X50" s="330"/>
      <c r="Y50" s="330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70"/>
      <c r="D51" s="301"/>
      <c r="E51" s="342" t="s">
        <v>102</v>
      </c>
      <c r="F51" s="128"/>
      <c r="G51" s="339" t="s">
        <v>105</v>
      </c>
      <c r="H51" s="330"/>
      <c r="I51" s="330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43" t="s">
        <v>98</v>
      </c>
      <c r="W51" s="344" t="s">
        <v>99</v>
      </c>
      <c r="X51" s="345"/>
      <c r="Y51" s="345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70"/>
      <c r="D52" s="301"/>
      <c r="E52" s="342" t="s">
        <v>167</v>
      </c>
      <c r="F52" s="128"/>
      <c r="G52" s="339" t="s">
        <v>168</v>
      </c>
      <c r="H52" s="330"/>
      <c r="I52" s="330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43" t="s">
        <v>75</v>
      </c>
      <c r="W52" s="344" t="s">
        <v>134</v>
      </c>
      <c r="X52" s="347"/>
      <c r="Y52" s="347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2"/>
      <c r="E53" s="342" t="s">
        <v>169</v>
      </c>
      <c r="F53" s="115"/>
      <c r="G53" s="346" t="s">
        <v>170</v>
      </c>
      <c r="H53" s="333"/>
      <c r="I53" s="330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43" t="s">
        <v>86</v>
      </c>
      <c r="W53" s="344" t="s">
        <v>87</v>
      </c>
      <c r="X53" s="347"/>
      <c r="Y53" s="347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3"/>
      <c r="E54" s="342" t="s">
        <v>171</v>
      </c>
      <c r="F54" s="128"/>
      <c r="G54" s="339" t="s">
        <v>172</v>
      </c>
      <c r="H54" s="333"/>
      <c r="I54" s="330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43" t="s">
        <v>173</v>
      </c>
      <c r="W54" s="344" t="s">
        <v>174</v>
      </c>
      <c r="X54" s="351"/>
      <c r="Y54" s="351"/>
      <c r="Z54" s="313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3"/>
      <c r="E55" s="343" t="s">
        <v>71</v>
      </c>
      <c r="F55" s="115"/>
      <c r="G55" s="346" t="s">
        <v>97</v>
      </c>
      <c r="H55" s="333"/>
      <c r="I55" s="330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41" t="s">
        <v>82</v>
      </c>
      <c r="W55" s="350" t="s">
        <v>83</v>
      </c>
      <c r="X55" s="351"/>
      <c r="Y55" s="351"/>
      <c r="Z55" s="313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3"/>
      <c r="E56" s="348" t="s">
        <v>62</v>
      </c>
      <c r="F56" s="128"/>
      <c r="G56" s="349" t="s">
        <v>175</v>
      </c>
      <c r="H56" s="333"/>
      <c r="I56" s="330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358" t="s">
        <v>176</v>
      </c>
      <c r="W56" s="359" t="s">
        <v>177</v>
      </c>
      <c r="X56" s="351"/>
      <c r="Y56" s="351"/>
      <c r="Z56" s="313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9"/>
      <c r="D57" s="304"/>
      <c r="E57" s="302"/>
      <c r="F57" s="128"/>
      <c r="G57" s="352"/>
      <c r="H57" s="268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43"/>
      <c r="W57" s="353"/>
      <c r="X57" s="354"/>
      <c r="Y57" s="354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57"/>
      <c r="O61" s="357"/>
      <c r="P61" s="357"/>
      <c r="Q61" s="357"/>
      <c r="R61" s="357"/>
      <c r="S61" s="357"/>
      <c r="T61" s="357"/>
      <c r="U61" s="366" t="s">
        <v>2</v>
      </c>
      <c r="V61" s="366"/>
      <c r="W61" s="366"/>
      <c r="X61" s="366"/>
      <c r="Y61" s="366"/>
      <c r="Z61" s="366"/>
      <c r="AA61" s="366"/>
      <c r="AB61" s="366"/>
      <c r="AC61" s="366"/>
      <c r="AD61" s="357"/>
      <c r="AE61" s="357"/>
      <c r="AF61" s="357"/>
      <c r="AG61" s="357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488" t="s">
        <v>123</v>
      </c>
      <c r="I62" s="489"/>
      <c r="J62" s="488" t="s">
        <v>123</v>
      </c>
      <c r="K62" s="489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488" t="s">
        <v>135</v>
      </c>
      <c r="I63" s="489"/>
      <c r="J63" s="488" t="s">
        <v>136</v>
      </c>
      <c r="K63" s="489"/>
      <c r="L63" s="159"/>
      <c r="M63" s="159"/>
      <c r="N63" s="155"/>
      <c r="O63" s="160"/>
      <c r="P63" s="160"/>
      <c r="Q63" s="161"/>
      <c r="R63" s="160"/>
      <c r="S63" s="162" t="s">
        <v>106</v>
      </c>
      <c r="T63" s="162"/>
      <c r="U63" s="163" t="s">
        <v>107</v>
      </c>
      <c r="V63" s="164"/>
      <c r="W63" s="164"/>
      <c r="X63" s="163"/>
      <c r="Y63" s="163" t="s">
        <v>5</v>
      </c>
      <c r="Z63" s="165" t="s">
        <v>58</v>
      </c>
      <c r="AA63" s="262" t="s">
        <v>84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362">
        <v>1</v>
      </c>
      <c r="I64" s="362"/>
      <c r="J64" s="362">
        <v>1</v>
      </c>
      <c r="K64" s="362"/>
      <c r="L64" s="166"/>
      <c r="M64" s="166"/>
      <c r="N64" s="357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362">
        <v>2.5</v>
      </c>
      <c r="I65" s="362">
        <v>2.5</v>
      </c>
      <c r="J65" s="362">
        <v>2.5</v>
      </c>
      <c r="K65" s="362"/>
      <c r="L65" s="166"/>
      <c r="M65" s="166"/>
      <c r="N65" s="168"/>
      <c r="O65" s="169"/>
      <c r="P65" s="169"/>
      <c r="Q65" s="169" t="s">
        <v>108</v>
      </c>
      <c r="R65" s="169"/>
      <c r="S65" s="172">
        <v>70</v>
      </c>
      <c r="T65" s="172"/>
      <c r="U65" s="172" t="s">
        <v>109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85</v>
      </c>
      <c r="H66" s="362">
        <v>1</v>
      </c>
      <c r="I66" s="362">
        <v>0</v>
      </c>
      <c r="J66" s="362">
        <v>1</v>
      </c>
      <c r="K66" s="362"/>
      <c r="L66" s="166"/>
      <c r="M66" s="166"/>
      <c r="N66" s="271"/>
      <c r="O66" s="176"/>
      <c r="P66" s="176"/>
      <c r="Q66" s="176" t="s">
        <v>110</v>
      </c>
      <c r="R66" s="176"/>
      <c r="S66" s="286">
        <v>30</v>
      </c>
      <c r="T66" s="286"/>
      <c r="U66" s="286" t="s">
        <v>109</v>
      </c>
      <c r="V66" s="286"/>
      <c r="W66" s="286"/>
      <c r="X66" s="286"/>
      <c r="Y66" s="286">
        <v>1</v>
      </c>
      <c r="Z66" s="286" t="s">
        <v>6</v>
      </c>
      <c r="AA66" s="286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362">
        <v>0.5</v>
      </c>
      <c r="I67" s="362"/>
      <c r="J67" s="362">
        <v>0.5</v>
      </c>
      <c r="K67" s="362"/>
      <c r="L67" s="166"/>
      <c r="M67" s="166"/>
      <c r="N67" s="175"/>
      <c r="O67" s="179"/>
      <c r="P67" s="179"/>
      <c r="Q67" s="179" t="s">
        <v>111</v>
      </c>
      <c r="R67" s="179"/>
      <c r="S67" s="172">
        <v>20</v>
      </c>
      <c r="T67" s="172"/>
      <c r="U67" s="172" t="s">
        <v>137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2" t="s">
        <v>100</v>
      </c>
      <c r="H68" s="362">
        <v>4</v>
      </c>
      <c r="I68" s="362"/>
      <c r="J68" s="362">
        <v>4</v>
      </c>
      <c r="K68" s="362"/>
      <c r="L68" s="166"/>
      <c r="M68" s="166"/>
      <c r="N68" s="180"/>
      <c r="O68" s="160"/>
      <c r="P68" s="160"/>
      <c r="Q68" s="273" t="s">
        <v>112</v>
      </c>
      <c r="R68" s="160"/>
      <c r="S68" s="286">
        <v>16</v>
      </c>
      <c r="T68" s="286"/>
      <c r="U68" s="286" t="s">
        <v>113</v>
      </c>
      <c r="V68" s="286"/>
      <c r="W68" s="286"/>
      <c r="X68" s="286"/>
      <c r="Y68" s="286" t="s">
        <v>6</v>
      </c>
      <c r="Z68" s="286" t="s">
        <v>6</v>
      </c>
      <c r="AA68" s="286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2" t="s">
        <v>124</v>
      </c>
      <c r="H69" s="362">
        <v>6</v>
      </c>
      <c r="I69" s="362"/>
      <c r="J69" s="362">
        <v>6</v>
      </c>
      <c r="K69" s="362"/>
      <c r="L69" s="166"/>
      <c r="M69" s="166"/>
      <c r="N69" s="182"/>
      <c r="O69" s="183"/>
      <c r="P69" s="160"/>
      <c r="Q69" s="273" t="s">
        <v>138</v>
      </c>
      <c r="R69" s="160"/>
      <c r="S69" s="172">
        <v>12</v>
      </c>
      <c r="T69" s="172"/>
      <c r="U69" s="172" t="s">
        <v>113</v>
      </c>
      <c r="V69" s="172"/>
      <c r="W69" s="172"/>
      <c r="X69" s="285"/>
      <c r="Y69" s="184" t="s">
        <v>6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178</v>
      </c>
      <c r="H70" s="362">
        <v>2</v>
      </c>
      <c r="I70" s="362"/>
      <c r="J70" s="362">
        <v>2</v>
      </c>
      <c r="K70" s="362"/>
      <c r="L70" s="166"/>
      <c r="M70" s="166"/>
      <c r="N70" s="182"/>
      <c r="O70" s="160"/>
      <c r="P70" s="186"/>
      <c r="Q70" s="248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55" t="s">
        <v>179</v>
      </c>
      <c r="H71" s="362">
        <v>1</v>
      </c>
      <c r="I71" s="362"/>
      <c r="J71" s="362">
        <v>5</v>
      </c>
      <c r="K71" s="362"/>
      <c r="L71" s="166"/>
      <c r="M71" s="166"/>
      <c r="N71" s="185"/>
      <c r="O71" s="186"/>
      <c r="P71" s="181"/>
      <c r="Q71" s="274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247" t="s">
        <v>70</v>
      </c>
      <c r="H72" s="362">
        <v>2</v>
      </c>
      <c r="I72" s="362"/>
      <c r="J72" s="362">
        <v>0</v>
      </c>
      <c r="K72" s="362"/>
      <c r="L72" s="166"/>
      <c r="M72" s="166"/>
      <c r="N72" s="230"/>
      <c r="O72" s="181"/>
      <c r="P72" s="181"/>
      <c r="Q72" s="275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166"/>
      <c r="G73" s="253" t="s">
        <v>80</v>
      </c>
      <c r="H73" s="362">
        <v>3</v>
      </c>
      <c r="I73" s="362"/>
      <c r="J73" s="362">
        <v>3</v>
      </c>
      <c r="K73" s="362"/>
      <c r="L73" s="166"/>
      <c r="M73" s="166"/>
      <c r="N73" s="178"/>
      <c r="O73" s="187"/>
      <c r="P73" s="187"/>
      <c r="Q73" s="306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166"/>
      <c r="G74" s="263" t="s">
        <v>93</v>
      </c>
      <c r="H74" s="362">
        <v>0</v>
      </c>
      <c r="I74" s="362"/>
      <c r="J74" s="362">
        <v>5</v>
      </c>
      <c r="K74" s="362"/>
      <c r="L74" s="166"/>
      <c r="M74" s="166"/>
      <c r="N74" s="178"/>
      <c r="O74" s="187"/>
      <c r="P74" s="187"/>
      <c r="Q74" s="250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66"/>
      <c r="G75" s="305" t="s">
        <v>102</v>
      </c>
      <c r="H75" s="362">
        <v>3</v>
      </c>
      <c r="I75" s="362"/>
      <c r="J75" s="362">
        <v>9</v>
      </c>
      <c r="K75" s="362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252"/>
      <c r="G76" s="191" t="s">
        <v>180</v>
      </c>
      <c r="H76" s="362">
        <v>3</v>
      </c>
      <c r="I76" s="362"/>
      <c r="J76" s="362">
        <v>4</v>
      </c>
      <c r="K76" s="362"/>
      <c r="L76" s="166"/>
      <c r="M76" s="166"/>
      <c r="N76" s="178"/>
      <c r="O76" s="187"/>
      <c r="P76" s="189"/>
      <c r="Q76" s="276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254"/>
      <c r="G77" s="191" t="s">
        <v>181</v>
      </c>
      <c r="H77" s="362">
        <v>2</v>
      </c>
      <c r="I77" s="362"/>
      <c r="J77" s="362">
        <v>6</v>
      </c>
      <c r="K77" s="362"/>
      <c r="L77" s="166"/>
      <c r="M77" s="166"/>
      <c r="N77" s="178"/>
      <c r="O77" s="187"/>
      <c r="P77" s="160"/>
      <c r="Q77" s="277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90"/>
      <c r="G78" s="255" t="s">
        <v>182</v>
      </c>
      <c r="H78" s="362">
        <v>10</v>
      </c>
      <c r="I78" s="362"/>
      <c r="J78" s="362">
        <v>8</v>
      </c>
      <c r="K78" s="362"/>
      <c r="L78" s="166"/>
      <c r="M78" s="166"/>
      <c r="N78" s="178"/>
      <c r="O78" s="187"/>
      <c r="P78" s="187"/>
      <c r="Q78" s="278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1">
      <c r="A79" s="223"/>
      <c r="B79" s="229"/>
      <c r="C79" s="166"/>
      <c r="D79" s="159"/>
      <c r="E79" s="159"/>
      <c r="F79" s="166"/>
      <c r="G79" s="249" t="s">
        <v>71</v>
      </c>
      <c r="H79" s="362">
        <v>10</v>
      </c>
      <c r="I79" s="362"/>
      <c r="J79" s="362">
        <v>2</v>
      </c>
      <c r="K79" s="362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1">
      <c r="A80" s="223"/>
      <c r="B80" s="229"/>
      <c r="C80" s="166"/>
      <c r="D80" s="159"/>
      <c r="E80" s="159"/>
      <c r="F80" s="166"/>
      <c r="G80" s="251" t="s">
        <v>62</v>
      </c>
      <c r="H80" s="362">
        <v>3</v>
      </c>
      <c r="I80" s="362"/>
      <c r="J80" s="362">
        <v>0</v>
      </c>
      <c r="K80" s="362"/>
      <c r="L80" s="166"/>
      <c r="M80" s="166"/>
      <c r="N80" s="168"/>
      <c r="O80" s="189"/>
      <c r="P80" s="189"/>
      <c r="Q80" s="232"/>
      <c r="R80" s="189"/>
      <c r="S80" s="286"/>
      <c r="T80" s="284"/>
      <c r="U80" s="286"/>
      <c r="V80" s="286"/>
      <c r="W80" s="284"/>
      <c r="X80" s="285"/>
      <c r="Y80" s="286"/>
      <c r="Z80" s="286"/>
      <c r="AA80" s="286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257" t="s">
        <v>82</v>
      </c>
      <c r="H81" s="364">
        <v>6</v>
      </c>
      <c r="I81" s="365"/>
      <c r="J81" s="364">
        <v>3</v>
      </c>
      <c r="K81" s="365"/>
      <c r="L81" s="166"/>
      <c r="M81" s="166"/>
      <c r="N81" s="168"/>
      <c r="O81" s="189"/>
      <c r="P81" s="189"/>
      <c r="Q81" s="232"/>
      <c r="R81" s="189"/>
      <c r="S81" s="286"/>
      <c r="T81" s="284"/>
      <c r="U81" s="286"/>
      <c r="V81" s="286"/>
      <c r="W81" s="284"/>
      <c r="X81" s="285"/>
      <c r="Y81" s="286"/>
      <c r="Z81" s="286"/>
      <c r="AA81" s="286"/>
      <c r="AB81" s="157"/>
      <c r="AC81" s="157"/>
      <c r="AD81" s="157"/>
      <c r="AE81" s="157"/>
      <c r="AF81" s="157"/>
      <c r="AG81" s="157"/>
      <c r="AH81" s="223"/>
    </row>
    <row r="82" spans="1:35" s="12" customFormat="1" ht="10">
      <c r="A82" s="223"/>
      <c r="B82" s="229"/>
      <c r="C82" s="166"/>
      <c r="D82" s="159"/>
      <c r="E82" s="159"/>
      <c r="F82" s="166"/>
      <c r="G82" s="191" t="s">
        <v>176</v>
      </c>
      <c r="H82" s="364">
        <v>3</v>
      </c>
      <c r="I82" s="365"/>
      <c r="J82" s="364">
        <v>2</v>
      </c>
      <c r="K82" s="365"/>
      <c r="L82" s="166"/>
      <c r="M82" s="166"/>
      <c r="N82" s="168"/>
      <c r="O82" s="189"/>
      <c r="P82" s="189"/>
      <c r="Q82" s="232"/>
      <c r="R82" s="189"/>
      <c r="S82" s="286"/>
      <c r="T82" s="284"/>
      <c r="U82" s="286"/>
      <c r="V82" s="286"/>
      <c r="W82" s="284"/>
      <c r="X82" s="285"/>
      <c r="Y82" s="286"/>
      <c r="Z82" s="286"/>
      <c r="AA82" s="286"/>
      <c r="AB82" s="157"/>
      <c r="AC82" s="157"/>
      <c r="AD82" s="157"/>
      <c r="AE82" s="157"/>
      <c r="AF82" s="157"/>
      <c r="AG82" s="157"/>
      <c r="AH82" s="223"/>
    </row>
    <row r="83" spans="1:35" s="12" customFormat="1" ht="10">
      <c r="A83" s="223"/>
      <c r="B83" s="229"/>
      <c r="C83" s="166"/>
      <c r="D83" s="159"/>
      <c r="E83" s="159"/>
      <c r="F83" s="166"/>
      <c r="G83" s="280" t="s">
        <v>121</v>
      </c>
      <c r="H83" s="364">
        <v>0</v>
      </c>
      <c r="I83" s="365"/>
      <c r="J83" s="364">
        <v>2</v>
      </c>
      <c r="K83" s="365"/>
      <c r="L83" s="166"/>
      <c r="M83" s="166"/>
      <c r="N83" s="168"/>
      <c r="O83" s="189"/>
      <c r="P83" s="189"/>
      <c r="Q83" s="232"/>
      <c r="R83" s="189"/>
      <c r="S83" s="286"/>
      <c r="T83" s="284"/>
      <c r="U83" s="286"/>
      <c r="V83" s="286"/>
      <c r="W83" s="284"/>
      <c r="X83" s="285"/>
      <c r="Y83" s="286"/>
      <c r="Z83" s="286"/>
      <c r="AA83" s="286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255" t="s">
        <v>98</v>
      </c>
      <c r="H84" s="364">
        <v>1</v>
      </c>
      <c r="I84" s="365"/>
      <c r="J84" s="364">
        <v>0</v>
      </c>
      <c r="K84" s="365"/>
      <c r="L84" s="166"/>
      <c r="M84" s="166"/>
      <c r="N84" s="168"/>
      <c r="O84" s="189"/>
      <c r="P84" s="189"/>
      <c r="Q84" s="232"/>
      <c r="R84" s="189"/>
      <c r="S84" s="286"/>
      <c r="T84" s="284"/>
      <c r="U84" s="286"/>
      <c r="V84" s="286"/>
      <c r="W84" s="284"/>
      <c r="X84" s="285"/>
      <c r="Y84" s="286"/>
      <c r="Z84" s="286"/>
      <c r="AA84" s="286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258" t="s">
        <v>101</v>
      </c>
      <c r="H85" s="362">
        <v>3</v>
      </c>
      <c r="I85" s="362"/>
      <c r="J85" s="362">
        <v>1</v>
      </c>
      <c r="K85" s="362"/>
      <c r="L85" s="166"/>
      <c r="M85" s="166"/>
      <c r="N85" s="168"/>
      <c r="O85" s="189"/>
      <c r="P85" s="189"/>
      <c r="Q85" s="277"/>
      <c r="R85" s="160"/>
      <c r="S85" s="286"/>
      <c r="T85" s="284"/>
      <c r="U85" s="286"/>
      <c r="V85" s="286"/>
      <c r="W85" s="286"/>
      <c r="X85" s="287"/>
      <c r="Y85" s="286"/>
      <c r="Z85" s="286"/>
      <c r="AA85" s="286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192" t="s">
        <v>94</v>
      </c>
      <c r="H86" s="362">
        <v>1</v>
      </c>
      <c r="I86" s="362"/>
      <c r="J86" s="362">
        <v>2</v>
      </c>
      <c r="K86" s="362"/>
      <c r="L86" s="166"/>
      <c r="M86" s="166"/>
      <c r="N86" s="168"/>
      <c r="O86" s="189"/>
      <c r="P86" s="189"/>
      <c r="Q86" s="279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360" t="s">
        <v>183</v>
      </c>
      <c r="H87" s="362">
        <v>2</v>
      </c>
      <c r="I87" s="362"/>
      <c r="J87" s="362">
        <v>2</v>
      </c>
      <c r="K87" s="362"/>
      <c r="L87" s="166"/>
      <c r="M87" s="166"/>
      <c r="N87" s="168"/>
      <c r="O87" s="189"/>
      <c r="P87" s="189"/>
      <c r="Q87" s="279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 t="s">
        <v>139</v>
      </c>
      <c r="H88" s="362">
        <v>0</v>
      </c>
      <c r="I88" s="362"/>
      <c r="J88" s="362">
        <v>1</v>
      </c>
      <c r="K88" s="362"/>
      <c r="L88" s="166"/>
      <c r="M88" s="166"/>
      <c r="N88" s="168"/>
      <c r="O88" s="189"/>
      <c r="P88" s="189"/>
      <c r="Q88" s="278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 t="s">
        <v>72</v>
      </c>
      <c r="H89" s="362">
        <v>0</v>
      </c>
      <c r="I89" s="362"/>
      <c r="J89" s="362">
        <v>2</v>
      </c>
      <c r="K89" s="362"/>
      <c r="L89" s="166"/>
      <c r="M89" s="166"/>
      <c r="N89" s="168"/>
      <c r="O89" s="160"/>
      <c r="P89" s="160"/>
      <c r="Q89" s="281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7"/>
      <c r="G90" s="307" t="s">
        <v>114</v>
      </c>
      <c r="H90" s="363">
        <f>SUM(H68:H89)</f>
        <v>65</v>
      </c>
      <c r="I90" s="363"/>
      <c r="J90" s="363">
        <f>SUM(J68:J89)</f>
        <v>69</v>
      </c>
      <c r="K90" s="363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364">
        <v>8</v>
      </c>
      <c r="I91" s="365"/>
      <c r="J91" s="364">
        <v>10</v>
      </c>
      <c r="K91" s="365"/>
      <c r="L91" s="154"/>
      <c r="M91" s="154"/>
      <c r="N91" s="155"/>
      <c r="O91" s="155"/>
      <c r="P91" s="155"/>
      <c r="Q91" s="357"/>
      <c r="R91" s="155"/>
      <c r="S91" s="357"/>
      <c r="T91" s="357"/>
      <c r="U91" s="35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57"/>
      <c r="O92" s="357"/>
      <c r="P92" s="357"/>
      <c r="Q92" s="357"/>
      <c r="R92" s="155"/>
      <c r="S92" s="155" t="s">
        <v>64</v>
      </c>
      <c r="T92" s="155"/>
      <c r="U92" s="200" t="s">
        <v>3</v>
      </c>
      <c r="V92" s="357"/>
      <c r="W92" s="357"/>
      <c r="X92" s="155"/>
      <c r="Y92" s="155" t="s">
        <v>65</v>
      </c>
      <c r="Z92" s="155"/>
      <c r="AA92" s="357"/>
      <c r="AB92" s="357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140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57"/>
      <c r="W93" s="357"/>
      <c r="X93" s="155"/>
      <c r="Y93" s="155" t="s">
        <v>67</v>
      </c>
      <c r="Z93" s="155"/>
      <c r="AA93" s="357"/>
      <c r="AB93" s="357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57"/>
      <c r="W94" s="357"/>
      <c r="X94" s="203"/>
      <c r="Y94" s="357" t="s">
        <v>69</v>
      </c>
      <c r="Z94" s="155"/>
      <c r="AA94" s="357"/>
      <c r="AB94" s="357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57"/>
      <c r="V95" s="357"/>
      <c r="W95" s="357"/>
      <c r="X95" s="155"/>
      <c r="Y95" s="357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57"/>
      <c r="AF96" s="357"/>
      <c r="AG96" s="357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54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87">
    <mergeCell ref="H81:I81"/>
    <mergeCell ref="J81:K81"/>
    <mergeCell ref="H82:I82"/>
    <mergeCell ref="J82:K82"/>
    <mergeCell ref="H83:I83"/>
    <mergeCell ref="J83:K83"/>
    <mergeCell ref="H84:I84"/>
    <mergeCell ref="J84:K84"/>
    <mergeCell ref="H88:I88"/>
    <mergeCell ref="J88:K88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7:I87"/>
    <mergeCell ref="J87:K87"/>
    <mergeCell ref="H79:I79"/>
    <mergeCell ref="J79:K79"/>
    <mergeCell ref="H85:I85"/>
    <mergeCell ref="J85:K85"/>
    <mergeCell ref="H86:I86"/>
    <mergeCell ref="J86:K86"/>
    <mergeCell ref="H80:I80"/>
    <mergeCell ref="J80:K80"/>
    <mergeCell ref="D28:E28"/>
    <mergeCell ref="G28:K28"/>
    <mergeCell ref="J70:K70"/>
    <mergeCell ref="H71:I71"/>
    <mergeCell ref="J71:K71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H65:I65"/>
    <mergeCell ref="J65:K65"/>
    <mergeCell ref="H66:I66"/>
    <mergeCell ref="J66:K66"/>
    <mergeCell ref="H67:I67"/>
    <mergeCell ref="J67:K67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M22:Q23"/>
    <mergeCell ref="M38:Q40"/>
    <mergeCell ref="Y38:AC40"/>
    <mergeCell ref="N34:N37"/>
    <mergeCell ref="O34:O37"/>
    <mergeCell ref="P34:P37"/>
    <mergeCell ref="H64:I64"/>
    <mergeCell ref="J64:K64"/>
    <mergeCell ref="Y22:AC23"/>
    <mergeCell ref="K24:K27"/>
    <mergeCell ref="Q24:Q27"/>
    <mergeCell ref="W24:W27"/>
    <mergeCell ref="AC24:AC27"/>
    <mergeCell ref="G22:K23"/>
    <mergeCell ref="D32:E33"/>
    <mergeCell ref="S33:W33"/>
    <mergeCell ref="Y33:AC33"/>
    <mergeCell ref="Z29:Z32"/>
    <mergeCell ref="AA29:AA32"/>
    <mergeCell ref="AB29:AB32"/>
    <mergeCell ref="O29:O32"/>
    <mergeCell ref="P29:P32"/>
    <mergeCell ref="S29:S32"/>
    <mergeCell ref="T29:T32"/>
    <mergeCell ref="U29:U32"/>
    <mergeCell ref="V29:V32"/>
    <mergeCell ref="Y29:Y32"/>
    <mergeCell ref="G29:G32"/>
    <mergeCell ref="H29:H32"/>
    <mergeCell ref="M29:M32"/>
    <mergeCell ref="N29:N32"/>
    <mergeCell ref="D29:E31"/>
    <mergeCell ref="K29:K32"/>
    <mergeCell ref="Q29:Q32"/>
    <mergeCell ref="W29:W32"/>
    <mergeCell ref="M17:Q17"/>
    <mergeCell ref="N18:N21"/>
    <mergeCell ref="O18:O21"/>
    <mergeCell ref="P18:P21"/>
    <mergeCell ref="Y18:Y21"/>
    <mergeCell ref="Z18:Z21"/>
    <mergeCell ref="AA18:AA21"/>
    <mergeCell ref="AB18:AB21"/>
    <mergeCell ref="M24:M27"/>
    <mergeCell ref="N24:N27"/>
    <mergeCell ref="O24:O27"/>
    <mergeCell ref="P24:P27"/>
    <mergeCell ref="S24:S27"/>
    <mergeCell ref="T24:T27"/>
    <mergeCell ref="S22:W23"/>
    <mergeCell ref="Q18:Q21"/>
    <mergeCell ref="S18:W19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7:Q7"/>
    <mergeCell ref="S7:W7"/>
    <mergeCell ref="Y7:AC7"/>
    <mergeCell ref="G34:G37"/>
    <mergeCell ref="H34:H37"/>
    <mergeCell ref="I34:I37"/>
    <mergeCell ref="J34:J37"/>
    <mergeCell ref="K34:K37"/>
    <mergeCell ref="M34:M37"/>
    <mergeCell ref="B2:B5"/>
    <mergeCell ref="S17:W17"/>
    <mergeCell ref="Y17:AC17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D7:E7"/>
    <mergeCell ref="G7:K7"/>
    <mergeCell ref="D17:E17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G17:K17"/>
    <mergeCell ref="G24:G27"/>
    <mergeCell ref="H24:H27"/>
    <mergeCell ref="I24:I27"/>
    <mergeCell ref="J24:J27"/>
    <mergeCell ref="H89:I89"/>
    <mergeCell ref="J89:K89"/>
    <mergeCell ref="H90:I90"/>
    <mergeCell ref="J90:K90"/>
    <mergeCell ref="H91:I91"/>
    <mergeCell ref="J91:K91"/>
    <mergeCell ref="U96:AD96"/>
    <mergeCell ref="M28:Q28"/>
    <mergeCell ref="Q34:Q37"/>
    <mergeCell ref="I29:I32"/>
    <mergeCell ref="J29:J32"/>
    <mergeCell ref="M33:Q33"/>
    <mergeCell ref="S28:W28"/>
    <mergeCell ref="Y28:AC28"/>
    <mergeCell ref="AC29:AC32"/>
    <mergeCell ref="H68:I68"/>
    <mergeCell ref="J68:K68"/>
    <mergeCell ref="H69:I69"/>
    <mergeCell ref="J69:K69"/>
    <mergeCell ref="H70:I70"/>
    <mergeCell ref="G38:K40"/>
    <mergeCell ref="U61:AC61"/>
    <mergeCell ref="S34:W40"/>
    <mergeCell ref="Y34:AC3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50" zoomScaleNormal="150" zoomScalePageLayoutView="150" workbookViewId="0">
      <selection activeCell="B10" sqref="B10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100th IEEE 802.15 WSN MEETING</v>
      </c>
    </row>
    <row r="3" spans="1:2" ht="15">
      <c r="A3" s="1"/>
      <c r="B3" s="2" t="str">
        <f>Graphic!D3</f>
        <v>Hyatt Regency Atlanta</v>
      </c>
    </row>
    <row r="4" spans="1:2" ht="15">
      <c r="A4" s="1"/>
      <c r="B4" s="2" t="str">
        <f>Graphic!D4</f>
        <v>Atlanta, Georgia, USA</v>
      </c>
    </row>
    <row r="6" spans="1:2" ht="15">
      <c r="A6" s="3" t="s">
        <v>184</v>
      </c>
      <c r="B6" s="10"/>
    </row>
    <row r="7" spans="1:2" s="260" customFormat="1" ht="15">
      <c r="A7" s="3"/>
      <c r="B7" s="4" t="s">
        <v>191</v>
      </c>
    </row>
    <row r="8" spans="1:2">
      <c r="A8" s="1"/>
      <c r="B8" s="4" t="s">
        <v>192</v>
      </c>
    </row>
    <row r="9" spans="1:2">
      <c r="B9" s="4" t="s">
        <v>193</v>
      </c>
    </row>
    <row r="10" spans="1:2">
      <c r="B10" s="4"/>
    </row>
    <row r="11" spans="1:2" s="260" customFormat="1">
      <c r="B11" s="242"/>
    </row>
    <row r="12" spans="1:2" s="260" customFormat="1">
      <c r="B12" s="242"/>
    </row>
    <row r="13" spans="1:2">
      <c r="A13" s="1"/>
      <c r="B13" s="1" t="s">
        <v>17</v>
      </c>
    </row>
    <row r="14" spans="1:2">
      <c r="A14" s="1"/>
      <c r="B14" s="6" t="s">
        <v>18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G32" sqref="G32"/>
    </sheetView>
  </sheetViews>
  <sheetFormatPr baseColWidth="10" defaultRowHeight="12" x14ac:dyDescent="0"/>
  <cols>
    <col min="3" max="3" width="39.1640625" customWidth="1"/>
    <col min="5" max="5" width="5.33203125" customWidth="1"/>
  </cols>
  <sheetData>
    <row r="1" spans="2:11" ht="15">
      <c r="B1" s="260"/>
      <c r="C1" s="2" t="str">
        <f>Objectives!B1</f>
        <v>AGENDA IEEE 802.15 WNG  MEETING</v>
      </c>
      <c r="D1" s="260"/>
      <c r="E1" s="260"/>
      <c r="F1" s="260"/>
      <c r="G1" s="260"/>
      <c r="H1" s="260"/>
      <c r="I1" s="260"/>
      <c r="J1" s="260"/>
      <c r="K1" s="260"/>
    </row>
    <row r="2" spans="2:11" ht="15">
      <c r="B2" s="260"/>
      <c r="C2" s="2" t="str">
        <f>Objectives!B2</f>
        <v>100th IEEE 802.15 WSN MEETING</v>
      </c>
      <c r="D2" s="260"/>
      <c r="E2" s="260"/>
      <c r="F2" s="260"/>
      <c r="G2" s="260"/>
      <c r="H2" s="260"/>
      <c r="I2" s="260"/>
      <c r="J2" s="260"/>
      <c r="K2" s="260"/>
    </row>
    <row r="3" spans="2:11" ht="15">
      <c r="B3" s="260"/>
      <c r="C3" s="269" t="str">
        <f>Objectives!B3</f>
        <v>Hyatt Regency Atlanta</v>
      </c>
      <c r="D3" s="260"/>
      <c r="E3" s="260"/>
      <c r="F3" s="260"/>
      <c r="G3" s="260"/>
      <c r="H3" s="260"/>
      <c r="I3" s="260"/>
      <c r="J3" s="260"/>
      <c r="K3" s="260"/>
    </row>
    <row r="4" spans="2:11" ht="15">
      <c r="B4" s="260"/>
      <c r="C4" s="269" t="str">
        <f>Objectives!B4</f>
        <v>Atlanta, Georgia, USA</v>
      </c>
      <c r="D4" s="260"/>
      <c r="E4" s="260"/>
      <c r="F4" s="260"/>
      <c r="G4" s="260"/>
      <c r="H4" s="260"/>
      <c r="I4" s="260"/>
      <c r="J4" s="260"/>
      <c r="K4" s="260"/>
    </row>
    <row r="5" spans="2:11"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2:11"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2:11" ht="15">
      <c r="B7" s="1"/>
      <c r="C7" s="282" t="str">
        <f>Objectives!B7</f>
        <v>Tuesday 19 Jan, AM1: Opening resport, discussion on ULI PAR (15-15-760-03) and CSD (15-15-768-02)</v>
      </c>
      <c r="D7" s="1"/>
      <c r="E7" s="1"/>
      <c r="F7" s="7"/>
      <c r="G7" s="260"/>
      <c r="H7" s="260"/>
      <c r="I7" s="260"/>
      <c r="J7" s="260"/>
      <c r="K7" s="260"/>
    </row>
    <row r="8" spans="2:11" s="260" customFormat="1" ht="13">
      <c r="B8" s="1">
        <v>1</v>
      </c>
      <c r="C8" s="361" t="s">
        <v>187</v>
      </c>
      <c r="D8" s="16" t="s">
        <v>20</v>
      </c>
      <c r="E8" s="1">
        <v>0</v>
      </c>
      <c r="F8" s="8">
        <f>TIME(8,0,0)</f>
        <v>0.33333333333333331</v>
      </c>
    </row>
    <row r="9" spans="2:11" ht="13">
      <c r="B9" s="5">
        <f>B8+0.1</f>
        <v>1.1000000000000001</v>
      </c>
      <c r="C9" s="211" t="s">
        <v>146</v>
      </c>
      <c r="D9" s="16" t="s">
        <v>20</v>
      </c>
      <c r="E9" s="1">
        <v>30</v>
      </c>
      <c r="F9" s="265">
        <f t="shared" ref="F9:F13" si="0">F8+TIME(0,E8,0)</f>
        <v>0.33333333333333331</v>
      </c>
      <c r="G9" s="260"/>
      <c r="H9" s="260"/>
      <c r="I9" s="260"/>
      <c r="J9" s="260"/>
      <c r="K9" s="260"/>
    </row>
    <row r="10" spans="2:11" ht="13">
      <c r="B10" s="5">
        <f>B9+0.1</f>
        <v>1.2000000000000002</v>
      </c>
      <c r="C10" s="211" t="s">
        <v>147</v>
      </c>
      <c r="D10" s="16" t="s">
        <v>20</v>
      </c>
      <c r="E10" s="1">
        <v>5</v>
      </c>
      <c r="F10" s="265">
        <f t="shared" si="0"/>
        <v>0.35416666666666663</v>
      </c>
      <c r="G10" s="260"/>
      <c r="H10" s="260"/>
      <c r="I10" s="260"/>
      <c r="J10" s="260"/>
      <c r="K10" s="260"/>
    </row>
    <row r="11" spans="2:11" ht="13">
      <c r="B11" s="5">
        <f t="shared" ref="B11:B13" si="1">B10+0.1</f>
        <v>1.3000000000000003</v>
      </c>
      <c r="C11" s="211" t="s">
        <v>185</v>
      </c>
      <c r="D11" s="16" t="s">
        <v>20</v>
      </c>
      <c r="E11" s="1">
        <v>30</v>
      </c>
      <c r="F11" s="265">
        <f t="shared" si="0"/>
        <v>0.35763888888888884</v>
      </c>
      <c r="G11" s="260"/>
      <c r="H11" s="260"/>
      <c r="I11" s="260"/>
      <c r="J11" s="260"/>
      <c r="K11" s="260"/>
    </row>
    <row r="12" spans="2:11" ht="13">
      <c r="B12" s="5">
        <f t="shared" si="1"/>
        <v>1.4000000000000004</v>
      </c>
      <c r="C12" s="264" t="s">
        <v>186</v>
      </c>
      <c r="D12" s="16" t="s">
        <v>20</v>
      </c>
      <c r="E12" s="1">
        <v>30</v>
      </c>
      <c r="F12" s="265">
        <f t="shared" si="0"/>
        <v>0.37847222222222215</v>
      </c>
      <c r="G12" s="260"/>
      <c r="H12" s="260"/>
      <c r="I12" s="260"/>
      <c r="J12" s="260"/>
      <c r="K12" s="260"/>
    </row>
    <row r="13" spans="2:11" ht="13">
      <c r="B13" s="5">
        <f t="shared" si="1"/>
        <v>1.5000000000000004</v>
      </c>
      <c r="C13" s="264" t="s">
        <v>141</v>
      </c>
      <c r="D13" s="16" t="s">
        <v>20</v>
      </c>
      <c r="E13" s="1">
        <v>0</v>
      </c>
      <c r="F13" s="265">
        <f t="shared" si="0"/>
        <v>0.39930555555555547</v>
      </c>
      <c r="G13" s="260"/>
      <c r="H13" s="260"/>
      <c r="I13" s="260"/>
      <c r="J13" s="260"/>
      <c r="K13" s="260"/>
    </row>
    <row r="14" spans="2:11"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2:11">
      <c r="B15" s="260"/>
      <c r="C15" s="260"/>
      <c r="D15" s="260"/>
      <c r="E15" s="260"/>
      <c r="F15" s="260"/>
      <c r="G15" s="260"/>
      <c r="H15" s="260"/>
      <c r="I15" s="260"/>
      <c r="J15" s="260"/>
      <c r="K15" s="260"/>
    </row>
    <row r="16" spans="2:11">
      <c r="B16" s="260"/>
      <c r="C16" s="260"/>
      <c r="D16" s="260"/>
      <c r="E16" s="260"/>
      <c r="F16" s="260"/>
      <c r="G16" s="260"/>
      <c r="H16" s="260"/>
      <c r="I16" s="260"/>
      <c r="J16" s="260"/>
      <c r="K16" s="260"/>
    </row>
    <row r="17" spans="2:11">
      <c r="B17" s="260"/>
      <c r="C17" s="260"/>
      <c r="D17" s="260"/>
      <c r="E17" s="260"/>
      <c r="F17" s="260"/>
      <c r="G17" s="260"/>
      <c r="H17" s="260"/>
      <c r="I17" s="260"/>
      <c r="J17" s="260"/>
      <c r="K17" s="260"/>
    </row>
    <row r="18" spans="2:11">
      <c r="B18" s="260"/>
      <c r="C18" s="260"/>
      <c r="D18" s="260"/>
      <c r="E18" s="260"/>
      <c r="F18" s="260"/>
      <c r="G18" s="260"/>
      <c r="H18" s="260"/>
      <c r="I18" s="260"/>
      <c r="J18" s="260"/>
      <c r="K18" s="26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C40" sqref="C40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100th IEEE 802.15 WSN MEETING</v>
      </c>
    </row>
    <row r="3" spans="2:6" ht="15">
      <c r="C3" s="269" t="str">
        <f>Objectives!B3</f>
        <v>Hyatt Regency Atlanta</v>
      </c>
    </row>
    <row r="4" spans="2:6" ht="15">
      <c r="C4" s="269" t="str">
        <f>Objectives!B4</f>
        <v>Atlanta, Georgia, USA</v>
      </c>
    </row>
    <row r="7" spans="2:6" ht="15">
      <c r="B7" s="1"/>
      <c r="C7" s="282" t="str">
        <f>Objectives!B8</f>
        <v>Wednesday 20 Jan, AM1: Discussion on issues raised during joint 802.1 mtg, continue ULI PAR and CSD</v>
      </c>
      <c r="D7" s="1"/>
      <c r="E7" s="1"/>
      <c r="F7" s="7"/>
    </row>
    <row r="8" spans="2:6" ht="13">
      <c r="B8" s="5">
        <f>1+Tuesday!B9</f>
        <v>2.1</v>
      </c>
      <c r="C8" s="211" t="s">
        <v>148</v>
      </c>
      <c r="D8" s="16" t="s">
        <v>20</v>
      </c>
      <c r="E8" s="1">
        <v>30</v>
      </c>
      <c r="F8" s="8">
        <f>TIME(8,0,0)</f>
        <v>0.33333333333333331</v>
      </c>
    </row>
    <row r="9" spans="2:6" s="260" customFormat="1" ht="13">
      <c r="B9" s="5">
        <f>B8+0.1</f>
        <v>2.2000000000000002</v>
      </c>
      <c r="C9" s="211" t="s">
        <v>188</v>
      </c>
      <c r="D9" s="16" t="s">
        <v>20</v>
      </c>
      <c r="E9" s="1">
        <v>45</v>
      </c>
      <c r="F9" s="265">
        <f>F8+TIME(0,E8,0)</f>
        <v>0.35416666666666663</v>
      </c>
    </row>
    <row r="10" spans="2:6" s="260" customFormat="1" ht="13">
      <c r="B10" s="5">
        <f t="shared" ref="B10:B11" si="0">B9+0.1</f>
        <v>2.3000000000000003</v>
      </c>
      <c r="C10" s="211" t="s">
        <v>189</v>
      </c>
      <c r="D10" s="16" t="s">
        <v>20</v>
      </c>
      <c r="E10" s="1">
        <v>45</v>
      </c>
      <c r="F10" s="265">
        <f t="shared" ref="F10:F11" si="1">F9+TIME(0,E9,0)</f>
        <v>0.38541666666666663</v>
      </c>
    </row>
    <row r="11" spans="2:6" ht="13">
      <c r="B11" s="5">
        <f t="shared" si="0"/>
        <v>2.4000000000000004</v>
      </c>
      <c r="C11" s="264" t="s">
        <v>141</v>
      </c>
      <c r="D11" s="16" t="s">
        <v>20</v>
      </c>
      <c r="E11" s="1">
        <v>0</v>
      </c>
      <c r="F11" s="265">
        <f t="shared" si="1"/>
        <v>0.41666666666666663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1"/>
  <sheetViews>
    <sheetView topLeftCell="A2" workbookViewId="0">
      <selection activeCell="D14" sqref="D14"/>
    </sheetView>
  </sheetViews>
  <sheetFormatPr baseColWidth="10" defaultRowHeight="12" x14ac:dyDescent="0"/>
  <cols>
    <col min="4" max="4" width="59" customWidth="1"/>
  </cols>
  <sheetData>
    <row r="1" spans="3:7" s="260" customFormat="1" ht="17">
      <c r="D1" s="355" t="str">
        <f>Objectives!B1</f>
        <v>AGENDA IEEE 802.15 WNG  MEETING</v>
      </c>
    </row>
    <row r="2" spans="3:7" ht="17">
      <c r="D2" s="355" t="str">
        <f>Graphic!D2</f>
        <v>100th IEEE 802.15 WSN MEETING</v>
      </c>
    </row>
    <row r="3" spans="3:7" ht="17">
      <c r="D3" s="355" t="str">
        <f>Graphic!D3</f>
        <v>Hyatt Regency Atlanta</v>
      </c>
    </row>
    <row r="4" spans="3:7" ht="17">
      <c r="D4" s="355" t="str">
        <f>Graphic!D4</f>
        <v>Atlanta, Georgia, USA</v>
      </c>
    </row>
    <row r="7" spans="3:7">
      <c r="D7" s="356" t="str">
        <f>Objectives!B9</f>
        <v>Thursday 21 Jan, PM1: Continue drafting LLC PAR and CSD</v>
      </c>
    </row>
    <row r="9" spans="3:7" ht="13">
      <c r="C9" s="5">
        <f>Wednesday!B8+1</f>
        <v>3.1</v>
      </c>
      <c r="D9" s="211" t="s">
        <v>190</v>
      </c>
      <c r="E9" s="16" t="s">
        <v>20</v>
      </c>
      <c r="F9" s="1">
        <v>90</v>
      </c>
      <c r="G9" s="8">
        <f>TIME(13,30,0)</f>
        <v>0.5625</v>
      </c>
    </row>
    <row r="10" spans="3:7" s="260" customFormat="1" ht="13">
      <c r="C10" s="5">
        <f>C9+0.1</f>
        <v>3.2</v>
      </c>
      <c r="D10" s="211" t="s">
        <v>149</v>
      </c>
      <c r="E10" s="16" t="s">
        <v>20</v>
      </c>
      <c r="F10" s="1">
        <v>30</v>
      </c>
      <c r="G10" s="265">
        <f>G9+TIME(0,F9,0)</f>
        <v>0.625</v>
      </c>
    </row>
    <row r="11" spans="3:7" ht="13">
      <c r="C11" s="5">
        <f>C10+0.1</f>
        <v>3.3000000000000003</v>
      </c>
      <c r="D11" s="211" t="s">
        <v>88</v>
      </c>
      <c r="E11" s="16" t="s">
        <v>20</v>
      </c>
      <c r="F11" s="1">
        <v>0</v>
      </c>
      <c r="G11" s="265">
        <f>G10+TIME(0,F10,0)</f>
        <v>0.64583333333333337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2015-12-09T18:14:19Z</dcterms:modified>
  <cp:category/>
</cp:coreProperties>
</file>