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2"/>
  <c r="E44"/>
  <c r="E45" s="1"/>
  <c r="E46" s="1"/>
  <c r="E47" s="1"/>
  <c r="E48" s="1"/>
  <c r="E32"/>
  <c r="E33" s="1"/>
  <c r="E34" s="1"/>
  <c r="E35" s="1"/>
  <c r="E36" s="1"/>
  <c r="E37" s="1"/>
  <c r="E38" s="1"/>
  <c r="E39" s="1"/>
  <c r="E40" s="1"/>
  <c r="E7"/>
  <c r="E8" s="1"/>
  <c r="E9" s="1"/>
  <c r="E10" s="1"/>
  <c r="E11" s="1"/>
  <c r="E12" s="1"/>
  <c r="E13" s="1"/>
  <c r="E14" s="1"/>
  <c r="E15" s="1"/>
  <c r="E57"/>
  <c r="E58" s="1"/>
  <c r="E59" s="1"/>
  <c r="E60" s="1"/>
  <c r="E61" s="1"/>
  <c r="E20"/>
  <c r="E21" s="1"/>
  <c r="E22" s="1"/>
  <c r="E23" s="1"/>
  <c r="E24" s="1"/>
  <c r="E25" s="1"/>
  <c r="E26" s="1"/>
  <c r="E27" s="1"/>
  <c r="E28" s="1"/>
  <c r="D8" i="1"/>
  <c r="H83"/>
  <c r="J83"/>
  <c r="G8" l="1"/>
  <c r="M8" s="1"/>
  <c r="S8" s="1"/>
  <c r="Y8" s="1"/>
  <c r="AE8" s="1"/>
  <c r="C61" l="1"/>
</calcChain>
</file>

<file path=xl/sharedStrings.xml><?xml version="1.0" encoding="utf-8"?>
<sst xmlns="http://schemas.openxmlformats.org/spreadsheetml/2006/main" count="344" uniqueCount="188">
  <si>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</si>
  <si>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</si>
  <si>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</si>
  <si>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</si>
  <si>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</si>
  <si>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</si>
  <si>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</si>
  <si>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</si>
  <si>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</si>
  <si>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</si>
  <si>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</si>
  <si>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</si>
  <si>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</si>
  <si>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</si>
  <si>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</si>
  <si>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</si>
  <si>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</si>
  <si>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</si>
  <si>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</si>
  <si>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</si>
  <si>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</si>
  <si>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</si>
  <si>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</si>
  <si>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</si>
  <si>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</si>
  <si>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</si>
  <si>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</si>
  <si>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</si>
  <si>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</si>
  <si>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</si>
  <si>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</si>
  <si>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</si>
  <si>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</si>
  <si>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</si>
  <si>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</si>
  <si>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</si>
  <si>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</si>
  <si>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</si>
  <si>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</si>
  <si>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</si>
  <si>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</si>
  <si>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</si>
  <si>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</si>
  <si>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</si>
  <si>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</si>
  <si>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</si>
  <si>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</si>
  <si>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</si>
  <si>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</si>
  <si>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</si>
  <si>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</si>
  <si>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</si>
  <si>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</si>
  <si>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</si>
  <si>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</si>
  <si>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</si>
  <si>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</si>
  <si>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</si>
  <si>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</si>
  <si>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</si>
  <si>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</si>
  <si>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</si>
  <si>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</si>
  <si>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</si>
  <si>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</si>
  <si>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</si>
  <si>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</si>
  <si>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</si>
  <si>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</si>
  <si>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</si>
  <si>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</si>
  <si>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</si>
  <si>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</si>
  <si>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</si>
  <si>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</si>
  <si>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</si>
  <si>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</si>
  <si>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</si>
  <si>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</si>
  <si>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</si>
  <si>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</si>
  <si>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</si>
  <si>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</si>
  <si>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</si>
  <si>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</si>
  <si>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</si>
  <si>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</si>
  <si>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</si>
  <si>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</si>
  <si>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</si>
  <si>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</si>
  <si>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</si>
  <si>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</si>
  <si>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</si>
  <si>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</si>
  <si>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</si>
  <si>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</si>
  <si>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</si>
  <si>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</si>
  <si>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</si>
  <si>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</si>
  <si>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</si>
  <si>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</si>
  <si>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</si>
  <si>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</si>
  <si>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</si>
  <si>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</si>
  <si>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</si>
  <si>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</si>
  <si>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</si>
  <si>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</si>
  <si>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</si>
  <si>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</si>
  <si>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</si>
  <si>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</si>
  <si>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</si>
  <si>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</si>
  <si>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</si>
  <si>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</si>
  <si>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</si>
  <si>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</si>
  <si>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</si>
  <si>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</si>
  <si>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</si>
  <si>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</si>
  <si>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</si>
  <si>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</si>
  <si>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</si>
  <si>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</si>
  <si>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</si>
  <si>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</si>
  <si>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</si>
  <si>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</si>
  <si>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</si>
  <si>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</si>
  <si>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</si>
  <si>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</si>
  <si>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</si>
  <si>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</si>
  <si>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</si>
  <si>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</si>
  <si>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</si>
  <si>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</si>
  <si>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</si>
  <si>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</si>
  <si>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</si>
  <si>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SG3e HRCP
+
TG3d</t>
  </si>
  <si>
    <t xml:space="preserve">Joint 
15/16 IG HRRC </t>
  </si>
  <si>
    <t>IG HRRC</t>
  </si>
  <si>
    <t>R3</t>
  </si>
  <si>
    <t>MEETING CALLED TO ORDER</t>
  </si>
  <si>
    <t>T. Kürner</t>
  </si>
  <si>
    <t>Welcome / patent policy</t>
  </si>
  <si>
    <t>Meeting Objectives and Minutes Approval  (14/0648)</t>
  </si>
  <si>
    <t xml:space="preserve">Call for Contributions and Agenda Approval(15/0143) </t>
  </si>
  <si>
    <t>tbd</t>
  </si>
  <si>
    <t>S. Rey</t>
  </si>
  <si>
    <t>B. Peng</t>
  </si>
  <si>
    <t>Listening contributions</t>
  </si>
  <si>
    <t>Adjourn</t>
  </si>
  <si>
    <t>A. Kasamatsu</t>
  </si>
  <si>
    <t>A. Fricke</t>
  </si>
  <si>
    <t>all</t>
  </si>
  <si>
    <t>T.Kürner</t>
  </si>
  <si>
    <t>Finishing ARD</t>
  </si>
  <si>
    <t>Recess</t>
  </si>
  <si>
    <t>Adjourn for IG THz / Recess for TG3d</t>
  </si>
  <si>
    <t>Meeting Objectives and Minutes Approval  (15/0060,15/0125)</t>
  </si>
  <si>
    <t xml:space="preserve">Call for Contributions and Agenda Approval(15/0141r1) </t>
  </si>
  <si>
    <t>New element of section 6 in ARD (15/0139)</t>
  </si>
  <si>
    <t>Discussing the Channel Modeling Document (14/0310r4)</t>
  </si>
  <si>
    <t>Discussion on Evaluation Criterias</t>
  </si>
  <si>
    <t>Separation of ARD (14/0304r11)</t>
  </si>
  <si>
    <t>Review of TG3d  Timetable (14/0155r5)</t>
  </si>
  <si>
    <t>Editor for CMD and ECD</t>
  </si>
  <si>
    <t>Working on Techncial Requirements Document (TRD) (14/0309r3)</t>
  </si>
  <si>
    <t>Discussion of next steps</t>
  </si>
  <si>
    <t>Task Group 3d 100G, Monday PM1, March 9 , 2015, Room Estrel Hall C5</t>
  </si>
  <si>
    <t>Joint Task Group 3d 100G + IG THz , Tuesday AM1, March 10 , 2015, Room 30512</t>
  </si>
  <si>
    <t>Task Group 3d 100G , Tuesday PM1, March 10 , 2015, Room 30512</t>
  </si>
  <si>
    <t>Joint Task Group 3d 100G + Study Group 3e, Tuesday PM2, March 10 , 2015, Room 30512</t>
  </si>
  <si>
    <t>Task Group 3d 100G , Thursday PM2, March 12 , 2015, Room Lyon</t>
  </si>
  <si>
    <t>Contributuion to section 7 in ARD (15/0160)</t>
  </si>
  <si>
    <t>Contribution to section 5 in ARD (15/0161r1)</t>
  </si>
  <si>
    <t>A THz Channel Model for  Wireless Data Centers (15/0169)</t>
  </si>
  <si>
    <t>TERAPAN: Ultra-high Data Rate Transmission with steerable Antennas at 300 GHz (15/0167)</t>
  </si>
  <si>
    <t>Measuring the Terahertz Intra‐Device Propagation Channel (15/0166)</t>
  </si>
  <si>
    <t>Fast Beam Searching Concept for Indoor THz Communications (15/0168)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</si>
</sst>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52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4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78" fillId="0" borderId="0" xfId="0" applyFont="1"/>
    <xf numFmtId="164" fontId="8" fillId="0" borderId="0" xfId="1" applyNumberFormat="1" applyFont="1" applyFill="1" applyBorder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16" zoomScaleNormal="100" workbookViewId="0">
      <selection activeCell="O18" sqref="O18:O21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424" t="s">
        <v>149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425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425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42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>
      <c r="A7" s="29"/>
      <c r="B7" s="30" t="s">
        <v>3</v>
      </c>
      <c r="C7" s="32"/>
      <c r="D7" s="473" t="s">
        <v>4</v>
      </c>
      <c r="E7" s="474"/>
      <c r="F7" s="29"/>
      <c r="G7" s="426" t="s">
        <v>5</v>
      </c>
      <c r="H7" s="427"/>
      <c r="I7" s="427"/>
      <c r="J7" s="427"/>
      <c r="K7" s="428"/>
      <c r="L7" s="32"/>
      <c r="M7" s="426" t="s">
        <v>6</v>
      </c>
      <c r="N7" s="427"/>
      <c r="O7" s="427"/>
      <c r="P7" s="427"/>
      <c r="Q7" s="428"/>
      <c r="R7" s="32"/>
      <c r="S7" s="426" t="s">
        <v>7</v>
      </c>
      <c r="T7" s="427"/>
      <c r="U7" s="427"/>
      <c r="V7" s="427"/>
      <c r="W7" s="428"/>
      <c r="X7" s="32"/>
      <c r="Y7" s="426" t="s">
        <v>8</v>
      </c>
      <c r="Z7" s="427"/>
      <c r="AA7" s="427"/>
      <c r="AB7" s="427"/>
      <c r="AC7" s="428"/>
      <c r="AD7" s="32"/>
      <c r="AE7" s="426" t="s">
        <v>9</v>
      </c>
      <c r="AF7" s="427"/>
      <c r="AG7" s="428"/>
      <c r="AH7" s="318"/>
    </row>
    <row r="8" spans="1:40" ht="12.95" customHeight="1" thickBot="1">
      <c r="A8" s="38"/>
      <c r="B8" s="317"/>
      <c r="C8" s="38"/>
      <c r="D8" s="471">
        <f>DATE(2015,3,8)</f>
        <v>42071</v>
      </c>
      <c r="E8" s="472"/>
      <c r="F8" s="319"/>
      <c r="G8" s="459">
        <f>D8+1</f>
        <v>42072</v>
      </c>
      <c r="H8" s="460"/>
      <c r="I8" s="460"/>
      <c r="J8" s="460"/>
      <c r="K8" s="461"/>
      <c r="L8" s="320"/>
      <c r="M8" s="459">
        <f>G8+1</f>
        <v>42073</v>
      </c>
      <c r="N8" s="460"/>
      <c r="O8" s="460"/>
      <c r="P8" s="460"/>
      <c r="Q8" s="461"/>
      <c r="R8" s="320"/>
      <c r="S8" s="459">
        <f>M8+1</f>
        <v>42074</v>
      </c>
      <c r="T8" s="460"/>
      <c r="U8" s="460"/>
      <c r="V8" s="460"/>
      <c r="W8" s="461"/>
      <c r="X8" s="320"/>
      <c r="Y8" s="459">
        <f>S8+1</f>
        <v>42075</v>
      </c>
      <c r="Z8" s="460"/>
      <c r="AA8" s="460"/>
      <c r="AB8" s="460"/>
      <c r="AC8" s="461"/>
      <c r="AD8" s="320"/>
      <c r="AE8" s="459">
        <f>Y8+1</f>
        <v>42076</v>
      </c>
      <c r="AF8" s="460"/>
      <c r="AG8" s="461"/>
      <c r="AH8" s="316"/>
    </row>
    <row r="9" spans="1:40" s="1" customFormat="1" ht="1.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13" t="s">
        <v>126</v>
      </c>
      <c r="T11" s="413"/>
      <c r="U11" s="413"/>
      <c r="V11" s="413"/>
      <c r="W11" s="432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17"/>
      <c r="T12" s="417"/>
      <c r="U12" s="417"/>
      <c r="V12" s="417"/>
      <c r="W12" s="433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62" t="s">
        <v>136</v>
      </c>
      <c r="H13" s="463"/>
      <c r="I13" s="463"/>
      <c r="J13" s="463"/>
      <c r="K13" s="464"/>
      <c r="L13" s="47"/>
      <c r="M13" s="429" t="s">
        <v>92</v>
      </c>
      <c r="N13" s="421" t="s">
        <v>15</v>
      </c>
      <c r="O13" s="370" t="s">
        <v>123</v>
      </c>
      <c r="P13" s="391" t="s">
        <v>124</v>
      </c>
      <c r="Q13" s="437" t="s">
        <v>14</v>
      </c>
      <c r="R13" s="49"/>
      <c r="S13" s="418" t="s">
        <v>42</v>
      </c>
      <c r="T13" s="421" t="s">
        <v>15</v>
      </c>
      <c r="U13" s="370" t="s">
        <v>123</v>
      </c>
      <c r="V13" s="434" t="s">
        <v>91</v>
      </c>
      <c r="W13" s="437" t="s">
        <v>14</v>
      </c>
      <c r="X13" s="49"/>
      <c r="Y13" s="418" t="s">
        <v>42</v>
      </c>
      <c r="Z13" s="385" t="s">
        <v>90</v>
      </c>
      <c r="AA13" s="421" t="s">
        <v>15</v>
      </c>
      <c r="AB13" s="434" t="s">
        <v>91</v>
      </c>
      <c r="AC13" s="388" t="s">
        <v>102</v>
      </c>
      <c r="AD13" s="47"/>
      <c r="AE13" s="44"/>
      <c r="AF13" s="45"/>
      <c r="AG13" s="46"/>
      <c r="AH13" s="47"/>
    </row>
    <row r="14" spans="1:40" ht="15" customHeight="1">
      <c r="A14" s="47"/>
      <c r="B14" s="51" t="s">
        <v>17</v>
      </c>
      <c r="C14" s="47"/>
      <c r="D14" s="45"/>
      <c r="E14" s="45"/>
      <c r="F14" s="47"/>
      <c r="G14" s="465"/>
      <c r="H14" s="466"/>
      <c r="I14" s="466"/>
      <c r="J14" s="466"/>
      <c r="K14" s="467"/>
      <c r="L14" s="47"/>
      <c r="M14" s="430"/>
      <c r="N14" s="422"/>
      <c r="O14" s="371"/>
      <c r="P14" s="392"/>
      <c r="Q14" s="438"/>
      <c r="R14" s="49"/>
      <c r="S14" s="419"/>
      <c r="T14" s="422"/>
      <c r="U14" s="371"/>
      <c r="V14" s="435"/>
      <c r="W14" s="438"/>
      <c r="X14" s="49"/>
      <c r="Y14" s="419"/>
      <c r="Z14" s="386"/>
      <c r="AA14" s="422"/>
      <c r="AB14" s="435"/>
      <c r="AC14" s="389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68"/>
      <c r="H15" s="469"/>
      <c r="I15" s="469"/>
      <c r="J15" s="469"/>
      <c r="K15" s="470"/>
      <c r="L15" s="47"/>
      <c r="M15" s="430"/>
      <c r="N15" s="422"/>
      <c r="O15" s="371"/>
      <c r="P15" s="392"/>
      <c r="Q15" s="438"/>
      <c r="R15" s="49"/>
      <c r="S15" s="419"/>
      <c r="T15" s="422"/>
      <c r="U15" s="371"/>
      <c r="V15" s="435"/>
      <c r="W15" s="438"/>
      <c r="X15" s="49"/>
      <c r="Y15" s="419"/>
      <c r="Z15" s="386"/>
      <c r="AA15" s="422"/>
      <c r="AB15" s="435"/>
      <c r="AC15" s="389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506" t="s">
        <v>21</v>
      </c>
      <c r="H16" s="507"/>
      <c r="I16" s="507"/>
      <c r="J16" s="507"/>
      <c r="K16" s="508"/>
      <c r="L16" s="47"/>
      <c r="M16" s="431"/>
      <c r="N16" s="423"/>
      <c r="O16" s="372"/>
      <c r="P16" s="393"/>
      <c r="Q16" s="439"/>
      <c r="R16" s="49"/>
      <c r="S16" s="420"/>
      <c r="T16" s="423"/>
      <c r="U16" s="372"/>
      <c r="V16" s="436"/>
      <c r="W16" s="439"/>
      <c r="X16" s="49"/>
      <c r="Y16" s="420"/>
      <c r="Z16" s="387"/>
      <c r="AA16" s="423"/>
      <c r="AB16" s="436"/>
      <c r="AC16" s="390"/>
      <c r="AD16" s="47"/>
      <c r="AE16" s="44"/>
      <c r="AF16" s="45"/>
      <c r="AG16" s="46"/>
      <c r="AH16" s="47"/>
    </row>
    <row r="17" spans="1:34" ht="15" customHeight="1" thickBot="1">
      <c r="A17" s="47"/>
      <c r="B17" s="50" t="s">
        <v>20</v>
      </c>
      <c r="C17" s="47"/>
      <c r="D17" s="45"/>
      <c r="E17" s="45"/>
      <c r="F17" s="47"/>
      <c r="G17" s="509"/>
      <c r="H17" s="510"/>
      <c r="I17" s="510"/>
      <c r="J17" s="510"/>
      <c r="K17" s="511"/>
      <c r="L17" s="47"/>
      <c r="M17" s="380" t="s">
        <v>21</v>
      </c>
      <c r="N17" s="381"/>
      <c r="O17" s="381"/>
      <c r="P17" s="381"/>
      <c r="Q17" s="452"/>
      <c r="R17" s="49"/>
      <c r="S17" s="380" t="s">
        <v>21</v>
      </c>
      <c r="T17" s="381"/>
      <c r="U17" s="381"/>
      <c r="V17" s="381"/>
      <c r="W17" s="452"/>
      <c r="X17" s="49"/>
      <c r="Y17" s="380" t="s">
        <v>21</v>
      </c>
      <c r="Z17" s="381"/>
      <c r="AA17" s="381"/>
      <c r="AB17" s="381"/>
      <c r="AC17" s="381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412" t="s">
        <v>127</v>
      </c>
      <c r="H18" s="413"/>
      <c r="I18" s="413"/>
      <c r="J18" s="413"/>
      <c r="K18" s="432"/>
      <c r="L18" s="47"/>
      <c r="M18" s="429" t="s">
        <v>92</v>
      </c>
      <c r="N18" s="434" t="s">
        <v>91</v>
      </c>
      <c r="O18" s="382" t="s">
        <v>3</v>
      </c>
      <c r="P18" s="391" t="s">
        <v>124</v>
      </c>
      <c r="Q18" s="437" t="s">
        <v>14</v>
      </c>
      <c r="R18" s="49"/>
      <c r="S18" s="413" t="s">
        <v>129</v>
      </c>
      <c r="T18" s="413"/>
      <c r="U18" s="413"/>
      <c r="V18" s="413"/>
      <c r="W18" s="413"/>
      <c r="X18" s="49"/>
      <c r="Y18" s="418" t="s">
        <v>42</v>
      </c>
      <c r="Z18" s="385" t="s">
        <v>90</v>
      </c>
      <c r="AA18" s="421" t="s">
        <v>15</v>
      </c>
      <c r="AB18" s="434" t="s">
        <v>91</v>
      </c>
      <c r="AC18" s="388" t="s">
        <v>102</v>
      </c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414"/>
      <c r="H19" s="415"/>
      <c r="I19" s="415"/>
      <c r="J19" s="415"/>
      <c r="K19" s="505"/>
      <c r="L19" s="47"/>
      <c r="M19" s="430"/>
      <c r="N19" s="435"/>
      <c r="O19" s="383"/>
      <c r="P19" s="392"/>
      <c r="Q19" s="438"/>
      <c r="R19" s="49"/>
      <c r="S19" s="417"/>
      <c r="T19" s="417"/>
      <c r="U19" s="417"/>
      <c r="V19" s="417"/>
      <c r="W19" s="417"/>
      <c r="X19" s="49"/>
      <c r="Y19" s="419"/>
      <c r="Z19" s="386"/>
      <c r="AA19" s="422"/>
      <c r="AB19" s="435"/>
      <c r="AC19" s="389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414"/>
      <c r="H20" s="415"/>
      <c r="I20" s="415"/>
      <c r="J20" s="415"/>
      <c r="K20" s="505"/>
      <c r="L20" s="47"/>
      <c r="M20" s="430"/>
      <c r="N20" s="435"/>
      <c r="O20" s="383"/>
      <c r="P20" s="392"/>
      <c r="Q20" s="438"/>
      <c r="R20" s="49"/>
      <c r="S20" s="440" t="s">
        <v>114</v>
      </c>
      <c r="T20" s="441"/>
      <c r="U20" s="441"/>
      <c r="V20" s="441"/>
      <c r="W20" s="442"/>
      <c r="X20" s="49"/>
      <c r="Y20" s="419"/>
      <c r="Z20" s="386"/>
      <c r="AA20" s="422"/>
      <c r="AB20" s="435"/>
      <c r="AC20" s="389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416"/>
      <c r="H21" s="417"/>
      <c r="I21" s="417"/>
      <c r="J21" s="417"/>
      <c r="K21" s="433"/>
      <c r="L21" s="47"/>
      <c r="M21" s="431"/>
      <c r="N21" s="436"/>
      <c r="O21" s="384"/>
      <c r="P21" s="393"/>
      <c r="Q21" s="439"/>
      <c r="R21" s="49"/>
      <c r="S21" s="443"/>
      <c r="T21" s="444"/>
      <c r="U21" s="444"/>
      <c r="V21" s="444"/>
      <c r="W21" s="445"/>
      <c r="X21" s="49"/>
      <c r="Y21" s="420"/>
      <c r="Z21" s="387"/>
      <c r="AA21" s="423"/>
      <c r="AB21" s="436"/>
      <c r="AC21" s="390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403" t="s">
        <v>103</v>
      </c>
      <c r="H22" s="404"/>
      <c r="I22" s="404"/>
      <c r="J22" s="404"/>
      <c r="K22" s="405"/>
      <c r="L22" s="38"/>
      <c r="M22" s="403" t="s">
        <v>103</v>
      </c>
      <c r="N22" s="404"/>
      <c r="O22" s="404"/>
      <c r="P22" s="404"/>
      <c r="Q22" s="405"/>
      <c r="R22" s="53"/>
      <c r="S22" s="403" t="s">
        <v>103</v>
      </c>
      <c r="T22" s="404"/>
      <c r="U22" s="404"/>
      <c r="V22" s="404"/>
      <c r="W22" s="405"/>
      <c r="X22" s="53"/>
      <c r="Y22" s="403" t="s">
        <v>103</v>
      </c>
      <c r="Z22" s="404"/>
      <c r="AA22" s="404"/>
      <c r="AB22" s="404"/>
      <c r="AC22" s="405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409"/>
      <c r="H23" s="410"/>
      <c r="I23" s="410"/>
      <c r="J23" s="410"/>
      <c r="K23" s="411"/>
      <c r="L23" s="38"/>
      <c r="M23" s="409"/>
      <c r="N23" s="410"/>
      <c r="O23" s="410"/>
      <c r="P23" s="410"/>
      <c r="Q23" s="411"/>
      <c r="R23" s="53"/>
      <c r="S23" s="409"/>
      <c r="T23" s="410"/>
      <c r="U23" s="410"/>
      <c r="V23" s="410"/>
      <c r="W23" s="411"/>
      <c r="X23" s="53"/>
      <c r="Y23" s="409"/>
      <c r="Z23" s="410"/>
      <c r="AA23" s="410"/>
      <c r="AB23" s="410"/>
      <c r="AC23" s="411"/>
      <c r="AD23" s="38"/>
      <c r="AE23" s="462" t="s">
        <v>135</v>
      </c>
      <c r="AF23" s="463"/>
      <c r="AG23" s="464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70" t="s">
        <v>123</v>
      </c>
      <c r="H24" s="385" t="s">
        <v>90</v>
      </c>
      <c r="I24" s="418" t="s">
        <v>42</v>
      </c>
      <c r="J24" s="391" t="s">
        <v>124</v>
      </c>
      <c r="K24" s="434" t="s">
        <v>91</v>
      </c>
      <c r="L24" s="47"/>
      <c r="M24" s="418" t="s">
        <v>42</v>
      </c>
      <c r="N24" s="385" t="s">
        <v>90</v>
      </c>
      <c r="O24" s="382" t="s">
        <v>94</v>
      </c>
      <c r="P24" s="400" t="s">
        <v>16</v>
      </c>
      <c r="Q24" s="437" t="s">
        <v>14</v>
      </c>
      <c r="R24" s="49"/>
      <c r="S24" s="418" t="s">
        <v>42</v>
      </c>
      <c r="T24" s="385" t="s">
        <v>90</v>
      </c>
      <c r="U24" s="370" t="s">
        <v>123</v>
      </c>
      <c r="V24" s="391" t="s">
        <v>124</v>
      </c>
      <c r="W24" s="437" t="s">
        <v>14</v>
      </c>
      <c r="X24" s="49"/>
      <c r="Y24" s="418" t="s">
        <v>42</v>
      </c>
      <c r="Z24" s="370" t="s">
        <v>123</v>
      </c>
      <c r="AA24" s="429" t="s">
        <v>92</v>
      </c>
      <c r="AB24" s="391" t="s">
        <v>124</v>
      </c>
      <c r="AC24" s="437" t="s">
        <v>14</v>
      </c>
      <c r="AD24" s="47"/>
      <c r="AE24" s="465"/>
      <c r="AF24" s="466"/>
      <c r="AG24" s="467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71"/>
      <c r="H25" s="386"/>
      <c r="I25" s="419"/>
      <c r="J25" s="392"/>
      <c r="K25" s="435"/>
      <c r="L25" s="47"/>
      <c r="M25" s="419"/>
      <c r="N25" s="386"/>
      <c r="O25" s="383"/>
      <c r="P25" s="401"/>
      <c r="Q25" s="438"/>
      <c r="R25" s="49"/>
      <c r="S25" s="419"/>
      <c r="T25" s="386"/>
      <c r="U25" s="371"/>
      <c r="V25" s="392"/>
      <c r="W25" s="438"/>
      <c r="X25" s="49"/>
      <c r="Y25" s="419"/>
      <c r="Z25" s="371"/>
      <c r="AA25" s="430"/>
      <c r="AB25" s="392"/>
      <c r="AC25" s="438"/>
      <c r="AD25" s="47"/>
      <c r="AE25" s="465"/>
      <c r="AF25" s="466"/>
      <c r="AG25" s="467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71"/>
      <c r="H26" s="386"/>
      <c r="I26" s="419"/>
      <c r="J26" s="392"/>
      <c r="K26" s="435"/>
      <c r="L26" s="47"/>
      <c r="M26" s="419"/>
      <c r="N26" s="386"/>
      <c r="O26" s="383"/>
      <c r="P26" s="401"/>
      <c r="Q26" s="438"/>
      <c r="R26" s="49"/>
      <c r="S26" s="419"/>
      <c r="T26" s="386"/>
      <c r="U26" s="371"/>
      <c r="V26" s="392"/>
      <c r="W26" s="438"/>
      <c r="X26" s="49"/>
      <c r="Y26" s="419"/>
      <c r="Z26" s="371"/>
      <c r="AA26" s="430"/>
      <c r="AB26" s="392"/>
      <c r="AC26" s="438"/>
      <c r="AD26" s="47"/>
      <c r="AE26" s="465"/>
      <c r="AF26" s="466"/>
      <c r="AG26" s="467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72"/>
      <c r="H27" s="387"/>
      <c r="I27" s="420"/>
      <c r="J27" s="393"/>
      <c r="K27" s="436"/>
      <c r="L27" s="54"/>
      <c r="M27" s="420"/>
      <c r="N27" s="387"/>
      <c r="O27" s="384"/>
      <c r="P27" s="402"/>
      <c r="Q27" s="439"/>
      <c r="R27" s="55"/>
      <c r="S27" s="420"/>
      <c r="T27" s="387"/>
      <c r="U27" s="372"/>
      <c r="V27" s="393"/>
      <c r="W27" s="439"/>
      <c r="X27" s="55"/>
      <c r="Y27" s="420"/>
      <c r="Z27" s="372"/>
      <c r="AA27" s="431"/>
      <c r="AB27" s="393"/>
      <c r="AC27" s="439"/>
      <c r="AD27" s="54"/>
      <c r="AE27" s="465"/>
      <c r="AF27" s="466"/>
      <c r="AG27" s="467"/>
      <c r="AH27" s="54"/>
    </row>
    <row r="28" spans="1:34" ht="15" customHeight="1" thickBot="1">
      <c r="A28" s="54"/>
      <c r="B28" s="56" t="s">
        <v>34</v>
      </c>
      <c r="C28" s="54"/>
      <c r="D28" s="485" t="s">
        <v>21</v>
      </c>
      <c r="E28" s="486"/>
      <c r="F28" s="54"/>
      <c r="G28" s="485" t="s">
        <v>21</v>
      </c>
      <c r="H28" s="487"/>
      <c r="I28" s="487"/>
      <c r="J28" s="487"/>
      <c r="K28" s="486"/>
      <c r="L28" s="54"/>
      <c r="M28" s="380" t="s">
        <v>21</v>
      </c>
      <c r="N28" s="381"/>
      <c r="O28" s="381"/>
      <c r="P28" s="381"/>
      <c r="Q28" s="452"/>
      <c r="R28" s="55"/>
      <c r="S28" s="380" t="s">
        <v>21</v>
      </c>
      <c r="T28" s="381"/>
      <c r="U28" s="381"/>
      <c r="V28" s="381"/>
      <c r="W28" s="452"/>
      <c r="X28" s="55"/>
      <c r="Y28" s="380" t="s">
        <v>21</v>
      </c>
      <c r="Z28" s="381"/>
      <c r="AA28" s="381"/>
      <c r="AB28" s="381"/>
      <c r="AC28" s="381"/>
      <c r="AD28" s="54"/>
      <c r="AE28" s="465"/>
      <c r="AF28" s="466"/>
      <c r="AG28" s="467"/>
      <c r="AH28" s="54"/>
    </row>
    <row r="29" spans="1:34" ht="15" customHeight="1">
      <c r="A29" s="57"/>
      <c r="B29" s="48" t="s">
        <v>35</v>
      </c>
      <c r="C29" s="57"/>
      <c r="D29" s="475" t="s">
        <v>116</v>
      </c>
      <c r="E29" s="476"/>
      <c r="F29" s="57"/>
      <c r="G29" s="382" t="s">
        <v>94</v>
      </c>
      <c r="H29" s="385" t="s">
        <v>90</v>
      </c>
      <c r="I29" s="388" t="s">
        <v>102</v>
      </c>
      <c r="J29" s="391" t="s">
        <v>124</v>
      </c>
      <c r="K29" s="394" t="s">
        <v>93</v>
      </c>
      <c r="L29" s="57"/>
      <c r="M29" s="397" t="s">
        <v>95</v>
      </c>
      <c r="N29" s="385" t="s">
        <v>90</v>
      </c>
      <c r="O29" s="370" t="s">
        <v>146</v>
      </c>
      <c r="P29" s="400" t="s">
        <v>16</v>
      </c>
      <c r="Q29" s="394" t="s">
        <v>147</v>
      </c>
      <c r="R29" s="58"/>
      <c r="S29" s="397" t="s">
        <v>95</v>
      </c>
      <c r="T29" s="385" t="s">
        <v>90</v>
      </c>
      <c r="U29" s="370" t="s">
        <v>123</v>
      </c>
      <c r="V29" s="391" t="s">
        <v>124</v>
      </c>
      <c r="W29" s="421" t="s">
        <v>15</v>
      </c>
      <c r="X29" s="58"/>
      <c r="Y29" s="418" t="s">
        <v>42</v>
      </c>
      <c r="Z29" s="382" t="s">
        <v>94</v>
      </c>
      <c r="AA29" s="429" t="s">
        <v>92</v>
      </c>
      <c r="AB29" s="391" t="s">
        <v>124</v>
      </c>
      <c r="AC29" s="397" t="s">
        <v>95</v>
      </c>
      <c r="AD29" s="57"/>
      <c r="AE29" s="465"/>
      <c r="AF29" s="466"/>
      <c r="AG29" s="467"/>
      <c r="AH29" s="57"/>
    </row>
    <row r="30" spans="1:34" ht="15" customHeight="1">
      <c r="A30" s="57"/>
      <c r="B30" s="51" t="s">
        <v>36</v>
      </c>
      <c r="C30" s="57"/>
      <c r="D30" s="477"/>
      <c r="E30" s="478"/>
      <c r="F30" s="57"/>
      <c r="G30" s="383"/>
      <c r="H30" s="386"/>
      <c r="I30" s="389"/>
      <c r="J30" s="392"/>
      <c r="K30" s="395"/>
      <c r="L30" s="57"/>
      <c r="M30" s="398"/>
      <c r="N30" s="386"/>
      <c r="O30" s="371"/>
      <c r="P30" s="401"/>
      <c r="Q30" s="395"/>
      <c r="R30" s="58"/>
      <c r="S30" s="398"/>
      <c r="T30" s="386"/>
      <c r="U30" s="371"/>
      <c r="V30" s="392"/>
      <c r="W30" s="422"/>
      <c r="X30" s="58"/>
      <c r="Y30" s="419"/>
      <c r="Z30" s="383"/>
      <c r="AA30" s="430"/>
      <c r="AB30" s="392"/>
      <c r="AC30" s="398"/>
      <c r="AD30" s="57"/>
      <c r="AE30" s="465"/>
      <c r="AF30" s="466"/>
      <c r="AG30" s="467"/>
      <c r="AH30" s="57"/>
    </row>
    <row r="31" spans="1:34" ht="15" customHeight="1" thickBot="1">
      <c r="A31" s="57"/>
      <c r="B31" s="51" t="s">
        <v>37</v>
      </c>
      <c r="C31" s="57"/>
      <c r="D31" s="479"/>
      <c r="E31" s="480"/>
      <c r="F31" s="57"/>
      <c r="G31" s="383"/>
      <c r="H31" s="386"/>
      <c r="I31" s="389"/>
      <c r="J31" s="392"/>
      <c r="K31" s="395"/>
      <c r="L31" s="57"/>
      <c r="M31" s="398"/>
      <c r="N31" s="386"/>
      <c r="O31" s="371"/>
      <c r="P31" s="401"/>
      <c r="Q31" s="395"/>
      <c r="R31" s="58"/>
      <c r="S31" s="398"/>
      <c r="T31" s="386"/>
      <c r="U31" s="371"/>
      <c r="V31" s="392"/>
      <c r="W31" s="422"/>
      <c r="X31" s="58"/>
      <c r="Y31" s="419"/>
      <c r="Z31" s="383"/>
      <c r="AA31" s="430"/>
      <c r="AB31" s="392"/>
      <c r="AC31" s="398"/>
      <c r="AD31" s="57"/>
      <c r="AE31" s="465"/>
      <c r="AF31" s="466"/>
      <c r="AG31" s="467"/>
      <c r="AH31" s="57"/>
    </row>
    <row r="32" spans="1:34" ht="15" customHeight="1" thickBot="1">
      <c r="A32" s="57"/>
      <c r="B32" s="51" t="s">
        <v>38</v>
      </c>
      <c r="C32" s="57"/>
      <c r="D32" s="481" t="s">
        <v>11</v>
      </c>
      <c r="E32" s="482"/>
      <c r="F32" s="57"/>
      <c r="G32" s="384"/>
      <c r="H32" s="387"/>
      <c r="I32" s="390"/>
      <c r="J32" s="393"/>
      <c r="K32" s="396"/>
      <c r="L32" s="57"/>
      <c r="M32" s="399"/>
      <c r="N32" s="387"/>
      <c r="O32" s="372"/>
      <c r="P32" s="402"/>
      <c r="Q32" s="396"/>
      <c r="R32" s="58"/>
      <c r="S32" s="399"/>
      <c r="T32" s="387"/>
      <c r="U32" s="372"/>
      <c r="V32" s="393"/>
      <c r="W32" s="423"/>
      <c r="X32" s="58"/>
      <c r="Y32" s="420"/>
      <c r="Z32" s="384"/>
      <c r="AA32" s="431"/>
      <c r="AB32" s="393"/>
      <c r="AC32" s="399"/>
      <c r="AD32" s="57"/>
      <c r="AE32" s="468"/>
      <c r="AF32" s="469"/>
      <c r="AG32" s="470"/>
      <c r="AH32" s="57"/>
    </row>
    <row r="33" spans="1:34" ht="15" customHeight="1" thickBot="1">
      <c r="A33" s="57"/>
      <c r="B33" s="52" t="s">
        <v>39</v>
      </c>
      <c r="C33" s="57"/>
      <c r="D33" s="483"/>
      <c r="E33" s="484"/>
      <c r="F33" s="57"/>
      <c r="G33" s="373" t="s">
        <v>137</v>
      </c>
      <c r="H33" s="374"/>
      <c r="I33" s="403" t="s">
        <v>40</v>
      </c>
      <c r="J33" s="404"/>
      <c r="K33" s="405"/>
      <c r="L33" s="57"/>
      <c r="M33" s="380" t="s">
        <v>21</v>
      </c>
      <c r="N33" s="381"/>
      <c r="O33" s="381"/>
      <c r="P33" s="381"/>
      <c r="Q33" s="381"/>
      <c r="R33" s="58"/>
      <c r="S33" s="380" t="s">
        <v>21</v>
      </c>
      <c r="T33" s="381"/>
      <c r="U33" s="381"/>
      <c r="V33" s="381"/>
      <c r="W33" s="381"/>
      <c r="X33" s="58"/>
      <c r="Y33" s="380" t="s">
        <v>21</v>
      </c>
      <c r="Z33" s="381"/>
      <c r="AA33" s="381"/>
      <c r="AB33" s="381"/>
      <c r="AC33" s="381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403" t="s">
        <v>40</v>
      </c>
      <c r="E34" s="405"/>
      <c r="F34" s="57"/>
      <c r="G34" s="375"/>
      <c r="H34" s="376"/>
      <c r="I34" s="406"/>
      <c r="J34" s="407"/>
      <c r="K34" s="408"/>
      <c r="L34" s="60"/>
      <c r="M34" s="446" t="s">
        <v>117</v>
      </c>
      <c r="N34" s="446" t="s">
        <v>117</v>
      </c>
      <c r="O34" s="370" t="s">
        <v>123</v>
      </c>
      <c r="P34" s="446" t="s">
        <v>117</v>
      </c>
      <c r="Q34" s="449"/>
      <c r="R34" s="58"/>
      <c r="S34" s="453" t="s">
        <v>104</v>
      </c>
      <c r="T34" s="454"/>
      <c r="U34" s="454"/>
      <c r="V34" s="454"/>
      <c r="W34" s="454"/>
      <c r="X34" s="59"/>
      <c r="Y34" s="412" t="s">
        <v>128</v>
      </c>
      <c r="Z34" s="413"/>
      <c r="AA34" s="413"/>
      <c r="AB34" s="413"/>
      <c r="AC34" s="413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406"/>
      <c r="E35" s="408"/>
      <c r="F35" s="61"/>
      <c r="G35" s="377"/>
      <c r="H35" s="378"/>
      <c r="I35" s="409"/>
      <c r="J35" s="410"/>
      <c r="K35" s="411"/>
      <c r="L35" s="64"/>
      <c r="M35" s="447"/>
      <c r="N35" s="447"/>
      <c r="O35" s="371"/>
      <c r="P35" s="447"/>
      <c r="Q35" s="450"/>
      <c r="R35" s="62"/>
      <c r="S35" s="455"/>
      <c r="T35" s="456"/>
      <c r="U35" s="456"/>
      <c r="V35" s="456"/>
      <c r="W35" s="456"/>
      <c r="X35" s="63"/>
      <c r="Y35" s="414"/>
      <c r="Z35" s="415"/>
      <c r="AA35" s="415"/>
      <c r="AB35" s="415"/>
      <c r="AC35" s="415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25"/>
      <c r="D36" s="409"/>
      <c r="E36" s="411"/>
      <c r="F36" s="65"/>
      <c r="G36" s="373" t="s">
        <v>138</v>
      </c>
      <c r="H36" s="374"/>
      <c r="I36" s="333"/>
      <c r="J36" s="333"/>
      <c r="K36" s="333"/>
      <c r="L36" s="66"/>
      <c r="M36" s="447"/>
      <c r="N36" s="447"/>
      <c r="O36" s="371"/>
      <c r="P36" s="447"/>
      <c r="Q36" s="450"/>
      <c r="R36" s="67"/>
      <c r="S36" s="455"/>
      <c r="T36" s="456"/>
      <c r="U36" s="456"/>
      <c r="V36" s="456"/>
      <c r="W36" s="456"/>
      <c r="X36" s="68"/>
      <c r="Y36" s="414"/>
      <c r="Z36" s="415"/>
      <c r="AA36" s="415"/>
      <c r="AB36" s="415"/>
      <c r="AC36" s="415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375"/>
      <c r="H37" s="376"/>
      <c r="I37" s="334"/>
      <c r="J37" s="334"/>
      <c r="K37" s="334"/>
      <c r="L37" s="71"/>
      <c r="M37" s="448"/>
      <c r="N37" s="448"/>
      <c r="O37" s="372"/>
      <c r="P37" s="448"/>
      <c r="Q37" s="451"/>
      <c r="R37" s="72"/>
      <c r="S37" s="455"/>
      <c r="T37" s="456"/>
      <c r="U37" s="456"/>
      <c r="V37" s="456"/>
      <c r="W37" s="456"/>
      <c r="X37" s="73"/>
      <c r="Y37" s="416"/>
      <c r="Z37" s="417"/>
      <c r="AA37" s="417"/>
      <c r="AB37" s="417"/>
      <c r="AC37" s="417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377"/>
      <c r="H38" s="378"/>
      <c r="I38" s="334"/>
      <c r="J38" s="334"/>
      <c r="K38" s="334"/>
      <c r="L38" s="71"/>
      <c r="M38" s="403" t="s">
        <v>40</v>
      </c>
      <c r="N38" s="404"/>
      <c r="O38" s="404"/>
      <c r="P38" s="404"/>
      <c r="Q38" s="404"/>
      <c r="R38" s="76"/>
      <c r="S38" s="455"/>
      <c r="T38" s="456"/>
      <c r="U38" s="456"/>
      <c r="V38" s="456"/>
      <c r="W38" s="456"/>
      <c r="X38" s="73"/>
      <c r="Y38" s="403" t="s">
        <v>40</v>
      </c>
      <c r="Z38" s="404"/>
      <c r="AA38" s="404"/>
      <c r="AB38" s="404"/>
      <c r="AC38" s="40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373" t="s">
        <v>139</v>
      </c>
      <c r="H39" s="374"/>
      <c r="I39" s="334"/>
      <c r="J39" s="334"/>
      <c r="K39" s="334"/>
      <c r="L39" s="71"/>
      <c r="M39" s="406"/>
      <c r="N39" s="407"/>
      <c r="O39" s="407"/>
      <c r="P39" s="407"/>
      <c r="Q39" s="407"/>
      <c r="R39" s="76"/>
      <c r="S39" s="455"/>
      <c r="T39" s="456"/>
      <c r="U39" s="456"/>
      <c r="V39" s="456"/>
      <c r="W39" s="456"/>
      <c r="X39" s="73"/>
      <c r="Y39" s="406"/>
      <c r="Z39" s="407"/>
      <c r="AA39" s="407"/>
      <c r="AB39" s="407"/>
      <c r="AC39" s="408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305"/>
      <c r="F40" s="78"/>
      <c r="G40" s="375"/>
      <c r="H40" s="376"/>
      <c r="I40" s="334"/>
      <c r="J40" s="334"/>
      <c r="K40" s="334"/>
      <c r="L40" s="78"/>
      <c r="M40" s="409"/>
      <c r="N40" s="410"/>
      <c r="O40" s="410"/>
      <c r="P40" s="410"/>
      <c r="Q40" s="410"/>
      <c r="R40" s="73"/>
      <c r="S40" s="457"/>
      <c r="T40" s="458"/>
      <c r="U40" s="458"/>
      <c r="V40" s="458"/>
      <c r="W40" s="458"/>
      <c r="X40" s="73"/>
      <c r="Y40" s="409"/>
      <c r="Z40" s="410"/>
      <c r="AA40" s="410"/>
      <c r="AB40" s="410"/>
      <c r="AC40" s="411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45"/>
      <c r="E41" s="45"/>
      <c r="F41" s="80"/>
      <c r="G41" s="377"/>
      <c r="H41" s="378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5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79" t="s">
        <v>66</v>
      </c>
      <c r="V59" s="379"/>
      <c r="W59" s="379"/>
      <c r="X59" s="379"/>
      <c r="Y59" s="379"/>
      <c r="Z59" s="379"/>
      <c r="AA59" s="379"/>
      <c r="AB59" s="379"/>
      <c r="AC59" s="379"/>
      <c r="AD59" s="176"/>
      <c r="AE59" s="176"/>
      <c r="AF59" s="176"/>
      <c r="AG59" s="176"/>
      <c r="AH59" s="166"/>
    </row>
    <row r="60" spans="1:34" s="185" customFormat="1" ht="12" customHeight="1" thickBot="1">
      <c r="A60" s="178"/>
      <c r="B60" s="179"/>
      <c r="C60" s="180"/>
      <c r="D60" s="180"/>
      <c r="E60" s="180"/>
      <c r="F60" s="180"/>
      <c r="G60" s="180"/>
      <c r="H60" s="490" t="s">
        <v>140</v>
      </c>
      <c r="I60" s="491"/>
      <c r="J60" s="490" t="s">
        <v>141</v>
      </c>
      <c r="K60" s="491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>
      <c r="A61" s="186"/>
      <c r="B61" s="187"/>
      <c r="C61" s="188" t="e">
        <f>H88/H86</f>
        <v>#DIV/0!</v>
      </c>
      <c r="D61" s="188"/>
      <c r="E61" s="188"/>
      <c r="F61" s="188"/>
      <c r="G61" s="188"/>
      <c r="H61" s="492"/>
      <c r="I61" s="493"/>
      <c r="J61" s="492"/>
      <c r="K61" s="493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>
      <c r="A62" s="173"/>
      <c r="B62" s="197"/>
      <c r="C62" s="198"/>
      <c r="D62" s="188"/>
      <c r="E62" s="188"/>
      <c r="F62" s="198"/>
      <c r="G62" s="199" t="s">
        <v>71</v>
      </c>
      <c r="H62" s="514">
        <v>1</v>
      </c>
      <c r="I62" s="515"/>
      <c r="J62" s="494">
        <v>1</v>
      </c>
      <c r="K62" s="495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>
      <c r="A63" s="173"/>
      <c r="B63" s="197"/>
      <c r="C63" s="198"/>
      <c r="D63" s="188"/>
      <c r="E63" s="188"/>
      <c r="F63" s="198"/>
      <c r="G63" s="199" t="s">
        <v>73</v>
      </c>
      <c r="H63" s="516">
        <v>2.5</v>
      </c>
      <c r="I63" s="517"/>
      <c r="J63" s="496">
        <v>2.5</v>
      </c>
      <c r="K63" s="497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>
      <c r="A64" s="173"/>
      <c r="B64" s="197"/>
      <c r="C64" s="198"/>
      <c r="D64" s="188"/>
      <c r="E64" s="188"/>
      <c r="F64" s="198"/>
      <c r="G64" s="208" t="s">
        <v>83</v>
      </c>
      <c r="H64" s="516">
        <v>0</v>
      </c>
      <c r="I64" s="517"/>
      <c r="J64" s="496">
        <v>0</v>
      </c>
      <c r="K64" s="497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>
      <c r="A65" s="173"/>
      <c r="B65" s="197"/>
      <c r="C65" s="198"/>
      <c r="D65" s="188"/>
      <c r="E65" s="188"/>
      <c r="F65" s="198"/>
      <c r="G65" s="210" t="s">
        <v>74</v>
      </c>
      <c r="H65" s="518">
        <v>0.5</v>
      </c>
      <c r="I65" s="519"/>
      <c r="J65" s="498">
        <v>0.5</v>
      </c>
      <c r="K65" s="499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>
      <c r="A66" s="173"/>
      <c r="B66" s="197"/>
      <c r="C66" s="198"/>
      <c r="D66" s="188"/>
      <c r="E66" s="188"/>
      <c r="F66" s="198"/>
      <c r="G66" s="285" t="s">
        <v>100</v>
      </c>
      <c r="H66" s="488">
        <v>4</v>
      </c>
      <c r="I66" s="489"/>
      <c r="J66" s="500">
        <v>4</v>
      </c>
      <c r="K66" s="501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>
      <c r="A67" s="173"/>
      <c r="B67" s="197"/>
      <c r="C67" s="198"/>
      <c r="D67" s="188"/>
      <c r="E67" s="188"/>
      <c r="F67" s="198"/>
      <c r="G67" s="285" t="s">
        <v>130</v>
      </c>
      <c r="H67" s="488">
        <v>8</v>
      </c>
      <c r="I67" s="489"/>
      <c r="J67" s="500">
        <v>7</v>
      </c>
      <c r="K67" s="501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>
      <c r="A68" s="173"/>
      <c r="B68" s="197"/>
      <c r="C68" s="198"/>
      <c r="D68" s="188"/>
      <c r="E68" s="188"/>
      <c r="F68" s="198"/>
      <c r="G68" s="218" t="s">
        <v>56</v>
      </c>
      <c r="H68" s="488">
        <v>5</v>
      </c>
      <c r="I68" s="489"/>
      <c r="J68" s="500">
        <v>5</v>
      </c>
      <c r="K68" s="501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>
      <c r="A69" s="173"/>
      <c r="B69" s="197"/>
      <c r="C69" s="198"/>
      <c r="D69" s="188"/>
      <c r="E69" s="188"/>
      <c r="F69" s="198"/>
      <c r="G69" s="233" t="s">
        <v>15</v>
      </c>
      <c r="H69" s="488">
        <v>5</v>
      </c>
      <c r="I69" s="489"/>
      <c r="J69" s="500">
        <v>5</v>
      </c>
      <c r="K69" s="501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>
      <c r="A70" s="173"/>
      <c r="B70" s="197"/>
      <c r="C70" s="198"/>
      <c r="D70" s="188"/>
      <c r="E70" s="188"/>
      <c r="F70" s="198"/>
      <c r="G70" s="279" t="s">
        <v>95</v>
      </c>
      <c r="H70" s="488">
        <v>4</v>
      </c>
      <c r="I70" s="489"/>
      <c r="J70" s="500">
        <v>3</v>
      </c>
      <c r="K70" s="501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>
      <c r="A71" s="173"/>
      <c r="B71" s="197"/>
      <c r="C71" s="198"/>
      <c r="D71" s="188"/>
      <c r="E71" s="188"/>
      <c r="F71" s="198"/>
      <c r="G71" s="301" t="s">
        <v>102</v>
      </c>
      <c r="H71" s="488">
        <v>3</v>
      </c>
      <c r="I71" s="489"/>
      <c r="J71" s="500">
        <v>3</v>
      </c>
      <c r="K71" s="501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>
      <c r="A72" s="173"/>
      <c r="B72" s="197"/>
      <c r="C72" s="198"/>
      <c r="D72" s="188"/>
      <c r="E72" s="188"/>
      <c r="F72" s="198"/>
      <c r="G72" s="235" t="s">
        <v>125</v>
      </c>
      <c r="H72" s="488">
        <v>8</v>
      </c>
      <c r="I72" s="489"/>
      <c r="J72" s="500">
        <v>8</v>
      </c>
      <c r="K72" s="501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>
      <c r="A73" s="173"/>
      <c r="B73" s="197"/>
      <c r="C73" s="198"/>
      <c r="D73" s="188"/>
      <c r="E73" s="188"/>
      <c r="F73" s="198"/>
      <c r="G73" s="224" t="s">
        <v>63</v>
      </c>
      <c r="H73" s="488">
        <v>8</v>
      </c>
      <c r="I73" s="489"/>
      <c r="J73" s="500">
        <v>8</v>
      </c>
      <c r="K73" s="501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>
      <c r="A74" s="173"/>
      <c r="B74" s="197"/>
      <c r="C74" s="198"/>
      <c r="D74" s="188"/>
      <c r="E74" s="188"/>
      <c r="F74" s="232"/>
      <c r="G74" s="229" t="s">
        <v>14</v>
      </c>
      <c r="H74" s="488">
        <v>6</v>
      </c>
      <c r="I74" s="489"/>
      <c r="J74" s="500">
        <v>6</v>
      </c>
      <c r="K74" s="501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>
      <c r="A75" s="173"/>
      <c r="B75" s="197"/>
      <c r="C75" s="198"/>
      <c r="D75" s="188"/>
      <c r="E75" s="188"/>
      <c r="F75" s="234"/>
      <c r="G75" s="237" t="s">
        <v>84</v>
      </c>
      <c r="H75" s="488">
        <v>4</v>
      </c>
      <c r="I75" s="489"/>
      <c r="J75" s="500">
        <v>4</v>
      </c>
      <c r="K75" s="501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>
      <c r="A76" s="173"/>
      <c r="B76" s="197"/>
      <c r="C76" s="198"/>
      <c r="D76" s="188"/>
      <c r="E76" s="188"/>
      <c r="F76" s="236"/>
      <c r="G76" s="235"/>
      <c r="H76" s="488"/>
      <c r="I76" s="489"/>
      <c r="J76" s="500"/>
      <c r="K76" s="501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>
      <c r="A77" s="173"/>
      <c r="B77" s="197"/>
      <c r="C77" s="198"/>
      <c r="D77" s="188"/>
      <c r="E77" s="188"/>
      <c r="F77" s="198"/>
      <c r="G77" s="238" t="s">
        <v>42</v>
      </c>
      <c r="H77" s="488">
        <v>8</v>
      </c>
      <c r="I77" s="489"/>
      <c r="J77" s="500">
        <v>8</v>
      </c>
      <c r="K77" s="501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>
      <c r="A78" s="173"/>
      <c r="B78" s="197"/>
      <c r="C78" s="198"/>
      <c r="D78" s="188"/>
      <c r="E78" s="188"/>
      <c r="F78" s="198"/>
      <c r="G78" s="238" t="s">
        <v>30</v>
      </c>
      <c r="H78" s="488">
        <v>0</v>
      </c>
      <c r="I78" s="489"/>
      <c r="J78" s="500">
        <v>0</v>
      </c>
      <c r="K78" s="501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>
      <c r="A79" s="173"/>
      <c r="B79" s="197"/>
      <c r="C79" s="198"/>
      <c r="D79" s="188"/>
      <c r="E79" s="188"/>
      <c r="F79" s="198"/>
      <c r="G79" s="235" t="s">
        <v>97</v>
      </c>
      <c r="H79" s="488">
        <v>0</v>
      </c>
      <c r="I79" s="489"/>
      <c r="J79" s="500">
        <v>0</v>
      </c>
      <c r="K79" s="501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>
      <c r="A80" s="173"/>
      <c r="B80" s="197"/>
      <c r="C80" s="198"/>
      <c r="D80" s="188"/>
      <c r="E80" s="188"/>
      <c r="F80" s="198"/>
      <c r="G80" s="240" t="s">
        <v>101</v>
      </c>
      <c r="H80" s="488">
        <v>2</v>
      </c>
      <c r="I80" s="489"/>
      <c r="J80" s="500">
        <v>2</v>
      </c>
      <c r="K80" s="501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>
      <c r="A81" s="173"/>
      <c r="B81" s="197"/>
      <c r="C81" s="198"/>
      <c r="D81" s="188"/>
      <c r="E81" s="188"/>
      <c r="F81" s="198"/>
      <c r="G81" s="241" t="s">
        <v>93</v>
      </c>
      <c r="H81" s="488">
        <v>1</v>
      </c>
      <c r="I81" s="489"/>
      <c r="J81" s="500">
        <v>1</v>
      </c>
      <c r="K81" s="501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>
      <c r="A82" s="173"/>
      <c r="B82" s="197"/>
      <c r="C82" s="198"/>
      <c r="D82" s="188"/>
      <c r="E82" s="188"/>
      <c r="F82" s="198"/>
      <c r="G82" s="295" t="s">
        <v>148</v>
      </c>
      <c r="H82" s="502">
        <v>1</v>
      </c>
      <c r="I82" s="503"/>
      <c r="J82" s="512">
        <v>1</v>
      </c>
      <c r="K82" s="513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>
      <c r="A83" s="244"/>
      <c r="B83" s="245"/>
      <c r="C83" s="246"/>
      <c r="D83" s="246"/>
      <c r="E83" s="246"/>
      <c r="F83" s="303"/>
      <c r="G83" s="303" t="s">
        <v>105</v>
      </c>
      <c r="H83" s="504">
        <f>SUM(H66:H82)</f>
        <v>67</v>
      </c>
      <c r="I83" s="504"/>
      <c r="J83" s="504">
        <f>SUM(J66:J82)</f>
        <v>65</v>
      </c>
      <c r="K83" s="504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176"/>
      <c r="AF89" s="176"/>
      <c r="AG89" s="176"/>
      <c r="AH89" s="256"/>
      <c r="AI89" s="265"/>
    </row>
    <row r="90" spans="1:35" s="185" customFormat="1" ht="12" thickBot="1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tabSelected="1" topLeftCell="A3" workbookViewId="0">
      <selection activeCell="B25" sqref="B25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41" customFormat="1" ht="23.25">
      <c r="A1" s="335" t="s">
        <v>142</v>
      </c>
      <c r="B1" s="336"/>
      <c r="C1" s="337"/>
      <c r="D1" s="338"/>
      <c r="E1" s="338"/>
      <c r="F1" s="338"/>
      <c r="G1" s="338"/>
      <c r="H1" s="338"/>
      <c r="I1" s="337"/>
      <c r="J1" s="338"/>
      <c r="K1" s="338"/>
      <c r="L1" s="338"/>
      <c r="M1" s="338"/>
      <c r="N1" s="337"/>
      <c r="O1" s="338"/>
      <c r="P1" s="339"/>
      <c r="Q1" s="339"/>
      <c r="R1" s="339"/>
      <c r="S1" s="339"/>
      <c r="T1" s="340"/>
      <c r="U1" s="339"/>
      <c r="V1" s="339"/>
      <c r="W1" s="339"/>
    </row>
    <row r="2" spans="1:23" s="341" customFormat="1" ht="23.25">
      <c r="A2" s="342" t="s">
        <v>143</v>
      </c>
      <c r="B2" s="343"/>
      <c r="C2" s="340"/>
      <c r="D2" s="339"/>
      <c r="E2" s="339"/>
      <c r="F2" s="339"/>
      <c r="G2" s="339"/>
      <c r="H2" s="339"/>
      <c r="I2" s="340"/>
      <c r="J2" s="339"/>
      <c r="K2" s="339"/>
      <c r="L2" s="339"/>
      <c r="M2" s="339"/>
      <c r="N2" s="340"/>
      <c r="O2" s="339"/>
      <c r="P2" s="344"/>
      <c r="Q2" s="344"/>
      <c r="R2" s="344"/>
      <c r="S2" s="344"/>
      <c r="T2" s="345"/>
      <c r="U2" s="344"/>
      <c r="V2" s="344"/>
      <c r="W2" s="344"/>
    </row>
    <row r="3" spans="1:23" s="341" customFormat="1" ht="23.25">
      <c r="A3" s="346" t="s">
        <v>144</v>
      </c>
      <c r="B3" s="347"/>
      <c r="C3" s="345"/>
      <c r="D3" s="344"/>
      <c r="E3" s="344"/>
      <c r="F3" s="344"/>
      <c r="G3" s="344"/>
      <c r="H3" s="344"/>
      <c r="I3" s="345"/>
      <c r="J3" s="344"/>
      <c r="K3" s="344"/>
      <c r="L3" s="344"/>
      <c r="M3" s="344"/>
      <c r="N3" s="345"/>
      <c r="O3" s="344"/>
      <c r="P3" s="348"/>
      <c r="Q3" s="348"/>
      <c r="R3" s="348"/>
      <c r="S3" s="348"/>
      <c r="T3" s="348"/>
      <c r="U3" s="345"/>
      <c r="V3" s="348"/>
    </row>
    <row r="4" spans="1:23" s="341" customFormat="1" ht="15.75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48"/>
      <c r="Q4" s="348"/>
      <c r="R4" s="348"/>
      <c r="S4" s="348"/>
      <c r="T4" s="348"/>
      <c r="U4" s="345"/>
      <c r="V4" s="348"/>
    </row>
    <row r="5" spans="1:23" s="354" customFormat="1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2"/>
      <c r="Q5" s="352"/>
      <c r="R5" s="352"/>
      <c r="S5" s="352"/>
      <c r="T5" s="352"/>
      <c r="U5" s="353"/>
      <c r="V5" s="352"/>
    </row>
    <row r="6" spans="1:23" s="341" customFormat="1" ht="18">
      <c r="A6" s="355" t="s">
        <v>177</v>
      </c>
      <c r="C6" s="356"/>
      <c r="D6" s="356"/>
      <c r="E6" s="356"/>
    </row>
    <row r="7" spans="1:23">
      <c r="A7" s="357">
        <v>1.1000000000000001</v>
      </c>
      <c r="B7" s="358" t="s">
        <v>150</v>
      </c>
      <c r="C7" s="359" t="s">
        <v>151</v>
      </c>
      <c r="D7" s="359">
        <v>0</v>
      </c>
      <c r="E7" s="360">
        <f>TIME(13,30,0)</f>
        <v>0.5625</v>
      </c>
    </row>
    <row r="8" spans="1:23">
      <c r="A8" s="357">
        <v>1.2</v>
      </c>
      <c r="B8" s="358" t="s">
        <v>152</v>
      </c>
      <c r="C8" s="359" t="s">
        <v>151</v>
      </c>
      <c r="D8" s="359">
        <v>1</v>
      </c>
      <c r="E8" s="360">
        <f>E7+TIME(0,D8,G2)</f>
        <v>0.56319444444444444</v>
      </c>
    </row>
    <row r="9" spans="1:23">
      <c r="A9" s="357">
        <v>1.3</v>
      </c>
      <c r="B9" s="358" t="s">
        <v>167</v>
      </c>
      <c r="C9" s="359" t="s">
        <v>151</v>
      </c>
      <c r="D9" s="359">
        <v>6</v>
      </c>
      <c r="E9" s="360">
        <f t="shared" ref="E9:E15" si="0">E8+TIME(0,D9,0)</f>
        <v>0.56736111111111109</v>
      </c>
    </row>
    <row r="10" spans="1:23">
      <c r="A10" s="357">
        <v>1.4</v>
      </c>
      <c r="B10" s="358" t="s">
        <v>168</v>
      </c>
      <c r="C10" s="359" t="s">
        <v>151</v>
      </c>
      <c r="D10" s="359">
        <v>1</v>
      </c>
      <c r="E10" s="360">
        <f t="shared" si="0"/>
        <v>0.56805555555555554</v>
      </c>
    </row>
    <row r="11" spans="1:23">
      <c r="A11" s="357">
        <v>1.5</v>
      </c>
      <c r="B11" s="358" t="s">
        <v>169</v>
      </c>
      <c r="C11" s="359" t="s">
        <v>160</v>
      </c>
      <c r="D11" s="359">
        <v>24</v>
      </c>
      <c r="E11" s="360">
        <f t="shared" si="0"/>
        <v>0.58472222222222225</v>
      </c>
    </row>
    <row r="12" spans="1:23">
      <c r="A12" s="357">
        <v>1.6</v>
      </c>
      <c r="B12" s="358" t="s">
        <v>182</v>
      </c>
      <c r="C12" s="359" t="s">
        <v>151</v>
      </c>
      <c r="D12" s="359">
        <v>24</v>
      </c>
      <c r="E12" s="360">
        <f t="shared" si="0"/>
        <v>0.60138888888888897</v>
      </c>
    </row>
    <row r="13" spans="1:23">
      <c r="A13" s="357">
        <v>1.7</v>
      </c>
      <c r="B13" s="358" t="s">
        <v>183</v>
      </c>
      <c r="C13" s="359" t="s">
        <v>161</v>
      </c>
      <c r="D13" s="359">
        <v>24</v>
      </c>
      <c r="E13" s="360">
        <f t="shared" si="0"/>
        <v>0.61805555555555569</v>
      </c>
    </row>
    <row r="14" spans="1:23">
      <c r="A14" s="357">
        <v>1.8</v>
      </c>
      <c r="B14" s="358" t="s">
        <v>186</v>
      </c>
      <c r="C14" s="359" t="s">
        <v>161</v>
      </c>
      <c r="D14" s="359">
        <v>40</v>
      </c>
      <c r="E14" s="360">
        <f t="shared" si="0"/>
        <v>0.64583333333333348</v>
      </c>
    </row>
    <row r="15" spans="1:23">
      <c r="A15" s="357">
        <v>1.9</v>
      </c>
      <c r="B15" s="358" t="s">
        <v>165</v>
      </c>
      <c r="C15" s="359" t="s">
        <v>151</v>
      </c>
      <c r="D15" s="359">
        <v>0</v>
      </c>
      <c r="E15" s="360">
        <f t="shared" si="0"/>
        <v>0.64583333333333348</v>
      </c>
    </row>
    <row r="16" spans="1:23">
      <c r="A16" s="362"/>
      <c r="B16" s="361"/>
      <c r="C16" s="363"/>
      <c r="D16" s="364"/>
      <c r="E16" s="360"/>
    </row>
    <row r="18" spans="1:5">
      <c r="A18" s="362"/>
      <c r="B18" s="361"/>
      <c r="E18" s="365"/>
    </row>
    <row r="19" spans="1:5" s="341" customFormat="1" ht="18">
      <c r="A19" s="355" t="s">
        <v>178</v>
      </c>
      <c r="C19" s="356"/>
      <c r="D19" s="356"/>
      <c r="E19" s="356"/>
    </row>
    <row r="20" spans="1:5">
      <c r="A20" s="357">
        <v>2.1</v>
      </c>
      <c r="B20" s="358" t="s">
        <v>150</v>
      </c>
      <c r="C20" s="359" t="s">
        <v>151</v>
      </c>
      <c r="D20" s="359">
        <v>0</v>
      </c>
      <c r="E20" s="360">
        <f>TIME(10,30,0)</f>
        <v>0.4375</v>
      </c>
    </row>
    <row r="21" spans="1:5">
      <c r="A21" s="357">
        <v>2.2000000000000002</v>
      </c>
      <c r="B21" s="358" t="s">
        <v>152</v>
      </c>
      <c r="C21" s="359" t="s">
        <v>151</v>
      </c>
      <c r="D21" s="359">
        <v>1</v>
      </c>
      <c r="E21" s="360">
        <f>E20+TIME(0,D21,G15)</f>
        <v>0.43819444444444444</v>
      </c>
    </row>
    <row r="22" spans="1:5">
      <c r="A22" s="357">
        <v>2.2999999999999998</v>
      </c>
      <c r="B22" s="358" t="s">
        <v>153</v>
      </c>
      <c r="C22" s="359" t="s">
        <v>151</v>
      </c>
      <c r="D22" s="359">
        <v>1</v>
      </c>
      <c r="E22" s="360">
        <f t="shared" ref="E22:E28" si="1">E21+TIME(0,D22,0)</f>
        <v>0.43888888888888888</v>
      </c>
    </row>
    <row r="23" spans="1:5">
      <c r="A23" s="357">
        <v>2.4</v>
      </c>
      <c r="B23" s="358" t="s">
        <v>154</v>
      </c>
      <c r="C23" s="359" t="s">
        <v>151</v>
      </c>
      <c r="D23" s="359">
        <v>1</v>
      </c>
      <c r="E23" s="360">
        <f t="shared" si="1"/>
        <v>0.43958333333333333</v>
      </c>
    </row>
    <row r="24" spans="1:5">
      <c r="A24" s="357">
        <v>2.5</v>
      </c>
      <c r="B24" s="358" t="s">
        <v>185</v>
      </c>
      <c r="C24" s="359" t="s">
        <v>156</v>
      </c>
      <c r="D24" s="359">
        <v>30</v>
      </c>
      <c r="E24" s="360">
        <f t="shared" si="1"/>
        <v>0.46041666666666664</v>
      </c>
    </row>
    <row r="25" spans="1:5">
      <c r="A25" s="357">
        <v>2.6</v>
      </c>
      <c r="B25" s="361" t="s">
        <v>187</v>
      </c>
      <c r="C25" s="359" t="s">
        <v>157</v>
      </c>
      <c r="D25" s="359">
        <v>30</v>
      </c>
      <c r="E25" s="360">
        <f t="shared" si="1"/>
        <v>0.48124999999999996</v>
      </c>
    </row>
    <row r="26" spans="1:5">
      <c r="A26" s="357">
        <v>2.7</v>
      </c>
      <c r="B26" s="358" t="s">
        <v>158</v>
      </c>
      <c r="C26" s="359" t="s">
        <v>155</v>
      </c>
      <c r="D26" s="359">
        <v>30</v>
      </c>
      <c r="E26" s="360">
        <f t="shared" si="1"/>
        <v>0.50208333333333333</v>
      </c>
    </row>
    <row r="27" spans="1:5">
      <c r="A27" s="357">
        <v>2.8</v>
      </c>
      <c r="B27" s="358" t="s">
        <v>158</v>
      </c>
      <c r="C27" s="359" t="s">
        <v>155</v>
      </c>
      <c r="D27" s="359">
        <v>27</v>
      </c>
      <c r="E27" s="360">
        <f t="shared" si="1"/>
        <v>0.52083333333333337</v>
      </c>
    </row>
    <row r="28" spans="1:5">
      <c r="A28" s="357">
        <v>2.9</v>
      </c>
      <c r="B28" s="358" t="s">
        <v>166</v>
      </c>
      <c r="C28" s="359" t="s">
        <v>151</v>
      </c>
      <c r="D28" s="359">
        <v>0</v>
      </c>
      <c r="E28" s="360">
        <f t="shared" si="1"/>
        <v>0.52083333333333337</v>
      </c>
    </row>
    <row r="29" spans="1:5">
      <c r="A29" s="357"/>
      <c r="B29" s="358"/>
      <c r="C29" s="359"/>
      <c r="D29" s="359"/>
      <c r="E29" s="360"/>
    </row>
    <row r="30" spans="1:5">
      <c r="A30" s="357"/>
      <c r="B30" s="358"/>
      <c r="C30" s="358"/>
      <c r="D30" s="359"/>
      <c r="E30" s="360"/>
    </row>
    <row r="31" spans="1:5" s="341" customFormat="1" ht="18">
      <c r="A31" s="355" t="s">
        <v>179</v>
      </c>
      <c r="C31" s="356"/>
      <c r="D31" s="356"/>
      <c r="E31" s="356"/>
    </row>
    <row r="32" spans="1:5">
      <c r="A32" s="357">
        <v>3.1</v>
      </c>
      <c r="B32" s="358" t="s">
        <v>150</v>
      </c>
      <c r="C32" s="359" t="s">
        <v>151</v>
      </c>
      <c r="D32" s="359">
        <v>0</v>
      </c>
      <c r="E32" s="360">
        <f>TIME(13,30,0)</f>
        <v>0.5625</v>
      </c>
    </row>
    <row r="33" spans="1:5">
      <c r="A33" s="357">
        <v>3.2</v>
      </c>
      <c r="B33" s="358" t="s">
        <v>152</v>
      </c>
      <c r="C33" s="359" t="s">
        <v>151</v>
      </c>
      <c r="D33" s="359">
        <v>1</v>
      </c>
      <c r="E33" s="360">
        <f>E32+TIME(0,D33,G27)</f>
        <v>0.56319444444444444</v>
      </c>
    </row>
    <row r="34" spans="1:5">
      <c r="A34" s="357">
        <v>3.3</v>
      </c>
      <c r="B34" s="358" t="s">
        <v>153</v>
      </c>
      <c r="C34" s="359" t="s">
        <v>151</v>
      </c>
      <c r="D34" s="359">
        <v>1</v>
      </c>
      <c r="E34" s="360">
        <f t="shared" ref="E34:E39" si="2">E33+TIME(0,D34,0)</f>
        <v>0.56388888888888888</v>
      </c>
    </row>
    <row r="35" spans="1:5">
      <c r="A35" s="357">
        <v>3.4</v>
      </c>
      <c r="B35" s="358" t="s">
        <v>154</v>
      </c>
      <c r="C35" s="359" t="s">
        <v>151</v>
      </c>
      <c r="D35" s="359">
        <v>1</v>
      </c>
      <c r="E35" s="360">
        <f t="shared" si="2"/>
        <v>0.56458333333333333</v>
      </c>
    </row>
    <row r="36" spans="1:5">
      <c r="A36" s="357">
        <v>3.5</v>
      </c>
      <c r="B36" s="358" t="s">
        <v>184</v>
      </c>
      <c r="C36" s="359" t="s">
        <v>157</v>
      </c>
      <c r="D36" s="359">
        <v>47</v>
      </c>
      <c r="E36" s="360">
        <f t="shared" si="2"/>
        <v>0.59722222222222221</v>
      </c>
    </row>
    <row r="37" spans="1:5">
      <c r="A37" s="357">
        <v>3.6</v>
      </c>
      <c r="B37" s="358" t="s">
        <v>170</v>
      </c>
      <c r="C37" s="359" t="s">
        <v>151</v>
      </c>
      <c r="D37" s="359">
        <v>30</v>
      </c>
      <c r="E37" s="360">
        <f t="shared" si="2"/>
        <v>0.61805555555555558</v>
      </c>
    </row>
    <row r="38" spans="1:5">
      <c r="A38" s="357">
        <v>3.7</v>
      </c>
      <c r="B38" s="358" t="s">
        <v>173</v>
      </c>
      <c r="C38" s="359" t="s">
        <v>151</v>
      </c>
      <c r="D38" s="359">
        <v>20</v>
      </c>
      <c r="E38" s="360">
        <f t="shared" si="2"/>
        <v>0.63194444444444442</v>
      </c>
    </row>
    <row r="39" spans="1:5">
      <c r="A39" s="357">
        <v>3.8</v>
      </c>
      <c r="B39" s="358" t="s">
        <v>174</v>
      </c>
      <c r="C39" s="359" t="s">
        <v>151</v>
      </c>
      <c r="D39" s="359">
        <v>20</v>
      </c>
      <c r="E39" s="360">
        <f t="shared" si="2"/>
        <v>0.64583333333333326</v>
      </c>
    </row>
    <row r="40" spans="1:5">
      <c r="A40" s="357">
        <v>3.9</v>
      </c>
      <c r="B40" s="358" t="s">
        <v>165</v>
      </c>
      <c r="C40" s="359" t="s">
        <v>151</v>
      </c>
      <c r="D40" s="359">
        <v>0</v>
      </c>
      <c r="E40" s="360">
        <f t="shared" ref="E40" si="3">E39+TIME(0,D40,0)</f>
        <v>0.64583333333333326</v>
      </c>
    </row>
    <row r="41" spans="1:5">
      <c r="A41" s="357"/>
      <c r="B41" s="358"/>
      <c r="C41" s="359"/>
      <c r="D41" s="359"/>
      <c r="E41" s="360"/>
    </row>
    <row r="42" spans="1:5">
      <c r="A42" s="357"/>
      <c r="B42" s="358"/>
      <c r="C42" s="358"/>
      <c r="D42" s="359"/>
      <c r="E42" s="360"/>
    </row>
    <row r="43" spans="1:5" s="341" customFormat="1" ht="18">
      <c r="A43" s="355" t="s">
        <v>180</v>
      </c>
      <c r="C43" s="356"/>
      <c r="D43" s="356"/>
      <c r="E43" s="356"/>
    </row>
    <row r="44" spans="1:5">
      <c r="A44" s="357">
        <v>1.1000000000000001</v>
      </c>
      <c r="B44" s="358" t="s">
        <v>150</v>
      </c>
      <c r="C44" s="359" t="s">
        <v>151</v>
      </c>
      <c r="D44" s="359">
        <v>0</v>
      </c>
      <c r="E44" s="360">
        <f>TIME(16,0,0)</f>
        <v>0.66666666666666663</v>
      </c>
    </row>
    <row r="45" spans="1:5">
      <c r="A45" s="357">
        <v>1.2</v>
      </c>
      <c r="B45" s="358" t="s">
        <v>152</v>
      </c>
      <c r="C45" s="359" t="s">
        <v>151</v>
      </c>
      <c r="D45" s="359">
        <v>1</v>
      </c>
      <c r="E45" s="360">
        <f>E44+TIME(0,D45,G39)</f>
        <v>0.66736111111111107</v>
      </c>
    </row>
    <row r="46" spans="1:5">
      <c r="A46" s="357">
        <v>1.3</v>
      </c>
      <c r="B46" s="358" t="s">
        <v>172</v>
      </c>
      <c r="C46" s="359" t="s">
        <v>151</v>
      </c>
      <c r="D46" s="359">
        <v>60</v>
      </c>
      <c r="E46" s="360">
        <f>E45+TIME(0,D46,0)</f>
        <v>0.7090277777777777</v>
      </c>
    </row>
    <row r="47" spans="1:5">
      <c r="A47" s="357">
        <v>1.4</v>
      </c>
      <c r="B47" s="358" t="s">
        <v>171</v>
      </c>
      <c r="C47" s="359" t="s">
        <v>162</v>
      </c>
      <c r="D47" s="359">
        <v>59</v>
      </c>
      <c r="E47" s="360">
        <f>E46+TIME(0,D47,0)</f>
        <v>0.74999999999999989</v>
      </c>
    </row>
    <row r="48" spans="1:5">
      <c r="A48" s="357">
        <v>1.5</v>
      </c>
      <c r="B48" s="358" t="s">
        <v>165</v>
      </c>
      <c r="C48" s="359" t="s">
        <v>163</v>
      </c>
      <c r="D48" s="359">
        <v>0</v>
      </c>
      <c r="E48" s="360">
        <f>E47+TIME(0,D48,0)</f>
        <v>0.74999999999999989</v>
      </c>
    </row>
    <row r="49" spans="1:5">
      <c r="A49" s="357"/>
      <c r="B49" s="361"/>
      <c r="C49" s="359"/>
      <c r="D49" s="359"/>
      <c r="E49" s="360"/>
    </row>
    <row r="50" spans="1:5">
      <c r="A50" s="357"/>
      <c r="B50" s="358"/>
      <c r="C50" s="359"/>
      <c r="D50" s="359"/>
      <c r="E50" s="360"/>
    </row>
    <row r="51" spans="1:5">
      <c r="A51" s="357"/>
      <c r="B51" s="358"/>
      <c r="C51" s="359"/>
      <c r="D51" s="359"/>
      <c r="E51" s="360"/>
    </row>
    <row r="52" spans="1:5">
      <c r="A52" s="357"/>
      <c r="B52" s="358"/>
      <c r="C52" s="359"/>
      <c r="D52" s="359"/>
      <c r="E52" s="360"/>
    </row>
    <row r="53" spans="1:5">
      <c r="A53" s="357"/>
      <c r="B53" s="358"/>
      <c r="C53" s="359"/>
      <c r="D53" s="359"/>
      <c r="E53" s="360"/>
    </row>
    <row r="54" spans="1:5">
      <c r="A54" s="357"/>
      <c r="B54" s="358"/>
      <c r="C54" s="358"/>
      <c r="D54" s="359"/>
      <c r="E54" s="360"/>
    </row>
    <row r="55" spans="1:5" s="341" customFormat="1" ht="18">
      <c r="A55" s="355" t="s">
        <v>181</v>
      </c>
      <c r="C55" s="356"/>
      <c r="D55" s="356"/>
      <c r="E55" s="356"/>
    </row>
    <row r="56" spans="1:5">
      <c r="A56" s="357">
        <v>1.1000000000000001</v>
      </c>
      <c r="B56" s="358" t="s">
        <v>150</v>
      </c>
      <c r="C56" s="359" t="s">
        <v>151</v>
      </c>
      <c r="D56" s="359">
        <v>0</v>
      </c>
      <c r="E56" s="360">
        <f>TIME(16,0,0)</f>
        <v>0.66666666666666663</v>
      </c>
    </row>
    <row r="57" spans="1:5">
      <c r="A57" s="357">
        <v>1.2</v>
      </c>
      <c r="B57" s="358" t="s">
        <v>152</v>
      </c>
      <c r="C57" s="359" t="s">
        <v>151</v>
      </c>
      <c r="D57" s="359">
        <v>1</v>
      </c>
      <c r="E57" s="360">
        <f>E56+TIME(0,D57,G51)</f>
        <v>0.66736111111111107</v>
      </c>
    </row>
    <row r="58" spans="1:5">
      <c r="A58" s="357">
        <v>1.3</v>
      </c>
      <c r="B58" s="358" t="s">
        <v>164</v>
      </c>
      <c r="C58" s="359" t="s">
        <v>151</v>
      </c>
      <c r="D58" s="359">
        <v>30</v>
      </c>
      <c r="E58" s="360">
        <f>E57+TIME(0,D58,0)</f>
        <v>0.68819444444444444</v>
      </c>
    </row>
    <row r="59" spans="1:5">
      <c r="A59" s="357">
        <v>1.4</v>
      </c>
      <c r="B59" s="358" t="s">
        <v>175</v>
      </c>
      <c r="C59" s="359" t="s">
        <v>151</v>
      </c>
      <c r="D59" s="359">
        <v>60</v>
      </c>
      <c r="E59" s="360">
        <f>E58+TIME(0,D59,0)</f>
        <v>0.72986111111111107</v>
      </c>
    </row>
    <row r="60" spans="1:5">
      <c r="A60" s="357">
        <v>1.5</v>
      </c>
      <c r="B60" s="358" t="s">
        <v>176</v>
      </c>
      <c r="C60" s="359" t="s">
        <v>151</v>
      </c>
      <c r="D60" s="359">
        <v>28</v>
      </c>
      <c r="E60" s="360">
        <f>E59+TIME(0,D60,0)</f>
        <v>0.74930555555555556</v>
      </c>
    </row>
    <row r="61" spans="1:5">
      <c r="A61" s="357">
        <v>1.6</v>
      </c>
      <c r="B61" s="361" t="s">
        <v>159</v>
      </c>
      <c r="C61" s="359" t="s">
        <v>151</v>
      </c>
      <c r="D61" s="359">
        <v>1</v>
      </c>
      <c r="E61" s="360">
        <f>E60+TIME(0,D61,0)</f>
        <v>0.75</v>
      </c>
    </row>
    <row r="62" spans="1:5">
      <c r="A62" s="357"/>
      <c r="B62" s="358"/>
      <c r="C62" s="359"/>
      <c r="D62" s="359"/>
      <c r="E62" s="360"/>
    </row>
    <row r="63" spans="1:5">
      <c r="A63" s="357"/>
      <c r="B63" s="358"/>
      <c r="C63" s="359"/>
      <c r="D63" s="359"/>
      <c r="E63" s="360"/>
    </row>
    <row r="64" spans="1:5">
      <c r="A64" s="357"/>
      <c r="B64" s="358"/>
      <c r="C64" s="359"/>
      <c r="D64" s="359"/>
      <c r="E64" s="360"/>
    </row>
    <row r="65" spans="1:5" s="354" customFormat="1">
      <c r="A65" s="366"/>
      <c r="B65" s="358"/>
      <c r="C65" s="358"/>
      <c r="D65" s="358"/>
      <c r="E65" s="367"/>
    </row>
    <row r="66" spans="1:5" s="354" customFormat="1">
      <c r="A66" s="368"/>
      <c r="B66" s="358"/>
      <c r="C66" s="358"/>
      <c r="D66" s="358"/>
      <c r="E66" s="367"/>
    </row>
    <row r="67" spans="1:5" s="354" customFormat="1">
      <c r="A67" s="368"/>
      <c r="B67" s="369"/>
      <c r="C67" s="358"/>
      <c r="D67" s="358"/>
      <c r="E67" s="367"/>
    </row>
    <row r="68" spans="1:5" s="354" customFormat="1">
      <c r="A68" s="368"/>
      <c r="B68" s="358"/>
      <c r="C68" s="358"/>
      <c r="D68" s="358"/>
      <c r="E68" s="367"/>
    </row>
    <row r="69" spans="1:5" s="354" customFormat="1">
      <c r="A69" s="362"/>
      <c r="B69" s="369"/>
      <c r="C69" s="358"/>
      <c r="D69" s="358"/>
      <c r="E69" s="367"/>
    </row>
    <row r="70" spans="1:5" s="354" customFormat="1">
      <c r="A70" s="362"/>
      <c r="B70" s="358"/>
      <c r="C70" s="358"/>
      <c r="D70" s="358"/>
      <c r="E70" s="367"/>
    </row>
    <row r="71" spans="1:5" s="354" customFormat="1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cp:lastPrinted>2015-03-05T11:57:10Z</cp:lastPrinted>
  <dcterms:created xsi:type="dcterms:W3CDTF">2013-03-30T01:13:14Z</dcterms:created>
  <dcterms:modified xsi:type="dcterms:W3CDTF">2015-03-06T12:07:24Z</dcterms:modified>
</cp:coreProperties>
</file>