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80" windowHeight="3810"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<sst xmlns="http://schemas.openxmlformats.org/spreadsheetml/2006/main" count="6087" uniqueCount="1263">
  <si>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</si>
  <si>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</si>
  <si>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</si>
  <si>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</si>
  <si>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</si>
  <si>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</si>
  <si>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</si>
  <si>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</si>
  <si>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</si>
  <si>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</si>
  <si>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</si>
  <si>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</si>
  <si>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</si>
  <si>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</si>
  <si>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</si>
  <si>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</si>
  <si>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</si>
  <si>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</si>
  <si>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</si>
  <si>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</si>
  <si>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</si>
  <si>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</si>
  <si>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</si>
  <si>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</si>
  <si>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</si>
  <si>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</si>
  <si>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</si>
  <si>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</si>
  <si>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</si>
  <si>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</si>
  <si>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</si>
  <si>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</si>
  <si>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</si>
  <si>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</si>
  <si>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</si>
  <si>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</si>
  <si>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</si>
  <si>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</si>
  <si>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</si>
  <si>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</si>
  <si>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</si>
  <si>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</si>
  <si>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</si>
  <si>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</si>
  <si>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</si>
  <si>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</si>
  <si>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</si>
  <si>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</si>
  <si>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</si>
  <si>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</si>
  <si>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</si>
  <si>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</si>
  <si>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</si>
  <si>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</si>
  <si>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</si>
  <si>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</si>
  <si>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</si>
  <si>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</si>
  <si>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</si>
  <si>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</si>
  <si>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</si>
  <si>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</si>
  <si>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</si>
  <si>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</si>
  <si>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</si>
  <si>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</si>
  <si>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</si>
  <si>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</si>
  <si>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</si>
  <si>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</si>
  <si>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</si>
  <si>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</si>
  <si>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</si>
  <si>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</si>
  <si>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</si>
  <si>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</si>
  <si>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</si>
  <si>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</si>
  <si>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</si>
  <si>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</si>
  <si>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</si>
  <si>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</si>
  <si>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</si>
  <si>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</si>
  <si>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</si>
  <si>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</si>
  <si>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</si>
  <si>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</si>
  <si>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</si>
  <si>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</si>
  <si>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</si>
  <si>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</si>
  <si>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</si>
  <si>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</si>
  <si>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</si>
  <si>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</si>
  <si>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</si>
  <si>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</si>
  <si>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</si>
  <si>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</si>
  <si>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</si>
  <si>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</si>
  <si>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</si>
  <si>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</si>
  <si>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</si>
  <si>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</si>
  <si>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</si>
  <si>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</si>
  <si>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</si>
  <si>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</si>
  <si>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</si>
  <si>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</si>
  <si>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</si>
  <si>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</si>
  <si>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</si>
  <si>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</si>
  <si>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</si>
  <si>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</si>
  <si>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</si>
  <si>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</si>
  <si>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</si>
  <si>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</si>
  <si>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</si>
  <si>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</si>
  <si>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</si>
  <si>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</si>
  <si>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</si>
  <si>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</si>
  <si>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</si>
  <si>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</si>
  <si>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</si>
  <si>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</si>
  <si>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</si>
  <si>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</si>
  <si>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</si>
  <si>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</si>
  <si>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</si>
  <si>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</si>
  <si>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</si>
  <si>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</si>
  <si>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</si>
  <si>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</si>
  <si>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</si>
  <si>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</si>
  <si>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</si>
  <si>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</si>
  <si>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</si>
  <si>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</si>
  <si>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</si>
  <si>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</si>
  <si>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</si>
  <si>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</si>
  <si>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</si>
  <si>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</si>
  <si>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</si>
  <si>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</si>
  <si>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</si>
  <si>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</si>
  <si>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</si>
  <si>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</si>
  <si>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</si>
  <si>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</si>
  <si>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</si>
  <si>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</si>
  <si>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</si>
  <si>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</si>
  <si>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</si>
  <si>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</si>
  <si>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</si>
  <si>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</si>
  <si>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</si>
  <si>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</si>
  <si>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</si>
  <si>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</si>
  <si>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</si>
  <si>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</si>
  <si>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</si>
  <si>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</si>
  <si>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</si>
  <si>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</si>
  <si>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</si>
  <si>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</si>
  <si>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</si>
  <si>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</si>
  <si>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</si>
  <si>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</si>
  <si>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</si>
  <si>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</si>
  <si>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</si>
  <si>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</si>
  <si>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</si>
  <si>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</si>
  <si>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</si>
  <si>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</si>
  <si>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</si>
  <si>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</si>
  <si>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</si>
  <si>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</si>
  <si>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</si>
  <si>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</si>
  <si>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</si>
  <si>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</si>
  <si>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</si>
  <si>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</si>
  <si>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</si>
  <si>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</si>
  <si>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</si>
  <si>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</si>
  <si>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</si>
  <si>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</si>
  <si>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</si>
  <si>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</si>
  <si>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</si>
  <si>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</si>
  <si>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</si>
  <si>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</si>
  <si>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</si>
  <si>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</si>
  <si>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</si>
  <si>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</si>
  <si>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</si>
  <si>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</si>
  <si>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</si>
  <si>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</si>
  <si>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</si>
  <si>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</si>
  <si>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</si>
  <si>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</si>
  <si>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</si>
  <si>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</si>
  <si>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</si>
  <si>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</si>
  <si>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</si>
  <si>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</si>
  <si>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</si>
  <si>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</si>
  <si>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</si>
  <si>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</si>
  <si>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</si>
  <si>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</si>
  <si>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</si>
  <si>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</si>
  <si>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</si>
  <si>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</si>
  <si>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</si>
  <si>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</si>
  <si>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</si>
  <si>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</si>
  <si>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</si>
  <si>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</si>
  <si>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</si>
  <si>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</si>
  <si>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</si>
  <si>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</si>
  <si>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</si>
  <si>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</si>
  <si>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</si>
  <si>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</si>
  <si>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</si>
  <si>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</si>
  <si>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</si>
  <si>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</si>
  <si>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</si>
  <si>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</si>
  <si>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</si>
  <si>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</si>
  <si>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</si>
  <si>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</si>
  <si>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</si>
  <si>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</si>
  <si>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</si>
  <si>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</si>
  <si>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</si>
  <si>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</si>
  <si>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</si>
  <si>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</si>
  <si>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</si>
  <si>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</si>
  <si>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</si>
  <si>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</si>
  <si>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</si>
  <si>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</si>
  <si>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</si>
  <si>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</si>
  <si>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</si>
  <si>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</si>
  <si>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</si>
  <si>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</si>
  <si>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</si>
  <si>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</si>
  <si>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</si>
  <si>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</si>
  <si>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</si>
  <si>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</si>
  <si>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</si>
  <si>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</si>
  <si>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</si>
  <si>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</si>
  <si>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</si>
  <si>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</si>
  <si>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</si>
  <si>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</si>
  <si>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</si>
  <si>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</si>
  <si>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</si>
  <si>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</si>
  <si>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</si>
  <si>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</si>
  <si>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</si>
  <si>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</si>
  <si>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</si>
  <si>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</si>
  <si>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</si>
  <si>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</si>
  <si>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</si>
  <si>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</si>
  <si>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</si>
  <si>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</si>
  <si>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</si>
  <si>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</si>
  <si>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</si>
  <si>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</si>
  <si>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</si>
  <si>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</si>
  <si>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</si>
  <si>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</si>
  <si>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</si>
  <si>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</si>
  <si>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</si>
  <si>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</si>
  <si>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</si>
  <si>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</si>
  <si>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</si>
  <si>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</si>
  <si>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</si>
  <si>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</si>
  <si>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</si>
  <si>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</si>
  <si>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</si>
  <si>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</si>
  <si>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</si>
  <si>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</si>
  <si>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</si>
  <si>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</si>
  <si>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</si>
  <si>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</si>
  <si>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</si>
  <si>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</si>
  <si>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</si>
  <si>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</si>
  <si>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</si>
  <si>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</si>
  <si>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</si>
  <si>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</si>
  <si>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</si>
  <si>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</si>
  <si>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</si>
  <si>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</si>
  <si>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</si>
  <si>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</si>
  <si>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</si>
  <si>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</si>
  <si>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</si>
  <si>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</si>
  <si>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</si>
  <si>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</si>
  <si>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</si>
  <si>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</si>
  <si>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</si>
  <si>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</si>
  <si>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</si>
  <si>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</si>
  <si>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</si>
  <si>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</si>
  <si>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</si>
  <si>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</si>
  <si>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</si>
  <si>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</si>
  <si>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</si>
  <si>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</si>
  <si>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</si>
  <si>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</si>
  <si>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</si>
  <si>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</si>
  <si>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</si>
  <si>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</si>
  <si>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</si>
  <si>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</si>
  <si>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</si>
  <si>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</si>
  <si>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</si>
  <si>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</si>
  <si>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</si>
  <si>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</si>
  <si>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</si>
  <si>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</si>
  <si>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</si>
  <si>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</si>
  <si>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</si>
  <si>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</si>
  <si>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</si>
  <si>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</si>
  <si>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</si>
  <si>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</si>
  <si>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</si>
  <si>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</si>
  <si>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</si>
  <si>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</si>
  <si>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</si>
  <si>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</si>
  <si>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</si>
  <si>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</si>
  <si>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</si>
  <si>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</si>
  <si>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</si>
  <si>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</si>
  <si>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</si>
  <si>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</si>
  <si>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</si>
  <si>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</si>
  <si>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</si>
  <si>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</si>
  <si>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</si>
  <si>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</si>
  <si>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</si>
  <si>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</si>
  <si>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</si>
  <si>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</si>
  <si>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</si>
  <si>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</si>
  <si>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</si>
  <si>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</si>
  <si>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</si>
  <si>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</si>
  <si>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</si>
  <si>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</si>
  <si>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</si>
  <si>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</si>
  <si>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</si>
  <si>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</si>
  <si>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</si>
  <si>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</si>
  <si>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</si>
  <si>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</si>
  <si>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</si>
  <si>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</si>
  <si>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</si>
  <si>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</si>
  <si>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</si>
  <si>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</si>
  <si>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</si>
  <si>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</si>
  <si>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</si>
  <si>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</si>
  <si>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</si>
  <si>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</si>
  <si>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</si>
  <si>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</si>
  <si>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</si>
  <si>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</si>
  <si>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</si>
  <si>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</si>
  <si>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</si>
  <si>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</si>
  <si>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</si>
  <si>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</si>
  <si>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</si>
  <si>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</si>
  <si>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</si>
  <si>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</si>
  <si>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</si>
  <si>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</si>
  <si>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</si>
  <si>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</si>
  <si>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</si>
  <si>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</si>
  <si>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</si>
  <si>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</si>
  <si>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</si>
  <si>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</si>
  <si>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</si>
  <si>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</si>
  <si>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</si>
  <si>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</si>
  <si>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</si>
  <si>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</si>
  <si>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</si>
  <si>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</si>
  <si>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</si>
  <si>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</si>
  <si>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</si>
  <si>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</si>
  <si>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</si>
  <si>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</si>
  <si>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</si>
  <si>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</si>
  <si>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</si>
  <si>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</si>
  <si>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</si>
  <si>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</si>
  <si>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</si>
  <si>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</si>
  <si>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</si>
  <si>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</si>
  <si>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</si>
  <si>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</si>
  <si>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</si>
  <si>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</si>
  <si>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</si>
  <si>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</si>
  <si>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</si>
  <si>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</si>
  <si>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</si>
  <si>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</si>
  <si>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</si>
  <si>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</si>
  <si>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</si>
  <si>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</si>
  <si>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</si>
  <si>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</si>
  <si>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</si>
  <si>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</si>
  <si>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</si>
  <si>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</si>
  <si>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</si>
  <si>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</si>
  <si>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</si>
  <si>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</si>
  <si>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</si>
  <si>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</si>
  <si>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</si>
  <si>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</si>
  <si>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</si>
  <si>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</si>
  <si>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</si>
  <si>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</si>
  <si>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</si>
  <si>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</si>
  <si>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</si>
  <si>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</si>
  <si>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</si>
  <si>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</si>
  <si>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</si>
  <si>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</si>
  <si>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</si>
  <si>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</si>
  <si>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</si>
  <si>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</si>
  <si>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</si>
  <si>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</si>
  <si>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</si>
  <si>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</si>
  <si>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</si>
  <si>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</si>
  <si>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</si>
  <si>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</si>
  <si>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</si>
  <si>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</si>
  <si>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</si>
  <si>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</si>
  <si>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</si>
  <si>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</si>
  <si>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</si>
  <si>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</si>
  <si>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</si>
  <si>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</si>
  <si>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</si>
  <si>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</si>
  <si>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</si>
  <si>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</si>
  <si>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</si>
  <si>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</si>
  <si>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</si>
  <si>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</si>
  <si>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</si>
  <si>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</si>
  <si>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</si>
  <si>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</si>
  <si>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</si>
  <si>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</si>
  <si>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</si>
  <si>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</si>
  <si>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</si>
  <si>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</si>
  <si>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</si>
  <si>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</si>
  <si>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</si>
  <si>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</si>
  <si>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</si>
  <si>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</si>
  <si>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</si>
  <si>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</si>
  <si>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</si>
  <si>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</si>
  <si>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</si>
  <si>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</si>
  <si>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</si>
  <si>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</si>
  <si>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</si>
  <si>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</si>
  <si>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</si>
  <si>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</si>
  <si>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</si>
  <si>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</si>
  <si>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</si>
  <si>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</si>
  <si>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</si>
  <si>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</si>
  <si>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</si>
  <si>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</si>
  <si>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</si>
  <si>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</si>
  <si>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</si>
  <si>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</si>
  <si>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</si>
  <si>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</si>
  <si>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</si>
  <si>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</si>
  <si>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</si>
  <si>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</si>
  <si>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</si>
  <si>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</si>
  <si>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</si>
  <si>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</si>
  <si>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</si>
  <si>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</si>
  <si>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</si>
  <si>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</si>
  <si>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</si>
  <si>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</si>
  <si>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</si>
  <si>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</si>
  <si>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</si>
  <si>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</si>
  <si>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</si>
  <si>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</si>
  <si>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</si>
  <si>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</si>
  <si>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</si>
  <si>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</si>
  <si>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</si>
  <si>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</si>
  <si>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</si>
  <si>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</si>
  <si>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</si>
  <si>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</si>
  <si>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</si>
  <si>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</si>
  <si>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</si>
  <si>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</si>
  <si>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</si>
  <si>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</si>
  <si>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</si>
  <si>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</si>
  <si>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</si>
  <si>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</si>
  <si>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</si>
  <si>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</si>
  <si>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</si>
  <si>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</si>
  <si>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</si>
  <si>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</si>
  <si>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</si>
  <si>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</si>
  <si>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</si>
  <si>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</si>
  <si>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</si>
  <si>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</si>
  <si>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</si>
  <si>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</si>
  <si>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</si>
  <si>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</si>
  <si>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</si>
  <si>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</si>
  <si>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</si>
  <si>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</si>
  <si>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</si>
  <si>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</si>
  <si>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</si>
  <si>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</si>
  <si>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</si>
  <si>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</si>
  <si>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</si>
  <si>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</si>
  <si>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</si>
  <si>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</si>
  <si>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</si>
  <si>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</si>
  <si>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</si>
  <si>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</si>
  <si>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</si>
  <si>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</si>
  <si>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</si>
  <si>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</si>
  <si>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</si>
  <si>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</si>
  <si>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</si>
  <si>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</si>
  <si>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</si>
  <si>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</si>
  <si>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</si>
  <si>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</si>
  <si>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</si>
  <si>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</si>
  <si>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</si>
  <si>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</si>
  <si>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</si>
  <si>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</si>
  <si>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</si>
  <si>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</si>
  <si>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</si>
  <si>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</si>
  <si>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</si>
  <si>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</si>
  <si>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</si>
  <si>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</si>
  <si>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</si>
  <si>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</si>
  <si>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</si>
  <si>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</si>
  <si>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</si>
  <si>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</si>
  <si>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</si>
  <si>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</si>
  <si>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</si>
  <si>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</si>
  <si>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</si>
  <si>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</si>
  <si>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</si>
  <si>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</si>
  <si>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</si>
  <si>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</si>
  <si>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</si>
  <si>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</si>
  <si>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</si>
  <si>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</si>
  <si>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</si>
  <si>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</si>
  <si>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</si>
  <si>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</si>
  <si>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</si>
  <si>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</si>
  <si>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</si>
  <si>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</si>
  <si>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</si>
  <si>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</si>
  <si>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</si>
  <si>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</si>
  <si>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</si>
  <si>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</si>
  <si>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</si>
  <si>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</si>
  <si>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</si>
  <si>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</si>
  <si>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</si>
  <si>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</si>
  <si>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</si>
  <si>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</si>
  <si>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</si>
  <si>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</si>
  <si>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</si>
  <si>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</si>
  <si>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</si>
  <si>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</si>
  <si>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</si>
  <si>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</si>
  <si>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</si>
  <si>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</si>
  <si>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</si>
  <si>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</si>
  <si>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</si>
  <si>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</si>
  <si>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</si>
  <si>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</si>
  <si>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</si>
  <si>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</si>
  <si>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</si>
  <si>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</si>
  <si>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</si>
  <si>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</si>
  <si>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</si>
  <si>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</si>
  <si>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</si>
  <si>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</si>
  <si>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</si>
  <si>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</si>
  <si>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</si>
  <si>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</si>
  <si>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</si>
  <si>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</si>
  <si>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</si>
  <si>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</si>
  <si>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</si>
  <si>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</si>
  <si>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</si>
  <si>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</si>
  <si>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</si>
  <si>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</si>
  <si>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</si>
  <si>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</si>
  <si>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</si>
  <si>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</si>
  <si>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</si>
  <si>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</si>
  <si>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</si>
  <si>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</si>
  <si>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</si>
  <si>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</si>
  <si>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</si>
  <si>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</si>
  <si>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</si>
  <si>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</si>
  <si>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</si>
  <si>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</si>
  <si>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</si>
  <si>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</si>
  <si>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</si>
  <si>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</si>
  <si>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</si>
  <si>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</si>
  <si>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</si>
  <si>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</si>
  <si>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</si>
  <si>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</si>
  <si>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</si>
  <si>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</si>
  <si>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</si>
  <si>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</si>
  <si>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</si>
  <si>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</si>
  <si>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</si>
  <si>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</si>
  <si>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</si>
  <si>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</si>
  <si>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</si>
  <si>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</si>
  <si>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</si>
  <si>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</si>
  <si>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</si>
  <si>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</si>
  <si>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</si>
  <si>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</si>
  <si>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</si>
  <si>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</si>
  <si>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</si>
  <si>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</si>
  <si>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</si>
  <si>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</si>
  <si>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</si>
  <si>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</si>
  <si>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</si>
  <si>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</si>
  <si>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</si>
  <si>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</si>
  <si>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</si>
  <si>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</si>
  <si>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</si>
  <si>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</si>
  <si>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</si>
  <si>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</si>
  <si>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</si>
  <si>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</si>
  <si>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</si>
  <si>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</si>
  <si>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</si>
  <si>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</si>
  <si>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</si>
  <si>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</si>
  <si>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</si>
  <si>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</si>
  <si>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</si>
  <si>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</si>
  <si>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</si>
  <si>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</si>
  <si>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</si>
  <si>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</si>
  <si>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</si>
  <si>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</si>
  <si>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</si>
  <si>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</si>
  <si>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</si>
  <si>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</si>
  <si>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</si>
  <si>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</si>
  <si>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</si>
  <si>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</si>
  <si>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</si>
  <si>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</si>
  <si>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</si>
  <si>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</si>
  <si>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</si>
  <si>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</si>
  <si>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</si>
  <si>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</si>
  <si>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</si>
  <si>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</si>
  <si>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</si>
  <si>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</si>
  <si>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</si>
  <si>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</si>
  <si>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</si>
  <si>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</si>
  <si>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</si>
  <si>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</si>
  <si>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</si>
  <si>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</si>
  <si>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</si>
  <si>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</si>
  <si>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</si>
  <si>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</si>
  <si>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</si>
  <si>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</si>
  <si>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</si>
  <si>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</si>
  <si>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</si>
  <si>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</si>
  <si>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</si>
  <si>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</si>
  <si>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</si>
  <si>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</si>
  <si>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</si>
  <si>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</si>
  <si>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</si>
  <si>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</si>
  <si>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</si>
  <si>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</si>
  <si>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</si>
  <si>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</si>
  <si>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</si>
  <si>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</si>
  <si>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</si>
  <si>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</si>
  <si>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</si>
  <si>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</si>
  <si>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</si>
  <si>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</si>
  <si>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</si>
  <si>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</si>
  <si>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</si>
  <si>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</si>
  <si>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</si>
  <si>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</si>
  <si>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</si>
  <si>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</si>
  <si>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</si>
  <si>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</si>
  <si>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</si>
  <si>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</si>
  <si>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</si>
  <si>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</si>
  <si>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</si>
  <si>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</si>
  <si>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</si>
  <si>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</si>
  <si>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</si>
  <si>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</si>
  <si>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</si>
  <si>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</si>
  <si>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</si>
  <si>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</si>
  <si>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</si>
  <si>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</si>
  <si>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</si>
  <si>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</si>
  <si>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</si>
  <si>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</si>
  <si>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</si>
  <si>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</si>
  <si>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</si>
  <si>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</si>
  <si>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</si>
  <si>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</si>
  <si>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</si>
  <si>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</si>
  <si>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</si>
  <si>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</si>
  <si>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</si>
  <si>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</si>
  <si>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</si>
  <si>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</si>
  <si>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</si>
  <si>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</si>
  <si>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</si>
  <si>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</si>
  <si>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</si>
  <si>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</si>
  <si>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</si>
  <si>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</si>
  <si>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</si>
  <si>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</si>
  <si>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</si>
  <si>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</si>
  <si>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</si>
  <si>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</si>
  <si>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</si>
  <si>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</si>
  <si>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</si>
  <si>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</si>
  <si>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</si>
  <si>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</si>
  <si>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</si>
  <si>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</si>
  <si>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</si>
  <si>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</si>
  <si>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</si>
  <si>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</si>
  <si>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</si>
  <si>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</si>
  <si>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</si>
  <si>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</si>
  <si>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</si>
  <si>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</si>
  <si>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</si>
  <si>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</si>
  <si>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</si>
  <si>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</si>
  <si>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</si>
  <si>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</si>
  <si>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</si>
  <si>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</si>
  <si>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</si>
  <si>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</si>
  <si>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</si>
  <si>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</si>
  <si>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</si>
  <si>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</si>
  <si>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</si>
  <si>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</si>
  <si>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</si>
  <si>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</si>
  <si>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</si>
  <si>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</si>
  <si>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</si>
  <si>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</si>
  <si>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</si>
  <si>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</si>
  <si>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</si>
  <si>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</si>
  <si>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</si>
  <si>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</si>
  <si>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</si>
  <si>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</si>
  <si>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</si>
  <si>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</si>
  <si>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</si>
  <si>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</si>
  <si>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</si>
  <si>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</si>
  <si>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</si>
  <si>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</si>
  <si>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</si>
  <si>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</si>
  <si>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</si>
  <si>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</si>
  <si>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</si>
  <si>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</si>
  <si>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</si>
  <si>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</si>
  <si>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</si>
  <si>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</si>
  <si>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</si>
  <si>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</si>
  <si>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</si>
  <si>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</si>
  <si>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</si>
  <si>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</si>
  <si>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</si>
  <si>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</si>
  <si>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</si>
  <si>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</si>
  <si>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</si>
  <si>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</si>
  <si>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</si>
  <si>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</si>
  <si>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</si>
  <si>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</si>
  <si>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</si>
  <si>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</si>
  <si>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</si>
  <si>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</si>
  <si>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</si>
  <si>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</si>
  <si>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</si>
  <si>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</si>
  <si>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</si>
  <si>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</si>
  <si>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</si>
  <si>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</si>
  <si>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</si>
  <si>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</si>
  <si>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</si>
  <si>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</si>
  <si>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</si>
  <si>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</si>
  <si>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</si>
  <si>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</si>
  <si>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</si>
  <si>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</si>
  <si>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</si>
  <si>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</si>
  <si>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</si>
  <si>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</si>
  <si>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</si>
  <si>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</si>
  <si>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</si>
  <si>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</si>
  <si>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</si>
  <si>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</si>
  <si>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</si>
  <si>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</si>
  <si>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</si>
  <si>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</si>
  <si>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</si>
  <si>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</si>
  <si>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</si>
  <si>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</si>
  <si>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</si>
  <si>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</si>
  <si>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</si>
  <si>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</si>
  <si>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</si>
  <si>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</si>
  <si>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</si>
  <si>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</si>
  <si>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</si>
  <si>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</si>
  <si>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</si>
  <si>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</si>
  <si>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</si>
  <si>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</si>
  <si>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</si>
  <si>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</si>
  <si>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</si>
  <si>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</si>
  <si>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</si>
  <si>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</si>
  <si>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</si>
  <si>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</si>
  <si>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</si>
  <si>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</si>
  <si>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</si>
  <si>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</si>
  <si>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</si>
  <si>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</si>
  <si>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</si>
  <si>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</si>
  <si>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</si>
  <si>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</si>
  <si>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</si>
  <si>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</si>
  <si>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</si>
  <si>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</si>
  <si>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</si>
  <si>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</si>
  <si>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</si>
  <si>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</si>
  <si>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</si>
  <si>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</si>
  <si>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</si>
  <si>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</si>
  <si>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</si>
  <si>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</si>
  <si>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</si>
  <si>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</si>
  <si>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</si>
  <si>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</si>
  <si>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</si>
  <si>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</si>
  <si>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</si>
  <si>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</si>
  <si>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</si>
  <si>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</si>
  <si>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</si>
  <si>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</si>
  <si>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</si>
  <si>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</si>
  <si>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</si>
  <si>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</si>
  <si>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</si>
  <si>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</si>
  <si>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</si>
  <si>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</si>
  <si>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</si>
  <si>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</si>
  <si>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</si>
  <si>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</si>
  <si>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</si>
  <si>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</si>
  <si>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</si>
  <si>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</si>
  <si>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</si>
  <si>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</si>
  <si>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</si>
  <si>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</si>
  <si>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</si>
  <si>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</si>
  <si>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</si>
  <si>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</si>
  <si>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</si>
  <si>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</si>
  <si>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</si>
  <si>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</si>
  <si>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</si>
  <si>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</si>
  <si>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</si>
  <si>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</si>
  <si>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</si>
  <si>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</si>
  <si>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</si>
  <si>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</si>
  <si>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</si>
  <si>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</si>
  <si>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</si>
  <si>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</si>
  <si>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</si>
  <si>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</si>
  <si>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</si>
  <si>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</si>
  <si>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</si>
  <si>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</si>
  <si>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</si>
  <si>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</si>
  <si>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</si>
  <si>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</si>
  <si>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</si>
  <si>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</si>
  <si>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</si>
  <si>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</si>
  <si>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</si>
  <si>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</si>
  <si>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</si>
  <si>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</si>
  <si>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</si>
  <si>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</si>
  <si>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</si>
  <si>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</si>
  <si>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</si>
  <si>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</si>
  <si>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</si>
  <si>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</si>
  <si>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</si>
  <si>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</si>
  <si>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</si>
  <si>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</si>
  <si>
    <t>AP. Change editing instruction to "Modify the first paragraph of 5.1.1.3 and Figure 10 as shown in the following:"</t>
  </si>
  <si>
    <t>AP. Add editing iststruction "Insert text as the last paragraph as shown in the following:"</t>
  </si>
  <si>
    <t>Reject. In a TVWS band, not all TV channels are available. Some are assigned as safe harbor channels for incumbent services, while others may not be accessible temporarily. Having the "all channels supported" bit to be cheked at all times does not provide sufficient information.</t>
  </si>
  <si>
    <t>AP. Add column heading in Table 34. Others resolve as in CID 86. Recheck contents of Table 16.</t>
  </si>
  <si>
    <t>AP. Change to "DeviceLocationsListElement"</t>
  </si>
  <si>
    <t>Revised</t>
  </si>
  <si>
    <t>Disposition Status
Accepted / Revised / Rejected</t>
  </si>
  <si>
    <t>Accepted</t>
  </si>
  <si>
    <t>Rejected</t>
  </si>
  <si>
    <t xml:space="preserve">AP. The field length is although 13 octets, multiple time fraction can be aggregated, giving the length "variable". In page 33 line 34, add a sentence that says "The information in Table 4io may be aggregated to show multiple durations of the channel time scheduling." </t>
  </si>
  <si>
    <t>AP. Change to "due to device ID not being verified"</t>
  </si>
  <si>
    <t>AP. Resolve as in CID 19</t>
  </si>
  <si>
    <t>Reject. List was take from letter ballot list of voters.</t>
  </si>
  <si>
    <t>AP. IEEE editors will insert proper list of names.</t>
  </si>
  <si>
    <t>AP. Correct list so that it is sequential and appears correctly.</t>
  </si>
  <si>
    <t>AP. Update list based on inputs from group.</t>
  </si>
  <si>
    <t>R. Term is used in Table 4ih.</t>
  </si>
  <si>
    <t>R. Acronyms are not precluded when used only once.</t>
  </si>
  <si>
    <t>AP. IEEE editors will clean up blank pages.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</si>
</sst>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20" fillId="0" borderId="11" xfId="57" applyFont="1" applyBorder="1" applyAlignment="1">
      <alignment vertical="top" wrapText="1"/>
      <protection/>
    </xf>
    <xf numFmtId="0" fontId="21" fillId="0" borderId="0" xfId="57" applyFont="1" applyBorder="1" applyAlignment="1">
      <alignment vertical="top" wrapText="1"/>
      <protection/>
    </xf>
    <xf numFmtId="0" fontId="19" fillId="0" borderId="0" xfId="57" applyFont="1" applyAlignment="1">
      <alignment horizontal="center"/>
      <protection/>
    </xf>
    <xf numFmtId="0" fontId="19" fillId="0" borderId="16"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41577</v>
      </c>
    </row>
    <row r="4" spans="3:4" ht="15.75">
      <c r="C4" s="66"/>
      <c r="D4" s="67"/>
    </row>
    <row r="5" spans="3:4" ht="15.75">
      <c r="C5" s="69"/>
      <c r="D5" s="7"/>
    </row>
    <row r="6" spans="2:4" ht="18.75" customHeight="1">
      <c r="B6" s="94" t="s">
        <v>0</v>
      </c>
      <c r="C6" s="94"/>
      <c r="D6" s="94"/>
    </row>
    <row r="7" spans="2:4" ht="18.75" customHeight="1">
      <c r="B7" s="94" t="s">
        <v>1</v>
      </c>
      <c r="C7" s="94"/>
      <c r="D7" s="94"/>
    </row>
    <row r="8" ht="18.75">
      <c r="B8" s="4"/>
    </row>
    <row r="9" spans="2:4" ht="14.25" customHeight="1">
      <c r="B9" s="5" t="s">
        <v>2</v>
      </c>
      <c r="C9" s="92" t="s">
        <v>3</v>
      </c>
      <c r="D9" s="92"/>
    </row>
    <row r="10" spans="2:4" ht="17.25" customHeight="1">
      <c r="B10" s="5" t="s">
        <v>4</v>
      </c>
      <c r="C10" s="95" t="s">
        <v>965</v>
      </c>
      <c r="D10" s="95"/>
    </row>
    <row r="11" spans="2:4" ht="14.25" customHeight="1">
      <c r="B11" s="92" t="s">
        <v>5</v>
      </c>
      <c r="C11" s="69" t="s">
        <v>19</v>
      </c>
      <c r="D11" s="7" t="s">
        <v>55</v>
      </c>
    </row>
    <row r="12" spans="2:4" ht="15.75">
      <c r="B12" s="92"/>
      <c r="C12" s="69" t="s">
        <v>31</v>
      </c>
      <c r="D12" s="7" t="s">
        <v>56</v>
      </c>
    </row>
    <row r="13" spans="2:4" ht="15.75">
      <c r="B13" s="92"/>
      <c r="C13" s="68"/>
      <c r="D13" s="7"/>
    </row>
    <row r="14" spans="2:4" ht="14.25" customHeight="1">
      <c r="B14" s="92" t="s">
        <v>6</v>
      </c>
      <c r="C14" s="9" t="s">
        <v>963</v>
      </c>
      <c r="D14" s="5"/>
    </row>
    <row r="15" spans="2:4" ht="15.75">
      <c r="B15" s="92"/>
      <c r="C15" s="93"/>
      <c r="D15" s="93"/>
    </row>
    <row r="16" spans="2:3" ht="15.75">
      <c r="B16" s="92"/>
      <c r="C16" s="10"/>
    </row>
    <row r="17" spans="2:4" ht="14.25" customHeight="1">
      <c r="B17" s="5" t="s">
        <v>7</v>
      </c>
      <c r="C17" s="92" t="s">
        <v>793</v>
      </c>
      <c r="D17" s="92"/>
    </row>
    <row r="18" spans="2:4" s="11" customFormat="1" ht="20.25" customHeight="1">
      <c r="B18" s="5" t="s">
        <v>8</v>
      </c>
      <c r="C18" s="92" t="s">
        <v>964</v>
      </c>
      <c r="D18" s="92"/>
    </row>
    <row r="19" spans="2:4" s="11" customFormat="1" ht="84" customHeight="1">
      <c r="B19" s="6" t="s">
        <v>9</v>
      </c>
      <c r="C19" s="92" t="s">
        <v>10</v>
      </c>
      <c r="D19" s="92"/>
    </row>
    <row r="20" spans="2:4" s="11" customFormat="1" ht="36.75" customHeight="1">
      <c r="B20" s="8" t="s">
        <v>11</v>
      </c>
      <c r="C20" s="92" t="s">
        <v>12</v>
      </c>
      <c r="D20" s="92"/>
    </row>
  </sheetData>
  <sheetProtection selectLockedCells="1" selectUnlockedCells="1"/>
  <mergeCells count="11">
    <mergeCell ref="B6:D6"/>
    <mergeCell ref="C9:D9"/>
    <mergeCell ref="C10:D10"/>
    <mergeCell ref="B11:B13"/>
    <mergeCell ref="C19:D19"/>
    <mergeCell ref="C20:D20"/>
    <mergeCell ref="B14:B16"/>
    <mergeCell ref="C15:D15"/>
    <mergeCell ref="C17:D17"/>
    <mergeCell ref="C18:D18"/>
    <mergeCell ref="B7:D7"/>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L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25.7109375" style="42" customWidth="1"/>
    <col min="14" max="14" width="15.7109375" style="82"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5">
      <c r="A1" s="79" t="s">
        <v>796</v>
      </c>
      <c r="B1" s="79" t="s">
        <v>83</v>
      </c>
      <c r="C1" s="79" t="s">
        <v>13</v>
      </c>
      <c r="D1" s="79" t="s">
        <v>14</v>
      </c>
      <c r="E1" s="79" t="s">
        <v>26</v>
      </c>
      <c r="F1" s="79" t="s">
        <v>15</v>
      </c>
      <c r="G1" s="79" t="s">
        <v>84</v>
      </c>
      <c r="H1" s="79" t="s">
        <v>85</v>
      </c>
      <c r="I1" s="13" t="s">
        <v>20</v>
      </c>
      <c r="J1" s="18" t="s">
        <v>21</v>
      </c>
      <c r="K1" s="79" t="s">
        <v>16</v>
      </c>
      <c r="L1" s="79" t="s">
        <v>17</v>
      </c>
      <c r="M1" s="79" t="s">
        <v>86</v>
      </c>
      <c r="N1" s="84" t="s">
        <v>1250</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M2" s="42" t="s">
        <v>777</v>
      </c>
      <c r="N2" s="82" t="s">
        <v>1251</v>
      </c>
      <c r="O2" s="78"/>
      <c r="P2" s="76" t="s">
        <v>27</v>
      </c>
      <c r="Q2" s="76" t="s">
        <v>18</v>
      </c>
      <c r="T2" s="43" t="str">
        <f>IF(E2="Editorial",N2,"")</f>
        <v>Accepted</v>
      </c>
      <c r="U2" s="43">
        <f>IF(OR(E2="Technical",E2="General"),N2,"")</f>
      </c>
      <c r="V2" s="43">
        <f>IF(OR(U2="A",U2="AP",U2="R",U2="Z"),P2,"")</f>
      </c>
      <c r="W2" s="43">
        <f>IF(U2=0,P2,"")</f>
      </c>
      <c r="X2" s="15">
        <f>IF(U2="wip",P2,"")</f>
      </c>
      <c r="Y2" s="15">
        <f>IF(U2="rdy2vote",P2,"")</f>
      </c>
      <c r="Z2" s="15">
        <f>IF(U2="oos",P2,"")</f>
      </c>
      <c r="AB2" s="15">
        <f>IF(OR(U2="rdy2vote",U2="wip"),J2,"")</f>
      </c>
    </row>
    <row r="3" spans="1:28" ht="38.25">
      <c r="A3" s="76">
        <v>16972900023</v>
      </c>
      <c r="B3" s="76">
        <v>2</v>
      </c>
      <c r="C3" s="90" t="s">
        <v>232</v>
      </c>
      <c r="D3" s="90" t="s">
        <v>233</v>
      </c>
      <c r="E3" s="76" t="s">
        <v>27</v>
      </c>
      <c r="F3" s="76" t="s">
        <v>109</v>
      </c>
      <c r="G3" s="76">
        <v>0</v>
      </c>
      <c r="H3" s="76">
        <v>3</v>
      </c>
      <c r="I3" s="76"/>
      <c r="J3" s="76" t="s">
        <v>817</v>
      </c>
      <c r="K3" s="91" t="s">
        <v>967</v>
      </c>
      <c r="L3" s="42" t="s">
        <v>968</v>
      </c>
      <c r="M3" s="42" t="s">
        <v>777</v>
      </c>
      <c r="N3" s="82" t="s">
        <v>1251</v>
      </c>
      <c r="O3" s="78"/>
      <c r="P3" s="76" t="s">
        <v>27</v>
      </c>
      <c r="Q3" s="76" t="s">
        <v>95</v>
      </c>
      <c r="T3" s="43" t="str">
        <f aca="true" t="shared" si="0" ref="T3:T66">IF(E3="Editorial",N3,"")</f>
        <v>Accepted</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25.5">
      <c r="A4" s="76">
        <v>16973000023</v>
      </c>
      <c r="B4" s="76">
        <v>3</v>
      </c>
      <c r="C4" s="90" t="s">
        <v>232</v>
      </c>
      <c r="D4" s="90" t="s">
        <v>233</v>
      </c>
      <c r="E4" s="76" t="s">
        <v>27</v>
      </c>
      <c r="F4" s="76" t="s">
        <v>109</v>
      </c>
      <c r="G4" s="76">
        <v>0</v>
      </c>
      <c r="H4" s="76">
        <v>24</v>
      </c>
      <c r="I4" s="76"/>
      <c r="J4" s="76" t="s">
        <v>817</v>
      </c>
      <c r="K4" s="91" t="s">
        <v>969</v>
      </c>
      <c r="L4" s="42" t="s">
        <v>970</v>
      </c>
      <c r="M4" s="42" t="s">
        <v>1256</v>
      </c>
      <c r="N4" s="82" t="s">
        <v>1252</v>
      </c>
      <c r="O4" s="78"/>
      <c r="P4" s="76" t="s">
        <v>27</v>
      </c>
      <c r="Q4" s="76" t="s">
        <v>95</v>
      </c>
      <c r="T4" s="43" t="str">
        <f t="shared" si="0"/>
        <v>Rejected</v>
      </c>
      <c r="U4" s="43">
        <f t="shared" si="1"/>
      </c>
      <c r="V4" s="43">
        <f t="shared" si="2"/>
      </c>
      <c r="W4" s="43">
        <f t="shared" si="3"/>
      </c>
      <c r="X4" s="15">
        <f t="shared" si="4"/>
      </c>
      <c r="Y4" s="15">
        <f t="shared" si="5"/>
      </c>
      <c r="Z4" s="15">
        <f t="shared" si="6"/>
      </c>
      <c r="AB4" s="15">
        <f t="shared" si="7"/>
      </c>
    </row>
    <row r="5" spans="1:28" ht="12.75">
      <c r="A5" s="76">
        <v>16965200023</v>
      </c>
      <c r="B5" s="76">
        <v>4</v>
      </c>
      <c r="C5" s="90" t="s">
        <v>125</v>
      </c>
      <c r="D5" s="90" t="s">
        <v>126</v>
      </c>
      <c r="E5" s="76" t="s">
        <v>27</v>
      </c>
      <c r="F5" s="76" t="s">
        <v>114</v>
      </c>
      <c r="G5" s="76" t="s">
        <v>971</v>
      </c>
      <c r="H5" s="76">
        <v>30</v>
      </c>
      <c r="I5" s="76"/>
      <c r="J5" s="76" t="s">
        <v>817</v>
      </c>
      <c r="K5" s="91" t="s">
        <v>972</v>
      </c>
      <c r="L5" s="42" t="s">
        <v>973</v>
      </c>
      <c r="M5" s="42" t="s">
        <v>777</v>
      </c>
      <c r="N5" s="82" t="s">
        <v>1251</v>
      </c>
      <c r="O5" s="78"/>
      <c r="P5" s="76" t="s">
        <v>27</v>
      </c>
      <c r="Q5" s="76" t="s">
        <v>95</v>
      </c>
      <c r="T5" s="43" t="str">
        <f t="shared" si="0"/>
        <v>Accepted</v>
      </c>
      <c r="U5" s="43">
        <f t="shared" si="1"/>
      </c>
      <c r="V5" s="43">
        <f t="shared" si="2"/>
      </c>
      <c r="W5" s="43">
        <f t="shared" si="3"/>
      </c>
      <c r="X5" s="15">
        <f t="shared" si="4"/>
      </c>
      <c r="Y5" s="15">
        <f t="shared" si="5"/>
      </c>
      <c r="Z5" s="15">
        <f t="shared" si="6"/>
      </c>
      <c r="AB5" s="15">
        <f t="shared" si="7"/>
      </c>
    </row>
    <row r="6" spans="1:28" ht="25.5">
      <c r="A6" s="76">
        <v>16973200023</v>
      </c>
      <c r="B6" s="76">
        <v>5</v>
      </c>
      <c r="C6" s="90" t="s">
        <v>232</v>
      </c>
      <c r="D6" s="90" t="s">
        <v>233</v>
      </c>
      <c r="E6" s="76" t="s">
        <v>27</v>
      </c>
      <c r="F6" s="76" t="s">
        <v>974</v>
      </c>
      <c r="G6" s="76">
        <v>0</v>
      </c>
      <c r="H6" s="76">
        <v>13</v>
      </c>
      <c r="I6" s="76"/>
      <c r="J6" s="17" t="s">
        <v>817</v>
      </c>
      <c r="K6" s="91" t="s">
        <v>975</v>
      </c>
      <c r="L6" s="42" t="s">
        <v>970</v>
      </c>
      <c r="M6" s="42" t="s">
        <v>1257</v>
      </c>
      <c r="N6" s="82" t="s">
        <v>1249</v>
      </c>
      <c r="O6" s="78"/>
      <c r="P6" s="76" t="s">
        <v>27</v>
      </c>
      <c r="Q6" s="76" t="s">
        <v>95</v>
      </c>
      <c r="T6" s="43" t="str">
        <f t="shared" si="0"/>
        <v>Revised</v>
      </c>
      <c r="U6" s="43">
        <f t="shared" si="1"/>
      </c>
      <c r="V6" s="43">
        <f t="shared" si="2"/>
      </c>
      <c r="W6" s="43">
        <f t="shared" si="3"/>
      </c>
      <c r="X6" s="15">
        <f t="shared" si="4"/>
      </c>
      <c r="Y6" s="15">
        <f t="shared" si="5"/>
      </c>
      <c r="Z6" s="15">
        <f t="shared" si="6"/>
      </c>
      <c r="AB6" s="15">
        <f t="shared" si="7"/>
      </c>
    </row>
    <row r="7" spans="1:28" ht="51">
      <c r="A7" s="76">
        <v>16972800023</v>
      </c>
      <c r="B7" s="76">
        <v>6</v>
      </c>
      <c r="C7" s="90" t="s">
        <v>232</v>
      </c>
      <c r="D7" s="90" t="s">
        <v>233</v>
      </c>
      <c r="E7" s="76" t="s">
        <v>27</v>
      </c>
      <c r="F7" s="76" t="s">
        <v>120</v>
      </c>
      <c r="G7" s="76">
        <v>0</v>
      </c>
      <c r="H7" s="76">
        <v>1</v>
      </c>
      <c r="I7" s="76"/>
      <c r="J7" s="76" t="s">
        <v>817</v>
      </c>
      <c r="K7" s="91" t="s">
        <v>976</v>
      </c>
      <c r="L7" s="42" t="s">
        <v>977</v>
      </c>
      <c r="M7" s="42" t="s">
        <v>1259</v>
      </c>
      <c r="N7" s="82" t="s">
        <v>1249</v>
      </c>
      <c r="O7" s="17"/>
      <c r="P7" s="76" t="s">
        <v>27</v>
      </c>
      <c r="Q7" s="76" t="s">
        <v>95</v>
      </c>
      <c r="T7" s="43" t="str">
        <f t="shared" si="0"/>
        <v>Revised</v>
      </c>
      <c r="U7" s="43">
        <f t="shared" si="1"/>
      </c>
      <c r="V7" s="43">
        <f t="shared" si="2"/>
      </c>
      <c r="W7" s="43">
        <f t="shared" si="3"/>
      </c>
      <c r="X7" s="15">
        <f t="shared" si="4"/>
      </c>
      <c r="Y7" s="15">
        <f t="shared" si="5"/>
      </c>
      <c r="Z7" s="15">
        <f t="shared" si="6"/>
      </c>
      <c r="AB7" s="15">
        <f t="shared" si="7"/>
      </c>
    </row>
    <row r="8" spans="1:28" ht="38.25">
      <c r="A8" s="76">
        <v>16965300023</v>
      </c>
      <c r="B8" s="76">
        <v>7</v>
      </c>
      <c r="C8" s="90" t="s">
        <v>125</v>
      </c>
      <c r="D8" s="90" t="s">
        <v>126</v>
      </c>
      <c r="E8" s="76" t="s">
        <v>27</v>
      </c>
      <c r="F8" s="76" t="s">
        <v>120</v>
      </c>
      <c r="G8" s="76" t="s">
        <v>971</v>
      </c>
      <c r="H8" s="76">
        <v>2</v>
      </c>
      <c r="I8" s="76"/>
      <c r="J8" s="76" t="s">
        <v>817</v>
      </c>
      <c r="K8" s="91" t="s">
        <v>978</v>
      </c>
      <c r="L8" s="42" t="s">
        <v>979</v>
      </c>
      <c r="M8" s="42" t="s">
        <v>1258</v>
      </c>
      <c r="N8" s="82" t="s">
        <v>1249</v>
      </c>
      <c r="O8" s="76"/>
      <c r="P8" s="76" t="s">
        <v>27</v>
      </c>
      <c r="Q8" s="76" t="s">
        <v>95</v>
      </c>
      <c r="T8" s="43" t="str">
        <f t="shared" si="0"/>
        <v>Revised</v>
      </c>
      <c r="U8" s="43">
        <f t="shared" si="1"/>
      </c>
      <c r="V8" s="43">
        <f t="shared" si="2"/>
      </c>
      <c r="W8" s="43">
        <f t="shared" si="3"/>
      </c>
      <c r="X8" s="15">
        <f t="shared" si="4"/>
      </c>
      <c r="Y8" s="15">
        <f t="shared" si="5"/>
      </c>
      <c r="Z8" s="15">
        <f t="shared" si="6"/>
      </c>
      <c r="AB8" s="15">
        <f t="shared" si="7"/>
      </c>
    </row>
    <row r="9" spans="1:28" ht="25.5">
      <c r="A9" s="76">
        <v>16973100023</v>
      </c>
      <c r="B9" s="76">
        <v>8</v>
      </c>
      <c r="C9" s="90" t="s">
        <v>232</v>
      </c>
      <c r="D9" s="90" t="s">
        <v>233</v>
      </c>
      <c r="E9" s="76" t="s">
        <v>27</v>
      </c>
      <c r="F9" s="76" t="s">
        <v>33</v>
      </c>
      <c r="G9" s="76">
        <v>0</v>
      </c>
      <c r="H9" s="76">
        <v>1</v>
      </c>
      <c r="I9" s="76"/>
      <c r="J9" s="76" t="s">
        <v>817</v>
      </c>
      <c r="K9" s="91" t="s">
        <v>980</v>
      </c>
      <c r="L9" s="42" t="s">
        <v>970</v>
      </c>
      <c r="M9" s="42" t="s">
        <v>1257</v>
      </c>
      <c r="N9" s="82" t="s">
        <v>1249</v>
      </c>
      <c r="O9" s="17"/>
      <c r="P9" s="76" t="s">
        <v>27</v>
      </c>
      <c r="Q9" s="76" t="s">
        <v>95</v>
      </c>
      <c r="T9" s="43" t="str">
        <f t="shared" si="0"/>
        <v>Revised</v>
      </c>
      <c r="U9" s="43">
        <f t="shared" si="1"/>
      </c>
      <c r="V9" s="43">
        <f t="shared" si="2"/>
      </c>
      <c r="W9" s="43">
        <f t="shared" si="3"/>
      </c>
      <c r="X9" s="15">
        <f t="shared" si="4"/>
      </c>
      <c r="Y9" s="15">
        <f t="shared" si="5"/>
      </c>
      <c r="Z9" s="15">
        <f t="shared" si="6"/>
      </c>
      <c r="AB9" s="15">
        <f t="shared" si="7"/>
      </c>
    </row>
    <row r="10" spans="1:28" ht="12.75">
      <c r="A10" s="76">
        <v>16973900023</v>
      </c>
      <c r="B10" s="76">
        <v>9</v>
      </c>
      <c r="C10" s="90" t="s">
        <v>232</v>
      </c>
      <c r="D10" s="90" t="s">
        <v>233</v>
      </c>
      <c r="E10" s="76" t="s">
        <v>27</v>
      </c>
      <c r="F10" s="76">
        <v>3</v>
      </c>
      <c r="G10" s="76">
        <v>2</v>
      </c>
      <c r="H10" s="76">
        <v>1</v>
      </c>
      <c r="I10" s="76"/>
      <c r="J10" s="76" t="s">
        <v>817</v>
      </c>
      <c r="K10" s="91" t="s">
        <v>981</v>
      </c>
      <c r="L10" s="42" t="s">
        <v>982</v>
      </c>
      <c r="M10" s="42" t="s">
        <v>777</v>
      </c>
      <c r="N10" s="82" t="s">
        <v>1251</v>
      </c>
      <c r="O10" s="77"/>
      <c r="P10" s="76" t="s">
        <v>27</v>
      </c>
      <c r="Q10" s="76" t="s">
        <v>95</v>
      </c>
      <c r="T10" s="43" t="str">
        <f t="shared" si="0"/>
        <v>Accepted</v>
      </c>
      <c r="U10" s="43">
        <f t="shared" si="1"/>
      </c>
      <c r="V10" s="43">
        <f t="shared" si="2"/>
      </c>
      <c r="W10" s="43">
        <f t="shared" si="3"/>
      </c>
      <c r="X10" s="15">
        <f t="shared" si="4"/>
      </c>
      <c r="Y10" s="15">
        <f t="shared" si="5"/>
      </c>
      <c r="Z10" s="15">
        <f t="shared" si="6"/>
      </c>
      <c r="AB10" s="15">
        <f t="shared" si="7"/>
      </c>
    </row>
    <row r="11" spans="1:28" ht="12.75">
      <c r="A11" s="76">
        <v>16965400023</v>
      </c>
      <c r="B11" s="76">
        <v>10</v>
      </c>
      <c r="C11" s="90" t="s">
        <v>125</v>
      </c>
      <c r="D11" s="90" t="s">
        <v>126</v>
      </c>
      <c r="E11" s="76" t="s">
        <v>27</v>
      </c>
      <c r="F11" s="76">
        <v>5</v>
      </c>
      <c r="G11" s="76">
        <v>3.1</v>
      </c>
      <c r="H11" s="76">
        <v>8</v>
      </c>
      <c r="I11" s="76"/>
      <c r="J11" s="76" t="s">
        <v>817</v>
      </c>
      <c r="K11" s="91" t="s">
        <v>983</v>
      </c>
      <c r="L11" s="42" t="s">
        <v>984</v>
      </c>
      <c r="M11" s="42" t="s">
        <v>777</v>
      </c>
      <c r="N11" s="82" t="s">
        <v>1251</v>
      </c>
      <c r="O11" s="17"/>
      <c r="P11" s="76" t="s">
        <v>27</v>
      </c>
      <c r="Q11" s="76" t="s">
        <v>95</v>
      </c>
      <c r="T11" s="43" t="str">
        <f t="shared" si="0"/>
        <v>Accepted</v>
      </c>
      <c r="U11" s="43">
        <f t="shared" si="1"/>
      </c>
      <c r="V11" s="43">
        <f t="shared" si="2"/>
      </c>
      <c r="W11" s="43">
        <f t="shared" si="3"/>
      </c>
      <c r="X11" s="15">
        <f t="shared" si="4"/>
      </c>
      <c r="Y11" s="15">
        <f t="shared" si="5"/>
      </c>
      <c r="Z11" s="15">
        <f t="shared" si="6"/>
      </c>
      <c r="AB11" s="15">
        <f t="shared" si="7"/>
      </c>
    </row>
    <row r="12" spans="1:28" ht="12.75">
      <c r="A12" s="76">
        <v>16973300023</v>
      </c>
      <c r="B12" s="76">
        <v>11</v>
      </c>
      <c r="C12" s="90" t="s">
        <v>232</v>
      </c>
      <c r="D12" s="90" t="s">
        <v>233</v>
      </c>
      <c r="E12" s="76" t="s">
        <v>27</v>
      </c>
      <c r="F12" s="76">
        <v>5</v>
      </c>
      <c r="G12" s="76">
        <v>3.1</v>
      </c>
      <c r="H12" s="76">
        <v>30</v>
      </c>
      <c r="I12" s="76"/>
      <c r="J12" s="76" t="s">
        <v>817</v>
      </c>
      <c r="K12" s="91" t="s">
        <v>985</v>
      </c>
      <c r="L12" s="42" t="s">
        <v>986</v>
      </c>
      <c r="M12" s="42" t="s">
        <v>1260</v>
      </c>
      <c r="N12" s="82" t="s">
        <v>1252</v>
      </c>
      <c r="O12" s="17"/>
      <c r="P12" s="76" t="s">
        <v>27</v>
      </c>
      <c r="Q12" s="76" t="s">
        <v>95</v>
      </c>
      <c r="T12" s="43" t="str">
        <f t="shared" si="0"/>
        <v>Rejected</v>
      </c>
      <c r="U12" s="43">
        <f t="shared" si="1"/>
      </c>
      <c r="V12" s="43">
        <f t="shared" si="2"/>
      </c>
      <c r="W12" s="43">
        <f t="shared" si="3"/>
      </c>
      <c r="X12" s="15">
        <f t="shared" si="4"/>
      </c>
      <c r="Y12" s="15">
        <f t="shared" si="5"/>
      </c>
      <c r="Z12" s="15">
        <f t="shared" si="6"/>
      </c>
      <c r="AB12" s="15">
        <f t="shared" si="7"/>
      </c>
    </row>
    <row r="13" spans="1:28" ht="25.5">
      <c r="A13" s="76">
        <v>16973400023</v>
      </c>
      <c r="B13" s="76">
        <v>12</v>
      </c>
      <c r="C13" s="90" t="s">
        <v>232</v>
      </c>
      <c r="D13" s="90" t="s">
        <v>233</v>
      </c>
      <c r="E13" s="76" t="s">
        <v>27</v>
      </c>
      <c r="F13" s="76">
        <v>5</v>
      </c>
      <c r="G13" s="76">
        <v>3.1</v>
      </c>
      <c r="H13" s="76">
        <v>32</v>
      </c>
      <c r="I13" s="76"/>
      <c r="J13" s="76" t="s">
        <v>817</v>
      </c>
      <c r="K13" s="91" t="s">
        <v>987</v>
      </c>
      <c r="L13" s="42" t="s">
        <v>986</v>
      </c>
      <c r="M13" s="42" t="s">
        <v>1260</v>
      </c>
      <c r="N13" s="82" t="s">
        <v>1252</v>
      </c>
      <c r="O13" s="76"/>
      <c r="P13" s="76" t="s">
        <v>27</v>
      </c>
      <c r="Q13" s="76" t="s">
        <v>95</v>
      </c>
      <c r="T13" s="43" t="str">
        <f t="shared" si="0"/>
        <v>Rejected</v>
      </c>
      <c r="U13" s="43">
        <f t="shared" si="1"/>
      </c>
      <c r="V13" s="43">
        <f t="shared" si="2"/>
      </c>
      <c r="W13" s="43">
        <f t="shared" si="3"/>
      </c>
      <c r="X13" s="15">
        <f t="shared" si="4"/>
      </c>
      <c r="Y13" s="15">
        <f t="shared" si="5"/>
      </c>
      <c r="Z13" s="15">
        <f t="shared" si="6"/>
      </c>
      <c r="AB13" s="15">
        <f t="shared" si="7"/>
      </c>
    </row>
    <row r="14" spans="1:28" ht="12.75">
      <c r="A14" s="76">
        <v>16965500023</v>
      </c>
      <c r="B14" s="76">
        <v>13</v>
      </c>
      <c r="C14" s="90" t="s">
        <v>125</v>
      </c>
      <c r="D14" s="90" t="s">
        <v>126</v>
      </c>
      <c r="E14" s="76" t="s">
        <v>27</v>
      </c>
      <c r="F14" s="76">
        <v>5</v>
      </c>
      <c r="G14" s="76">
        <v>3.1</v>
      </c>
      <c r="H14" s="76">
        <v>32</v>
      </c>
      <c r="I14" s="76"/>
      <c r="J14" s="76" t="s">
        <v>817</v>
      </c>
      <c r="K14" s="91" t="s">
        <v>988</v>
      </c>
      <c r="L14" s="42" t="s">
        <v>989</v>
      </c>
      <c r="M14" s="42" t="s">
        <v>777</v>
      </c>
      <c r="N14" s="82" t="s">
        <v>1251</v>
      </c>
      <c r="O14" s="76"/>
      <c r="P14" s="76" t="s">
        <v>27</v>
      </c>
      <c r="Q14" s="76" t="s">
        <v>95</v>
      </c>
      <c r="T14" s="43" t="str">
        <f t="shared" si="0"/>
        <v>Accepted</v>
      </c>
      <c r="U14" s="43">
        <f t="shared" si="1"/>
      </c>
      <c r="V14" s="43">
        <f t="shared" si="2"/>
      </c>
      <c r="W14" s="43">
        <f t="shared" si="3"/>
      </c>
      <c r="X14" s="15">
        <f t="shared" si="4"/>
      </c>
      <c r="Y14" s="15">
        <f t="shared" si="5"/>
      </c>
      <c r="Z14" s="15">
        <f t="shared" si="6"/>
      </c>
      <c r="AB14" s="15">
        <f t="shared" si="7"/>
      </c>
    </row>
    <row r="15" spans="1:28" ht="38.25">
      <c r="A15" s="76">
        <v>16973500023</v>
      </c>
      <c r="B15" s="76">
        <v>14</v>
      </c>
      <c r="C15" s="90" t="s">
        <v>232</v>
      </c>
      <c r="D15" s="90" t="s">
        <v>233</v>
      </c>
      <c r="E15" s="76" t="s">
        <v>27</v>
      </c>
      <c r="F15" s="76">
        <v>5</v>
      </c>
      <c r="G15" s="76">
        <v>3.2</v>
      </c>
      <c r="H15" s="76">
        <v>44</v>
      </c>
      <c r="I15" s="76"/>
      <c r="J15" s="76" t="s">
        <v>817</v>
      </c>
      <c r="K15" s="91" t="s">
        <v>990</v>
      </c>
      <c r="L15" s="42" t="s">
        <v>991</v>
      </c>
      <c r="M15" s="42" t="s">
        <v>1261</v>
      </c>
      <c r="N15" s="82" t="s">
        <v>1252</v>
      </c>
      <c r="O15" s="77"/>
      <c r="P15" s="76" t="s">
        <v>27</v>
      </c>
      <c r="Q15" s="76" t="s">
        <v>95</v>
      </c>
      <c r="T15" s="43" t="str">
        <f t="shared" si="0"/>
        <v>Rejected</v>
      </c>
      <c r="U15" s="43">
        <f t="shared" si="1"/>
      </c>
      <c r="V15" s="43">
        <f t="shared" si="2"/>
      </c>
      <c r="W15" s="43">
        <f t="shared" si="3"/>
      </c>
      <c r="X15" s="15">
        <f t="shared" si="4"/>
      </c>
      <c r="Y15" s="15">
        <f t="shared" si="5"/>
      </c>
      <c r="Z15" s="15">
        <f t="shared" si="6"/>
      </c>
      <c r="AB15" s="15">
        <f t="shared" si="7"/>
      </c>
    </row>
    <row r="16" spans="1:28" ht="38.25">
      <c r="A16" s="76">
        <v>16973600023</v>
      </c>
      <c r="B16" s="76">
        <v>15</v>
      </c>
      <c r="C16" s="90" t="s">
        <v>232</v>
      </c>
      <c r="D16" s="90" t="s">
        <v>233</v>
      </c>
      <c r="E16" s="76" t="s">
        <v>27</v>
      </c>
      <c r="F16" s="76">
        <v>5</v>
      </c>
      <c r="G16" s="76">
        <v>3.2</v>
      </c>
      <c r="H16" s="76">
        <v>45</v>
      </c>
      <c r="I16" s="76"/>
      <c r="J16" s="76" t="s">
        <v>817</v>
      </c>
      <c r="K16" s="91" t="s">
        <v>992</v>
      </c>
      <c r="L16" s="42" t="s">
        <v>993</v>
      </c>
      <c r="M16" s="42" t="s">
        <v>1261</v>
      </c>
      <c r="N16" s="82" t="s">
        <v>1252</v>
      </c>
      <c r="O16" s="77"/>
      <c r="P16" s="76" t="s">
        <v>27</v>
      </c>
      <c r="Q16" s="76" t="s">
        <v>95</v>
      </c>
      <c r="T16" s="43" t="str">
        <f t="shared" si="0"/>
        <v>Rejected</v>
      </c>
      <c r="U16" s="43">
        <f t="shared" si="1"/>
      </c>
      <c r="V16" s="43">
        <f t="shared" si="2"/>
      </c>
      <c r="W16" s="43">
        <f t="shared" si="3"/>
      </c>
      <c r="X16" s="15">
        <f t="shared" si="4"/>
      </c>
      <c r="Y16" s="15">
        <f t="shared" si="5"/>
      </c>
      <c r="Z16" s="15">
        <f t="shared" si="6"/>
      </c>
      <c r="AB16" s="15">
        <f t="shared" si="7"/>
      </c>
    </row>
    <row r="17" spans="1:28" ht="25.5">
      <c r="A17" s="76">
        <v>16973700023</v>
      </c>
      <c r="B17" s="76">
        <v>16</v>
      </c>
      <c r="C17" s="90" t="s">
        <v>232</v>
      </c>
      <c r="D17" s="90" t="s">
        <v>233</v>
      </c>
      <c r="E17" s="76" t="s">
        <v>27</v>
      </c>
      <c r="F17" s="76">
        <v>9</v>
      </c>
      <c r="G17" s="76" t="s">
        <v>994</v>
      </c>
      <c r="H17" s="76">
        <v>17</v>
      </c>
      <c r="I17" s="76"/>
      <c r="J17" s="17" t="s">
        <v>817</v>
      </c>
      <c r="K17" s="91" t="s">
        <v>995</v>
      </c>
      <c r="L17" s="42" t="s">
        <v>996</v>
      </c>
      <c r="M17" s="42" t="s">
        <v>777</v>
      </c>
      <c r="N17" s="82" t="s">
        <v>1251</v>
      </c>
      <c r="O17" s="76"/>
      <c r="P17" s="76" t="s">
        <v>27</v>
      </c>
      <c r="Q17" s="76" t="s">
        <v>95</v>
      </c>
      <c r="T17" s="43" t="str">
        <f t="shared" si="0"/>
        <v>Accepted</v>
      </c>
      <c r="U17" s="43">
        <f t="shared" si="1"/>
      </c>
      <c r="V17" s="43">
        <f t="shared" si="2"/>
      </c>
      <c r="W17" s="43">
        <f t="shared" si="3"/>
      </c>
      <c r="X17" s="15">
        <f t="shared" si="4"/>
      </c>
      <c r="Y17" s="15">
        <f t="shared" si="5"/>
      </c>
      <c r="Z17" s="15">
        <f t="shared" si="6"/>
      </c>
      <c r="AB17" s="15">
        <f t="shared" si="7"/>
      </c>
    </row>
    <row r="18" spans="1:28" ht="25.5">
      <c r="A18" s="76">
        <v>16972200023</v>
      </c>
      <c r="B18" s="76">
        <v>17</v>
      </c>
      <c r="C18" s="90" t="s">
        <v>101</v>
      </c>
      <c r="D18" s="90" t="s">
        <v>102</v>
      </c>
      <c r="E18" s="76" t="s">
        <v>27</v>
      </c>
      <c r="F18" s="76">
        <v>10</v>
      </c>
      <c r="I18" s="76"/>
      <c r="J18" s="76" t="s">
        <v>817</v>
      </c>
      <c r="K18" s="91" t="s">
        <v>997</v>
      </c>
      <c r="L18" s="42" t="s">
        <v>998</v>
      </c>
      <c r="M18" s="42" t="s">
        <v>1262</v>
      </c>
      <c r="N18" s="82" t="s">
        <v>1249</v>
      </c>
      <c r="O18" s="76"/>
      <c r="P18" s="76" t="s">
        <v>27</v>
      </c>
      <c r="Q18" s="76" t="s">
        <v>95</v>
      </c>
      <c r="T18" s="43" t="str">
        <f t="shared" si="0"/>
        <v>Revised</v>
      </c>
      <c r="U18" s="43">
        <f t="shared" si="1"/>
      </c>
      <c r="V18" s="43">
        <f t="shared" si="2"/>
      </c>
      <c r="W18" s="43">
        <f t="shared" si="3"/>
      </c>
      <c r="X18" s="15">
        <f t="shared" si="4"/>
      </c>
      <c r="Y18" s="15">
        <f t="shared" si="5"/>
      </c>
      <c r="Z18" s="15">
        <f t="shared" si="6"/>
      </c>
      <c r="AB18" s="15">
        <f t="shared" si="7"/>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M19" s="42" t="s">
        <v>777</v>
      </c>
      <c r="N19" s="82" t="s">
        <v>1251</v>
      </c>
      <c r="O19" s="76"/>
      <c r="P19" s="76" t="s">
        <v>27</v>
      </c>
      <c r="Q19" s="76" t="s">
        <v>95</v>
      </c>
      <c r="T19" s="43" t="str">
        <f t="shared" si="0"/>
        <v>Accepted</v>
      </c>
      <c r="U19" s="43">
        <f t="shared" si="1"/>
      </c>
      <c r="V19" s="43">
        <f t="shared" si="2"/>
      </c>
      <c r="W19" s="43">
        <f t="shared" si="3"/>
      </c>
      <c r="X19" s="15">
        <f t="shared" si="4"/>
      </c>
      <c r="Y19" s="15">
        <f t="shared" si="5"/>
      </c>
      <c r="Z19" s="15">
        <f t="shared" si="6"/>
      </c>
      <c r="AB19" s="15">
        <f t="shared" si="7"/>
      </c>
    </row>
    <row r="20" spans="1:28" ht="63.75">
      <c r="A20" s="76">
        <v>16962600023</v>
      </c>
      <c r="B20" s="76">
        <v>19</v>
      </c>
      <c r="C20" s="90" t="s">
        <v>245</v>
      </c>
      <c r="D20" s="90" t="s">
        <v>102</v>
      </c>
      <c r="E20" s="76" t="s">
        <v>27</v>
      </c>
      <c r="F20" s="76">
        <v>11</v>
      </c>
      <c r="G20" s="76" t="s">
        <v>246</v>
      </c>
      <c r="H20" s="76">
        <v>33</v>
      </c>
      <c r="I20" s="76"/>
      <c r="J20" s="76" t="s">
        <v>817</v>
      </c>
      <c r="K20" s="91" t="s">
        <v>1001</v>
      </c>
      <c r="L20" s="42" t="s">
        <v>1002</v>
      </c>
      <c r="M20" s="42" t="s">
        <v>1244</v>
      </c>
      <c r="N20" s="82" t="s">
        <v>1249</v>
      </c>
      <c r="O20" s="76"/>
      <c r="P20" s="76" t="s">
        <v>27</v>
      </c>
      <c r="Q20" s="76" t="s">
        <v>95</v>
      </c>
      <c r="T20" s="43" t="str">
        <f t="shared" si="0"/>
        <v>Revised</v>
      </c>
      <c r="U20" s="43">
        <f t="shared" si="1"/>
      </c>
      <c r="V20" s="43">
        <f t="shared" si="2"/>
      </c>
      <c r="W20" s="43">
        <f t="shared" si="3"/>
      </c>
      <c r="X20" s="15">
        <f t="shared" si="4"/>
      </c>
      <c r="Y20" s="15">
        <f t="shared" si="5"/>
      </c>
      <c r="Z20" s="15">
        <f t="shared" si="6"/>
      </c>
      <c r="AB20" s="15">
        <f t="shared" si="7"/>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M21" s="42" t="s">
        <v>1255</v>
      </c>
      <c r="N21" s="82" t="s">
        <v>1249</v>
      </c>
      <c r="O21" s="76"/>
      <c r="P21" s="76" t="s">
        <v>27</v>
      </c>
      <c r="Q21" s="76" t="s">
        <v>95</v>
      </c>
      <c r="T21" s="43" t="str">
        <f t="shared" si="0"/>
        <v>Revised</v>
      </c>
      <c r="U21" s="43">
        <f t="shared" si="1"/>
      </c>
      <c r="V21" s="43">
        <f t="shared" si="2"/>
      </c>
      <c r="W21" s="43">
        <f t="shared" si="3"/>
      </c>
      <c r="X21" s="15">
        <f t="shared" si="4"/>
      </c>
      <c r="Y21" s="15">
        <f t="shared" si="5"/>
      </c>
      <c r="Z21" s="15">
        <f t="shared" si="6"/>
      </c>
      <c r="AB21" s="15">
        <f t="shared" si="7"/>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O22" s="76"/>
      <c r="P22" s="76" t="s">
        <v>795</v>
      </c>
      <c r="Q22" s="76" t="s">
        <v>95</v>
      </c>
      <c r="T22" s="43">
        <f t="shared" si="0"/>
      </c>
      <c r="U22" s="43">
        <f t="shared" si="1"/>
        <v>0</v>
      </c>
      <c r="V22" s="43">
        <f t="shared" si="2"/>
      </c>
      <c r="W22" s="43" t="str">
        <f t="shared" si="3"/>
        <v>Unassigned</v>
      </c>
      <c r="X22" s="15">
        <f t="shared" si="4"/>
      </c>
      <c r="Y22" s="15">
        <f t="shared" si="5"/>
      </c>
      <c r="Z22" s="15">
        <f t="shared" si="6"/>
      </c>
      <c r="AB22" s="15">
        <f t="shared" si="7"/>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M23" s="42" t="s">
        <v>777</v>
      </c>
      <c r="N23" s="82" t="s">
        <v>1251</v>
      </c>
      <c r="O23" s="76"/>
      <c r="P23" s="76" t="s">
        <v>27</v>
      </c>
      <c r="Q23" s="76" t="s">
        <v>95</v>
      </c>
      <c r="T23" s="43" t="str">
        <f t="shared" si="0"/>
        <v>Accepted</v>
      </c>
      <c r="U23" s="43">
        <f t="shared" si="1"/>
      </c>
      <c r="V23" s="43">
        <f t="shared" si="2"/>
      </c>
      <c r="W23" s="43">
        <f t="shared" si="3"/>
      </c>
      <c r="X23" s="15">
        <f t="shared" si="4"/>
      </c>
      <c r="Y23" s="15">
        <f t="shared" si="5"/>
      </c>
      <c r="Z23" s="15">
        <f t="shared" si="6"/>
      </c>
      <c r="AB23" s="15">
        <f t="shared" si="7"/>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M24" s="42" t="s">
        <v>777</v>
      </c>
      <c r="N24" s="82" t="s">
        <v>1251</v>
      </c>
      <c r="O24" s="76"/>
      <c r="P24" s="76" t="s">
        <v>27</v>
      </c>
      <c r="Q24" s="76" t="s">
        <v>95</v>
      </c>
      <c r="T24" s="43" t="str">
        <f t="shared" si="0"/>
        <v>Accepted</v>
      </c>
      <c r="U24" s="43">
        <f t="shared" si="1"/>
      </c>
      <c r="V24" s="43">
        <f t="shared" si="2"/>
      </c>
      <c r="W24" s="43">
        <f t="shared" si="3"/>
      </c>
      <c r="X24" s="15">
        <f t="shared" si="4"/>
      </c>
      <c r="Y24" s="15">
        <f t="shared" si="5"/>
      </c>
      <c r="Z24" s="15">
        <f t="shared" si="6"/>
      </c>
      <c r="AB24" s="15">
        <f t="shared" si="7"/>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M25" s="42" t="s">
        <v>777</v>
      </c>
      <c r="N25" s="82" t="s">
        <v>1251</v>
      </c>
      <c r="O25" s="76"/>
      <c r="P25" s="76" t="s">
        <v>27</v>
      </c>
      <c r="Q25" s="76" t="s">
        <v>95</v>
      </c>
      <c r="T25" s="43" t="str">
        <f t="shared" si="0"/>
        <v>Accepted</v>
      </c>
      <c r="U25" s="43">
        <f t="shared" si="1"/>
      </c>
      <c r="V25" s="43">
        <f t="shared" si="2"/>
      </c>
      <c r="W25" s="43">
        <f t="shared" si="3"/>
      </c>
      <c r="X25" s="15">
        <f t="shared" si="4"/>
      </c>
      <c r="Y25" s="15">
        <f t="shared" si="5"/>
      </c>
      <c r="Z25" s="15">
        <f t="shared" si="6"/>
      </c>
      <c r="AB25" s="15">
        <f t="shared" si="7"/>
      </c>
    </row>
    <row r="26" spans="1:28" ht="63.75">
      <c r="A26" s="76">
        <v>16937700023</v>
      </c>
      <c r="B26" s="76">
        <v>25</v>
      </c>
      <c r="C26" s="90" t="s">
        <v>174</v>
      </c>
      <c r="D26" s="90" t="s">
        <v>175</v>
      </c>
      <c r="E26" s="76" t="s">
        <v>72</v>
      </c>
      <c r="F26" s="76">
        <v>14</v>
      </c>
      <c r="G26" s="76" t="s">
        <v>283</v>
      </c>
      <c r="H26" s="76">
        <v>42</v>
      </c>
      <c r="I26" s="76"/>
      <c r="J26" s="76" t="s">
        <v>824</v>
      </c>
      <c r="K26" s="91" t="s">
        <v>1012</v>
      </c>
      <c r="L26" s="42" t="s">
        <v>1013</v>
      </c>
      <c r="O26" s="77"/>
      <c r="P26" s="76" t="s">
        <v>795</v>
      </c>
      <c r="Q26" s="76" t="s">
        <v>18</v>
      </c>
      <c r="T26" s="43">
        <f t="shared" si="0"/>
      </c>
      <c r="U26" s="43">
        <f t="shared" si="1"/>
        <v>0</v>
      </c>
      <c r="V26" s="43">
        <f t="shared" si="2"/>
      </c>
      <c r="W26" s="43" t="str">
        <f t="shared" si="3"/>
        <v>Unassigned</v>
      </c>
      <c r="X26" s="15">
        <f t="shared" si="4"/>
      </c>
      <c r="Y26" s="15">
        <f t="shared" si="5"/>
      </c>
      <c r="Z26" s="15">
        <f t="shared" si="6"/>
      </c>
      <c r="AB26" s="15">
        <f t="shared" si="7"/>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P27" s="76" t="s">
        <v>795</v>
      </c>
      <c r="Q27" s="76" t="s">
        <v>18</v>
      </c>
      <c r="T27" s="43">
        <f t="shared" si="0"/>
      </c>
      <c r="U27" s="43">
        <f t="shared" si="1"/>
        <v>0</v>
      </c>
      <c r="V27" s="43">
        <f t="shared" si="2"/>
      </c>
      <c r="W27" s="43" t="str">
        <f t="shared" si="3"/>
        <v>Unassigned</v>
      </c>
      <c r="X27" s="15">
        <f t="shared" si="4"/>
      </c>
      <c r="Y27" s="15">
        <f t="shared" si="5"/>
      </c>
      <c r="Z27" s="15">
        <f t="shared" si="6"/>
      </c>
      <c r="AB27" s="15">
        <f t="shared" si="7"/>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M28" s="42" t="s">
        <v>777</v>
      </c>
      <c r="N28" s="82" t="s">
        <v>1251</v>
      </c>
      <c r="P28" s="76" t="s">
        <v>27</v>
      </c>
      <c r="Q28" s="76" t="s">
        <v>95</v>
      </c>
      <c r="T28" s="43" t="str">
        <f t="shared" si="0"/>
        <v>Accepted</v>
      </c>
      <c r="U28" s="43">
        <f t="shared" si="1"/>
      </c>
      <c r="V28" s="43">
        <f t="shared" si="2"/>
      </c>
      <c r="W28" s="43">
        <f t="shared" si="3"/>
      </c>
      <c r="X28" s="15">
        <f t="shared" si="4"/>
      </c>
      <c r="Y28" s="15">
        <f t="shared" si="5"/>
      </c>
      <c r="Z28" s="15">
        <f t="shared" si="6"/>
      </c>
      <c r="AB28" s="15">
        <f t="shared" si="7"/>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M29" s="42" t="s">
        <v>777</v>
      </c>
      <c r="N29" s="82" t="s">
        <v>1251</v>
      </c>
      <c r="P29" s="76" t="s">
        <v>27</v>
      </c>
      <c r="Q29" s="76" t="s">
        <v>95</v>
      </c>
      <c r="T29" s="43" t="str">
        <f t="shared" si="0"/>
        <v>Accepted</v>
      </c>
      <c r="U29" s="43">
        <f t="shared" si="1"/>
      </c>
      <c r="V29" s="43">
        <f t="shared" si="2"/>
      </c>
      <c r="W29" s="43">
        <f t="shared" si="3"/>
      </c>
      <c r="X29" s="15">
        <f t="shared" si="4"/>
      </c>
      <c r="Y29" s="15">
        <f t="shared" si="5"/>
      </c>
      <c r="Z29" s="15">
        <f t="shared" si="6"/>
      </c>
      <c r="AB29" s="15">
        <f t="shared" si="7"/>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P30" s="76" t="s">
        <v>795</v>
      </c>
      <c r="Q30" s="76" t="s">
        <v>18</v>
      </c>
      <c r="T30" s="43">
        <f t="shared" si="0"/>
      </c>
      <c r="U30" s="43">
        <f t="shared" si="1"/>
        <v>0</v>
      </c>
      <c r="V30" s="43">
        <f t="shared" si="2"/>
      </c>
      <c r="W30" s="43" t="str">
        <f t="shared" si="3"/>
        <v>Unassigned</v>
      </c>
      <c r="X30" s="15">
        <f t="shared" si="4"/>
      </c>
      <c r="Y30" s="15">
        <f t="shared" si="5"/>
      </c>
      <c r="Z30" s="15">
        <f t="shared" si="6"/>
      </c>
      <c r="AB30" s="15">
        <f t="shared" si="7"/>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M31" s="42" t="s">
        <v>1245</v>
      </c>
      <c r="N31" s="82" t="s">
        <v>1249</v>
      </c>
      <c r="P31" s="76" t="s">
        <v>27</v>
      </c>
      <c r="Q31" s="76" t="s">
        <v>95</v>
      </c>
      <c r="T31" s="43" t="str">
        <f t="shared" si="0"/>
        <v>Revised</v>
      </c>
      <c r="U31" s="43">
        <f t="shared" si="1"/>
      </c>
      <c r="V31" s="43">
        <f t="shared" si="2"/>
      </c>
      <c r="W31" s="43">
        <f t="shared" si="3"/>
      </c>
      <c r="X31" s="15">
        <f t="shared" si="4"/>
      </c>
      <c r="Y31" s="15">
        <f t="shared" si="5"/>
      </c>
      <c r="Z31" s="15">
        <f t="shared" si="6"/>
      </c>
      <c r="AB31" s="15">
        <f t="shared" si="7"/>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M32" s="42" t="s">
        <v>777</v>
      </c>
      <c r="N32" s="82" t="s">
        <v>1251</v>
      </c>
      <c r="P32" s="76" t="s">
        <v>27</v>
      </c>
      <c r="Q32" s="76" t="s">
        <v>95</v>
      </c>
      <c r="T32" s="43" t="str">
        <f t="shared" si="0"/>
        <v>Accepted</v>
      </c>
      <c r="U32" s="43">
        <f t="shared" si="1"/>
      </c>
      <c r="V32" s="43">
        <f t="shared" si="2"/>
      </c>
      <c r="W32" s="43">
        <f t="shared" si="3"/>
      </c>
      <c r="X32" s="15">
        <f t="shared" si="4"/>
      </c>
      <c r="Y32" s="15">
        <f t="shared" si="5"/>
      </c>
      <c r="Z32" s="15">
        <f t="shared" si="6"/>
      </c>
      <c r="AB32" s="15">
        <f t="shared" si="7"/>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M33" s="42" t="s">
        <v>777</v>
      </c>
      <c r="N33" s="82" t="s">
        <v>1251</v>
      </c>
      <c r="P33" s="76" t="s">
        <v>27</v>
      </c>
      <c r="Q33" s="76" t="s">
        <v>95</v>
      </c>
      <c r="T33" s="43" t="str">
        <f t="shared" si="0"/>
        <v>Accepted</v>
      </c>
      <c r="U33" s="43">
        <f t="shared" si="1"/>
      </c>
      <c r="V33" s="43">
        <f t="shared" si="2"/>
      </c>
      <c r="W33" s="43">
        <f t="shared" si="3"/>
      </c>
      <c r="X33" s="15">
        <f t="shared" si="4"/>
      </c>
      <c r="Y33" s="15">
        <f t="shared" si="5"/>
      </c>
      <c r="Z33" s="15">
        <f t="shared" si="6"/>
      </c>
      <c r="AB33" s="15">
        <f t="shared" si="7"/>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M34" s="42" t="s">
        <v>777</v>
      </c>
      <c r="N34" s="82" t="s">
        <v>1251</v>
      </c>
      <c r="P34" s="76" t="s">
        <v>27</v>
      </c>
      <c r="Q34" s="76" t="s">
        <v>95</v>
      </c>
      <c r="T34" s="43" t="str">
        <f t="shared" si="0"/>
        <v>Accepted</v>
      </c>
      <c r="U34" s="43">
        <f t="shared" si="1"/>
      </c>
      <c r="V34" s="43">
        <f t="shared" si="2"/>
      </c>
      <c r="W34" s="43">
        <f t="shared" si="3"/>
      </c>
      <c r="X34" s="15">
        <f t="shared" si="4"/>
      </c>
      <c r="Y34" s="15">
        <f t="shared" si="5"/>
      </c>
      <c r="Z34" s="15">
        <f t="shared" si="6"/>
      </c>
      <c r="AB34" s="15">
        <f t="shared" si="7"/>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M35" s="42" t="s">
        <v>777</v>
      </c>
      <c r="N35" s="82" t="s">
        <v>1251</v>
      </c>
      <c r="P35" s="76" t="s">
        <v>27</v>
      </c>
      <c r="Q35" s="76" t="s">
        <v>95</v>
      </c>
      <c r="T35" s="43" t="str">
        <f t="shared" si="0"/>
        <v>Accepted</v>
      </c>
      <c r="U35" s="43">
        <f t="shared" si="1"/>
      </c>
      <c r="V35" s="43">
        <f t="shared" si="2"/>
      </c>
      <c r="W35" s="43">
        <f t="shared" si="3"/>
      </c>
      <c r="X35" s="15">
        <f t="shared" si="4"/>
      </c>
      <c r="Y35" s="15">
        <f t="shared" si="5"/>
      </c>
      <c r="Z35" s="15">
        <f t="shared" si="6"/>
      </c>
      <c r="AB35" s="15">
        <f t="shared" si="7"/>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M36" s="42" t="s">
        <v>777</v>
      </c>
      <c r="N36" s="82" t="s">
        <v>1251</v>
      </c>
      <c r="P36" s="76" t="s">
        <v>27</v>
      </c>
      <c r="Q36" s="76" t="s">
        <v>95</v>
      </c>
      <c r="T36" s="43" t="str">
        <f t="shared" si="0"/>
        <v>Accepted</v>
      </c>
      <c r="U36" s="43">
        <f t="shared" si="1"/>
      </c>
      <c r="V36" s="43">
        <f t="shared" si="2"/>
      </c>
      <c r="W36" s="43">
        <f t="shared" si="3"/>
      </c>
      <c r="X36" s="15">
        <f t="shared" si="4"/>
      </c>
      <c r="Y36" s="15">
        <f t="shared" si="5"/>
      </c>
      <c r="Z36" s="15">
        <f t="shared" si="6"/>
      </c>
      <c r="AB36" s="15">
        <f t="shared" si="7"/>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M37" s="42" t="s">
        <v>777</v>
      </c>
      <c r="N37" s="82" t="s">
        <v>1251</v>
      </c>
      <c r="P37" s="76" t="s">
        <v>27</v>
      </c>
      <c r="Q37" s="76" t="s">
        <v>95</v>
      </c>
      <c r="T37" s="43" t="str">
        <f t="shared" si="0"/>
        <v>Accepted</v>
      </c>
      <c r="U37" s="43">
        <f t="shared" si="1"/>
      </c>
      <c r="V37" s="43">
        <f t="shared" si="2"/>
      </c>
      <c r="W37" s="43">
        <f t="shared" si="3"/>
      </c>
      <c r="X37" s="15">
        <f t="shared" si="4"/>
      </c>
      <c r="Y37" s="15">
        <f t="shared" si="5"/>
      </c>
      <c r="Z37" s="15">
        <f t="shared" si="6"/>
      </c>
      <c r="AB37" s="15">
        <f t="shared" si="7"/>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M38" s="42" t="s">
        <v>777</v>
      </c>
      <c r="N38" s="82" t="s">
        <v>1251</v>
      </c>
      <c r="P38" s="76" t="s">
        <v>27</v>
      </c>
      <c r="Q38" s="76" t="s">
        <v>95</v>
      </c>
      <c r="T38" s="43" t="str">
        <f t="shared" si="0"/>
        <v>Accepted</v>
      </c>
      <c r="U38" s="43">
        <f t="shared" si="1"/>
      </c>
      <c r="V38" s="43">
        <f t="shared" si="2"/>
      </c>
      <c r="W38" s="43">
        <f t="shared" si="3"/>
      </c>
      <c r="X38" s="15">
        <f t="shared" si="4"/>
      </c>
      <c r="Y38" s="15">
        <f t="shared" si="5"/>
      </c>
      <c r="Z38" s="15">
        <f t="shared" si="6"/>
      </c>
      <c r="AB38" s="15">
        <f t="shared" si="7"/>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M39" s="42" t="s">
        <v>777</v>
      </c>
      <c r="N39" s="82" t="s">
        <v>1251</v>
      </c>
      <c r="P39" s="76" t="s">
        <v>27</v>
      </c>
      <c r="Q39" s="76" t="s">
        <v>95</v>
      </c>
      <c r="T39" s="43" t="str">
        <f t="shared" si="0"/>
        <v>Accepted</v>
      </c>
      <c r="U39" s="43">
        <f t="shared" si="1"/>
      </c>
      <c r="V39" s="43">
        <f t="shared" si="2"/>
      </c>
      <c r="W39" s="43">
        <f t="shared" si="3"/>
      </c>
      <c r="X39" s="15">
        <f t="shared" si="4"/>
      </c>
      <c r="Y39" s="15">
        <f t="shared" si="5"/>
      </c>
      <c r="Z39" s="15">
        <f t="shared" si="6"/>
      </c>
      <c r="AB39" s="15">
        <f t="shared" si="7"/>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M40" s="42" t="s">
        <v>777</v>
      </c>
      <c r="N40" s="82" t="s">
        <v>1251</v>
      </c>
      <c r="P40" s="76" t="s">
        <v>27</v>
      </c>
      <c r="Q40" s="76" t="s">
        <v>95</v>
      </c>
      <c r="T40" s="43" t="str">
        <f t="shared" si="0"/>
        <v>Accepted</v>
      </c>
      <c r="U40" s="43">
        <f t="shared" si="1"/>
      </c>
      <c r="V40" s="43">
        <f t="shared" si="2"/>
      </c>
      <c r="W40" s="43">
        <f t="shared" si="3"/>
      </c>
      <c r="X40" s="15">
        <f t="shared" si="4"/>
      </c>
      <c r="Y40" s="15">
        <f t="shared" si="5"/>
      </c>
      <c r="Z40" s="15">
        <f t="shared" si="6"/>
      </c>
      <c r="AB40" s="15">
        <f t="shared" si="7"/>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M41" s="42" t="s">
        <v>777</v>
      </c>
      <c r="N41" s="82" t="s">
        <v>1251</v>
      </c>
      <c r="P41" s="76" t="s">
        <v>27</v>
      </c>
      <c r="Q41" s="76" t="s">
        <v>95</v>
      </c>
      <c r="T41" s="43" t="str">
        <f t="shared" si="0"/>
        <v>Accepted</v>
      </c>
      <c r="U41" s="43">
        <f t="shared" si="1"/>
      </c>
      <c r="V41" s="43">
        <f t="shared" si="2"/>
      </c>
      <c r="W41" s="43">
        <f t="shared" si="3"/>
      </c>
      <c r="X41" s="15">
        <f t="shared" si="4"/>
      </c>
      <c r="Y41" s="15">
        <f t="shared" si="5"/>
      </c>
      <c r="Z41" s="15">
        <f t="shared" si="6"/>
      </c>
      <c r="AB41" s="15">
        <f t="shared" si="7"/>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P42" s="76" t="s">
        <v>795</v>
      </c>
      <c r="Q42" s="76" t="s">
        <v>95</v>
      </c>
      <c r="T42" s="43">
        <f t="shared" si="0"/>
      </c>
      <c r="U42" s="43">
        <f t="shared" si="1"/>
        <v>0</v>
      </c>
      <c r="V42" s="43">
        <f t="shared" si="2"/>
      </c>
      <c r="W42" s="43" t="str">
        <f t="shared" si="3"/>
        <v>Unassigned</v>
      </c>
      <c r="X42" s="15">
        <f t="shared" si="4"/>
      </c>
      <c r="Y42" s="15">
        <f t="shared" si="5"/>
      </c>
      <c r="Z42" s="15">
        <f t="shared" si="6"/>
      </c>
      <c r="AB42" s="15">
        <f t="shared" si="7"/>
      </c>
    </row>
    <row r="43" spans="1:28" ht="51">
      <c r="A43" s="76">
        <v>16951100023</v>
      </c>
      <c r="B43" s="76">
        <v>42</v>
      </c>
      <c r="C43" s="90" t="s">
        <v>1014</v>
      </c>
      <c r="D43" s="90" t="s">
        <v>1015</v>
      </c>
      <c r="E43" s="76" t="s">
        <v>72</v>
      </c>
      <c r="F43" s="76">
        <v>22</v>
      </c>
      <c r="G43" s="76" t="s">
        <v>399</v>
      </c>
      <c r="H43" s="76">
        <v>29</v>
      </c>
      <c r="I43" s="76"/>
      <c r="J43" s="76" t="s">
        <v>801</v>
      </c>
      <c r="K43" s="91" t="s">
        <v>1035</v>
      </c>
      <c r="L43" s="42" t="s">
        <v>1036</v>
      </c>
      <c r="P43" s="76" t="s">
        <v>795</v>
      </c>
      <c r="Q43" s="76" t="s">
        <v>18</v>
      </c>
      <c r="T43" s="43">
        <f t="shared" si="0"/>
      </c>
      <c r="U43" s="43">
        <f t="shared" si="1"/>
        <v>0</v>
      </c>
      <c r="V43" s="43">
        <f t="shared" si="2"/>
      </c>
      <c r="W43" s="43" t="str">
        <f t="shared" si="3"/>
        <v>Unassigned</v>
      </c>
      <c r="X43" s="15">
        <f t="shared" si="4"/>
      </c>
      <c r="Y43" s="15">
        <f t="shared" si="5"/>
      </c>
      <c r="Z43" s="15">
        <f t="shared" si="6"/>
      </c>
      <c r="AB43" s="15">
        <f t="shared" si="7"/>
      </c>
    </row>
    <row r="44" spans="1:28" ht="25.5">
      <c r="A44" s="76">
        <v>16969100023</v>
      </c>
      <c r="B44" s="76">
        <v>43</v>
      </c>
      <c r="C44" s="90" t="s">
        <v>101</v>
      </c>
      <c r="D44" s="90" t="s">
        <v>102</v>
      </c>
      <c r="E44" s="76" t="s">
        <v>72</v>
      </c>
      <c r="F44" s="76">
        <v>23</v>
      </c>
      <c r="G44" s="76" t="s">
        <v>408</v>
      </c>
      <c r="H44" s="76">
        <v>1</v>
      </c>
      <c r="I44" s="76"/>
      <c r="J44" s="12" t="s">
        <v>802</v>
      </c>
      <c r="K44" s="91" t="s">
        <v>1037</v>
      </c>
      <c r="L44" s="42" t="s">
        <v>1038</v>
      </c>
      <c r="P44" s="76" t="s">
        <v>795</v>
      </c>
      <c r="Q44" s="76" t="s">
        <v>95</v>
      </c>
      <c r="T44" s="43">
        <f t="shared" si="0"/>
      </c>
      <c r="U44" s="43">
        <f t="shared" si="1"/>
        <v>0</v>
      </c>
      <c r="V44" s="43">
        <f t="shared" si="2"/>
      </c>
      <c r="W44" s="43" t="str">
        <f t="shared" si="3"/>
        <v>Unassigned</v>
      </c>
      <c r="X44" s="15">
        <f t="shared" si="4"/>
      </c>
      <c r="Y44" s="15">
        <f t="shared" si="5"/>
      </c>
      <c r="Z44" s="15">
        <f t="shared" si="6"/>
      </c>
      <c r="AB44" s="15">
        <f t="shared" si="7"/>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M45" s="42" t="s">
        <v>777</v>
      </c>
      <c r="N45" s="82" t="s">
        <v>1251</v>
      </c>
      <c r="P45" s="76" t="s">
        <v>27</v>
      </c>
      <c r="Q45" s="76" t="s">
        <v>95</v>
      </c>
      <c r="T45" s="43" t="str">
        <f t="shared" si="0"/>
        <v>Accepted</v>
      </c>
      <c r="U45" s="43">
        <f t="shared" si="1"/>
      </c>
      <c r="V45" s="43">
        <f t="shared" si="2"/>
      </c>
      <c r="W45" s="43">
        <f t="shared" si="3"/>
      </c>
      <c r="X45" s="15">
        <f t="shared" si="4"/>
      </c>
      <c r="Y45" s="15">
        <f t="shared" si="5"/>
      </c>
      <c r="Z45" s="15">
        <f t="shared" si="6"/>
      </c>
      <c r="AB45" s="15">
        <f t="shared" si="7"/>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P46" s="76" t="s">
        <v>795</v>
      </c>
      <c r="Q46" s="76" t="s">
        <v>18</v>
      </c>
      <c r="T46" s="43">
        <f t="shared" si="0"/>
      </c>
      <c r="U46" s="43">
        <f t="shared" si="1"/>
        <v>0</v>
      </c>
      <c r="V46" s="43">
        <f t="shared" si="2"/>
      </c>
      <c r="W46" s="43" t="str">
        <f t="shared" si="3"/>
        <v>Unassigned</v>
      </c>
      <c r="X46" s="15">
        <f t="shared" si="4"/>
      </c>
      <c r="Y46" s="15">
        <f t="shared" si="5"/>
      </c>
      <c r="Z46" s="15">
        <f t="shared" si="6"/>
      </c>
      <c r="AB46" s="15">
        <f t="shared" si="7"/>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P47" s="76" t="s">
        <v>795</v>
      </c>
      <c r="Q47" s="76" t="s">
        <v>18</v>
      </c>
      <c r="T47" s="43">
        <f t="shared" si="0"/>
      </c>
      <c r="U47" s="43">
        <f t="shared" si="1"/>
        <v>0</v>
      </c>
      <c r="V47" s="43">
        <f t="shared" si="2"/>
      </c>
      <c r="W47" s="43" t="str">
        <f t="shared" si="3"/>
        <v>Unassigned</v>
      </c>
      <c r="X47" s="15">
        <f t="shared" si="4"/>
      </c>
      <c r="Y47" s="15">
        <f t="shared" si="5"/>
      </c>
      <c r="Z47" s="15">
        <f t="shared" si="6"/>
      </c>
      <c r="AB47" s="15">
        <f t="shared" si="7"/>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P48" s="76" t="s">
        <v>795</v>
      </c>
      <c r="Q48" s="76" t="s">
        <v>18</v>
      </c>
      <c r="T48" s="43">
        <f t="shared" si="0"/>
      </c>
      <c r="U48" s="43">
        <f t="shared" si="1"/>
        <v>0</v>
      </c>
      <c r="V48" s="43">
        <f t="shared" si="2"/>
      </c>
      <c r="W48" s="43" t="str">
        <f t="shared" si="3"/>
        <v>Unassigned</v>
      </c>
      <c r="X48" s="15">
        <f t="shared" si="4"/>
      </c>
      <c r="Y48" s="15">
        <f t="shared" si="5"/>
      </c>
      <c r="Z48" s="15">
        <f t="shared" si="6"/>
      </c>
      <c r="AB48" s="15">
        <f t="shared" si="7"/>
      </c>
    </row>
    <row r="49" spans="1:28" ht="140.25">
      <c r="A49" s="76">
        <v>16978500023</v>
      </c>
      <c r="B49" s="76">
        <v>48</v>
      </c>
      <c r="C49" s="90" t="s">
        <v>232</v>
      </c>
      <c r="D49" s="90" t="s">
        <v>233</v>
      </c>
      <c r="E49" s="76" t="s">
        <v>27</v>
      </c>
      <c r="F49" s="76">
        <v>27</v>
      </c>
      <c r="G49" s="76" t="s">
        <v>421</v>
      </c>
      <c r="H49" s="76">
        <v>26</v>
      </c>
      <c r="I49" s="76"/>
      <c r="J49" s="12" t="s">
        <v>817</v>
      </c>
      <c r="K49" s="91" t="s">
        <v>1042</v>
      </c>
      <c r="L49" s="42" t="s">
        <v>1043</v>
      </c>
      <c r="M49" s="83" t="s">
        <v>1246</v>
      </c>
      <c r="N49" s="82" t="s">
        <v>1252</v>
      </c>
      <c r="P49" s="76" t="s">
        <v>27</v>
      </c>
      <c r="Q49" s="76" t="s">
        <v>95</v>
      </c>
      <c r="T49" s="43" t="str">
        <f t="shared" si="0"/>
        <v>Rejected</v>
      </c>
      <c r="U49" s="43">
        <f t="shared" si="1"/>
      </c>
      <c r="V49" s="43">
        <f t="shared" si="2"/>
      </c>
      <c r="W49" s="43">
        <f t="shared" si="3"/>
      </c>
      <c r="X49" s="15">
        <f t="shared" si="4"/>
      </c>
      <c r="Y49" s="15">
        <f t="shared" si="5"/>
      </c>
      <c r="Z49" s="15">
        <f t="shared" si="6"/>
      </c>
      <c r="AB49" s="15">
        <f t="shared" si="7"/>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P50" s="76" t="s">
        <v>795</v>
      </c>
      <c r="Q50" s="76" t="s">
        <v>95</v>
      </c>
      <c r="T50" s="43">
        <f t="shared" si="0"/>
      </c>
      <c r="U50" s="43">
        <f t="shared" si="1"/>
        <v>0</v>
      </c>
      <c r="V50" s="43">
        <f t="shared" si="2"/>
      </c>
      <c r="W50" s="43" t="str">
        <f t="shared" si="3"/>
        <v>Unassigned</v>
      </c>
      <c r="X50" s="15">
        <f t="shared" si="4"/>
      </c>
      <c r="Y50" s="15">
        <f t="shared" si="5"/>
      </c>
      <c r="Z50" s="15">
        <f t="shared" si="6"/>
      </c>
      <c r="AB50" s="15">
        <f t="shared" si="7"/>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P51" s="76" t="s">
        <v>795</v>
      </c>
      <c r="Q51" s="76" t="s">
        <v>95</v>
      </c>
      <c r="T51" s="43">
        <f t="shared" si="0"/>
      </c>
      <c r="U51" s="43">
        <f t="shared" si="1"/>
        <v>0</v>
      </c>
      <c r="V51" s="43">
        <f t="shared" si="2"/>
      </c>
      <c r="W51" s="43" t="str">
        <f t="shared" si="3"/>
        <v>Unassigned</v>
      </c>
      <c r="X51" s="15">
        <f t="shared" si="4"/>
      </c>
      <c r="Y51" s="15">
        <f t="shared" si="5"/>
      </c>
      <c r="Z51" s="15">
        <f t="shared" si="6"/>
      </c>
      <c r="AB51" s="15">
        <f t="shared" si="7"/>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M52" s="42" t="s">
        <v>777</v>
      </c>
      <c r="N52" s="82" t="s">
        <v>1251</v>
      </c>
      <c r="P52" s="76" t="s">
        <v>27</v>
      </c>
      <c r="Q52" s="76" t="s">
        <v>95</v>
      </c>
      <c r="T52" s="43" t="str">
        <f t="shared" si="0"/>
        <v>Accepted</v>
      </c>
      <c r="U52" s="43">
        <f t="shared" si="1"/>
      </c>
      <c r="V52" s="43">
        <f t="shared" si="2"/>
      </c>
      <c r="W52" s="43">
        <f t="shared" si="3"/>
      </c>
      <c r="X52" s="15">
        <f t="shared" si="4"/>
      </c>
      <c r="Y52" s="15">
        <f t="shared" si="5"/>
      </c>
      <c r="Z52" s="15">
        <f t="shared" si="6"/>
      </c>
      <c r="AB52" s="15">
        <f t="shared" si="7"/>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M53" s="42" t="s">
        <v>777</v>
      </c>
      <c r="N53" s="82" t="s">
        <v>1251</v>
      </c>
      <c r="P53" s="76" t="s">
        <v>27</v>
      </c>
      <c r="Q53" s="76" t="s">
        <v>95</v>
      </c>
      <c r="T53" s="43" t="str">
        <f t="shared" si="0"/>
        <v>Accepted</v>
      </c>
      <c r="U53" s="43">
        <f t="shared" si="1"/>
      </c>
      <c r="V53" s="43">
        <f t="shared" si="2"/>
      </c>
      <c r="W53" s="43">
        <f t="shared" si="3"/>
      </c>
      <c r="X53" s="15">
        <f t="shared" si="4"/>
      </c>
      <c r="Y53" s="15">
        <f t="shared" si="5"/>
      </c>
      <c r="Z53" s="15">
        <f t="shared" si="6"/>
      </c>
      <c r="AB53" s="15">
        <f t="shared" si="7"/>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M54" s="42" t="s">
        <v>1254</v>
      </c>
      <c r="N54" s="82" t="s">
        <v>1249</v>
      </c>
      <c r="P54" s="76" t="s">
        <v>27</v>
      </c>
      <c r="Q54" s="76" t="s">
        <v>95</v>
      </c>
      <c r="T54" s="43" t="str">
        <f t="shared" si="0"/>
        <v>Revised</v>
      </c>
      <c r="U54" s="43">
        <f t="shared" si="1"/>
      </c>
      <c r="V54" s="43">
        <f t="shared" si="2"/>
      </c>
      <c r="W54" s="43">
        <f t="shared" si="3"/>
      </c>
      <c r="X54" s="15">
        <f t="shared" si="4"/>
      </c>
      <c r="Y54" s="15">
        <f t="shared" si="5"/>
      </c>
      <c r="Z54" s="15">
        <f t="shared" si="6"/>
      </c>
      <c r="AB54" s="15">
        <f t="shared" si="7"/>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M55" s="42" t="s">
        <v>777</v>
      </c>
      <c r="N55" s="82" t="s">
        <v>1251</v>
      </c>
      <c r="P55" s="76" t="s">
        <v>27</v>
      </c>
      <c r="Q55" s="76" t="s">
        <v>95</v>
      </c>
      <c r="T55" s="43" t="str">
        <f t="shared" si="0"/>
        <v>Accepted</v>
      </c>
      <c r="U55" s="43">
        <f t="shared" si="1"/>
      </c>
      <c r="V55" s="43">
        <f t="shared" si="2"/>
      </c>
      <c r="W55" s="43">
        <f t="shared" si="3"/>
      </c>
      <c r="X55" s="15">
        <f t="shared" si="4"/>
      </c>
      <c r="Y55" s="15">
        <f t="shared" si="5"/>
      </c>
      <c r="Z55" s="15">
        <f t="shared" si="6"/>
      </c>
      <c r="AB55" s="15">
        <f t="shared" si="7"/>
      </c>
    </row>
    <row r="56" spans="1:28" ht="12.75">
      <c r="A56" s="76">
        <v>16967100023</v>
      </c>
      <c r="B56" s="76">
        <v>55</v>
      </c>
      <c r="C56" s="90" t="s">
        <v>125</v>
      </c>
      <c r="D56" s="90" t="s">
        <v>126</v>
      </c>
      <c r="E56" s="76" t="s">
        <v>27</v>
      </c>
      <c r="F56" s="76">
        <v>32</v>
      </c>
      <c r="G56" s="76" t="s">
        <v>456</v>
      </c>
      <c r="H56" s="76">
        <v>1</v>
      </c>
      <c r="I56" s="76"/>
      <c r="J56" s="76" t="s">
        <v>817</v>
      </c>
      <c r="K56" s="91" t="s">
        <v>378</v>
      </c>
      <c r="L56" s="42" t="s">
        <v>1054</v>
      </c>
      <c r="M56" s="42" t="s">
        <v>777</v>
      </c>
      <c r="N56" s="82" t="s">
        <v>1251</v>
      </c>
      <c r="P56" s="76" t="s">
        <v>27</v>
      </c>
      <c r="Q56" s="76" t="s">
        <v>95</v>
      </c>
      <c r="T56" s="43" t="str">
        <f t="shared" si="0"/>
        <v>Accepted</v>
      </c>
      <c r="U56" s="43">
        <f t="shared" si="1"/>
      </c>
      <c r="V56" s="43">
        <f t="shared" si="2"/>
      </c>
      <c r="W56" s="43">
        <f t="shared" si="3"/>
      </c>
      <c r="X56" s="15">
        <f t="shared" si="4"/>
      </c>
      <c r="Y56" s="15">
        <f t="shared" si="5"/>
      </c>
      <c r="Z56" s="15">
        <f t="shared" si="6"/>
      </c>
      <c r="AB56" s="15">
        <f t="shared" si="7"/>
      </c>
    </row>
    <row r="57" spans="1:28" ht="12.75">
      <c r="A57" s="76">
        <v>16967200023</v>
      </c>
      <c r="B57" s="76">
        <v>56</v>
      </c>
      <c r="C57" s="90" t="s">
        <v>125</v>
      </c>
      <c r="D57" s="90" t="s">
        <v>126</v>
      </c>
      <c r="E57" s="76" t="s">
        <v>27</v>
      </c>
      <c r="F57" s="76">
        <v>32</v>
      </c>
      <c r="G57" s="76" t="s">
        <v>456</v>
      </c>
      <c r="H57" s="76">
        <v>2</v>
      </c>
      <c r="I57" s="76"/>
      <c r="J57" s="76" t="s">
        <v>817</v>
      </c>
      <c r="K57" s="91" t="s">
        <v>378</v>
      </c>
      <c r="L57" s="42" t="s">
        <v>1055</v>
      </c>
      <c r="M57" s="42" t="s">
        <v>777</v>
      </c>
      <c r="N57" s="82" t="s">
        <v>1251</v>
      </c>
      <c r="P57" s="76" t="s">
        <v>27</v>
      </c>
      <c r="Q57" s="76" t="s">
        <v>95</v>
      </c>
      <c r="T57" s="43" t="str">
        <f t="shared" si="0"/>
        <v>Accepted</v>
      </c>
      <c r="U57" s="43">
        <f t="shared" si="1"/>
      </c>
      <c r="V57" s="43">
        <f t="shared" si="2"/>
      </c>
      <c r="W57" s="43">
        <f t="shared" si="3"/>
      </c>
      <c r="X57" s="15">
        <f t="shared" si="4"/>
      </c>
      <c r="Y57" s="15">
        <f t="shared" si="5"/>
      </c>
      <c r="Z57" s="15">
        <f t="shared" si="6"/>
      </c>
      <c r="AB57" s="15">
        <f t="shared" si="7"/>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M58" s="42" t="s">
        <v>777</v>
      </c>
      <c r="N58" s="82" t="s">
        <v>1251</v>
      </c>
      <c r="P58" s="76" t="s">
        <v>27</v>
      </c>
      <c r="Q58" s="76" t="s">
        <v>95</v>
      </c>
      <c r="T58" s="43" t="str">
        <f t="shared" si="0"/>
        <v>Accepted</v>
      </c>
      <c r="U58" s="43">
        <f t="shared" si="1"/>
      </c>
      <c r="V58" s="43">
        <f t="shared" si="2"/>
      </c>
      <c r="W58" s="43">
        <f t="shared" si="3"/>
      </c>
      <c r="X58" s="15">
        <f t="shared" si="4"/>
      </c>
      <c r="Y58" s="15">
        <f t="shared" si="5"/>
      </c>
      <c r="Z58" s="15">
        <f t="shared" si="6"/>
      </c>
      <c r="AB58" s="15">
        <f t="shared" si="7"/>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M59" s="42" t="s">
        <v>777</v>
      </c>
      <c r="N59" s="82" t="s">
        <v>1251</v>
      </c>
      <c r="P59" s="76" t="s">
        <v>27</v>
      </c>
      <c r="Q59" s="76" t="s">
        <v>95</v>
      </c>
      <c r="T59" s="43" t="str">
        <f t="shared" si="0"/>
        <v>Accepted</v>
      </c>
      <c r="U59" s="43">
        <f t="shared" si="1"/>
      </c>
      <c r="V59" s="43">
        <f t="shared" si="2"/>
      </c>
      <c r="W59" s="43">
        <f t="shared" si="3"/>
      </c>
      <c r="X59" s="15">
        <f t="shared" si="4"/>
      </c>
      <c r="Y59" s="15">
        <f t="shared" si="5"/>
      </c>
      <c r="Z59" s="15">
        <f t="shared" si="6"/>
      </c>
      <c r="AB59" s="15">
        <f t="shared" si="7"/>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M60" s="42" t="s">
        <v>777</v>
      </c>
      <c r="N60" s="82" t="s">
        <v>1251</v>
      </c>
      <c r="P60" s="76" t="s">
        <v>27</v>
      </c>
      <c r="Q60" s="76" t="s">
        <v>95</v>
      </c>
      <c r="T60" s="43" t="str">
        <f t="shared" si="0"/>
        <v>Accepted</v>
      </c>
      <c r="U60" s="43">
        <f t="shared" si="1"/>
      </c>
      <c r="V60" s="43">
        <f t="shared" si="2"/>
      </c>
      <c r="W60" s="43">
        <f t="shared" si="3"/>
      </c>
      <c r="X60" s="15">
        <f t="shared" si="4"/>
      </c>
      <c r="Y60" s="15">
        <f t="shared" si="5"/>
      </c>
      <c r="Z60" s="15">
        <f t="shared" si="6"/>
      </c>
      <c r="AB60" s="15">
        <f t="shared" si="7"/>
      </c>
    </row>
    <row r="61" spans="1:28" ht="127.5">
      <c r="A61" s="76">
        <v>16969600023</v>
      </c>
      <c r="B61" s="76">
        <v>60</v>
      </c>
      <c r="C61" s="90" t="s">
        <v>101</v>
      </c>
      <c r="D61" s="90" t="s">
        <v>102</v>
      </c>
      <c r="E61" s="76" t="s">
        <v>27</v>
      </c>
      <c r="F61" s="76">
        <v>32</v>
      </c>
      <c r="G61" s="76" t="s">
        <v>463</v>
      </c>
      <c r="H61" s="76">
        <v>50</v>
      </c>
      <c r="I61" s="76"/>
      <c r="J61" s="76" t="s">
        <v>817</v>
      </c>
      <c r="K61" s="91" t="s">
        <v>1061</v>
      </c>
      <c r="L61" s="42" t="s">
        <v>1062</v>
      </c>
      <c r="M61" s="42" t="s">
        <v>1253</v>
      </c>
      <c r="N61" s="82" t="s">
        <v>1249</v>
      </c>
      <c r="P61" s="76" t="s">
        <v>27</v>
      </c>
      <c r="Q61" s="76" t="s">
        <v>95</v>
      </c>
      <c r="T61" s="43" t="str">
        <f t="shared" si="0"/>
        <v>Revised</v>
      </c>
      <c r="U61" s="43">
        <f t="shared" si="1"/>
      </c>
      <c r="V61" s="43">
        <f t="shared" si="2"/>
      </c>
      <c r="W61" s="43">
        <f t="shared" si="3"/>
      </c>
      <c r="X61" s="15">
        <f t="shared" si="4"/>
      </c>
      <c r="Y61" s="15">
        <f t="shared" si="5"/>
      </c>
      <c r="Z61" s="15">
        <f t="shared" si="6"/>
      </c>
      <c r="AB61" s="15">
        <f t="shared" si="7"/>
      </c>
    </row>
    <row r="62" spans="1:28" ht="12.75">
      <c r="A62" s="76">
        <v>16967400023</v>
      </c>
      <c r="B62" s="76">
        <v>61</v>
      </c>
      <c r="C62" s="90" t="s">
        <v>125</v>
      </c>
      <c r="D62" s="90" t="s">
        <v>126</v>
      </c>
      <c r="E62" s="76" t="s">
        <v>27</v>
      </c>
      <c r="F62" s="76">
        <v>33</v>
      </c>
      <c r="G62" s="76" t="s">
        <v>463</v>
      </c>
      <c r="H62" s="76">
        <v>2</v>
      </c>
      <c r="I62" s="76"/>
      <c r="J62" s="12" t="s">
        <v>817</v>
      </c>
      <c r="K62" s="91" t="s">
        <v>378</v>
      </c>
      <c r="L62" s="42" t="s">
        <v>1063</v>
      </c>
      <c r="M62" s="42" t="s">
        <v>777</v>
      </c>
      <c r="N62" s="82" t="s">
        <v>1251</v>
      </c>
      <c r="P62" s="76" t="s">
        <v>27</v>
      </c>
      <c r="Q62" s="76" t="s">
        <v>95</v>
      </c>
      <c r="T62" s="43" t="str">
        <f t="shared" si="0"/>
        <v>Accepted</v>
      </c>
      <c r="U62" s="43">
        <f t="shared" si="1"/>
      </c>
      <c r="V62" s="43">
        <f t="shared" si="2"/>
      </c>
      <c r="W62" s="43">
        <f t="shared" si="3"/>
      </c>
      <c r="X62" s="15">
        <f t="shared" si="4"/>
      </c>
      <c r="Y62" s="15">
        <f t="shared" si="5"/>
      </c>
      <c r="Z62" s="15">
        <f t="shared" si="6"/>
      </c>
      <c r="AB62" s="15">
        <f t="shared" si="7"/>
      </c>
    </row>
    <row r="63" spans="1:28" ht="12.75">
      <c r="A63" s="76">
        <v>16967500023</v>
      </c>
      <c r="B63" s="76">
        <v>62</v>
      </c>
      <c r="C63" s="90" t="s">
        <v>125</v>
      </c>
      <c r="D63" s="90" t="s">
        <v>126</v>
      </c>
      <c r="E63" s="76" t="s">
        <v>27</v>
      </c>
      <c r="F63" s="76">
        <v>33</v>
      </c>
      <c r="G63" s="76" t="s">
        <v>463</v>
      </c>
      <c r="H63" s="76">
        <v>3</v>
      </c>
      <c r="I63" s="76"/>
      <c r="J63" s="12" t="s">
        <v>817</v>
      </c>
      <c r="K63" s="91" t="s">
        <v>378</v>
      </c>
      <c r="L63" s="42" t="s">
        <v>1064</v>
      </c>
      <c r="M63" s="42" t="s">
        <v>777</v>
      </c>
      <c r="N63" s="82" t="s">
        <v>1251</v>
      </c>
      <c r="P63" s="76" t="s">
        <v>27</v>
      </c>
      <c r="Q63" s="76" t="s">
        <v>95</v>
      </c>
      <c r="T63" s="43" t="str">
        <f t="shared" si="0"/>
        <v>Accepted</v>
      </c>
      <c r="U63" s="43">
        <f t="shared" si="1"/>
      </c>
      <c r="V63" s="43">
        <f t="shared" si="2"/>
      </c>
      <c r="W63" s="43">
        <f t="shared" si="3"/>
      </c>
      <c r="X63" s="15">
        <f t="shared" si="4"/>
      </c>
      <c r="Y63" s="15">
        <f t="shared" si="5"/>
      </c>
      <c r="Z63" s="15">
        <f t="shared" si="6"/>
      </c>
      <c r="AB63" s="15">
        <f t="shared" si="7"/>
      </c>
    </row>
    <row r="64" spans="1:28" ht="25.5">
      <c r="A64" s="76">
        <v>16969700023</v>
      </c>
      <c r="B64" s="76">
        <v>63</v>
      </c>
      <c r="C64" s="90" t="s">
        <v>101</v>
      </c>
      <c r="D64" s="90" t="s">
        <v>102</v>
      </c>
      <c r="E64" s="76" t="s">
        <v>72</v>
      </c>
      <c r="F64" s="76">
        <v>33</v>
      </c>
      <c r="G64" s="76" t="s">
        <v>463</v>
      </c>
      <c r="H64" s="76">
        <v>10</v>
      </c>
      <c r="I64" s="76"/>
      <c r="J64" s="76" t="s">
        <v>802</v>
      </c>
      <c r="K64" s="91" t="s">
        <v>1065</v>
      </c>
      <c r="L64" s="42" t="s">
        <v>1066</v>
      </c>
      <c r="P64" s="76" t="s">
        <v>795</v>
      </c>
      <c r="Q64" s="76" t="s">
        <v>95</v>
      </c>
      <c r="T64" s="43">
        <f t="shared" si="0"/>
      </c>
      <c r="U64" s="43">
        <f t="shared" si="1"/>
        <v>0</v>
      </c>
      <c r="V64" s="43">
        <f t="shared" si="2"/>
      </c>
      <c r="W64" s="43" t="str">
        <f t="shared" si="3"/>
        <v>Unassigned</v>
      </c>
      <c r="X64" s="15">
        <f t="shared" si="4"/>
      </c>
      <c r="Y64" s="15">
        <f t="shared" si="5"/>
      </c>
      <c r="Z64" s="15">
        <f t="shared" si="6"/>
      </c>
      <c r="AB64" s="15">
        <f t="shared" si="7"/>
      </c>
    </row>
    <row r="65" spans="1:28" ht="12.75">
      <c r="A65" s="76">
        <v>16969800023</v>
      </c>
      <c r="B65" s="76">
        <v>64</v>
      </c>
      <c r="C65" s="90" t="s">
        <v>101</v>
      </c>
      <c r="D65" s="90" t="s">
        <v>102</v>
      </c>
      <c r="E65" s="76" t="s">
        <v>72</v>
      </c>
      <c r="F65" s="76">
        <v>33</v>
      </c>
      <c r="G65" s="76" t="s">
        <v>463</v>
      </c>
      <c r="H65" s="76">
        <v>15</v>
      </c>
      <c r="I65" s="76"/>
      <c r="J65" s="76" t="s">
        <v>802</v>
      </c>
      <c r="K65" s="91" t="s">
        <v>1067</v>
      </c>
      <c r="L65" s="42" t="s">
        <v>1068</v>
      </c>
      <c r="P65" s="76" t="s">
        <v>795</v>
      </c>
      <c r="Q65" s="76" t="s">
        <v>95</v>
      </c>
      <c r="T65" s="43">
        <f t="shared" si="0"/>
      </c>
      <c r="U65" s="43">
        <f t="shared" si="1"/>
        <v>0</v>
      </c>
      <c r="V65" s="43">
        <f t="shared" si="2"/>
      </c>
      <c r="W65" s="43" t="str">
        <f t="shared" si="3"/>
        <v>Unassigned</v>
      </c>
      <c r="X65" s="15">
        <f t="shared" si="4"/>
      </c>
      <c r="Y65" s="15">
        <f t="shared" si="5"/>
      </c>
      <c r="Z65" s="15">
        <f t="shared" si="6"/>
      </c>
      <c r="AB65" s="15">
        <f t="shared" si="7"/>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P66" s="76" t="s">
        <v>795</v>
      </c>
      <c r="Q66" s="76" t="s">
        <v>95</v>
      </c>
      <c r="T66" s="43">
        <f t="shared" si="0"/>
      </c>
      <c r="U66" s="43">
        <f t="shared" si="1"/>
        <v>0</v>
      </c>
      <c r="V66" s="43">
        <f t="shared" si="2"/>
      </c>
      <c r="W66" s="43" t="str">
        <f t="shared" si="3"/>
        <v>Unassigned</v>
      </c>
      <c r="X66" s="15">
        <f t="shared" si="4"/>
      </c>
      <c r="Y66" s="15">
        <f t="shared" si="5"/>
      </c>
      <c r="Z66" s="15">
        <f t="shared" si="6"/>
      </c>
      <c r="AB66" s="15">
        <f t="shared" si="7"/>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M67" s="42" t="s">
        <v>777</v>
      </c>
      <c r="N67" s="82" t="s">
        <v>1251</v>
      </c>
      <c r="P67" s="76" t="s">
        <v>27</v>
      </c>
      <c r="Q67" s="76" t="s">
        <v>95</v>
      </c>
      <c r="T67" s="43" t="str">
        <f aca="true" t="shared" si="8" ref="T67:T130">IF(E67="Editorial",N67,"")</f>
        <v>Accepted</v>
      </c>
      <c r="U67" s="43">
        <f aca="true" t="shared" si="9" ref="U67:U130">IF(OR(E67="Technical",E67="General"),N67,"")</f>
      </c>
      <c r="V67" s="43">
        <f aca="true" t="shared" si="10" ref="V67:V130">IF(OR(U67="A",U67="AP",U67="R",U67="Z"),P67,"")</f>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P68" s="76" t="s">
        <v>795</v>
      </c>
      <c r="Q68" s="76" t="s">
        <v>95</v>
      </c>
      <c r="T68" s="43">
        <f t="shared" si="8"/>
      </c>
      <c r="U68" s="43">
        <f t="shared" si="9"/>
        <v>0</v>
      </c>
      <c r="V68" s="43">
        <f t="shared" si="10"/>
      </c>
      <c r="W68" s="43" t="str">
        <f t="shared" si="11"/>
        <v>Unassigned</v>
      </c>
      <c r="X68" s="15">
        <f t="shared" si="12"/>
      </c>
      <c r="Y68" s="15">
        <f t="shared" si="13"/>
      </c>
      <c r="Z68" s="15">
        <f t="shared" si="14"/>
      </c>
      <c r="AB68" s="15">
        <f t="shared" si="15"/>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P69" s="76" t="s">
        <v>795</v>
      </c>
      <c r="Q69" s="76" t="s">
        <v>95</v>
      </c>
      <c r="T69" s="43">
        <f t="shared" si="8"/>
      </c>
      <c r="U69" s="43">
        <f t="shared" si="9"/>
        <v>0</v>
      </c>
      <c r="V69" s="43">
        <f t="shared" si="10"/>
      </c>
      <c r="W69" s="43" t="str">
        <f t="shared" si="11"/>
        <v>Unassigned</v>
      </c>
      <c r="X69" s="15">
        <f t="shared" si="12"/>
      </c>
      <c r="Y69" s="15">
        <f t="shared" si="13"/>
      </c>
      <c r="Z69" s="15">
        <f t="shared" si="14"/>
      </c>
      <c r="AB69" s="15">
        <f t="shared" si="15"/>
      </c>
    </row>
    <row r="70" spans="1:28" ht="25.5">
      <c r="A70" s="76">
        <v>16951600023</v>
      </c>
      <c r="B70" s="76">
        <v>69</v>
      </c>
      <c r="C70" s="90" t="s">
        <v>1014</v>
      </c>
      <c r="D70" s="90" t="s">
        <v>1015</v>
      </c>
      <c r="E70" s="76" t="s">
        <v>72</v>
      </c>
      <c r="F70" s="76">
        <v>34</v>
      </c>
      <c r="G70" s="76" t="s">
        <v>477</v>
      </c>
      <c r="H70" s="76">
        <v>5</v>
      </c>
      <c r="I70" s="76"/>
      <c r="J70" s="12" t="s">
        <v>801</v>
      </c>
      <c r="K70" s="91" t="s">
        <v>1076</v>
      </c>
      <c r="L70" s="42" t="s">
        <v>1077</v>
      </c>
      <c r="P70" s="76" t="s">
        <v>795</v>
      </c>
      <c r="Q70" s="76" t="s">
        <v>18</v>
      </c>
      <c r="T70" s="43">
        <f t="shared" si="8"/>
      </c>
      <c r="U70" s="43">
        <f t="shared" si="9"/>
        <v>0</v>
      </c>
      <c r="V70" s="43">
        <f t="shared" si="10"/>
      </c>
      <c r="W70" s="43" t="str">
        <f t="shared" si="11"/>
        <v>Unassigned</v>
      </c>
      <c r="X70" s="15">
        <f t="shared" si="12"/>
      </c>
      <c r="Y70" s="15">
        <f t="shared" si="13"/>
      </c>
      <c r="Z70" s="15">
        <f t="shared" si="14"/>
      </c>
      <c r="AB70" s="15">
        <f t="shared" si="15"/>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M71" s="42" t="s">
        <v>777</v>
      </c>
      <c r="N71" s="82" t="s">
        <v>1251</v>
      </c>
      <c r="P71" s="76" t="s">
        <v>27</v>
      </c>
      <c r="Q71" s="76" t="s">
        <v>95</v>
      </c>
      <c r="T71" s="43" t="str">
        <f t="shared" si="8"/>
        <v>Accepted</v>
      </c>
      <c r="U71" s="43">
        <f t="shared" si="9"/>
      </c>
      <c r="V71" s="43">
        <f t="shared" si="10"/>
      </c>
      <c r="W71" s="43">
        <f t="shared" si="11"/>
      </c>
      <c r="X71" s="15">
        <f t="shared" si="12"/>
      </c>
      <c r="Y71" s="15">
        <f t="shared" si="13"/>
      </c>
      <c r="Z71" s="15">
        <f t="shared" si="14"/>
      </c>
      <c r="AB71" s="15">
        <f t="shared" si="15"/>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P72" s="76" t="s">
        <v>795</v>
      </c>
      <c r="Q72" s="76" t="s">
        <v>18</v>
      </c>
      <c r="T72" s="43">
        <f t="shared" si="8"/>
      </c>
      <c r="U72" s="43">
        <f t="shared" si="9"/>
        <v>0</v>
      </c>
      <c r="V72" s="43">
        <f t="shared" si="10"/>
      </c>
      <c r="W72" s="43" t="str">
        <f t="shared" si="11"/>
        <v>Unassigned</v>
      </c>
      <c r="X72" s="15">
        <f t="shared" si="12"/>
      </c>
      <c r="Y72" s="15">
        <f t="shared" si="13"/>
      </c>
      <c r="Z72" s="15">
        <f t="shared" si="14"/>
      </c>
      <c r="AB72" s="15">
        <f t="shared" si="15"/>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P73" s="76" t="s">
        <v>795</v>
      </c>
      <c r="Q73" s="76" t="s">
        <v>18</v>
      </c>
      <c r="T73" s="43">
        <f t="shared" si="8"/>
      </c>
      <c r="U73" s="43">
        <f t="shared" si="9"/>
        <v>0</v>
      </c>
      <c r="V73" s="43">
        <f t="shared" si="10"/>
      </c>
      <c r="W73" s="43" t="str">
        <f t="shared" si="11"/>
        <v>Unassigned</v>
      </c>
      <c r="X73" s="15">
        <f t="shared" si="12"/>
      </c>
      <c r="Y73" s="15">
        <f t="shared" si="13"/>
      </c>
      <c r="Z73" s="15">
        <f t="shared" si="14"/>
      </c>
      <c r="AB73" s="15">
        <f t="shared" si="15"/>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M74" s="42" t="s">
        <v>777</v>
      </c>
      <c r="N74" s="82" t="s">
        <v>1251</v>
      </c>
      <c r="P74" s="76" t="s">
        <v>27</v>
      </c>
      <c r="Q74" s="76" t="s">
        <v>95</v>
      </c>
      <c r="T74" s="43" t="str">
        <f t="shared" si="8"/>
        <v>Accepted</v>
      </c>
      <c r="U74" s="43">
        <f t="shared" si="9"/>
      </c>
      <c r="V74" s="43">
        <f t="shared" si="10"/>
      </c>
      <c r="W74" s="43">
        <f t="shared" si="11"/>
      </c>
      <c r="X74" s="15">
        <f t="shared" si="12"/>
      </c>
      <c r="Y74" s="15">
        <f t="shared" si="13"/>
      </c>
      <c r="Z74" s="15">
        <f t="shared" si="14"/>
      </c>
      <c r="AB74" s="15">
        <f t="shared" si="15"/>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M75" s="42" t="s">
        <v>777</v>
      </c>
      <c r="N75" s="82" t="s">
        <v>1251</v>
      </c>
      <c r="P75" s="76" t="s">
        <v>27</v>
      </c>
      <c r="Q75" s="76" t="s">
        <v>95</v>
      </c>
      <c r="T75" s="43" t="str">
        <f t="shared" si="8"/>
        <v>Accepted</v>
      </c>
      <c r="U75" s="43">
        <f t="shared" si="9"/>
      </c>
      <c r="V75" s="43">
        <f t="shared" si="10"/>
      </c>
      <c r="W75" s="43">
        <f t="shared" si="11"/>
      </c>
      <c r="X75" s="15">
        <f t="shared" si="12"/>
      </c>
      <c r="Y75" s="15">
        <f t="shared" si="13"/>
      </c>
      <c r="Z75" s="15">
        <f t="shared" si="14"/>
      </c>
      <c r="AB75" s="15">
        <f t="shared" si="15"/>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M76" s="42" t="s">
        <v>777</v>
      </c>
      <c r="N76" s="82" t="s">
        <v>1251</v>
      </c>
      <c r="P76" s="76" t="s">
        <v>27</v>
      </c>
      <c r="Q76" s="76" t="s">
        <v>95</v>
      </c>
      <c r="T76" s="43" t="str">
        <f t="shared" si="8"/>
        <v>Accepted</v>
      </c>
      <c r="U76" s="43">
        <f t="shared" si="9"/>
      </c>
      <c r="V76" s="43">
        <f t="shared" si="10"/>
      </c>
      <c r="W76" s="43">
        <f t="shared" si="11"/>
      </c>
      <c r="X76" s="15">
        <f t="shared" si="12"/>
      </c>
      <c r="Y76" s="15">
        <f t="shared" si="13"/>
      </c>
      <c r="Z76" s="15">
        <f t="shared" si="14"/>
      </c>
      <c r="AB76" s="15">
        <f t="shared" si="15"/>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M77" s="42" t="s">
        <v>777</v>
      </c>
      <c r="N77" s="82" t="s">
        <v>1251</v>
      </c>
      <c r="P77" s="76" t="s">
        <v>27</v>
      </c>
      <c r="Q77" s="76" t="s">
        <v>95</v>
      </c>
      <c r="T77" s="43" t="str">
        <f t="shared" si="8"/>
        <v>Accepted</v>
      </c>
      <c r="U77" s="43">
        <f t="shared" si="9"/>
      </c>
      <c r="V77" s="43">
        <f t="shared" si="10"/>
      </c>
      <c r="W77" s="43">
        <f t="shared" si="11"/>
      </c>
      <c r="X77" s="15">
        <f t="shared" si="12"/>
      </c>
      <c r="Y77" s="15">
        <f t="shared" si="13"/>
      </c>
      <c r="Z77" s="15">
        <f t="shared" si="14"/>
      </c>
      <c r="AB77" s="15">
        <f t="shared" si="15"/>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P78" s="76" t="s">
        <v>795</v>
      </c>
      <c r="Q78" s="76" t="s">
        <v>95</v>
      </c>
      <c r="T78" s="43">
        <f t="shared" si="8"/>
      </c>
      <c r="U78" s="43">
        <f t="shared" si="9"/>
        <v>0</v>
      </c>
      <c r="V78" s="43">
        <f t="shared" si="10"/>
      </c>
      <c r="W78" s="43" t="str">
        <f t="shared" si="11"/>
        <v>Unassigned</v>
      </c>
      <c r="X78" s="15">
        <f t="shared" si="12"/>
      </c>
      <c r="Y78" s="15">
        <f t="shared" si="13"/>
      </c>
      <c r="Z78" s="15">
        <f t="shared" si="14"/>
      </c>
      <c r="AB78" s="15">
        <f t="shared" si="15"/>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P79" s="76" t="s">
        <v>795</v>
      </c>
      <c r="Q79" s="76" t="s">
        <v>18</v>
      </c>
      <c r="T79" s="43">
        <f t="shared" si="8"/>
      </c>
      <c r="U79" s="43">
        <f t="shared" si="9"/>
        <v>0</v>
      </c>
      <c r="V79" s="43">
        <f t="shared" si="10"/>
      </c>
      <c r="W79" s="43" t="str">
        <f t="shared" si="11"/>
        <v>Unassigned</v>
      </c>
      <c r="X79" s="15">
        <f t="shared" si="12"/>
      </c>
      <c r="Y79" s="15">
        <f t="shared" si="13"/>
      </c>
      <c r="Z79" s="15">
        <f t="shared" si="14"/>
      </c>
      <c r="AB79" s="15">
        <f t="shared" si="15"/>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M80" s="42" t="s">
        <v>777</v>
      </c>
      <c r="N80" s="82" t="s">
        <v>1251</v>
      </c>
      <c r="P80" s="76" t="s">
        <v>27</v>
      </c>
      <c r="Q80" s="76" t="s">
        <v>95</v>
      </c>
      <c r="T80" s="43" t="str">
        <f t="shared" si="8"/>
        <v>Accepted</v>
      </c>
      <c r="U80" s="43">
        <f t="shared" si="9"/>
      </c>
      <c r="V80" s="43">
        <f t="shared" si="10"/>
      </c>
      <c r="W80" s="43">
        <f t="shared" si="11"/>
      </c>
      <c r="X80" s="15">
        <f t="shared" si="12"/>
      </c>
      <c r="Y80" s="15">
        <f t="shared" si="13"/>
      </c>
      <c r="Z80" s="15">
        <f t="shared" si="14"/>
      </c>
      <c r="AB80" s="15">
        <f t="shared" si="15"/>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M81" s="42" t="s">
        <v>777</v>
      </c>
      <c r="N81" s="82" t="s">
        <v>1251</v>
      </c>
      <c r="P81" s="76" t="s">
        <v>27</v>
      </c>
      <c r="Q81" s="76" t="s">
        <v>95</v>
      </c>
      <c r="T81" s="43" t="str">
        <f t="shared" si="8"/>
        <v>Accepted</v>
      </c>
      <c r="U81" s="43">
        <f t="shared" si="9"/>
      </c>
      <c r="V81" s="43">
        <f t="shared" si="10"/>
      </c>
      <c r="W81" s="43">
        <f t="shared" si="11"/>
      </c>
      <c r="X81" s="15">
        <f t="shared" si="12"/>
      </c>
      <c r="Y81" s="15">
        <f t="shared" si="13"/>
      </c>
      <c r="Z81" s="15">
        <f t="shared" si="14"/>
      </c>
      <c r="AB81" s="15">
        <f t="shared" si="15"/>
      </c>
    </row>
    <row r="82" spans="1:28" ht="25.5">
      <c r="A82" s="76">
        <v>16968200023</v>
      </c>
      <c r="B82" s="76">
        <v>81</v>
      </c>
      <c r="C82" s="90" t="s">
        <v>125</v>
      </c>
      <c r="D82" s="90" t="s">
        <v>126</v>
      </c>
      <c r="E82" s="76" t="s">
        <v>27</v>
      </c>
      <c r="F82" s="76">
        <v>38</v>
      </c>
      <c r="G82" s="76">
        <v>5.5</v>
      </c>
      <c r="H82" s="76">
        <v>26</v>
      </c>
      <c r="I82" s="76"/>
      <c r="J82" s="76" t="s">
        <v>817</v>
      </c>
      <c r="K82" s="91" t="s">
        <v>1097</v>
      </c>
      <c r="L82" s="42" t="s">
        <v>1098</v>
      </c>
      <c r="M82" s="42" t="s">
        <v>777</v>
      </c>
      <c r="N82" s="82" t="s">
        <v>1251</v>
      </c>
      <c r="P82" s="76" t="s">
        <v>27</v>
      </c>
      <c r="Q82" s="76" t="s">
        <v>95</v>
      </c>
      <c r="T82" s="43" t="str">
        <f t="shared" si="8"/>
        <v>Accepted</v>
      </c>
      <c r="U82" s="43">
        <f t="shared" si="9"/>
      </c>
      <c r="V82" s="43">
        <f t="shared" si="10"/>
      </c>
      <c r="W82" s="43">
        <f t="shared" si="11"/>
      </c>
      <c r="X82" s="15">
        <f t="shared" si="12"/>
      </c>
      <c r="Y82" s="15">
        <f t="shared" si="13"/>
      </c>
      <c r="Z82" s="15">
        <f t="shared" si="14"/>
      </c>
      <c r="AB82" s="15">
        <f t="shared" si="15"/>
      </c>
    </row>
    <row r="83" spans="1:28" ht="38.25">
      <c r="A83" s="76">
        <v>16968300023</v>
      </c>
      <c r="B83" s="76">
        <v>82</v>
      </c>
      <c r="C83" s="90" t="s">
        <v>125</v>
      </c>
      <c r="D83" s="90" t="s">
        <v>126</v>
      </c>
      <c r="E83" s="76" t="s">
        <v>27</v>
      </c>
      <c r="F83" s="76">
        <v>38</v>
      </c>
      <c r="G83" s="76">
        <v>5.5</v>
      </c>
      <c r="H83" s="76">
        <v>27</v>
      </c>
      <c r="I83" s="76"/>
      <c r="J83" s="76" t="s">
        <v>817</v>
      </c>
      <c r="K83" s="91" t="s">
        <v>378</v>
      </c>
      <c r="L83" s="42" t="s">
        <v>1099</v>
      </c>
      <c r="M83" s="42" t="s">
        <v>777</v>
      </c>
      <c r="N83" s="82" t="s">
        <v>1251</v>
      </c>
      <c r="P83" s="76" t="s">
        <v>27</v>
      </c>
      <c r="Q83" s="76" t="s">
        <v>95</v>
      </c>
      <c r="T83" s="43" t="str">
        <f t="shared" si="8"/>
        <v>Accepted</v>
      </c>
      <c r="U83" s="43">
        <f t="shared" si="9"/>
      </c>
      <c r="V83" s="43">
        <f t="shared" si="10"/>
      </c>
      <c r="W83" s="43">
        <f t="shared" si="11"/>
      </c>
      <c r="X83" s="15">
        <f t="shared" si="12"/>
      </c>
      <c r="Y83" s="15">
        <f t="shared" si="13"/>
      </c>
      <c r="Z83" s="15">
        <f t="shared" si="14"/>
      </c>
      <c r="AB83" s="15">
        <f t="shared" si="15"/>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P84" s="76" t="s">
        <v>795</v>
      </c>
      <c r="Q84" s="76" t="s">
        <v>95</v>
      </c>
      <c r="T84" s="43">
        <f t="shared" si="8"/>
      </c>
      <c r="U84" s="43">
        <f t="shared" si="9"/>
        <v>0</v>
      </c>
      <c r="V84" s="43">
        <f t="shared" si="10"/>
      </c>
      <c r="W84" s="43" t="str">
        <f t="shared" si="11"/>
        <v>Unassigned</v>
      </c>
      <c r="X84" s="15">
        <f t="shared" si="12"/>
      </c>
      <c r="Y84" s="15">
        <f t="shared" si="13"/>
      </c>
      <c r="Z84" s="15">
        <f t="shared" si="14"/>
      </c>
      <c r="AB84" s="15">
        <f t="shared" si="15"/>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P85" s="76" t="s">
        <v>795</v>
      </c>
      <c r="Q85" s="76" t="s">
        <v>95</v>
      </c>
      <c r="T85" s="43">
        <f t="shared" si="8"/>
      </c>
      <c r="U85" s="43">
        <f t="shared" si="9"/>
        <v>0</v>
      </c>
      <c r="V85" s="43">
        <f t="shared" si="10"/>
      </c>
      <c r="W85" s="43" t="str">
        <f t="shared" si="11"/>
        <v>Unassigned</v>
      </c>
      <c r="X85" s="15">
        <f t="shared" si="12"/>
      </c>
      <c r="Y85" s="15">
        <f t="shared" si="13"/>
      </c>
      <c r="Z85" s="15">
        <f t="shared" si="14"/>
      </c>
      <c r="AB85" s="15">
        <f t="shared" si="15"/>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M86" s="83" t="s">
        <v>777</v>
      </c>
      <c r="N86" s="82" t="s">
        <v>1251</v>
      </c>
      <c r="P86" s="76" t="s">
        <v>27</v>
      </c>
      <c r="Q86" s="76" t="s">
        <v>95</v>
      </c>
      <c r="T86" s="43" t="str">
        <f t="shared" si="8"/>
        <v>Accepted</v>
      </c>
      <c r="U86" s="43">
        <f t="shared" si="9"/>
      </c>
      <c r="V86" s="43">
        <f t="shared" si="10"/>
      </c>
      <c r="W86" s="43">
        <f t="shared" si="11"/>
      </c>
      <c r="X86" s="15">
        <f t="shared" si="12"/>
      </c>
      <c r="Y86" s="15">
        <f t="shared" si="13"/>
      </c>
      <c r="Z86" s="15">
        <f t="shared" si="14"/>
      </c>
      <c r="AB86" s="15">
        <f t="shared" si="15"/>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M87" s="83" t="s">
        <v>777</v>
      </c>
      <c r="N87" s="82" t="s">
        <v>1251</v>
      </c>
      <c r="P87" s="76" t="s">
        <v>27</v>
      </c>
      <c r="Q87" s="76" t="s">
        <v>95</v>
      </c>
      <c r="T87" s="43" t="str">
        <f t="shared" si="8"/>
        <v>Accepted</v>
      </c>
      <c r="U87" s="43">
        <f t="shared" si="9"/>
      </c>
      <c r="V87" s="43">
        <f t="shared" si="10"/>
      </c>
      <c r="W87" s="43">
        <f t="shared" si="11"/>
      </c>
      <c r="X87" s="15">
        <f t="shared" si="12"/>
      </c>
      <c r="Y87" s="15">
        <f t="shared" si="13"/>
      </c>
      <c r="Z87" s="15">
        <f t="shared" si="14"/>
      </c>
      <c r="AB87" s="15">
        <f t="shared" si="15"/>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M88" s="42" t="s">
        <v>777</v>
      </c>
      <c r="N88" s="82" t="s">
        <v>1251</v>
      </c>
      <c r="P88" s="76" t="s">
        <v>27</v>
      </c>
      <c r="Q88" s="76" t="s">
        <v>95</v>
      </c>
      <c r="T88" s="43" t="str">
        <f t="shared" si="8"/>
        <v>Accepted</v>
      </c>
      <c r="U88" s="43">
        <f t="shared" si="9"/>
      </c>
      <c r="V88" s="43">
        <f t="shared" si="10"/>
      </c>
      <c r="W88" s="43">
        <f t="shared" si="11"/>
      </c>
      <c r="X88" s="15">
        <f t="shared" si="12"/>
      </c>
      <c r="Y88" s="15">
        <f t="shared" si="13"/>
      </c>
      <c r="Z88" s="15">
        <f t="shared" si="14"/>
      </c>
      <c r="AB88" s="15">
        <f t="shared" si="15"/>
      </c>
    </row>
    <row r="89" spans="1:28" ht="114.75">
      <c r="A89" s="76">
        <v>16963500023</v>
      </c>
      <c r="B89" s="76">
        <v>88</v>
      </c>
      <c r="C89" s="90" t="s">
        <v>245</v>
      </c>
      <c r="D89" s="90" t="s">
        <v>102</v>
      </c>
      <c r="E89" s="76" t="s">
        <v>27</v>
      </c>
      <c r="F89" s="76">
        <v>41</v>
      </c>
      <c r="G89" s="76">
        <v>6.2</v>
      </c>
      <c r="H89" s="76">
        <v>47</v>
      </c>
      <c r="I89" s="76"/>
      <c r="J89" s="12" t="s">
        <v>817</v>
      </c>
      <c r="K89" s="91" t="s">
        <v>1108</v>
      </c>
      <c r="L89" s="42" t="s">
        <v>1109</v>
      </c>
      <c r="M89" s="42" t="s">
        <v>1247</v>
      </c>
      <c r="N89" s="82" t="s">
        <v>1249</v>
      </c>
      <c r="P89" s="76" t="s">
        <v>27</v>
      </c>
      <c r="Q89" s="76" t="s">
        <v>95</v>
      </c>
      <c r="T89" s="43" t="str">
        <f t="shared" si="8"/>
        <v>Revised</v>
      </c>
      <c r="U89" s="43">
        <f t="shared" si="9"/>
      </c>
      <c r="V89" s="43">
        <f t="shared" si="10"/>
      </c>
      <c r="W89" s="43">
        <f t="shared" si="11"/>
      </c>
      <c r="X89" s="15">
        <f t="shared" si="12"/>
      </c>
      <c r="Y89" s="15">
        <f t="shared" si="13"/>
      </c>
      <c r="Z89" s="15">
        <f t="shared" si="14"/>
      </c>
      <c r="AB89" s="15">
        <f t="shared" si="15"/>
      </c>
    </row>
    <row r="90" spans="1:28" ht="12.75">
      <c r="A90" s="76">
        <v>16976700023</v>
      </c>
      <c r="B90" s="76">
        <v>89</v>
      </c>
      <c r="C90" s="90" t="s">
        <v>232</v>
      </c>
      <c r="D90" s="90" t="s">
        <v>233</v>
      </c>
      <c r="E90" s="76" t="s">
        <v>72</v>
      </c>
      <c r="F90" s="76">
        <v>42</v>
      </c>
      <c r="G90" s="76" t="s">
        <v>552</v>
      </c>
      <c r="H90" s="76">
        <v>10</v>
      </c>
      <c r="I90" s="76"/>
      <c r="J90" s="12" t="s">
        <v>1239</v>
      </c>
      <c r="K90" s="91" t="s">
        <v>1110</v>
      </c>
      <c r="L90" s="42" t="s">
        <v>1111</v>
      </c>
      <c r="P90" s="76" t="s">
        <v>795</v>
      </c>
      <c r="Q90" s="76" t="s">
        <v>95</v>
      </c>
      <c r="T90" s="43">
        <f t="shared" si="8"/>
      </c>
      <c r="U90" s="43">
        <f t="shared" si="9"/>
        <v>0</v>
      </c>
      <c r="V90" s="43">
        <f t="shared" si="10"/>
      </c>
      <c r="W90" s="43" t="str">
        <f t="shared" si="11"/>
        <v>Unassigned</v>
      </c>
      <c r="X90" s="15">
        <f t="shared" si="12"/>
      </c>
      <c r="Y90" s="15">
        <f t="shared" si="13"/>
      </c>
      <c r="Z90" s="15">
        <f t="shared" si="14"/>
      </c>
      <c r="AB90" s="15">
        <f t="shared" si="15"/>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P91" s="76" t="s">
        <v>795</v>
      </c>
      <c r="Q91" s="76" t="s">
        <v>95</v>
      </c>
      <c r="T91" s="43">
        <f t="shared" si="8"/>
      </c>
      <c r="U91" s="43">
        <f t="shared" si="9"/>
        <v>0</v>
      </c>
      <c r="V91" s="43">
        <f t="shared" si="10"/>
      </c>
      <c r="W91" s="43" t="str">
        <f t="shared" si="11"/>
        <v>Unassigned</v>
      </c>
      <c r="X91" s="15">
        <f t="shared" si="12"/>
      </c>
      <c r="Y91" s="15">
        <f t="shared" si="13"/>
      </c>
      <c r="Z91" s="15">
        <f t="shared" si="14"/>
      </c>
      <c r="AB91" s="15">
        <f t="shared" si="15"/>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P92" s="76" t="s">
        <v>795</v>
      </c>
      <c r="Q92" s="76" t="s">
        <v>95</v>
      </c>
      <c r="T92" s="43">
        <f t="shared" si="8"/>
      </c>
      <c r="U92" s="43">
        <f t="shared" si="9"/>
        <v>0</v>
      </c>
      <c r="V92" s="43">
        <f t="shared" si="10"/>
      </c>
      <c r="W92" s="43" t="str">
        <f t="shared" si="11"/>
        <v>Unassigned</v>
      </c>
      <c r="X92" s="15">
        <f t="shared" si="12"/>
      </c>
      <c r="Y92" s="15">
        <f t="shared" si="13"/>
      </c>
      <c r="Z92" s="15">
        <f t="shared" si="14"/>
      </c>
      <c r="AB92" s="15">
        <f t="shared" si="15"/>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P93" s="76" t="s">
        <v>795</v>
      </c>
      <c r="Q93" s="76" t="s">
        <v>95</v>
      </c>
      <c r="T93" s="43">
        <f t="shared" si="8"/>
      </c>
      <c r="U93" s="43">
        <f t="shared" si="9"/>
        <v>0</v>
      </c>
      <c r="V93" s="43">
        <f t="shared" si="10"/>
      </c>
      <c r="W93" s="43" t="str">
        <f t="shared" si="11"/>
        <v>Unassigned</v>
      </c>
      <c r="X93" s="15">
        <f t="shared" si="12"/>
      </c>
      <c r="Y93" s="15">
        <f t="shared" si="13"/>
      </c>
      <c r="Z93" s="15">
        <f t="shared" si="14"/>
      </c>
      <c r="AB93" s="15">
        <f t="shared" si="15"/>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P94" s="76" t="s">
        <v>795</v>
      </c>
      <c r="Q94" s="76" t="s">
        <v>95</v>
      </c>
      <c r="T94" s="43">
        <f t="shared" si="8"/>
      </c>
      <c r="U94" s="43">
        <f t="shared" si="9"/>
        <v>0</v>
      </c>
      <c r="V94" s="43">
        <f t="shared" si="10"/>
      </c>
      <c r="W94" s="43" t="str">
        <f t="shared" si="11"/>
        <v>Unassigned</v>
      </c>
      <c r="X94" s="15">
        <f t="shared" si="12"/>
      </c>
      <c r="Y94" s="15">
        <f t="shared" si="13"/>
      </c>
      <c r="Z94" s="15">
        <f t="shared" si="14"/>
      </c>
      <c r="AB94" s="15">
        <f t="shared" si="15"/>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P95" s="76" t="s">
        <v>795</v>
      </c>
      <c r="Q95" s="76" t="s">
        <v>95</v>
      </c>
      <c r="T95" s="43">
        <f t="shared" si="8"/>
      </c>
      <c r="U95" s="43">
        <f t="shared" si="9"/>
        <v>0</v>
      </c>
      <c r="V95" s="43">
        <f t="shared" si="10"/>
      </c>
      <c r="W95" s="43" t="str">
        <f t="shared" si="11"/>
        <v>Unassigned</v>
      </c>
      <c r="X95" s="15">
        <f t="shared" si="12"/>
      </c>
      <c r="Y95" s="15">
        <f t="shared" si="13"/>
      </c>
      <c r="Z95" s="15">
        <f t="shared" si="14"/>
      </c>
      <c r="AB95" s="15">
        <f t="shared" si="15"/>
      </c>
    </row>
    <row r="96" spans="1:28" ht="38.25">
      <c r="A96" s="76">
        <v>16970600023</v>
      </c>
      <c r="B96" s="76">
        <v>95</v>
      </c>
      <c r="C96" s="90" t="s">
        <v>101</v>
      </c>
      <c r="D96" s="90" t="s">
        <v>102</v>
      </c>
      <c r="E96" s="76" t="s">
        <v>27</v>
      </c>
      <c r="F96" s="76">
        <v>42</v>
      </c>
      <c r="G96" s="76" t="s">
        <v>552</v>
      </c>
      <c r="H96" s="76">
        <v>25</v>
      </c>
      <c r="I96" s="76"/>
      <c r="J96" s="76" t="s">
        <v>817</v>
      </c>
      <c r="K96" s="91" t="s">
        <v>1122</v>
      </c>
      <c r="L96" s="42" t="s">
        <v>1057</v>
      </c>
      <c r="M96" s="42" t="s">
        <v>1248</v>
      </c>
      <c r="N96" s="82" t="s">
        <v>1249</v>
      </c>
      <c r="P96" s="76" t="s">
        <v>27</v>
      </c>
      <c r="Q96" s="76" t="s">
        <v>95</v>
      </c>
      <c r="T96" s="43" t="str">
        <f t="shared" si="8"/>
        <v>Revised</v>
      </c>
      <c r="U96" s="43">
        <f t="shared" si="9"/>
      </c>
      <c r="V96" s="43">
        <f t="shared" si="10"/>
      </c>
      <c r="W96" s="43">
        <f t="shared" si="11"/>
      </c>
      <c r="X96" s="15">
        <f t="shared" si="12"/>
      </c>
      <c r="Y96" s="15">
        <f t="shared" si="13"/>
      </c>
      <c r="Z96" s="15">
        <f t="shared" si="14"/>
      </c>
      <c r="AB96" s="15">
        <f t="shared" si="15"/>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P97" s="76" t="s">
        <v>795</v>
      </c>
      <c r="Q97" s="76" t="s">
        <v>95</v>
      </c>
      <c r="T97" s="43">
        <f t="shared" si="8"/>
      </c>
      <c r="U97" s="43">
        <f t="shared" si="9"/>
        <v>0</v>
      </c>
      <c r="V97" s="43">
        <f t="shared" si="10"/>
      </c>
      <c r="W97" s="43" t="str">
        <f t="shared" si="11"/>
        <v>Unassigned</v>
      </c>
      <c r="X97" s="15">
        <f t="shared" si="12"/>
      </c>
      <c r="Y97" s="15">
        <f t="shared" si="13"/>
      </c>
      <c r="Z97" s="15">
        <f t="shared" si="14"/>
      </c>
      <c r="AB97" s="15">
        <f t="shared" si="15"/>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P98" s="76" t="s">
        <v>795</v>
      </c>
      <c r="Q98" s="76" t="s">
        <v>95</v>
      </c>
      <c r="T98" s="43">
        <f t="shared" si="8"/>
      </c>
      <c r="U98" s="43">
        <f t="shared" si="9"/>
        <v>0</v>
      </c>
      <c r="V98" s="43">
        <f t="shared" si="10"/>
      </c>
      <c r="W98" s="43" t="str">
        <f t="shared" si="11"/>
        <v>Unassigned</v>
      </c>
      <c r="X98" s="15">
        <f t="shared" si="12"/>
      </c>
      <c r="Y98" s="15">
        <f t="shared" si="13"/>
      </c>
      <c r="Z98" s="15">
        <f t="shared" si="14"/>
      </c>
      <c r="AB98" s="15">
        <f t="shared" si="15"/>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P99" s="76" t="s">
        <v>795</v>
      </c>
      <c r="Q99" s="76" t="s">
        <v>95</v>
      </c>
      <c r="T99" s="43">
        <f t="shared" si="8"/>
      </c>
      <c r="U99" s="43">
        <f t="shared" si="9"/>
        <v>0</v>
      </c>
      <c r="V99" s="43">
        <f t="shared" si="10"/>
      </c>
      <c r="W99" s="43" t="str">
        <f t="shared" si="11"/>
        <v>Unassigned</v>
      </c>
      <c r="X99" s="15">
        <f t="shared" si="12"/>
      </c>
      <c r="Y99" s="15">
        <f t="shared" si="13"/>
      </c>
      <c r="Z99" s="15">
        <f t="shared" si="14"/>
      </c>
      <c r="AB99" s="15">
        <f t="shared" si="15"/>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M100" s="42" t="s">
        <v>777</v>
      </c>
      <c r="N100" s="82" t="s">
        <v>1251</v>
      </c>
      <c r="P100" s="76" t="s">
        <v>27</v>
      </c>
      <c r="Q100" s="76" t="s">
        <v>95</v>
      </c>
      <c r="T100" s="43" t="str">
        <f t="shared" si="8"/>
        <v>Accepted</v>
      </c>
      <c r="U100" s="43">
        <f t="shared" si="9"/>
      </c>
      <c r="V100" s="43">
        <f t="shared" si="10"/>
      </c>
      <c r="W100" s="43">
        <f t="shared" si="11"/>
      </c>
      <c r="X100" s="15">
        <f t="shared" si="12"/>
      </c>
      <c r="Y100" s="15">
        <f t="shared" si="13"/>
      </c>
      <c r="Z100" s="15">
        <f t="shared" si="14"/>
      </c>
      <c r="AB100" s="15">
        <f t="shared" si="15"/>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P101" s="76" t="s">
        <v>795</v>
      </c>
      <c r="Q101" s="76" t="s">
        <v>95</v>
      </c>
      <c r="T101" s="43">
        <f t="shared" si="8"/>
      </c>
      <c r="U101" s="43">
        <f t="shared" si="9"/>
        <v>0</v>
      </c>
      <c r="V101" s="43">
        <f t="shared" si="10"/>
      </c>
      <c r="W101" s="43" t="str">
        <f t="shared" si="11"/>
        <v>Unassigned</v>
      </c>
      <c r="X101" s="15">
        <f t="shared" si="12"/>
      </c>
      <c r="Y101" s="15">
        <f t="shared" si="13"/>
      </c>
      <c r="Z101" s="15">
        <f t="shared" si="14"/>
      </c>
      <c r="AB101" s="15">
        <f t="shared" si="15"/>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P102" s="76" t="s">
        <v>795</v>
      </c>
      <c r="Q102" s="76" t="s">
        <v>95</v>
      </c>
      <c r="T102" s="43">
        <f t="shared" si="8"/>
      </c>
      <c r="U102" s="43">
        <f t="shared" si="9"/>
        <v>0</v>
      </c>
      <c r="V102" s="43">
        <f t="shared" si="10"/>
      </c>
      <c r="W102" s="43" t="str">
        <f t="shared" si="11"/>
        <v>Unassigned</v>
      </c>
      <c r="X102" s="15">
        <f t="shared" si="12"/>
      </c>
      <c r="Y102" s="15">
        <f t="shared" si="13"/>
      </c>
      <c r="Z102" s="15">
        <f t="shared" si="14"/>
      </c>
      <c r="AB102" s="15">
        <f t="shared" si="15"/>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P103" s="76" t="s">
        <v>795</v>
      </c>
      <c r="Q103" s="76" t="s">
        <v>95</v>
      </c>
      <c r="T103" s="43">
        <f t="shared" si="8"/>
      </c>
      <c r="U103" s="43">
        <f t="shared" si="9"/>
        <v>0</v>
      </c>
      <c r="V103" s="43">
        <f t="shared" si="10"/>
      </c>
      <c r="W103" s="43" t="str">
        <f t="shared" si="11"/>
        <v>Unassigned</v>
      </c>
      <c r="X103" s="15">
        <f t="shared" si="12"/>
      </c>
      <c r="Y103" s="15">
        <f t="shared" si="13"/>
      </c>
      <c r="Z103" s="15">
        <f t="shared" si="14"/>
      </c>
      <c r="AB103" s="15">
        <f t="shared" si="15"/>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P104" s="76" t="s">
        <v>795</v>
      </c>
      <c r="Q104" s="76" t="s">
        <v>95</v>
      </c>
      <c r="T104" s="43">
        <f t="shared" si="8"/>
      </c>
      <c r="U104" s="43">
        <f t="shared" si="9"/>
        <v>0</v>
      </c>
      <c r="V104" s="43">
        <f t="shared" si="10"/>
      </c>
      <c r="W104" s="43" t="str">
        <f t="shared" si="11"/>
        <v>Unassigned</v>
      </c>
      <c r="X104" s="15">
        <f t="shared" si="12"/>
      </c>
      <c r="Y104" s="15">
        <f t="shared" si="13"/>
      </c>
      <c r="Z104" s="15">
        <f t="shared" si="14"/>
      </c>
      <c r="AB104" s="15">
        <f t="shared" si="15"/>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P105" s="76" t="s">
        <v>795</v>
      </c>
      <c r="Q105" s="76" t="s">
        <v>95</v>
      </c>
      <c r="T105" s="43">
        <f t="shared" si="8"/>
      </c>
      <c r="U105" s="43">
        <f t="shared" si="9"/>
        <v>0</v>
      </c>
      <c r="V105" s="43">
        <f t="shared" si="10"/>
      </c>
      <c r="W105" s="43" t="str">
        <f t="shared" si="11"/>
        <v>Unassigned</v>
      </c>
      <c r="X105" s="15">
        <f t="shared" si="12"/>
      </c>
      <c r="Y105" s="15">
        <f t="shared" si="13"/>
      </c>
      <c r="Z105" s="15">
        <f t="shared" si="14"/>
      </c>
      <c r="AB105" s="15">
        <f t="shared" si="15"/>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M106" s="42" t="s">
        <v>777</v>
      </c>
      <c r="N106" s="82" t="s">
        <v>1251</v>
      </c>
      <c r="P106" s="76" t="s">
        <v>27</v>
      </c>
      <c r="Q106" s="76" t="s">
        <v>95</v>
      </c>
      <c r="T106" s="43" t="str">
        <f t="shared" si="8"/>
        <v>Accepted</v>
      </c>
      <c r="U106" s="43">
        <f t="shared" si="9"/>
      </c>
      <c r="V106" s="43">
        <f t="shared" si="10"/>
      </c>
      <c r="W106" s="43">
        <f t="shared" si="11"/>
      </c>
      <c r="X106" s="15">
        <f t="shared" si="12"/>
      </c>
      <c r="Y106" s="15">
        <f t="shared" si="13"/>
      </c>
      <c r="Z106" s="15">
        <f t="shared" si="14"/>
      </c>
      <c r="AB106" s="15">
        <f t="shared" si="15"/>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P107" s="76" t="s">
        <v>795</v>
      </c>
      <c r="Q107" s="76" t="s">
        <v>95</v>
      </c>
      <c r="T107" s="43">
        <f t="shared" si="8"/>
      </c>
      <c r="U107" s="43">
        <f t="shared" si="9"/>
        <v>0</v>
      </c>
      <c r="V107" s="43">
        <f t="shared" si="10"/>
      </c>
      <c r="W107" s="43" t="str">
        <f t="shared" si="11"/>
        <v>Unassigned</v>
      </c>
      <c r="X107" s="15">
        <f t="shared" si="12"/>
      </c>
      <c r="Y107" s="15">
        <f t="shared" si="13"/>
      </c>
      <c r="Z107" s="15">
        <f t="shared" si="14"/>
      </c>
      <c r="AB107" s="15">
        <f t="shared" si="15"/>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M108" s="42" t="s">
        <v>777</v>
      </c>
      <c r="N108" s="82" t="s">
        <v>1251</v>
      </c>
      <c r="P108" s="76" t="s">
        <v>27</v>
      </c>
      <c r="Q108" s="76" t="s">
        <v>95</v>
      </c>
      <c r="T108" s="43" t="str">
        <f t="shared" si="8"/>
        <v>Accepted</v>
      </c>
      <c r="U108" s="43">
        <f t="shared" si="9"/>
      </c>
      <c r="V108" s="43">
        <f t="shared" si="10"/>
      </c>
      <c r="W108" s="43">
        <f t="shared" si="11"/>
      </c>
      <c r="X108" s="15">
        <f t="shared" si="12"/>
      </c>
      <c r="Y108" s="15">
        <f t="shared" si="13"/>
      </c>
      <c r="Z108" s="15">
        <f t="shared" si="14"/>
      </c>
      <c r="AB108" s="15">
        <f t="shared" si="15"/>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P109" s="76" t="s">
        <v>795</v>
      </c>
      <c r="Q109" s="76" t="s">
        <v>95</v>
      </c>
      <c r="T109" s="43">
        <f t="shared" si="8"/>
      </c>
      <c r="U109" s="43">
        <f t="shared" si="9"/>
        <v>0</v>
      </c>
      <c r="V109" s="43">
        <f t="shared" si="10"/>
      </c>
      <c r="W109" s="43" t="str">
        <f t="shared" si="11"/>
        <v>Unassigned</v>
      </c>
      <c r="X109" s="15">
        <f t="shared" si="12"/>
      </c>
      <c r="Y109" s="15">
        <f t="shared" si="13"/>
      </c>
      <c r="Z109" s="15">
        <f t="shared" si="14"/>
      </c>
      <c r="AB109" s="15">
        <f t="shared" si="15"/>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P110" s="76" t="s">
        <v>795</v>
      </c>
      <c r="Q110" s="76" t="s">
        <v>95</v>
      </c>
      <c r="T110" s="43">
        <f t="shared" si="8"/>
      </c>
      <c r="U110" s="43">
        <f t="shared" si="9"/>
        <v>0</v>
      </c>
      <c r="V110" s="43">
        <f t="shared" si="10"/>
      </c>
      <c r="W110" s="43" t="str">
        <f t="shared" si="11"/>
        <v>Unassigned</v>
      </c>
      <c r="X110" s="15">
        <f t="shared" si="12"/>
      </c>
      <c r="Y110" s="15">
        <f t="shared" si="13"/>
      </c>
      <c r="Z110" s="15">
        <f t="shared" si="14"/>
      </c>
      <c r="AB110" s="15">
        <f t="shared" si="15"/>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M111" s="42" t="s">
        <v>777</v>
      </c>
      <c r="N111" s="82" t="s">
        <v>1251</v>
      </c>
      <c r="P111" s="76" t="s">
        <v>27</v>
      </c>
      <c r="Q111" s="76" t="s">
        <v>95</v>
      </c>
      <c r="T111" s="43" t="str">
        <f t="shared" si="8"/>
        <v>Accepted</v>
      </c>
      <c r="U111" s="43">
        <f t="shared" si="9"/>
      </c>
      <c r="V111" s="43">
        <f t="shared" si="10"/>
      </c>
      <c r="W111" s="43">
        <f t="shared" si="11"/>
      </c>
      <c r="X111" s="15">
        <f t="shared" si="12"/>
      </c>
      <c r="Y111" s="15">
        <f t="shared" si="13"/>
      </c>
      <c r="Z111" s="15">
        <f t="shared" si="14"/>
      </c>
      <c r="AB111" s="15">
        <f t="shared" si="15"/>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M112" s="42" t="s">
        <v>777</v>
      </c>
      <c r="N112" s="82" t="s">
        <v>1251</v>
      </c>
      <c r="P112" s="76" t="s">
        <v>27</v>
      </c>
      <c r="Q112" s="76" t="s">
        <v>95</v>
      </c>
      <c r="T112" s="43" t="str">
        <f t="shared" si="8"/>
        <v>Accepted</v>
      </c>
      <c r="U112" s="43">
        <f t="shared" si="9"/>
      </c>
      <c r="V112" s="43">
        <f t="shared" si="10"/>
      </c>
      <c r="W112" s="43">
        <f t="shared" si="11"/>
      </c>
      <c r="X112" s="15">
        <f t="shared" si="12"/>
      </c>
      <c r="Y112" s="15">
        <f t="shared" si="13"/>
      </c>
      <c r="Z112" s="15">
        <f t="shared" si="14"/>
      </c>
      <c r="AB112" s="15">
        <f t="shared" si="15"/>
      </c>
    </row>
    <row r="113" spans="1:28" ht="12.75">
      <c r="A113" s="76">
        <v>16976600023</v>
      </c>
      <c r="B113" s="76">
        <v>112</v>
      </c>
      <c r="C113" s="90" t="s">
        <v>232</v>
      </c>
      <c r="D113" s="90" t="s">
        <v>233</v>
      </c>
      <c r="E113" s="76" t="s">
        <v>72</v>
      </c>
      <c r="F113" s="76">
        <v>43</v>
      </c>
      <c r="G113" s="76" t="s">
        <v>552</v>
      </c>
      <c r="H113" s="76">
        <v>6</v>
      </c>
      <c r="I113" s="76"/>
      <c r="J113" s="12" t="s">
        <v>1239</v>
      </c>
      <c r="K113" s="91" t="s">
        <v>1151</v>
      </c>
      <c r="L113" s="42" t="s">
        <v>1152</v>
      </c>
      <c r="P113" s="76" t="s">
        <v>795</v>
      </c>
      <c r="Q113" s="76" t="s">
        <v>95</v>
      </c>
      <c r="T113" s="43">
        <f t="shared" si="8"/>
      </c>
      <c r="U113" s="43">
        <f t="shared" si="9"/>
        <v>0</v>
      </c>
      <c r="V113" s="43">
        <f t="shared" si="10"/>
      </c>
      <c r="W113" s="43" t="str">
        <f t="shared" si="11"/>
        <v>Unassigned</v>
      </c>
      <c r="X113" s="15">
        <f t="shared" si="12"/>
      </c>
      <c r="Y113" s="15">
        <f t="shared" si="13"/>
      </c>
      <c r="Z113" s="15">
        <f t="shared" si="14"/>
      </c>
      <c r="AB113" s="15">
        <f t="shared" si="15"/>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P114" s="76" t="s">
        <v>795</v>
      </c>
      <c r="Q114" s="76" t="s">
        <v>95</v>
      </c>
      <c r="T114" s="43">
        <f t="shared" si="8"/>
      </c>
      <c r="U114" s="43">
        <f t="shared" si="9"/>
        <v>0</v>
      </c>
      <c r="V114" s="43">
        <f t="shared" si="10"/>
      </c>
      <c r="W114" s="43" t="str">
        <f t="shared" si="11"/>
        <v>Unassigned</v>
      </c>
      <c r="X114" s="15">
        <f t="shared" si="12"/>
      </c>
      <c r="Y114" s="15">
        <f t="shared" si="13"/>
      </c>
      <c r="Z114" s="15">
        <f t="shared" si="14"/>
      </c>
      <c r="AB114" s="15">
        <f t="shared" si="15"/>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P115" s="76" t="s">
        <v>795</v>
      </c>
      <c r="Q115" s="76" t="s">
        <v>95</v>
      </c>
      <c r="T115" s="43">
        <f t="shared" si="8"/>
      </c>
      <c r="U115" s="43">
        <f t="shared" si="9"/>
        <v>0</v>
      </c>
      <c r="V115" s="43">
        <f t="shared" si="10"/>
      </c>
      <c r="W115" s="43" t="str">
        <f t="shared" si="11"/>
        <v>Unassigned</v>
      </c>
      <c r="X115" s="15">
        <f t="shared" si="12"/>
      </c>
      <c r="Y115" s="15">
        <f t="shared" si="13"/>
      </c>
      <c r="Z115" s="15">
        <f t="shared" si="14"/>
      </c>
      <c r="AB115" s="15">
        <f t="shared" si="15"/>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P116" s="76" t="s">
        <v>795</v>
      </c>
      <c r="Q116" s="76" t="s">
        <v>95</v>
      </c>
      <c r="T116" s="43">
        <f t="shared" si="8"/>
      </c>
      <c r="U116" s="43">
        <f t="shared" si="9"/>
        <v>0</v>
      </c>
      <c r="V116" s="43">
        <f t="shared" si="10"/>
      </c>
      <c r="W116" s="43" t="str">
        <f t="shared" si="11"/>
        <v>Unassigned</v>
      </c>
      <c r="X116" s="15">
        <f t="shared" si="12"/>
      </c>
      <c r="Y116" s="15">
        <f t="shared" si="13"/>
      </c>
      <c r="Z116" s="15">
        <f t="shared" si="14"/>
      </c>
      <c r="AB116" s="15">
        <f t="shared" si="15"/>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P117" s="76" t="s">
        <v>795</v>
      </c>
      <c r="Q117" s="76" t="s">
        <v>95</v>
      </c>
      <c r="T117" s="43">
        <f t="shared" si="8"/>
      </c>
      <c r="U117" s="43">
        <f t="shared" si="9"/>
        <v>0</v>
      </c>
      <c r="V117" s="43">
        <f t="shared" si="10"/>
      </c>
      <c r="W117" s="43" t="str">
        <f t="shared" si="11"/>
        <v>Unassigned</v>
      </c>
      <c r="X117" s="15">
        <f t="shared" si="12"/>
      </c>
      <c r="Y117" s="15">
        <f t="shared" si="13"/>
      </c>
      <c r="Z117" s="15">
        <f t="shared" si="14"/>
      </c>
      <c r="AB117" s="15">
        <f t="shared" si="15"/>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P118" s="76" t="s">
        <v>795</v>
      </c>
      <c r="Q118" s="76" t="s">
        <v>95</v>
      </c>
      <c r="T118" s="43">
        <f t="shared" si="8"/>
      </c>
      <c r="U118" s="43">
        <f t="shared" si="9"/>
        <v>0</v>
      </c>
      <c r="V118" s="43">
        <f t="shared" si="10"/>
      </c>
      <c r="W118" s="43" t="str">
        <f t="shared" si="11"/>
        <v>Unassigned</v>
      </c>
      <c r="X118" s="15">
        <f t="shared" si="12"/>
      </c>
      <c r="Y118" s="15">
        <f t="shared" si="13"/>
      </c>
      <c r="Z118" s="15">
        <f t="shared" si="14"/>
      </c>
      <c r="AB118" s="15">
        <f t="shared" si="15"/>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P119" s="76" t="s">
        <v>795</v>
      </c>
      <c r="Q119" s="76" t="s">
        <v>95</v>
      </c>
      <c r="T119" s="43">
        <f t="shared" si="8"/>
      </c>
      <c r="U119" s="43">
        <f t="shared" si="9"/>
        <v>0</v>
      </c>
      <c r="V119" s="43">
        <f t="shared" si="10"/>
      </c>
      <c r="W119" s="43" t="str">
        <f t="shared" si="11"/>
        <v>Unassigned</v>
      </c>
      <c r="X119" s="15">
        <f t="shared" si="12"/>
      </c>
      <c r="Y119" s="15">
        <f t="shared" si="13"/>
      </c>
      <c r="Z119" s="15">
        <f t="shared" si="14"/>
      </c>
      <c r="AB119" s="15">
        <f t="shared" si="15"/>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M120" s="42" t="s">
        <v>777</v>
      </c>
      <c r="N120" s="82" t="s">
        <v>1251</v>
      </c>
      <c r="P120" s="76" t="s">
        <v>27</v>
      </c>
      <c r="Q120" s="76" t="s">
        <v>95</v>
      </c>
      <c r="T120" s="43" t="str">
        <f t="shared" si="8"/>
        <v>Accepted</v>
      </c>
      <c r="U120" s="43">
        <f t="shared" si="9"/>
      </c>
      <c r="V120" s="43">
        <f t="shared" si="10"/>
      </c>
      <c r="W120" s="43">
        <f t="shared" si="11"/>
      </c>
      <c r="X120" s="15">
        <f t="shared" si="12"/>
      </c>
      <c r="Y120" s="15">
        <f t="shared" si="13"/>
      </c>
      <c r="Z120" s="15">
        <f t="shared" si="14"/>
      </c>
      <c r="AB120" s="15">
        <f t="shared" si="15"/>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M121" s="42" t="s">
        <v>777</v>
      </c>
      <c r="N121" s="82" t="s">
        <v>1251</v>
      </c>
      <c r="P121" s="76" t="s">
        <v>27</v>
      </c>
      <c r="Q121" s="76" t="s">
        <v>95</v>
      </c>
      <c r="T121" s="43" t="str">
        <f t="shared" si="8"/>
        <v>Accepted</v>
      </c>
      <c r="U121" s="43">
        <f t="shared" si="9"/>
      </c>
      <c r="V121" s="43">
        <f t="shared" si="10"/>
      </c>
      <c r="W121" s="43">
        <f t="shared" si="11"/>
      </c>
      <c r="X121" s="15">
        <f t="shared" si="12"/>
      </c>
      <c r="Y121" s="15">
        <f t="shared" si="13"/>
      </c>
      <c r="Z121" s="15">
        <f t="shared" si="14"/>
      </c>
      <c r="AB121" s="15">
        <f t="shared" si="15"/>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M122" s="42" t="s">
        <v>777</v>
      </c>
      <c r="N122" s="82" t="s">
        <v>1251</v>
      </c>
      <c r="P122" s="76" t="s">
        <v>27</v>
      </c>
      <c r="Q122" s="76" t="s">
        <v>95</v>
      </c>
      <c r="T122" s="43" t="str">
        <f t="shared" si="8"/>
        <v>Accepted</v>
      </c>
      <c r="U122" s="43">
        <f t="shared" si="9"/>
      </c>
      <c r="V122" s="43">
        <f t="shared" si="10"/>
      </c>
      <c r="W122" s="43">
        <f t="shared" si="11"/>
      </c>
      <c r="X122" s="15">
        <f t="shared" si="12"/>
      </c>
      <c r="Y122" s="15">
        <f t="shared" si="13"/>
      </c>
      <c r="Z122" s="15">
        <f t="shared" si="14"/>
      </c>
      <c r="AB122" s="15">
        <f t="shared" si="15"/>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P123" s="76" t="s">
        <v>795</v>
      </c>
      <c r="Q123" s="76" t="s">
        <v>18</v>
      </c>
      <c r="T123" s="43">
        <f t="shared" si="8"/>
      </c>
      <c r="U123" s="43">
        <f t="shared" si="9"/>
        <v>0</v>
      </c>
      <c r="V123" s="43">
        <f t="shared" si="10"/>
      </c>
      <c r="W123" s="43" t="str">
        <f t="shared" si="11"/>
        <v>Unassigned</v>
      </c>
      <c r="X123" s="15">
        <f t="shared" si="12"/>
      </c>
      <c r="Y123" s="15">
        <f t="shared" si="13"/>
      </c>
      <c r="Z123" s="15">
        <f t="shared" si="14"/>
      </c>
      <c r="AB123" s="15">
        <f t="shared" si="15"/>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P124" s="76" t="s">
        <v>795</v>
      </c>
      <c r="Q124" s="76" t="s">
        <v>95</v>
      </c>
      <c r="T124" s="43">
        <f t="shared" si="8"/>
      </c>
      <c r="U124" s="43">
        <f t="shared" si="9"/>
        <v>0</v>
      </c>
      <c r="V124" s="43">
        <f t="shared" si="10"/>
      </c>
      <c r="W124" s="43" t="str">
        <f t="shared" si="11"/>
        <v>Unassigned</v>
      </c>
      <c r="X124" s="15">
        <f t="shared" si="12"/>
      </c>
      <c r="Y124" s="15">
        <f t="shared" si="13"/>
      </c>
      <c r="Z124" s="15">
        <f t="shared" si="14"/>
      </c>
      <c r="AB124" s="15">
        <f t="shared" si="15"/>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P125" s="76" t="s">
        <v>795</v>
      </c>
      <c r="Q125" s="76" t="s">
        <v>95</v>
      </c>
      <c r="T125" s="43">
        <f t="shared" si="8"/>
      </c>
      <c r="U125" s="43">
        <f t="shared" si="9"/>
        <v>0</v>
      </c>
      <c r="V125" s="43">
        <f t="shared" si="10"/>
      </c>
      <c r="W125" s="43" t="str">
        <f t="shared" si="11"/>
        <v>Unassigned</v>
      </c>
      <c r="X125" s="15">
        <f t="shared" si="12"/>
      </c>
      <c r="Y125" s="15">
        <f t="shared" si="13"/>
      </c>
      <c r="Z125" s="15">
        <f t="shared" si="14"/>
      </c>
      <c r="AB125" s="15">
        <f t="shared" si="15"/>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P126" s="76" t="s">
        <v>795</v>
      </c>
      <c r="Q126" s="76" t="s">
        <v>95</v>
      </c>
      <c r="T126" s="43">
        <f t="shared" si="8"/>
      </c>
      <c r="U126" s="43">
        <f t="shared" si="9"/>
        <v>0</v>
      </c>
      <c r="V126" s="43">
        <f t="shared" si="10"/>
      </c>
      <c r="W126" s="43" t="str">
        <f t="shared" si="11"/>
        <v>Unassigned</v>
      </c>
      <c r="X126" s="15">
        <f t="shared" si="12"/>
      </c>
      <c r="Y126" s="15">
        <f t="shared" si="13"/>
      </c>
      <c r="Z126" s="15">
        <f t="shared" si="14"/>
      </c>
      <c r="AB126" s="15">
        <f t="shared" si="15"/>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P127" s="76" t="s">
        <v>795</v>
      </c>
      <c r="Q127" s="76" t="s">
        <v>95</v>
      </c>
      <c r="T127" s="43">
        <f t="shared" si="8"/>
      </c>
      <c r="U127" s="43">
        <f t="shared" si="9"/>
        <v>0</v>
      </c>
      <c r="V127" s="43">
        <f t="shared" si="10"/>
      </c>
      <c r="W127" s="43" t="str">
        <f t="shared" si="11"/>
        <v>Unassigned</v>
      </c>
      <c r="X127" s="15">
        <f t="shared" si="12"/>
      </c>
      <c r="Y127" s="15">
        <f t="shared" si="13"/>
      </c>
      <c r="Z127" s="15">
        <f t="shared" si="14"/>
      </c>
      <c r="AB127" s="15">
        <f t="shared" si="15"/>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P128" s="76" t="s">
        <v>795</v>
      </c>
      <c r="Q128" s="76" t="s">
        <v>95</v>
      </c>
      <c r="T128" s="43">
        <f t="shared" si="8"/>
      </c>
      <c r="U128" s="43">
        <f t="shared" si="9"/>
        <v>0</v>
      </c>
      <c r="V128" s="43">
        <f t="shared" si="10"/>
      </c>
      <c r="W128" s="43" t="str">
        <f t="shared" si="11"/>
        <v>Unassigned</v>
      </c>
      <c r="X128" s="15">
        <f t="shared" si="12"/>
      </c>
      <c r="Y128" s="15">
        <f t="shared" si="13"/>
      </c>
      <c r="Z128" s="15">
        <f t="shared" si="14"/>
      </c>
      <c r="AB128" s="15">
        <f t="shared" si="15"/>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P129" s="76" t="s">
        <v>795</v>
      </c>
      <c r="Q129" s="76" t="s">
        <v>95</v>
      </c>
      <c r="T129" s="43">
        <f t="shared" si="8"/>
      </c>
      <c r="U129" s="43">
        <f t="shared" si="9"/>
        <v>0</v>
      </c>
      <c r="V129" s="43">
        <f t="shared" si="10"/>
      </c>
      <c r="W129" s="43" t="str">
        <f t="shared" si="11"/>
        <v>Unassigned</v>
      </c>
      <c r="X129" s="15">
        <f t="shared" si="12"/>
      </c>
      <c r="Y129" s="15">
        <f t="shared" si="13"/>
      </c>
      <c r="Z129" s="15">
        <f t="shared" si="14"/>
      </c>
      <c r="AB129" s="15">
        <f t="shared" si="15"/>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P130" s="76" t="s">
        <v>795</v>
      </c>
      <c r="Q130" s="76" t="s">
        <v>95</v>
      </c>
      <c r="T130" s="43">
        <f t="shared" si="8"/>
      </c>
      <c r="U130" s="43">
        <f t="shared" si="9"/>
        <v>0</v>
      </c>
      <c r="V130" s="43">
        <f t="shared" si="10"/>
      </c>
      <c r="W130" s="43" t="str">
        <f t="shared" si="11"/>
        <v>Unassigned</v>
      </c>
      <c r="X130" s="15">
        <f t="shared" si="12"/>
      </c>
      <c r="Y130" s="15">
        <f t="shared" si="13"/>
      </c>
      <c r="Z130" s="15">
        <f t="shared" si="14"/>
      </c>
      <c r="AB130" s="15">
        <f t="shared" si="15"/>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P131" s="76" t="s">
        <v>795</v>
      </c>
      <c r="Q131" s="76" t="s">
        <v>95</v>
      </c>
      <c r="T131" s="43">
        <f aca="true" t="shared" si="16" ref="T131:T194">IF(E131="Editorial",N131,"")</f>
      </c>
      <c r="U131" s="43">
        <f aca="true" t="shared" si="17" ref="U131:U194">IF(OR(E131="Technical",E131="General"),N131,"")</f>
        <v>0</v>
      </c>
      <c r="V131" s="43">
        <f aca="true" t="shared" si="18" ref="V131:V194">IF(OR(U131="A",U131="AP",U131="R",U131="Z"),P131,"")</f>
      </c>
      <c r="W131" s="43" t="str">
        <f aca="true" t="shared" si="19" ref="W131:W194">IF(U131=0,P131,"")</f>
        <v>Unassigned</v>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P132" s="76" t="s">
        <v>795</v>
      </c>
      <c r="Q132" s="76" t="s">
        <v>95</v>
      </c>
      <c r="T132" s="43">
        <f t="shared" si="16"/>
      </c>
      <c r="U132" s="43">
        <f t="shared" si="17"/>
        <v>0</v>
      </c>
      <c r="V132" s="43">
        <f t="shared" si="18"/>
      </c>
      <c r="W132" s="43" t="str">
        <f t="shared" si="19"/>
        <v>Unassigned</v>
      </c>
      <c r="X132" s="15">
        <f t="shared" si="20"/>
      </c>
      <c r="Y132" s="15">
        <f t="shared" si="21"/>
      </c>
      <c r="Z132" s="15">
        <f t="shared" si="22"/>
      </c>
      <c r="AB132" s="15">
        <f t="shared" si="23"/>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P133" s="76" t="s">
        <v>795</v>
      </c>
      <c r="Q133" s="76" t="s">
        <v>95</v>
      </c>
      <c r="T133" s="43">
        <f t="shared" si="16"/>
      </c>
      <c r="U133" s="43">
        <f t="shared" si="17"/>
        <v>0</v>
      </c>
      <c r="V133" s="43">
        <f t="shared" si="18"/>
      </c>
      <c r="W133" s="43" t="str">
        <f t="shared" si="19"/>
        <v>Unassigned</v>
      </c>
      <c r="X133" s="15">
        <f t="shared" si="20"/>
      </c>
      <c r="Y133" s="15">
        <f t="shared" si="21"/>
      </c>
      <c r="Z133" s="15">
        <f t="shared" si="22"/>
      </c>
      <c r="AB133" s="15">
        <f t="shared" si="23"/>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P134" s="76" t="s">
        <v>795</v>
      </c>
      <c r="Q134" s="76" t="s">
        <v>95</v>
      </c>
      <c r="T134" s="43">
        <f t="shared" si="16"/>
      </c>
      <c r="U134" s="43">
        <f t="shared" si="17"/>
        <v>0</v>
      </c>
      <c r="V134" s="43">
        <f t="shared" si="18"/>
      </c>
      <c r="W134" s="43" t="str">
        <f t="shared" si="19"/>
        <v>Unassigned</v>
      </c>
      <c r="X134" s="15">
        <f t="shared" si="20"/>
      </c>
      <c r="Y134" s="15">
        <f t="shared" si="21"/>
      </c>
      <c r="Z134" s="15">
        <f t="shared" si="22"/>
      </c>
      <c r="AB134" s="15">
        <f t="shared" si="23"/>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P135" s="76" t="s">
        <v>795</v>
      </c>
      <c r="Q135" s="76" t="s">
        <v>95</v>
      </c>
      <c r="T135" s="43">
        <f t="shared" si="16"/>
      </c>
      <c r="U135" s="43">
        <f t="shared" si="17"/>
        <v>0</v>
      </c>
      <c r="V135" s="43">
        <f t="shared" si="18"/>
      </c>
      <c r="W135" s="43" t="str">
        <f t="shared" si="19"/>
        <v>Unassigned</v>
      </c>
      <c r="X135" s="15">
        <f t="shared" si="20"/>
      </c>
      <c r="Y135" s="15">
        <f t="shared" si="21"/>
      </c>
      <c r="Z135" s="15">
        <f t="shared" si="22"/>
      </c>
      <c r="AB135" s="15">
        <f t="shared" si="23"/>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P136" s="76" t="s">
        <v>795</v>
      </c>
      <c r="Q136" s="76" t="s">
        <v>95</v>
      </c>
      <c r="T136" s="43">
        <f t="shared" si="16"/>
      </c>
      <c r="U136" s="43">
        <f t="shared" si="17"/>
        <v>0</v>
      </c>
      <c r="V136" s="43">
        <f t="shared" si="18"/>
      </c>
      <c r="W136" s="43" t="str">
        <f t="shared" si="19"/>
        <v>Unassigned</v>
      </c>
      <c r="X136" s="15">
        <f t="shared" si="20"/>
      </c>
      <c r="Y136" s="15">
        <f t="shared" si="21"/>
      </c>
      <c r="Z136" s="15">
        <f t="shared" si="22"/>
      </c>
      <c r="AB136" s="15">
        <f t="shared" si="23"/>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P137" s="76" t="s">
        <v>795</v>
      </c>
      <c r="Q137" s="76" t="s">
        <v>95</v>
      </c>
      <c r="T137" s="43">
        <f t="shared" si="16"/>
      </c>
      <c r="U137" s="43">
        <f t="shared" si="17"/>
        <v>0</v>
      </c>
      <c r="V137" s="43">
        <f t="shared" si="18"/>
      </c>
      <c r="W137" s="43" t="str">
        <f t="shared" si="19"/>
        <v>Unassigned</v>
      </c>
      <c r="X137" s="15">
        <f t="shared" si="20"/>
      </c>
      <c r="Y137" s="15">
        <f t="shared" si="21"/>
      </c>
      <c r="Z137" s="15">
        <f t="shared" si="22"/>
      </c>
      <c r="AB137" s="15">
        <f t="shared" si="23"/>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P138" s="76" t="s">
        <v>795</v>
      </c>
      <c r="Q138" s="76" t="s">
        <v>95</v>
      </c>
      <c r="T138" s="43">
        <f t="shared" si="16"/>
      </c>
      <c r="U138" s="43">
        <f t="shared" si="17"/>
        <v>0</v>
      </c>
      <c r="V138" s="43">
        <f t="shared" si="18"/>
      </c>
      <c r="W138" s="43" t="str">
        <f t="shared" si="19"/>
        <v>Unassigned</v>
      </c>
      <c r="X138" s="15">
        <f t="shared" si="20"/>
      </c>
      <c r="Y138" s="15">
        <f t="shared" si="21"/>
      </c>
      <c r="Z138" s="15">
        <f t="shared" si="22"/>
      </c>
      <c r="AB138" s="15">
        <f t="shared" si="23"/>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P139" s="76" t="s">
        <v>795</v>
      </c>
      <c r="Q139" s="76" t="s">
        <v>95</v>
      </c>
      <c r="T139" s="43">
        <f t="shared" si="16"/>
      </c>
      <c r="U139" s="43">
        <f t="shared" si="17"/>
        <v>0</v>
      </c>
      <c r="V139" s="43">
        <f t="shared" si="18"/>
      </c>
      <c r="W139" s="43" t="str">
        <f t="shared" si="19"/>
        <v>Unassigned</v>
      </c>
      <c r="X139" s="15">
        <f t="shared" si="20"/>
      </c>
      <c r="Y139" s="15">
        <f t="shared" si="21"/>
      </c>
      <c r="Z139" s="15">
        <f t="shared" si="22"/>
      </c>
      <c r="AB139" s="15">
        <f t="shared" si="23"/>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P140" s="76" t="s">
        <v>795</v>
      </c>
      <c r="Q140" s="76" t="s">
        <v>18</v>
      </c>
      <c r="T140" s="43">
        <f t="shared" si="16"/>
      </c>
      <c r="U140" s="43">
        <f t="shared" si="17"/>
        <v>0</v>
      </c>
      <c r="V140" s="43">
        <f t="shared" si="18"/>
      </c>
      <c r="W140" s="43" t="str">
        <f t="shared" si="19"/>
        <v>Unassigned</v>
      </c>
      <c r="X140" s="15">
        <f t="shared" si="20"/>
      </c>
      <c r="Y140" s="15">
        <f t="shared" si="21"/>
      </c>
      <c r="Z140" s="15">
        <f t="shared" si="22"/>
      </c>
      <c r="AB140" s="15">
        <f t="shared" si="23"/>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P141" s="76" t="s">
        <v>795</v>
      </c>
      <c r="Q141" s="76" t="s">
        <v>18</v>
      </c>
      <c r="T141" s="43">
        <f t="shared" si="16"/>
      </c>
      <c r="U141" s="43">
        <f t="shared" si="17"/>
        <v>0</v>
      </c>
      <c r="V141" s="43">
        <f t="shared" si="18"/>
      </c>
      <c r="W141" s="43" t="str">
        <f t="shared" si="19"/>
        <v>Unassigned</v>
      </c>
      <c r="X141" s="15">
        <f t="shared" si="20"/>
      </c>
      <c r="Y141" s="15">
        <f t="shared" si="21"/>
      </c>
      <c r="Z141" s="15">
        <f t="shared" si="22"/>
      </c>
      <c r="AB141" s="15">
        <f t="shared" si="23"/>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M142" s="42" t="s">
        <v>777</v>
      </c>
      <c r="N142" s="82" t="s">
        <v>1251</v>
      </c>
      <c r="P142" s="76" t="s">
        <v>27</v>
      </c>
      <c r="Q142" s="76" t="s">
        <v>95</v>
      </c>
      <c r="T142" s="43" t="str">
        <f t="shared" si="16"/>
        <v>Accepted</v>
      </c>
      <c r="U142" s="43">
        <f t="shared" si="17"/>
      </c>
      <c r="V142" s="43">
        <f t="shared" si="18"/>
      </c>
      <c r="W142" s="43">
        <f t="shared" si="19"/>
      </c>
      <c r="X142" s="15">
        <f t="shared" si="20"/>
      </c>
      <c r="Y142" s="15">
        <f t="shared" si="21"/>
      </c>
      <c r="Z142" s="15">
        <f t="shared" si="22"/>
      </c>
      <c r="AB142" s="15">
        <f t="shared" si="23"/>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P143" s="76" t="s">
        <v>795</v>
      </c>
      <c r="Q143" s="76" t="s">
        <v>18</v>
      </c>
      <c r="T143" s="43">
        <f t="shared" si="16"/>
      </c>
      <c r="U143" s="43">
        <f t="shared" si="17"/>
        <v>0</v>
      </c>
      <c r="V143" s="43">
        <f t="shared" si="18"/>
      </c>
      <c r="W143" s="43" t="str">
        <f t="shared" si="19"/>
        <v>Unassigned</v>
      </c>
      <c r="X143" s="15">
        <f t="shared" si="20"/>
      </c>
      <c r="Y143" s="15">
        <f t="shared" si="21"/>
      </c>
      <c r="Z143" s="15">
        <f t="shared" si="22"/>
      </c>
      <c r="AB143" s="15">
        <f t="shared" si="23"/>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M144" s="42" t="s">
        <v>777</v>
      </c>
      <c r="N144" s="82" t="s">
        <v>1251</v>
      </c>
      <c r="P144" s="76" t="s">
        <v>27</v>
      </c>
      <c r="Q144" s="76" t="s">
        <v>95</v>
      </c>
      <c r="T144" s="43" t="str">
        <f t="shared" si="16"/>
        <v>Accepted</v>
      </c>
      <c r="U144" s="43">
        <f t="shared" si="17"/>
      </c>
      <c r="V144" s="43">
        <f t="shared" si="18"/>
      </c>
      <c r="W144" s="43">
        <f t="shared" si="19"/>
      </c>
      <c r="X144" s="15">
        <f t="shared" si="20"/>
      </c>
      <c r="Y144" s="15">
        <f t="shared" si="21"/>
      </c>
      <c r="Z144" s="15">
        <f t="shared" si="22"/>
      </c>
      <c r="AB144" s="15">
        <f t="shared" si="23"/>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P145" s="76" t="s">
        <v>795</v>
      </c>
      <c r="Q145" s="76" t="s">
        <v>18</v>
      </c>
      <c r="T145" s="43">
        <f t="shared" si="16"/>
      </c>
      <c r="U145" s="43">
        <f t="shared" si="17"/>
        <v>0</v>
      </c>
      <c r="V145" s="43">
        <f t="shared" si="18"/>
      </c>
      <c r="W145" s="43" t="str">
        <f t="shared" si="19"/>
        <v>Unassigned</v>
      </c>
      <c r="X145" s="15">
        <f t="shared" si="20"/>
      </c>
      <c r="Y145" s="15">
        <f t="shared" si="21"/>
      </c>
      <c r="Z145" s="15">
        <f t="shared" si="22"/>
      </c>
      <c r="AB145" s="15">
        <f t="shared" si="23"/>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P146" s="76" t="s">
        <v>795</v>
      </c>
      <c r="Q146" s="76" t="s">
        <v>95</v>
      </c>
      <c r="T146" s="43">
        <f t="shared" si="16"/>
      </c>
      <c r="U146" s="43">
        <f t="shared" si="17"/>
        <v>0</v>
      </c>
      <c r="V146" s="43">
        <f t="shared" si="18"/>
      </c>
      <c r="W146" s="43" t="str">
        <f t="shared" si="19"/>
        <v>Unassigned</v>
      </c>
      <c r="X146" s="15">
        <f t="shared" si="20"/>
      </c>
      <c r="Y146" s="15">
        <f t="shared" si="21"/>
      </c>
      <c r="Z146" s="15">
        <f t="shared" si="22"/>
      </c>
      <c r="AB146" s="15">
        <f t="shared" si="23"/>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M147" s="42" t="s">
        <v>777</v>
      </c>
      <c r="N147" s="82" t="s">
        <v>1251</v>
      </c>
      <c r="P147" s="76" t="s">
        <v>27</v>
      </c>
      <c r="Q147" s="76" t="s">
        <v>95</v>
      </c>
      <c r="T147" s="43" t="str">
        <f t="shared" si="16"/>
        <v>Accepted</v>
      </c>
      <c r="U147" s="43">
        <f t="shared" si="17"/>
      </c>
      <c r="V147" s="43">
        <f t="shared" si="18"/>
      </c>
      <c r="W147" s="43">
        <f t="shared" si="19"/>
      </c>
      <c r="X147" s="15">
        <f t="shared" si="20"/>
      </c>
      <c r="Y147" s="15">
        <f t="shared" si="21"/>
      </c>
      <c r="Z147" s="15">
        <f t="shared" si="22"/>
      </c>
      <c r="AB147" s="15">
        <f t="shared" si="23"/>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P148" s="76" t="s">
        <v>795</v>
      </c>
      <c r="Q148" s="76" t="s">
        <v>18</v>
      </c>
      <c r="T148" s="43">
        <f t="shared" si="16"/>
      </c>
      <c r="U148" s="43">
        <f t="shared" si="17"/>
        <v>0</v>
      </c>
      <c r="V148" s="43">
        <f t="shared" si="18"/>
      </c>
      <c r="W148" s="43" t="str">
        <f t="shared" si="19"/>
        <v>Unassigned</v>
      </c>
      <c r="X148" s="15">
        <f t="shared" si="20"/>
      </c>
      <c r="Y148" s="15">
        <f t="shared" si="21"/>
      </c>
      <c r="Z148" s="15">
        <f t="shared" si="22"/>
      </c>
      <c r="AB148" s="15">
        <f t="shared" si="23"/>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M149" s="42" t="s">
        <v>777</v>
      </c>
      <c r="N149" s="82" t="s">
        <v>1251</v>
      </c>
      <c r="P149" s="76" t="s">
        <v>27</v>
      </c>
      <c r="Q149" s="76" t="s">
        <v>95</v>
      </c>
      <c r="T149" s="43" t="str">
        <f t="shared" si="16"/>
        <v>Accepted</v>
      </c>
      <c r="U149" s="43">
        <f t="shared" si="17"/>
      </c>
      <c r="V149" s="43">
        <f t="shared" si="18"/>
      </c>
      <c r="W149" s="43">
        <f t="shared" si="19"/>
      </c>
      <c r="X149" s="15">
        <f t="shared" si="20"/>
      </c>
      <c r="Y149" s="15">
        <f t="shared" si="21"/>
      </c>
      <c r="Z149" s="15">
        <f t="shared" si="22"/>
      </c>
      <c r="AB149" s="15">
        <f t="shared" si="23"/>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M150" s="42" t="s">
        <v>777</v>
      </c>
      <c r="N150" s="82" t="s">
        <v>1251</v>
      </c>
      <c r="P150" s="76" t="s">
        <v>27</v>
      </c>
      <c r="Q150" s="76" t="s">
        <v>95</v>
      </c>
      <c r="T150" s="43" t="str">
        <f t="shared" si="16"/>
        <v>Accepted</v>
      </c>
      <c r="U150" s="43">
        <f t="shared" si="17"/>
      </c>
      <c r="V150" s="43">
        <f t="shared" si="18"/>
      </c>
      <c r="W150" s="43">
        <f t="shared" si="19"/>
      </c>
      <c r="X150" s="15">
        <f t="shared" si="20"/>
      </c>
      <c r="Y150" s="15">
        <f t="shared" si="21"/>
      </c>
      <c r="Z150" s="15">
        <f t="shared" si="22"/>
      </c>
      <c r="AB150" s="15">
        <f t="shared" si="23"/>
      </c>
    </row>
    <row r="151" spans="1:28" ht="63.75">
      <c r="A151" s="76">
        <v>16952900023</v>
      </c>
      <c r="B151" s="76">
        <v>150</v>
      </c>
      <c r="C151" s="90" t="s">
        <v>1014</v>
      </c>
      <c r="D151" s="90" t="s">
        <v>1015</v>
      </c>
      <c r="E151" s="76" t="s">
        <v>72</v>
      </c>
      <c r="F151" s="76">
        <v>68</v>
      </c>
      <c r="G151" s="76" t="s">
        <v>1203</v>
      </c>
      <c r="H151" s="76">
        <v>17</v>
      </c>
      <c r="I151" s="76"/>
      <c r="J151" s="76" t="s">
        <v>1241</v>
      </c>
      <c r="K151" s="91" t="s">
        <v>1204</v>
      </c>
      <c r="L151" s="42" t="s">
        <v>1205</v>
      </c>
      <c r="P151" s="76" t="s">
        <v>795</v>
      </c>
      <c r="Q151" s="76" t="s">
        <v>18</v>
      </c>
      <c r="T151" s="43">
        <f t="shared" si="16"/>
      </c>
      <c r="U151" s="43">
        <f t="shared" si="17"/>
        <v>0</v>
      </c>
      <c r="V151" s="43">
        <f t="shared" si="18"/>
      </c>
      <c r="W151" s="43" t="str">
        <f t="shared" si="19"/>
        <v>Unassigned</v>
      </c>
      <c r="X151" s="15">
        <f t="shared" si="20"/>
      </c>
      <c r="Y151" s="15">
        <f t="shared" si="21"/>
      </c>
      <c r="Z151" s="15">
        <f t="shared" si="22"/>
      </c>
      <c r="AB151" s="15">
        <f t="shared" si="23"/>
      </c>
    </row>
    <row r="152" spans="1:28" ht="63.75">
      <c r="A152" s="76">
        <v>16952300023</v>
      </c>
      <c r="B152" s="76">
        <v>151</v>
      </c>
      <c r="C152" s="90" t="s">
        <v>1014</v>
      </c>
      <c r="D152" s="90" t="s">
        <v>1015</v>
      </c>
      <c r="E152" s="76" t="s">
        <v>72</v>
      </c>
      <c r="F152" s="76">
        <v>72</v>
      </c>
      <c r="G152" s="76" t="s">
        <v>649</v>
      </c>
      <c r="H152" s="76">
        <v>41</v>
      </c>
      <c r="I152" s="76"/>
      <c r="J152" s="76" t="s">
        <v>1242</v>
      </c>
      <c r="K152" s="91" t="s">
        <v>1198</v>
      </c>
      <c r="L152" s="42" t="s">
        <v>1199</v>
      </c>
      <c r="P152" s="76" t="s">
        <v>795</v>
      </c>
      <c r="Q152" s="76" t="s">
        <v>18</v>
      </c>
      <c r="T152" s="43">
        <f t="shared" si="16"/>
      </c>
      <c r="U152" s="43">
        <f t="shared" si="17"/>
        <v>0</v>
      </c>
      <c r="V152" s="43">
        <f t="shared" si="18"/>
      </c>
      <c r="W152" s="43" t="str">
        <f t="shared" si="19"/>
        <v>Unassigned</v>
      </c>
      <c r="X152" s="15">
        <f t="shared" si="20"/>
      </c>
      <c r="Y152" s="15">
        <f t="shared" si="21"/>
      </c>
      <c r="Z152" s="15">
        <f t="shared" si="22"/>
      </c>
      <c r="AB152" s="15">
        <f t="shared" si="23"/>
      </c>
    </row>
    <row r="153" spans="1:28" ht="38.25">
      <c r="A153" s="76">
        <v>16953000023</v>
      </c>
      <c r="B153" s="76">
        <v>152</v>
      </c>
      <c r="C153" s="90" t="s">
        <v>1014</v>
      </c>
      <c r="D153" s="90" t="s">
        <v>1015</v>
      </c>
      <c r="E153" s="76" t="s">
        <v>72</v>
      </c>
      <c r="F153" s="76">
        <v>73</v>
      </c>
      <c r="G153" s="76" t="s">
        <v>1206</v>
      </c>
      <c r="H153" s="76">
        <v>45</v>
      </c>
      <c r="I153" s="76"/>
      <c r="J153" s="76" t="s">
        <v>1241</v>
      </c>
      <c r="K153" s="91" t="s">
        <v>1207</v>
      </c>
      <c r="L153" s="42" t="s">
        <v>1208</v>
      </c>
      <c r="P153" s="76" t="s">
        <v>795</v>
      </c>
      <c r="Q153" s="76" t="s">
        <v>18</v>
      </c>
      <c r="T153" s="43">
        <f t="shared" si="16"/>
      </c>
      <c r="U153" s="43">
        <f t="shared" si="17"/>
        <v>0</v>
      </c>
      <c r="V153" s="43">
        <f t="shared" si="18"/>
      </c>
      <c r="W153" s="43" t="str">
        <f t="shared" si="19"/>
        <v>Unassigned</v>
      </c>
      <c r="X153" s="15">
        <f t="shared" si="20"/>
      </c>
      <c r="Y153" s="15">
        <f t="shared" si="21"/>
      </c>
      <c r="Z153" s="15">
        <f t="shared" si="22"/>
      </c>
      <c r="AB153" s="15">
        <f t="shared" si="23"/>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P154" s="76" t="s">
        <v>795</v>
      </c>
      <c r="Q154" s="76" t="s">
        <v>95</v>
      </c>
      <c r="T154" s="43">
        <f t="shared" si="16"/>
      </c>
      <c r="U154" s="43">
        <f t="shared" si="17"/>
        <v>0</v>
      </c>
      <c r="V154" s="43">
        <f t="shared" si="18"/>
      </c>
      <c r="W154" s="43" t="str">
        <f t="shared" si="19"/>
        <v>Unassigned</v>
      </c>
      <c r="X154" s="15">
        <f t="shared" si="20"/>
      </c>
      <c r="Y154" s="15">
        <f t="shared" si="21"/>
      </c>
      <c r="Z154" s="15">
        <f t="shared" si="22"/>
      </c>
      <c r="AB154" s="15">
        <f t="shared" si="23"/>
      </c>
    </row>
    <row r="155" spans="1:28" ht="51">
      <c r="A155" s="76">
        <v>16953100023</v>
      </c>
      <c r="B155" s="76">
        <v>154</v>
      </c>
      <c r="C155" s="90" t="s">
        <v>1014</v>
      </c>
      <c r="D155" s="90" t="s">
        <v>1015</v>
      </c>
      <c r="E155" s="76" t="s">
        <v>72</v>
      </c>
      <c r="F155" s="76">
        <v>81</v>
      </c>
      <c r="G155" s="76" t="s">
        <v>1211</v>
      </c>
      <c r="H155" s="76">
        <v>3</v>
      </c>
      <c r="I155" s="76"/>
      <c r="J155" s="76" t="s">
        <v>1241</v>
      </c>
      <c r="K155" s="91" t="s">
        <v>1212</v>
      </c>
      <c r="L155" s="42" t="s">
        <v>1213</v>
      </c>
      <c r="P155" s="76" t="s">
        <v>795</v>
      </c>
      <c r="Q155" s="76" t="s">
        <v>18</v>
      </c>
      <c r="T155" s="43">
        <f t="shared" si="16"/>
      </c>
      <c r="U155" s="43">
        <f t="shared" si="17"/>
        <v>0</v>
      </c>
      <c r="V155" s="43">
        <f t="shared" si="18"/>
      </c>
      <c r="W155" s="43" t="str">
        <f t="shared" si="19"/>
        <v>Unassigned</v>
      </c>
      <c r="X155" s="15">
        <f t="shared" si="20"/>
      </c>
      <c r="Y155" s="15">
        <f t="shared" si="21"/>
      </c>
      <c r="Z155" s="15">
        <f t="shared" si="22"/>
      </c>
      <c r="AB155" s="15">
        <f t="shared" si="23"/>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P156" s="76" t="s">
        <v>795</v>
      </c>
      <c r="Q156" s="76" t="s">
        <v>95</v>
      </c>
      <c r="T156" s="43">
        <f t="shared" si="16"/>
      </c>
      <c r="U156" s="43">
        <f t="shared" si="17"/>
        <v>0</v>
      </c>
      <c r="V156" s="43">
        <f t="shared" si="18"/>
      </c>
      <c r="W156" s="43" t="str">
        <f t="shared" si="19"/>
        <v>Unassigned</v>
      </c>
      <c r="X156" s="15">
        <f t="shared" si="20"/>
      </c>
      <c r="Y156" s="15">
        <f t="shared" si="21"/>
      </c>
      <c r="Z156" s="15">
        <f t="shared" si="22"/>
      </c>
      <c r="AB156" s="15">
        <f t="shared" si="23"/>
      </c>
    </row>
    <row r="157" spans="1:28" ht="12.75">
      <c r="A157" s="76">
        <v>16963200023</v>
      </c>
      <c r="B157" s="76">
        <v>156</v>
      </c>
      <c r="C157" s="90" t="s">
        <v>245</v>
      </c>
      <c r="D157" s="90" t="s">
        <v>102</v>
      </c>
      <c r="E157" s="76" t="s">
        <v>27</v>
      </c>
      <c r="F157" s="76">
        <v>93</v>
      </c>
      <c r="G157" s="76" t="s">
        <v>708</v>
      </c>
      <c r="H157" s="76">
        <v>41</v>
      </c>
      <c r="I157" s="76"/>
      <c r="J157" s="12" t="s">
        <v>1243</v>
      </c>
      <c r="K157" s="91" t="s">
        <v>1215</v>
      </c>
      <c r="L157" s="42" t="s">
        <v>502</v>
      </c>
      <c r="M157" s="42" t="s">
        <v>828</v>
      </c>
      <c r="N157" s="82" t="s">
        <v>1249</v>
      </c>
      <c r="P157" s="76" t="s">
        <v>27</v>
      </c>
      <c r="Q157" s="76" t="s">
        <v>95</v>
      </c>
      <c r="T157" s="43" t="str">
        <f t="shared" si="16"/>
        <v>Revised</v>
      </c>
      <c r="U157" s="43">
        <f t="shared" si="17"/>
      </c>
      <c r="V157" s="43">
        <f t="shared" si="18"/>
      </c>
      <c r="W157" s="43">
        <f t="shared" si="19"/>
      </c>
      <c r="X157" s="15">
        <f t="shared" si="20"/>
      </c>
      <c r="Y157" s="15">
        <f t="shared" si="21"/>
      </c>
      <c r="Z157" s="15">
        <f t="shared" si="22"/>
      </c>
      <c r="AB157" s="15">
        <f t="shared" si="23"/>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P158" s="76" t="s">
        <v>795</v>
      </c>
      <c r="Q158" s="76" t="s">
        <v>95</v>
      </c>
      <c r="T158" s="43">
        <f t="shared" si="16"/>
      </c>
      <c r="U158" s="43">
        <f t="shared" si="17"/>
        <v>0</v>
      </c>
      <c r="V158" s="43">
        <f t="shared" si="18"/>
      </c>
      <c r="W158" s="43" t="str">
        <f t="shared" si="19"/>
        <v>Unassigned</v>
      </c>
      <c r="X158" s="15">
        <f t="shared" si="20"/>
      </c>
      <c r="Y158" s="15">
        <f t="shared" si="21"/>
      </c>
      <c r="Z158" s="15">
        <f t="shared" si="22"/>
      </c>
      <c r="AB158" s="15">
        <f t="shared" si="23"/>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P159" s="76" t="s">
        <v>795</v>
      </c>
      <c r="Q159" s="76" t="s">
        <v>95</v>
      </c>
      <c r="T159" s="43">
        <f t="shared" si="16"/>
      </c>
      <c r="U159" s="43">
        <f t="shared" si="17"/>
        <v>0</v>
      </c>
      <c r="V159" s="43">
        <f t="shared" si="18"/>
      </c>
      <c r="W159" s="43" t="str">
        <f t="shared" si="19"/>
        <v>Unassigned</v>
      </c>
      <c r="X159" s="15">
        <f t="shared" si="20"/>
      </c>
      <c r="Y159" s="15">
        <f t="shared" si="21"/>
      </c>
      <c r="Z159" s="15">
        <f t="shared" si="22"/>
      </c>
      <c r="AB159" s="15">
        <f t="shared" si="23"/>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P160" s="76" t="s">
        <v>795</v>
      </c>
      <c r="Q160" s="76" t="s">
        <v>18</v>
      </c>
      <c r="T160" s="43">
        <f t="shared" si="16"/>
      </c>
      <c r="U160" s="43">
        <f t="shared" si="17"/>
        <v>0</v>
      </c>
      <c r="V160" s="43">
        <f t="shared" si="18"/>
      </c>
      <c r="W160" s="43" t="str">
        <f t="shared" si="19"/>
        <v>Unassigned</v>
      </c>
      <c r="X160" s="15">
        <f t="shared" si="20"/>
      </c>
      <c r="Y160" s="15">
        <f t="shared" si="21"/>
      </c>
      <c r="Z160" s="15">
        <f t="shared" si="22"/>
      </c>
      <c r="AB160" s="15">
        <f t="shared" si="23"/>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M161" s="42" t="s">
        <v>777</v>
      </c>
      <c r="N161" s="82" t="s">
        <v>1251</v>
      </c>
      <c r="P161" s="76" t="s">
        <v>27</v>
      </c>
      <c r="Q161" s="76" t="s">
        <v>95</v>
      </c>
      <c r="T161" s="43" t="str">
        <f t="shared" si="16"/>
        <v>Accepted</v>
      </c>
      <c r="U161" s="43">
        <f t="shared" si="17"/>
      </c>
      <c r="V161" s="43">
        <f t="shared" si="18"/>
      </c>
      <c r="W161" s="43">
        <f t="shared" si="19"/>
      </c>
      <c r="X161" s="15">
        <f t="shared" si="20"/>
      </c>
      <c r="Y161" s="15">
        <f t="shared" si="21"/>
      </c>
      <c r="Z161" s="15">
        <f t="shared" si="22"/>
      </c>
      <c r="AB161" s="15">
        <f t="shared" si="23"/>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P162" s="76" t="s">
        <v>795</v>
      </c>
      <c r="Q162" s="76" t="s">
        <v>18</v>
      </c>
      <c r="T162" s="43">
        <f t="shared" si="16"/>
      </c>
      <c r="U162" s="43">
        <f t="shared" si="17"/>
        <v>0</v>
      </c>
      <c r="V162" s="43">
        <f t="shared" si="18"/>
      </c>
      <c r="W162" s="43" t="str">
        <f t="shared" si="19"/>
        <v>Unassigned</v>
      </c>
      <c r="X162" s="15">
        <f t="shared" si="20"/>
      </c>
      <c r="Y162" s="15">
        <f t="shared" si="21"/>
      </c>
      <c r="Z162" s="15">
        <f t="shared" si="22"/>
      </c>
      <c r="AB162" s="15">
        <f t="shared" si="23"/>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P163" s="76" t="s">
        <v>795</v>
      </c>
      <c r="Q163" s="76" t="s">
        <v>18</v>
      </c>
      <c r="T163" s="43">
        <f t="shared" si="16"/>
      </c>
      <c r="U163" s="43">
        <f t="shared" si="17"/>
        <v>0</v>
      </c>
      <c r="V163" s="43">
        <f t="shared" si="18"/>
      </c>
      <c r="W163" s="43" t="str">
        <f t="shared" si="19"/>
        <v>Unassigned</v>
      </c>
      <c r="X163" s="15">
        <f t="shared" si="20"/>
      </c>
      <c r="Y163" s="15">
        <f t="shared" si="21"/>
      </c>
      <c r="Z163" s="15">
        <f t="shared" si="22"/>
      </c>
      <c r="AB163" s="15">
        <f t="shared" si="23"/>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M164" s="42" t="s">
        <v>777</v>
      </c>
      <c r="N164" s="82" t="s">
        <v>1251</v>
      </c>
      <c r="P164" s="76" t="s">
        <v>27</v>
      </c>
      <c r="Q164" s="76" t="s">
        <v>95</v>
      </c>
      <c r="T164" s="43" t="str">
        <f t="shared" si="16"/>
        <v>Accepted</v>
      </c>
      <c r="U164" s="43">
        <f t="shared" si="17"/>
      </c>
      <c r="V164" s="43">
        <f t="shared" si="18"/>
      </c>
      <c r="W164" s="43">
        <f t="shared" si="19"/>
      </c>
      <c r="X164" s="15">
        <f t="shared" si="20"/>
      </c>
      <c r="Y164" s="15">
        <f t="shared" si="21"/>
      </c>
      <c r="Z164" s="15">
        <f t="shared" si="22"/>
      </c>
      <c r="AB164" s="15">
        <f t="shared" si="23"/>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P165" s="76" t="s">
        <v>795</v>
      </c>
      <c r="Q165" s="76" t="s">
        <v>18</v>
      </c>
      <c r="T165" s="43">
        <f t="shared" si="16"/>
      </c>
      <c r="U165" s="43">
        <f t="shared" si="17"/>
        <v>0</v>
      </c>
      <c r="V165" s="43">
        <f t="shared" si="18"/>
      </c>
      <c r="W165" s="43" t="str">
        <f t="shared" si="19"/>
        <v>Unassigned</v>
      </c>
      <c r="X165" s="15">
        <f t="shared" si="20"/>
      </c>
      <c r="Y165" s="15">
        <f t="shared" si="21"/>
      </c>
      <c r="Z165" s="15">
        <f t="shared" si="22"/>
      </c>
      <c r="AB165" s="15">
        <f t="shared" si="23"/>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M166" s="42" t="s">
        <v>777</v>
      </c>
      <c r="N166" s="82" t="s">
        <v>1251</v>
      </c>
      <c r="P166" s="76" t="s">
        <v>27</v>
      </c>
      <c r="Q166" s="76" t="s">
        <v>95</v>
      </c>
      <c r="T166" s="43" t="str">
        <f t="shared" si="16"/>
        <v>Accepted</v>
      </c>
      <c r="U166" s="43">
        <f t="shared" si="17"/>
      </c>
      <c r="V166" s="43">
        <f t="shared" si="18"/>
      </c>
      <c r="W166" s="43">
        <f t="shared" si="19"/>
      </c>
      <c r="X166" s="15">
        <f t="shared" si="20"/>
      </c>
      <c r="Y166" s="15">
        <f t="shared" si="21"/>
      </c>
      <c r="Z166" s="15">
        <f t="shared" si="22"/>
      </c>
      <c r="AB166" s="15">
        <f t="shared" si="23"/>
      </c>
    </row>
    <row r="167" spans="1:28" ht="76.5">
      <c r="A167" s="76">
        <v>16952800023</v>
      </c>
      <c r="B167" s="76">
        <v>166</v>
      </c>
      <c r="C167" s="90" t="s">
        <v>1014</v>
      </c>
      <c r="D167" s="90" t="s">
        <v>1015</v>
      </c>
      <c r="E167" s="76" t="s">
        <v>72</v>
      </c>
      <c r="F167" s="76">
        <v>118</v>
      </c>
      <c r="G167" s="76" t="s">
        <v>1230</v>
      </c>
      <c r="H167" s="76">
        <v>9</v>
      </c>
      <c r="I167" s="76"/>
      <c r="J167" s="76" t="s">
        <v>1241</v>
      </c>
      <c r="K167" s="91" t="s">
        <v>1233</v>
      </c>
      <c r="L167" s="42" t="s">
        <v>1234</v>
      </c>
      <c r="P167" s="76" t="s">
        <v>795</v>
      </c>
      <c r="Q167" s="76" t="s">
        <v>18</v>
      </c>
      <c r="T167" s="43">
        <f t="shared" si="16"/>
      </c>
      <c r="U167" s="43">
        <f t="shared" si="17"/>
        <v>0</v>
      </c>
      <c r="V167" s="43">
        <f t="shared" si="18"/>
      </c>
      <c r="W167" s="43" t="str">
        <f t="shared" si="19"/>
        <v>Unassigned</v>
      </c>
      <c r="X167" s="15">
        <f t="shared" si="20"/>
      </c>
      <c r="Y167" s="15">
        <f t="shared" si="21"/>
      </c>
      <c r="Z167" s="15">
        <f t="shared" si="22"/>
      </c>
      <c r="AB167" s="15">
        <f t="shared" si="23"/>
      </c>
    </row>
    <row r="168" spans="16:28" ht="12.75">
      <c r="P168" s="76"/>
      <c r="T168" s="43">
        <f t="shared" si="16"/>
      </c>
      <c r="U168" s="43">
        <f t="shared" si="17"/>
      </c>
      <c r="V168" s="43">
        <f t="shared" si="18"/>
      </c>
      <c r="W168" s="43">
        <f t="shared" si="19"/>
      </c>
      <c r="X168" s="15">
        <f t="shared" si="20"/>
      </c>
      <c r="Y168" s="15">
        <f t="shared" si="21"/>
      </c>
      <c r="Z168" s="15">
        <f t="shared" si="22"/>
      </c>
      <c r="AB168" s="15">
        <f t="shared" si="23"/>
      </c>
    </row>
    <row r="169" spans="16:28" ht="12.75">
      <c r="P169" s="76"/>
      <c r="T169" s="43">
        <f t="shared" si="16"/>
      </c>
      <c r="U169" s="43">
        <f t="shared" si="17"/>
      </c>
      <c r="V169" s="43">
        <f t="shared" si="18"/>
      </c>
      <c r="W169" s="43">
        <f t="shared" si="19"/>
      </c>
      <c r="X169" s="15">
        <f t="shared" si="20"/>
      </c>
      <c r="Y169" s="15">
        <f t="shared" si="21"/>
      </c>
      <c r="Z169" s="15">
        <f t="shared" si="22"/>
      </c>
      <c r="AB169" s="15">
        <f t="shared" si="23"/>
      </c>
    </row>
    <row r="170" spans="10:28" ht="12.75">
      <c r="J170" s="76"/>
      <c r="P170" s="76"/>
      <c r="T170" s="43">
        <f t="shared" si="16"/>
      </c>
      <c r="U170" s="43">
        <f t="shared" si="17"/>
      </c>
      <c r="V170" s="43">
        <f t="shared" si="18"/>
      </c>
      <c r="W170" s="43">
        <f t="shared" si="19"/>
      </c>
      <c r="X170" s="15">
        <f t="shared" si="20"/>
      </c>
      <c r="Y170" s="15">
        <f t="shared" si="21"/>
      </c>
      <c r="Z170" s="15">
        <f t="shared" si="22"/>
      </c>
      <c r="AB170" s="15">
        <f t="shared" si="23"/>
      </c>
    </row>
    <row r="171" spans="16:28" ht="12.75">
      <c r="P171" s="76"/>
      <c r="T171" s="43">
        <f t="shared" si="16"/>
      </c>
      <c r="U171" s="43">
        <f t="shared" si="17"/>
      </c>
      <c r="V171" s="43">
        <f t="shared" si="18"/>
      </c>
      <c r="W171" s="43">
        <f t="shared" si="19"/>
      </c>
      <c r="X171" s="15">
        <f t="shared" si="20"/>
      </c>
      <c r="Y171" s="15">
        <f t="shared" si="21"/>
      </c>
      <c r="Z171" s="15">
        <f t="shared" si="22"/>
      </c>
      <c r="AB171" s="15">
        <f t="shared" si="23"/>
      </c>
    </row>
    <row r="172" spans="10:28" ht="12.75">
      <c r="J172" s="76"/>
      <c r="P172" s="76"/>
      <c r="T172" s="43">
        <f t="shared" si="16"/>
      </c>
      <c r="U172" s="43">
        <f t="shared" si="17"/>
      </c>
      <c r="V172" s="43">
        <f t="shared" si="18"/>
      </c>
      <c r="W172" s="43">
        <f t="shared" si="19"/>
      </c>
      <c r="X172" s="15">
        <f t="shared" si="20"/>
      </c>
      <c r="Y172" s="15">
        <f t="shared" si="21"/>
      </c>
      <c r="Z172" s="15">
        <f t="shared" si="22"/>
      </c>
      <c r="AB172" s="15">
        <f t="shared" si="23"/>
      </c>
    </row>
    <row r="173" spans="10:28" ht="12.75">
      <c r="J173" s="76"/>
      <c r="P173" s="76"/>
      <c r="T173" s="43">
        <f t="shared" si="16"/>
      </c>
      <c r="U173" s="43">
        <f t="shared" si="17"/>
      </c>
      <c r="V173" s="43">
        <f t="shared" si="18"/>
      </c>
      <c r="W173" s="43">
        <f t="shared" si="19"/>
      </c>
      <c r="X173" s="15">
        <f t="shared" si="20"/>
      </c>
      <c r="Y173" s="15">
        <f t="shared" si="21"/>
      </c>
      <c r="Z173" s="15">
        <f t="shared" si="22"/>
      </c>
      <c r="AB173" s="15">
        <f t="shared" si="23"/>
      </c>
    </row>
    <row r="174" spans="16:28" ht="12.75">
      <c r="P174" s="76"/>
      <c r="T174" s="43">
        <f t="shared" si="16"/>
      </c>
      <c r="U174" s="43">
        <f t="shared" si="17"/>
      </c>
      <c r="V174" s="43">
        <f t="shared" si="18"/>
      </c>
      <c r="W174" s="43">
        <f t="shared" si="19"/>
      </c>
      <c r="X174" s="15">
        <f t="shared" si="20"/>
      </c>
      <c r="Y174" s="15">
        <f t="shared" si="21"/>
      </c>
      <c r="Z174" s="15">
        <f t="shared" si="22"/>
      </c>
      <c r="AB174" s="15">
        <f t="shared" si="23"/>
      </c>
    </row>
    <row r="175" spans="10:28" ht="12.75">
      <c r="J175" s="76"/>
      <c r="P175" s="76"/>
      <c r="T175" s="43">
        <f t="shared" si="16"/>
      </c>
      <c r="U175" s="43">
        <f t="shared" si="17"/>
      </c>
      <c r="V175" s="43">
        <f t="shared" si="18"/>
      </c>
      <c r="W175" s="43">
        <f t="shared" si="19"/>
      </c>
      <c r="X175" s="15">
        <f t="shared" si="20"/>
      </c>
      <c r="Y175" s="15">
        <f t="shared" si="21"/>
      </c>
      <c r="Z175" s="15">
        <f t="shared" si="22"/>
      </c>
      <c r="AB175" s="15">
        <f t="shared" si="23"/>
      </c>
    </row>
    <row r="176" spans="16:28" ht="12.75">
      <c r="P176" s="76"/>
      <c r="T176" s="43">
        <f t="shared" si="16"/>
      </c>
      <c r="U176" s="43">
        <f t="shared" si="17"/>
      </c>
      <c r="V176" s="43">
        <f t="shared" si="18"/>
      </c>
      <c r="W176" s="43">
        <f t="shared" si="19"/>
      </c>
      <c r="X176" s="15">
        <f t="shared" si="20"/>
      </c>
      <c r="Y176" s="15">
        <f t="shared" si="21"/>
      </c>
      <c r="Z176" s="15">
        <f t="shared" si="22"/>
      </c>
      <c r="AB176" s="15">
        <f t="shared" si="23"/>
      </c>
    </row>
    <row r="177" spans="10:28" ht="12.75">
      <c r="J177" s="76"/>
      <c r="P177" s="76"/>
      <c r="T177" s="43">
        <f t="shared" si="16"/>
      </c>
      <c r="U177" s="43">
        <f t="shared" si="17"/>
      </c>
      <c r="V177" s="43">
        <f t="shared" si="18"/>
      </c>
      <c r="W177" s="43">
        <f t="shared" si="19"/>
      </c>
      <c r="X177" s="15">
        <f t="shared" si="20"/>
      </c>
      <c r="Y177" s="15">
        <f t="shared" si="21"/>
      </c>
      <c r="Z177" s="15">
        <f t="shared" si="22"/>
      </c>
      <c r="AB177" s="15">
        <f t="shared" si="23"/>
      </c>
    </row>
    <row r="178" spans="10:28" ht="12.75">
      <c r="J178" s="76"/>
      <c r="P178" s="76"/>
      <c r="T178" s="43">
        <f t="shared" si="16"/>
      </c>
      <c r="U178" s="43">
        <f t="shared" si="17"/>
      </c>
      <c r="V178" s="43">
        <f t="shared" si="18"/>
      </c>
      <c r="W178" s="43">
        <f t="shared" si="19"/>
      </c>
      <c r="X178" s="15">
        <f t="shared" si="20"/>
      </c>
      <c r="Y178" s="15">
        <f t="shared" si="21"/>
      </c>
      <c r="Z178" s="15">
        <f t="shared" si="22"/>
      </c>
      <c r="AB178" s="15">
        <f t="shared" si="23"/>
      </c>
    </row>
    <row r="179" spans="10:28" ht="12.75">
      <c r="J179" s="76"/>
      <c r="P179" s="76"/>
      <c r="T179" s="43">
        <f t="shared" si="16"/>
      </c>
      <c r="U179" s="43">
        <f t="shared" si="17"/>
      </c>
      <c r="V179" s="43">
        <f t="shared" si="18"/>
      </c>
      <c r="W179" s="43">
        <f t="shared" si="19"/>
      </c>
      <c r="X179" s="15">
        <f t="shared" si="20"/>
      </c>
      <c r="Y179" s="15">
        <f t="shared" si="21"/>
      </c>
      <c r="Z179" s="15">
        <f t="shared" si="22"/>
      </c>
      <c r="AB179" s="15">
        <f t="shared" si="23"/>
      </c>
    </row>
    <row r="180" spans="10:28" ht="12.75">
      <c r="J180" s="76"/>
      <c r="P180" s="76"/>
      <c r="T180" s="43">
        <f t="shared" si="16"/>
      </c>
      <c r="U180" s="43">
        <f t="shared" si="17"/>
      </c>
      <c r="V180" s="43">
        <f t="shared" si="18"/>
      </c>
      <c r="W180" s="43">
        <f t="shared" si="19"/>
      </c>
      <c r="X180" s="15">
        <f t="shared" si="20"/>
      </c>
      <c r="Y180" s="15">
        <f t="shared" si="21"/>
      </c>
      <c r="Z180" s="15">
        <f t="shared" si="22"/>
      </c>
      <c r="AB180" s="15">
        <f t="shared" si="23"/>
      </c>
    </row>
    <row r="181" spans="10:28" ht="12.75">
      <c r="J181" s="76"/>
      <c r="P181" s="76"/>
      <c r="T181" s="43">
        <f t="shared" si="16"/>
      </c>
      <c r="U181" s="43">
        <f t="shared" si="17"/>
      </c>
      <c r="V181" s="43">
        <f t="shared" si="18"/>
      </c>
      <c r="W181" s="43">
        <f t="shared" si="19"/>
      </c>
      <c r="X181" s="15">
        <f t="shared" si="20"/>
      </c>
      <c r="Y181" s="15">
        <f t="shared" si="21"/>
      </c>
      <c r="Z181" s="15">
        <f t="shared" si="22"/>
      </c>
      <c r="AB181" s="15">
        <f t="shared" si="23"/>
      </c>
    </row>
    <row r="182" spans="10:28" ht="12.75">
      <c r="J182" s="76"/>
      <c r="P182" s="76"/>
      <c r="T182" s="43">
        <f t="shared" si="16"/>
      </c>
      <c r="U182" s="43">
        <f t="shared" si="17"/>
      </c>
      <c r="V182" s="43">
        <f t="shared" si="18"/>
      </c>
      <c r="W182" s="43">
        <f t="shared" si="19"/>
      </c>
      <c r="X182" s="15">
        <f t="shared" si="20"/>
      </c>
      <c r="Y182" s="15">
        <f t="shared" si="21"/>
      </c>
      <c r="Z182" s="15">
        <f t="shared" si="22"/>
      </c>
      <c r="AB182" s="15">
        <f t="shared" si="23"/>
      </c>
    </row>
    <row r="183" spans="10:28" ht="12.75">
      <c r="J183" s="76"/>
      <c r="P183" s="76"/>
      <c r="T183" s="43">
        <f t="shared" si="16"/>
      </c>
      <c r="U183" s="43">
        <f t="shared" si="17"/>
      </c>
      <c r="V183" s="43">
        <f t="shared" si="18"/>
      </c>
      <c r="W183" s="43">
        <f t="shared" si="19"/>
      </c>
      <c r="X183" s="15">
        <f t="shared" si="20"/>
      </c>
      <c r="Y183" s="15">
        <f t="shared" si="21"/>
      </c>
      <c r="Z183" s="15">
        <f t="shared" si="22"/>
      </c>
      <c r="AB183" s="15">
        <f t="shared" si="23"/>
      </c>
    </row>
    <row r="184" spans="16:28" ht="12.75">
      <c r="P184" s="76"/>
      <c r="T184" s="43">
        <f t="shared" si="16"/>
      </c>
      <c r="U184" s="43">
        <f t="shared" si="17"/>
      </c>
      <c r="V184" s="43">
        <f t="shared" si="18"/>
      </c>
      <c r="W184" s="43">
        <f t="shared" si="19"/>
      </c>
      <c r="X184" s="15">
        <f t="shared" si="20"/>
      </c>
      <c r="Y184" s="15">
        <f t="shared" si="21"/>
      </c>
      <c r="Z184" s="15">
        <f t="shared" si="22"/>
      </c>
      <c r="AB184" s="15">
        <f t="shared" si="23"/>
      </c>
    </row>
    <row r="185" spans="10:28" ht="12.75">
      <c r="J185" s="76"/>
      <c r="P185" s="76"/>
      <c r="T185" s="43">
        <f t="shared" si="16"/>
      </c>
      <c r="U185" s="43">
        <f t="shared" si="17"/>
      </c>
      <c r="V185" s="43">
        <f t="shared" si="18"/>
      </c>
      <c r="W185" s="43">
        <f t="shared" si="19"/>
      </c>
      <c r="X185" s="15">
        <f t="shared" si="20"/>
      </c>
      <c r="Y185" s="15">
        <f t="shared" si="21"/>
      </c>
      <c r="Z185" s="15">
        <f t="shared" si="22"/>
      </c>
      <c r="AB185" s="15">
        <f t="shared" si="23"/>
      </c>
    </row>
    <row r="186" spans="10:28" ht="12.75">
      <c r="J186" s="76"/>
      <c r="P186" s="76"/>
      <c r="T186" s="43">
        <f t="shared" si="16"/>
      </c>
      <c r="U186" s="43">
        <f t="shared" si="17"/>
      </c>
      <c r="V186" s="43">
        <f t="shared" si="18"/>
      </c>
      <c r="W186" s="43">
        <f t="shared" si="19"/>
      </c>
      <c r="X186" s="15">
        <f t="shared" si="20"/>
      </c>
      <c r="Y186" s="15">
        <f t="shared" si="21"/>
      </c>
      <c r="Z186" s="15">
        <f t="shared" si="22"/>
      </c>
      <c r="AB186" s="15">
        <f t="shared" si="23"/>
      </c>
    </row>
    <row r="187" spans="10:28" ht="12.75">
      <c r="J187" s="76"/>
      <c r="P187" s="76"/>
      <c r="T187" s="43">
        <f t="shared" si="16"/>
      </c>
      <c r="U187" s="43">
        <f t="shared" si="17"/>
      </c>
      <c r="V187" s="43">
        <f t="shared" si="18"/>
      </c>
      <c r="W187" s="43">
        <f t="shared" si="19"/>
      </c>
      <c r="X187" s="15">
        <f t="shared" si="20"/>
      </c>
      <c r="Y187" s="15">
        <f t="shared" si="21"/>
      </c>
      <c r="Z187" s="15">
        <f t="shared" si="22"/>
      </c>
      <c r="AB187" s="15">
        <f t="shared" si="23"/>
      </c>
    </row>
    <row r="188" spans="10:28" ht="12.75">
      <c r="J188" s="76"/>
      <c r="P188" s="76"/>
      <c r="T188" s="43">
        <f t="shared" si="16"/>
      </c>
      <c r="U188" s="43">
        <f t="shared" si="17"/>
      </c>
      <c r="V188" s="43">
        <f t="shared" si="18"/>
      </c>
      <c r="W188" s="43">
        <f t="shared" si="19"/>
      </c>
      <c r="X188" s="15">
        <f t="shared" si="20"/>
      </c>
      <c r="Y188" s="15">
        <f t="shared" si="21"/>
      </c>
      <c r="Z188" s="15">
        <f t="shared" si="22"/>
      </c>
      <c r="AB188" s="15">
        <f t="shared" si="23"/>
      </c>
    </row>
    <row r="189" spans="10:28" ht="12.75">
      <c r="J189" s="76"/>
      <c r="P189" s="76"/>
      <c r="T189" s="43">
        <f t="shared" si="16"/>
      </c>
      <c r="U189" s="43">
        <f t="shared" si="17"/>
      </c>
      <c r="V189" s="43">
        <f t="shared" si="18"/>
      </c>
      <c r="W189" s="43">
        <f t="shared" si="19"/>
      </c>
      <c r="X189" s="15">
        <f t="shared" si="20"/>
      </c>
      <c r="Y189" s="15">
        <f t="shared" si="21"/>
      </c>
      <c r="Z189" s="15">
        <f t="shared" si="22"/>
      </c>
      <c r="AB189" s="15">
        <f t="shared" si="23"/>
      </c>
    </row>
    <row r="190" spans="10:28" ht="12.75">
      <c r="J190" s="76"/>
      <c r="P190" s="76"/>
      <c r="T190" s="43">
        <f t="shared" si="16"/>
      </c>
      <c r="U190" s="43">
        <f t="shared" si="17"/>
      </c>
      <c r="V190" s="43">
        <f t="shared" si="18"/>
      </c>
      <c r="W190" s="43">
        <f t="shared" si="19"/>
      </c>
      <c r="X190" s="15">
        <f t="shared" si="20"/>
      </c>
      <c r="Y190" s="15">
        <f t="shared" si="21"/>
      </c>
      <c r="Z190" s="15">
        <f t="shared" si="22"/>
      </c>
      <c r="AB190" s="15">
        <f t="shared" si="23"/>
      </c>
    </row>
    <row r="191" spans="10:28" ht="12.75">
      <c r="J191" s="76"/>
      <c r="P191" s="76"/>
      <c r="T191" s="43">
        <f t="shared" si="16"/>
      </c>
      <c r="U191" s="43">
        <f t="shared" si="17"/>
      </c>
      <c r="V191" s="43">
        <f t="shared" si="18"/>
      </c>
      <c r="W191" s="43">
        <f t="shared" si="19"/>
      </c>
      <c r="X191" s="15">
        <f t="shared" si="20"/>
      </c>
      <c r="Y191" s="15">
        <f t="shared" si="21"/>
      </c>
      <c r="Z191" s="15">
        <f t="shared" si="22"/>
      </c>
      <c r="AB191" s="15">
        <f t="shared" si="23"/>
      </c>
    </row>
    <row r="192" spans="10:28" ht="12.75">
      <c r="J192" s="76"/>
      <c r="P192" s="76"/>
      <c r="T192" s="43">
        <f t="shared" si="16"/>
      </c>
      <c r="U192" s="43">
        <f t="shared" si="17"/>
      </c>
      <c r="V192" s="43">
        <f t="shared" si="18"/>
      </c>
      <c r="W192" s="43">
        <f t="shared" si="19"/>
      </c>
      <c r="X192" s="15">
        <f t="shared" si="20"/>
      </c>
      <c r="Y192" s="15">
        <f t="shared" si="21"/>
      </c>
      <c r="Z192" s="15">
        <f t="shared" si="22"/>
      </c>
      <c r="AB192" s="15">
        <f t="shared" si="23"/>
      </c>
    </row>
    <row r="193" spans="10:28" ht="12.75">
      <c r="J193" s="76"/>
      <c r="P193" s="76"/>
      <c r="T193" s="43">
        <f t="shared" si="16"/>
      </c>
      <c r="U193" s="43">
        <f t="shared" si="17"/>
      </c>
      <c r="V193" s="43">
        <f t="shared" si="18"/>
      </c>
      <c r="W193" s="43">
        <f t="shared" si="19"/>
      </c>
      <c r="X193" s="15">
        <f t="shared" si="20"/>
      </c>
      <c r="Y193" s="15">
        <f t="shared" si="21"/>
      </c>
      <c r="Z193" s="15">
        <f t="shared" si="22"/>
      </c>
      <c r="AB193" s="15">
        <f t="shared" si="23"/>
      </c>
    </row>
    <row r="194" spans="10:28" ht="12.75">
      <c r="J194" s="17"/>
      <c r="P194" s="76"/>
      <c r="T194" s="43">
        <f t="shared" si="16"/>
      </c>
      <c r="U194" s="43">
        <f t="shared" si="17"/>
      </c>
      <c r="V194" s="43">
        <f t="shared" si="18"/>
      </c>
      <c r="W194" s="43">
        <f t="shared" si="19"/>
      </c>
      <c r="X194" s="15">
        <f t="shared" si="20"/>
      </c>
      <c r="Y194" s="15">
        <f t="shared" si="21"/>
      </c>
      <c r="Z194" s="15">
        <f t="shared" si="22"/>
      </c>
      <c r="AB194" s="15">
        <f t="shared" si="23"/>
      </c>
    </row>
    <row r="195" spans="10:28" ht="12.75">
      <c r="J195" s="76"/>
      <c r="P195" s="76"/>
      <c r="T195" s="43">
        <f aca="true" t="shared" si="24" ref="T195:T258">IF(E195="Editorial",N195,"")</f>
      </c>
      <c r="U195" s="43">
        <f aca="true" t="shared" si="25" ref="U195:U258">IF(OR(E195="Technical",E195="General"),N195,"")</f>
      </c>
      <c r="V195" s="43">
        <f aca="true" t="shared" si="26" ref="V195:V258">IF(OR(U195="A",U195="AP",U195="R",U195="Z"),P195,"")</f>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6:28" ht="12.75">
      <c r="P196" s="76"/>
      <c r="T196" s="43">
        <f t="shared" si="24"/>
      </c>
      <c r="U196" s="43">
        <f t="shared" si="25"/>
      </c>
      <c r="V196" s="43">
        <f t="shared" si="26"/>
      </c>
      <c r="W196" s="43">
        <f t="shared" si="27"/>
      </c>
      <c r="X196" s="15">
        <f t="shared" si="28"/>
      </c>
      <c r="Y196" s="15">
        <f t="shared" si="29"/>
      </c>
      <c r="Z196" s="15">
        <f t="shared" si="30"/>
      </c>
      <c r="AB196" s="15">
        <f t="shared" si="31"/>
      </c>
    </row>
    <row r="197" spans="10:28" ht="12.75">
      <c r="J197" s="76"/>
      <c r="P197" s="76"/>
      <c r="T197" s="43">
        <f t="shared" si="24"/>
      </c>
      <c r="U197" s="43">
        <f t="shared" si="25"/>
      </c>
      <c r="V197" s="43">
        <f t="shared" si="26"/>
      </c>
      <c r="W197" s="43">
        <f t="shared" si="27"/>
      </c>
      <c r="X197" s="15">
        <f t="shared" si="28"/>
      </c>
      <c r="Y197" s="15">
        <f t="shared" si="29"/>
      </c>
      <c r="Z197" s="15">
        <f t="shared" si="30"/>
      </c>
      <c r="AB197" s="15">
        <f t="shared" si="31"/>
      </c>
    </row>
    <row r="198" spans="16:28" ht="12.75">
      <c r="P198" s="76"/>
      <c r="T198" s="43">
        <f t="shared" si="24"/>
      </c>
      <c r="U198" s="43">
        <f t="shared" si="25"/>
      </c>
      <c r="V198" s="43">
        <f t="shared" si="26"/>
      </c>
      <c r="W198" s="43">
        <f t="shared" si="27"/>
      </c>
      <c r="X198" s="15">
        <f t="shared" si="28"/>
      </c>
      <c r="Y198" s="15">
        <f t="shared" si="29"/>
      </c>
      <c r="Z198" s="15">
        <f t="shared" si="30"/>
      </c>
      <c r="AB198" s="15">
        <f t="shared" si="31"/>
      </c>
    </row>
    <row r="199" spans="10:28" ht="12.75">
      <c r="J199" s="17"/>
      <c r="P199" s="76"/>
      <c r="T199" s="43">
        <f t="shared" si="24"/>
      </c>
      <c r="U199" s="43">
        <f t="shared" si="25"/>
      </c>
      <c r="V199" s="43">
        <f t="shared" si="26"/>
      </c>
      <c r="W199" s="43">
        <f t="shared" si="27"/>
      </c>
      <c r="X199" s="15">
        <f t="shared" si="28"/>
      </c>
      <c r="Y199" s="15">
        <f t="shared" si="29"/>
      </c>
      <c r="Z199" s="15">
        <f t="shared" si="30"/>
      </c>
      <c r="AB199" s="15">
        <f t="shared" si="31"/>
      </c>
    </row>
    <row r="200" spans="10:28" ht="12.75">
      <c r="J200" s="17"/>
      <c r="P200" s="76"/>
      <c r="T200" s="43">
        <f t="shared" si="24"/>
      </c>
      <c r="U200" s="43">
        <f t="shared" si="25"/>
      </c>
      <c r="V200" s="43">
        <f t="shared" si="26"/>
      </c>
      <c r="W200" s="43">
        <f t="shared" si="27"/>
      </c>
      <c r="X200" s="15">
        <f t="shared" si="28"/>
      </c>
      <c r="Y200" s="15">
        <f t="shared" si="29"/>
      </c>
      <c r="Z200" s="15">
        <f t="shared" si="30"/>
      </c>
      <c r="AB200" s="15">
        <f t="shared" si="31"/>
      </c>
    </row>
    <row r="201" spans="10:28" ht="12.75">
      <c r="J201" s="17"/>
      <c r="P201" s="76"/>
      <c r="T201" s="43">
        <f t="shared" si="24"/>
      </c>
      <c r="U201" s="43">
        <f t="shared" si="25"/>
      </c>
      <c r="V201" s="43">
        <f t="shared" si="26"/>
      </c>
      <c r="W201" s="43">
        <f t="shared" si="27"/>
      </c>
      <c r="X201" s="15">
        <f t="shared" si="28"/>
      </c>
      <c r="Y201" s="15">
        <f t="shared" si="29"/>
      </c>
      <c r="Z201" s="15">
        <f t="shared" si="30"/>
      </c>
      <c r="AB201" s="15">
        <f t="shared" si="31"/>
      </c>
    </row>
    <row r="202" spans="10:28" ht="12.75">
      <c r="J202" s="76"/>
      <c r="N202" s="86"/>
      <c r="P202" s="76"/>
      <c r="T202" s="43">
        <f t="shared" si="24"/>
      </c>
      <c r="U202" s="43">
        <f t="shared" si="25"/>
      </c>
      <c r="V202" s="43">
        <f t="shared" si="26"/>
      </c>
      <c r="W202" s="43">
        <f t="shared" si="27"/>
      </c>
      <c r="X202" s="15">
        <f t="shared" si="28"/>
      </c>
      <c r="Y202" s="15">
        <f t="shared" si="29"/>
      </c>
      <c r="Z202" s="15">
        <f t="shared" si="30"/>
      </c>
      <c r="AB202" s="15">
        <f t="shared" si="31"/>
      </c>
    </row>
    <row r="203" spans="16:28" ht="12.75">
      <c r="P203" s="76"/>
      <c r="T203" s="43">
        <f t="shared" si="24"/>
      </c>
      <c r="U203" s="43">
        <f t="shared" si="25"/>
      </c>
      <c r="V203" s="43">
        <f t="shared" si="26"/>
      </c>
      <c r="W203" s="43">
        <f t="shared" si="27"/>
      </c>
      <c r="X203" s="15">
        <f t="shared" si="28"/>
      </c>
      <c r="Y203" s="15">
        <f t="shared" si="29"/>
      </c>
      <c r="Z203" s="15">
        <f t="shared" si="30"/>
      </c>
      <c r="AB203" s="15">
        <f t="shared" si="31"/>
      </c>
    </row>
    <row r="204" spans="10:28" ht="12.75">
      <c r="J204" s="76"/>
      <c r="P204" s="76"/>
      <c r="T204" s="43">
        <f t="shared" si="24"/>
      </c>
      <c r="U204" s="43">
        <f t="shared" si="25"/>
      </c>
      <c r="V204" s="43">
        <f t="shared" si="26"/>
      </c>
      <c r="W204" s="43">
        <f t="shared" si="27"/>
      </c>
      <c r="X204" s="15">
        <f t="shared" si="28"/>
      </c>
      <c r="Y204" s="15">
        <f t="shared" si="29"/>
      </c>
      <c r="Z204" s="15">
        <f t="shared" si="30"/>
      </c>
      <c r="AB204" s="15">
        <f t="shared" si="31"/>
      </c>
    </row>
    <row r="205" spans="10:28" ht="12.75">
      <c r="J205" s="76"/>
      <c r="P205" s="76"/>
      <c r="T205" s="43">
        <f t="shared" si="24"/>
      </c>
      <c r="U205" s="43">
        <f t="shared" si="25"/>
      </c>
      <c r="V205" s="43">
        <f t="shared" si="26"/>
      </c>
      <c r="W205" s="43">
        <f t="shared" si="27"/>
      </c>
      <c r="X205" s="15">
        <f t="shared" si="28"/>
      </c>
      <c r="Y205" s="15">
        <f t="shared" si="29"/>
      </c>
      <c r="Z205" s="15">
        <f t="shared" si="30"/>
      </c>
      <c r="AB205" s="15">
        <f t="shared" si="31"/>
      </c>
    </row>
    <row r="206" spans="10:28" ht="12.75">
      <c r="J206" s="76"/>
      <c r="P206" s="76"/>
      <c r="T206" s="43">
        <f t="shared" si="24"/>
      </c>
      <c r="U206" s="43">
        <f t="shared" si="25"/>
      </c>
      <c r="V206" s="43">
        <f t="shared" si="26"/>
      </c>
      <c r="W206" s="43">
        <f t="shared" si="27"/>
      </c>
      <c r="X206" s="15">
        <f t="shared" si="28"/>
      </c>
      <c r="Y206" s="15">
        <f t="shared" si="29"/>
      </c>
      <c r="Z206" s="15">
        <f t="shared" si="30"/>
      </c>
      <c r="AB206" s="15">
        <f t="shared" si="31"/>
      </c>
    </row>
    <row r="207" spans="10:28" ht="12.75">
      <c r="J207" s="76"/>
      <c r="P207" s="76"/>
      <c r="T207" s="43">
        <f t="shared" si="24"/>
      </c>
      <c r="U207" s="43">
        <f t="shared" si="25"/>
      </c>
      <c r="V207" s="43">
        <f t="shared" si="26"/>
      </c>
      <c r="W207" s="43">
        <f t="shared" si="27"/>
      </c>
      <c r="X207" s="15">
        <f t="shared" si="28"/>
      </c>
      <c r="Y207" s="15">
        <f t="shared" si="29"/>
      </c>
      <c r="Z207" s="15">
        <f t="shared" si="30"/>
      </c>
      <c r="AB207" s="15">
        <f t="shared" si="31"/>
      </c>
    </row>
    <row r="208" spans="10:28" ht="12.75">
      <c r="J208" s="76"/>
      <c r="P208" s="76"/>
      <c r="T208" s="43">
        <f t="shared" si="24"/>
      </c>
      <c r="U208" s="43">
        <f t="shared" si="25"/>
      </c>
      <c r="V208" s="43">
        <f t="shared" si="26"/>
      </c>
      <c r="W208" s="43">
        <f t="shared" si="27"/>
      </c>
      <c r="X208" s="15">
        <f t="shared" si="28"/>
      </c>
      <c r="Y208" s="15">
        <f t="shared" si="29"/>
      </c>
      <c r="Z208" s="15">
        <f t="shared" si="30"/>
      </c>
      <c r="AB208" s="15">
        <f t="shared" si="31"/>
      </c>
    </row>
    <row r="209" spans="10:28" ht="12.75">
      <c r="J209" s="76"/>
      <c r="P209" s="76"/>
      <c r="T209" s="43">
        <f t="shared" si="24"/>
      </c>
      <c r="U209" s="43">
        <f t="shared" si="25"/>
      </c>
      <c r="V209" s="43">
        <f t="shared" si="26"/>
      </c>
      <c r="W209" s="43">
        <f t="shared" si="27"/>
      </c>
      <c r="X209" s="15">
        <f t="shared" si="28"/>
      </c>
      <c r="Y209" s="15">
        <f t="shared" si="29"/>
      </c>
      <c r="Z209" s="15">
        <f t="shared" si="30"/>
      </c>
      <c r="AB209" s="15">
        <f t="shared" si="31"/>
      </c>
    </row>
    <row r="210" spans="10:28" ht="12.75">
      <c r="J210" s="76"/>
      <c r="P210" s="76"/>
      <c r="T210" s="43">
        <f t="shared" si="24"/>
      </c>
      <c r="U210" s="43">
        <f t="shared" si="25"/>
      </c>
      <c r="V210" s="43">
        <f t="shared" si="26"/>
      </c>
      <c r="W210" s="43">
        <f t="shared" si="27"/>
      </c>
      <c r="X210" s="15">
        <f t="shared" si="28"/>
      </c>
      <c r="Y210" s="15">
        <f t="shared" si="29"/>
      </c>
      <c r="Z210" s="15">
        <f t="shared" si="30"/>
      </c>
      <c r="AB210" s="15">
        <f t="shared" si="31"/>
      </c>
    </row>
    <row r="211" spans="10:28" ht="12.75">
      <c r="J211" s="76"/>
      <c r="P211" s="76"/>
      <c r="T211" s="43">
        <f t="shared" si="24"/>
      </c>
      <c r="U211" s="43">
        <f t="shared" si="25"/>
      </c>
      <c r="V211" s="43">
        <f t="shared" si="26"/>
      </c>
      <c r="W211" s="43">
        <f t="shared" si="27"/>
      </c>
      <c r="X211" s="15">
        <f t="shared" si="28"/>
      </c>
      <c r="Y211" s="15">
        <f t="shared" si="29"/>
      </c>
      <c r="Z211" s="15">
        <f t="shared" si="30"/>
      </c>
      <c r="AB211" s="15">
        <f t="shared" si="31"/>
      </c>
    </row>
    <row r="212" spans="10:28" ht="12.75">
      <c r="J212" s="17"/>
      <c r="P212" s="76"/>
      <c r="T212" s="43">
        <f t="shared" si="24"/>
      </c>
      <c r="U212" s="43">
        <f t="shared" si="25"/>
      </c>
      <c r="V212" s="43">
        <f t="shared" si="26"/>
      </c>
      <c r="W212" s="43">
        <f t="shared" si="27"/>
      </c>
      <c r="X212" s="15">
        <f t="shared" si="28"/>
      </c>
      <c r="Y212" s="15">
        <f t="shared" si="29"/>
      </c>
      <c r="Z212" s="15">
        <f t="shared" si="30"/>
      </c>
      <c r="AB212" s="15">
        <f t="shared" si="31"/>
      </c>
    </row>
    <row r="213" spans="10:28" ht="12.75">
      <c r="J213" s="76"/>
      <c r="P213" s="76"/>
      <c r="T213" s="43">
        <f t="shared" si="24"/>
      </c>
      <c r="U213" s="43">
        <f t="shared" si="25"/>
      </c>
      <c r="V213" s="43">
        <f t="shared" si="26"/>
      </c>
      <c r="W213" s="43">
        <f t="shared" si="27"/>
      </c>
      <c r="X213" s="15">
        <f t="shared" si="28"/>
      </c>
      <c r="Y213" s="15">
        <f t="shared" si="29"/>
      </c>
      <c r="Z213" s="15">
        <f t="shared" si="30"/>
      </c>
      <c r="AB213" s="15">
        <f t="shared" si="31"/>
      </c>
    </row>
    <row r="214" spans="10:28" ht="12.75">
      <c r="J214" s="76"/>
      <c r="P214" s="76"/>
      <c r="T214" s="43">
        <f t="shared" si="24"/>
      </c>
      <c r="U214" s="43">
        <f t="shared" si="25"/>
      </c>
      <c r="V214" s="43">
        <f t="shared" si="26"/>
      </c>
      <c r="W214" s="43">
        <f t="shared" si="27"/>
      </c>
      <c r="X214" s="15">
        <f t="shared" si="28"/>
      </c>
      <c r="Y214" s="15">
        <f t="shared" si="29"/>
      </c>
      <c r="Z214" s="15">
        <f t="shared" si="30"/>
      </c>
      <c r="AB214" s="15">
        <f t="shared" si="31"/>
      </c>
    </row>
    <row r="215" spans="10:28" ht="12.75">
      <c r="J215" s="76"/>
      <c r="P215" s="76"/>
      <c r="T215" s="43">
        <f t="shared" si="24"/>
      </c>
      <c r="U215" s="43">
        <f t="shared" si="25"/>
      </c>
      <c r="V215" s="43">
        <f t="shared" si="26"/>
      </c>
      <c r="W215" s="43">
        <f t="shared" si="27"/>
      </c>
      <c r="X215" s="15">
        <f t="shared" si="28"/>
      </c>
      <c r="Y215" s="15">
        <f t="shared" si="29"/>
      </c>
      <c r="Z215" s="15">
        <f t="shared" si="30"/>
      </c>
      <c r="AB215" s="15">
        <f t="shared" si="31"/>
      </c>
    </row>
    <row r="216" spans="10:28" ht="12.75">
      <c r="J216" s="76"/>
      <c r="P216" s="76"/>
      <c r="T216" s="43">
        <f t="shared" si="24"/>
      </c>
      <c r="U216" s="43">
        <f t="shared" si="25"/>
      </c>
      <c r="V216" s="43">
        <f t="shared" si="26"/>
      </c>
      <c r="W216" s="43">
        <f t="shared" si="27"/>
      </c>
      <c r="X216" s="15">
        <f t="shared" si="28"/>
      </c>
      <c r="Y216" s="15">
        <f t="shared" si="29"/>
      </c>
      <c r="Z216" s="15">
        <f t="shared" si="30"/>
      </c>
      <c r="AB216" s="15">
        <f t="shared" si="31"/>
      </c>
    </row>
    <row r="217" spans="10:28" ht="12.75">
      <c r="J217" s="76"/>
      <c r="P217" s="76"/>
      <c r="T217" s="43">
        <f t="shared" si="24"/>
      </c>
      <c r="U217" s="43">
        <f t="shared" si="25"/>
      </c>
      <c r="V217" s="43">
        <f t="shared" si="26"/>
      </c>
      <c r="W217" s="43">
        <f t="shared" si="27"/>
      </c>
      <c r="X217" s="15">
        <f t="shared" si="28"/>
      </c>
      <c r="Y217" s="15">
        <f t="shared" si="29"/>
      </c>
      <c r="Z217" s="15">
        <f t="shared" si="30"/>
      </c>
      <c r="AB217" s="15">
        <f t="shared" si="31"/>
      </c>
    </row>
    <row r="218" spans="10:28" ht="12.75">
      <c r="J218" s="76"/>
      <c r="P218" s="76"/>
      <c r="T218" s="43">
        <f t="shared" si="24"/>
      </c>
      <c r="U218" s="43">
        <f t="shared" si="25"/>
      </c>
      <c r="V218" s="43">
        <f t="shared" si="26"/>
      </c>
      <c r="W218" s="43">
        <f t="shared" si="27"/>
      </c>
      <c r="X218" s="15">
        <f t="shared" si="28"/>
      </c>
      <c r="Y218" s="15">
        <f t="shared" si="29"/>
      </c>
      <c r="Z218" s="15">
        <f t="shared" si="30"/>
      </c>
      <c r="AB218" s="15">
        <f t="shared" si="31"/>
      </c>
    </row>
    <row r="219" spans="10:28" ht="12.75">
      <c r="J219" s="76"/>
      <c r="P219" s="76"/>
      <c r="T219" s="43">
        <f t="shared" si="24"/>
      </c>
      <c r="U219" s="43">
        <f t="shared" si="25"/>
      </c>
      <c r="V219" s="43">
        <f t="shared" si="26"/>
      </c>
      <c r="W219" s="43">
        <f t="shared" si="27"/>
      </c>
      <c r="X219" s="15">
        <f t="shared" si="28"/>
      </c>
      <c r="Y219" s="15">
        <f t="shared" si="29"/>
      </c>
      <c r="Z219" s="15">
        <f t="shared" si="30"/>
      </c>
      <c r="AB219" s="15">
        <f t="shared" si="31"/>
      </c>
    </row>
    <row r="220" spans="10:28" ht="12.75">
      <c r="J220" s="76"/>
      <c r="P220" s="76"/>
      <c r="T220" s="43">
        <f t="shared" si="24"/>
      </c>
      <c r="U220" s="43">
        <f t="shared" si="25"/>
      </c>
      <c r="V220" s="43">
        <f t="shared" si="26"/>
      </c>
      <c r="W220" s="43">
        <f t="shared" si="27"/>
      </c>
      <c r="X220" s="15">
        <f t="shared" si="28"/>
      </c>
      <c r="Y220" s="15">
        <f t="shared" si="29"/>
      </c>
      <c r="Z220" s="15">
        <f t="shared" si="30"/>
      </c>
      <c r="AB220" s="15">
        <f t="shared" si="31"/>
      </c>
    </row>
    <row r="221" spans="10:28" ht="12.75">
      <c r="J221" s="76"/>
      <c r="P221" s="76"/>
      <c r="T221" s="43">
        <f t="shared" si="24"/>
      </c>
      <c r="U221" s="43">
        <f t="shared" si="25"/>
      </c>
      <c r="V221" s="43">
        <f t="shared" si="26"/>
      </c>
      <c r="W221" s="43">
        <f t="shared" si="27"/>
      </c>
      <c r="X221" s="15">
        <f t="shared" si="28"/>
      </c>
      <c r="Y221" s="15">
        <f t="shared" si="29"/>
      </c>
      <c r="Z221" s="15">
        <f t="shared" si="30"/>
      </c>
      <c r="AB221" s="15">
        <f t="shared" si="31"/>
      </c>
    </row>
    <row r="222" spans="10:28" ht="12.75">
      <c r="J222" s="17"/>
      <c r="P222" s="76"/>
      <c r="T222" s="43">
        <f t="shared" si="24"/>
      </c>
      <c r="U222" s="43">
        <f t="shared" si="25"/>
      </c>
      <c r="V222" s="43">
        <f t="shared" si="26"/>
      </c>
      <c r="W222" s="43">
        <f t="shared" si="27"/>
      </c>
      <c r="X222" s="15">
        <f t="shared" si="28"/>
      </c>
      <c r="Y222" s="15">
        <f t="shared" si="29"/>
      </c>
      <c r="Z222" s="15">
        <f t="shared" si="30"/>
      </c>
      <c r="AB222" s="15">
        <f t="shared" si="31"/>
      </c>
    </row>
    <row r="223" spans="10:28" ht="12.75">
      <c r="J223" s="76"/>
      <c r="P223" s="76"/>
      <c r="T223" s="43">
        <f t="shared" si="24"/>
      </c>
      <c r="U223" s="43">
        <f t="shared" si="25"/>
      </c>
      <c r="V223" s="43">
        <f t="shared" si="26"/>
      </c>
      <c r="W223" s="43">
        <f t="shared" si="27"/>
      </c>
      <c r="X223" s="15">
        <f t="shared" si="28"/>
      </c>
      <c r="Y223" s="15">
        <f t="shared" si="29"/>
      </c>
      <c r="Z223" s="15">
        <f t="shared" si="30"/>
      </c>
      <c r="AB223" s="15">
        <f t="shared" si="31"/>
      </c>
    </row>
    <row r="224" spans="10:28" ht="12.75">
      <c r="J224" s="76"/>
      <c r="P224" s="76"/>
      <c r="T224" s="43">
        <f t="shared" si="24"/>
      </c>
      <c r="U224" s="43">
        <f t="shared" si="25"/>
      </c>
      <c r="V224" s="43">
        <f t="shared" si="26"/>
      </c>
      <c r="W224" s="43">
        <f t="shared" si="27"/>
      </c>
      <c r="X224" s="15">
        <f t="shared" si="28"/>
      </c>
      <c r="Y224" s="15">
        <f t="shared" si="29"/>
      </c>
      <c r="Z224" s="15">
        <f t="shared" si="30"/>
      </c>
      <c r="AB224" s="15">
        <f t="shared" si="31"/>
      </c>
    </row>
    <row r="225" spans="10:28" ht="12.75">
      <c r="J225" s="76"/>
      <c r="P225" s="76"/>
      <c r="T225" s="43">
        <f t="shared" si="24"/>
      </c>
      <c r="U225" s="43">
        <f t="shared" si="25"/>
      </c>
      <c r="V225" s="43">
        <f t="shared" si="26"/>
      </c>
      <c r="W225" s="43">
        <f t="shared" si="27"/>
      </c>
      <c r="X225" s="15">
        <f t="shared" si="28"/>
      </c>
      <c r="Y225" s="15">
        <f t="shared" si="29"/>
      </c>
      <c r="Z225" s="15">
        <f t="shared" si="30"/>
      </c>
      <c r="AB225" s="15">
        <f t="shared" si="31"/>
      </c>
    </row>
    <row r="226" spans="10:28" ht="12.75">
      <c r="J226" s="17"/>
      <c r="P226" s="76"/>
      <c r="T226" s="43">
        <f t="shared" si="24"/>
      </c>
      <c r="U226" s="43">
        <f t="shared" si="25"/>
      </c>
      <c r="V226" s="43">
        <f t="shared" si="26"/>
      </c>
      <c r="W226" s="43">
        <f t="shared" si="27"/>
      </c>
      <c r="X226" s="15">
        <f t="shared" si="28"/>
      </c>
      <c r="Y226" s="15">
        <f t="shared" si="29"/>
      </c>
      <c r="Z226" s="15">
        <f t="shared" si="30"/>
      </c>
      <c r="AB226" s="15">
        <f t="shared" si="31"/>
      </c>
    </row>
    <row r="227" spans="10:28" ht="12.75">
      <c r="J227" s="17"/>
      <c r="P227" s="76"/>
      <c r="T227" s="43">
        <f t="shared" si="24"/>
      </c>
      <c r="U227" s="43">
        <f t="shared" si="25"/>
      </c>
      <c r="V227" s="43">
        <f t="shared" si="26"/>
      </c>
      <c r="W227" s="43">
        <f t="shared" si="27"/>
      </c>
      <c r="X227" s="15">
        <f t="shared" si="28"/>
      </c>
      <c r="Y227" s="15">
        <f t="shared" si="29"/>
      </c>
      <c r="Z227" s="15">
        <f t="shared" si="30"/>
      </c>
      <c r="AB227" s="15">
        <f t="shared" si="31"/>
      </c>
    </row>
    <row r="228" spans="10:28" ht="12.75">
      <c r="J228" s="17"/>
      <c r="P228" s="76"/>
      <c r="T228" s="43">
        <f t="shared" si="24"/>
      </c>
      <c r="U228" s="43">
        <f t="shared" si="25"/>
      </c>
      <c r="V228" s="43">
        <f t="shared" si="26"/>
      </c>
      <c r="W228" s="43">
        <f t="shared" si="27"/>
      </c>
      <c r="X228" s="15">
        <f t="shared" si="28"/>
      </c>
      <c r="Y228" s="15">
        <f t="shared" si="29"/>
      </c>
      <c r="Z228" s="15">
        <f t="shared" si="30"/>
      </c>
      <c r="AB228" s="15">
        <f t="shared" si="31"/>
      </c>
    </row>
    <row r="229" spans="16:28" ht="12.75">
      <c r="P229" s="76"/>
      <c r="T229" s="43">
        <f t="shared" si="24"/>
      </c>
      <c r="U229" s="43">
        <f t="shared" si="25"/>
      </c>
      <c r="V229" s="43">
        <f t="shared" si="26"/>
      </c>
      <c r="W229" s="43">
        <f t="shared" si="27"/>
      </c>
      <c r="X229" s="15">
        <f t="shared" si="28"/>
      </c>
      <c r="Y229" s="15">
        <f t="shared" si="29"/>
      </c>
      <c r="Z229" s="15">
        <f t="shared" si="30"/>
      </c>
      <c r="AB229" s="15">
        <f t="shared" si="31"/>
      </c>
    </row>
    <row r="230" spans="10:28" ht="12.75">
      <c r="J230" s="76"/>
      <c r="P230" s="76"/>
      <c r="T230" s="43">
        <f t="shared" si="24"/>
      </c>
      <c r="U230" s="43">
        <f t="shared" si="25"/>
      </c>
      <c r="V230" s="43">
        <f t="shared" si="26"/>
      </c>
      <c r="W230" s="43">
        <f t="shared" si="27"/>
      </c>
      <c r="X230" s="15">
        <f t="shared" si="28"/>
      </c>
      <c r="Y230" s="15">
        <f t="shared" si="29"/>
      </c>
      <c r="Z230" s="15">
        <f t="shared" si="30"/>
      </c>
      <c r="AB230" s="15">
        <f t="shared" si="31"/>
      </c>
    </row>
    <row r="231" spans="10:28" ht="12.75">
      <c r="J231" s="76"/>
      <c r="P231" s="76"/>
      <c r="T231" s="43">
        <f t="shared" si="24"/>
      </c>
      <c r="U231" s="43">
        <f t="shared" si="25"/>
      </c>
      <c r="V231" s="43">
        <f t="shared" si="26"/>
      </c>
      <c r="W231" s="43">
        <f t="shared" si="27"/>
      </c>
      <c r="X231" s="15">
        <f t="shared" si="28"/>
      </c>
      <c r="Y231" s="15">
        <f t="shared" si="29"/>
      </c>
      <c r="Z231" s="15">
        <f t="shared" si="30"/>
      </c>
      <c r="AB231" s="15">
        <f t="shared" si="31"/>
      </c>
    </row>
    <row r="232" spans="16:28" ht="12.75">
      <c r="P232" s="76"/>
      <c r="T232" s="43">
        <f t="shared" si="24"/>
      </c>
      <c r="U232" s="43">
        <f t="shared" si="25"/>
      </c>
      <c r="V232" s="43">
        <f t="shared" si="26"/>
      </c>
      <c r="W232" s="43">
        <f t="shared" si="27"/>
      </c>
      <c r="X232" s="15">
        <f t="shared" si="28"/>
      </c>
      <c r="Y232" s="15">
        <f t="shared" si="29"/>
      </c>
      <c r="Z232" s="15">
        <f t="shared" si="30"/>
      </c>
      <c r="AB232" s="15">
        <f t="shared" si="31"/>
      </c>
    </row>
    <row r="233" spans="16:28" ht="12.75">
      <c r="P233" s="76"/>
      <c r="T233" s="43">
        <f t="shared" si="24"/>
      </c>
      <c r="U233" s="43">
        <f t="shared" si="25"/>
      </c>
      <c r="V233" s="43">
        <f t="shared" si="26"/>
      </c>
      <c r="W233" s="43">
        <f t="shared" si="27"/>
      </c>
      <c r="X233" s="15">
        <f t="shared" si="28"/>
      </c>
      <c r="Y233" s="15">
        <f t="shared" si="29"/>
      </c>
      <c r="Z233" s="15">
        <f t="shared" si="30"/>
      </c>
      <c r="AB233" s="15">
        <f t="shared" si="31"/>
      </c>
    </row>
    <row r="234" spans="16:28" ht="12.75">
      <c r="P234" s="76"/>
      <c r="T234" s="43">
        <f t="shared" si="24"/>
      </c>
      <c r="U234" s="43">
        <f t="shared" si="25"/>
      </c>
      <c r="V234" s="43">
        <f t="shared" si="26"/>
      </c>
      <c r="W234" s="43">
        <f t="shared" si="27"/>
      </c>
      <c r="X234" s="15">
        <f t="shared" si="28"/>
      </c>
      <c r="Y234" s="15">
        <f t="shared" si="29"/>
      </c>
      <c r="Z234" s="15">
        <f t="shared" si="30"/>
      </c>
      <c r="AB234" s="15">
        <f t="shared" si="31"/>
      </c>
    </row>
    <row r="235" spans="10:28" ht="12.75">
      <c r="J235" s="76"/>
      <c r="P235" s="76"/>
      <c r="T235" s="43">
        <f t="shared" si="24"/>
      </c>
      <c r="U235" s="43">
        <f t="shared" si="25"/>
      </c>
      <c r="V235" s="43">
        <f t="shared" si="26"/>
      </c>
      <c r="W235" s="43">
        <f t="shared" si="27"/>
      </c>
      <c r="X235" s="15">
        <f t="shared" si="28"/>
      </c>
      <c r="Y235" s="15">
        <f t="shared" si="29"/>
      </c>
      <c r="Z235" s="15">
        <f t="shared" si="30"/>
      </c>
      <c r="AB235" s="15">
        <f t="shared" si="31"/>
      </c>
    </row>
    <row r="236" spans="16:28" ht="12.75">
      <c r="P236" s="76"/>
      <c r="T236" s="43">
        <f t="shared" si="24"/>
      </c>
      <c r="U236" s="43">
        <f t="shared" si="25"/>
      </c>
      <c r="V236" s="43">
        <f t="shared" si="26"/>
      </c>
      <c r="W236" s="43">
        <f t="shared" si="27"/>
      </c>
      <c r="X236" s="15">
        <f t="shared" si="28"/>
      </c>
      <c r="Y236" s="15">
        <f t="shared" si="29"/>
      </c>
      <c r="Z236" s="15">
        <f t="shared" si="30"/>
      </c>
      <c r="AB236" s="15">
        <f t="shared" si="31"/>
      </c>
    </row>
    <row r="237" spans="16:28" ht="12.75">
      <c r="P237" s="76"/>
      <c r="T237" s="43">
        <f t="shared" si="24"/>
      </c>
      <c r="U237" s="43">
        <f t="shared" si="25"/>
      </c>
      <c r="V237" s="43">
        <f t="shared" si="26"/>
      </c>
      <c r="W237" s="43">
        <f t="shared" si="27"/>
      </c>
      <c r="X237" s="15">
        <f t="shared" si="28"/>
      </c>
      <c r="Y237" s="15">
        <f t="shared" si="29"/>
      </c>
      <c r="Z237" s="15">
        <f t="shared" si="30"/>
      </c>
      <c r="AB237" s="15">
        <f t="shared" si="31"/>
      </c>
    </row>
    <row r="238" spans="16:28" ht="12.75">
      <c r="P238" s="76"/>
      <c r="T238" s="43">
        <f t="shared" si="24"/>
      </c>
      <c r="U238" s="43">
        <f t="shared" si="25"/>
      </c>
      <c r="V238" s="43">
        <f t="shared" si="26"/>
      </c>
      <c r="W238" s="43">
        <f t="shared" si="27"/>
      </c>
      <c r="X238" s="15">
        <f t="shared" si="28"/>
      </c>
      <c r="Y238" s="15">
        <f t="shared" si="29"/>
      </c>
      <c r="Z238" s="15">
        <f t="shared" si="30"/>
      </c>
      <c r="AB238" s="15">
        <f t="shared" si="31"/>
      </c>
    </row>
    <row r="239" spans="16:28" ht="12.75">
      <c r="P239" s="76"/>
      <c r="T239" s="43">
        <f t="shared" si="24"/>
      </c>
      <c r="U239" s="43">
        <f t="shared" si="25"/>
      </c>
      <c r="V239" s="43">
        <f t="shared" si="26"/>
      </c>
      <c r="W239" s="43">
        <f t="shared" si="27"/>
      </c>
      <c r="X239" s="15">
        <f t="shared" si="28"/>
      </c>
      <c r="Y239" s="15">
        <f t="shared" si="29"/>
      </c>
      <c r="Z239" s="15">
        <f t="shared" si="30"/>
      </c>
      <c r="AB239" s="15">
        <f t="shared" si="31"/>
      </c>
    </row>
    <row r="240" spans="16:28" ht="12.75">
      <c r="P240" s="76"/>
      <c r="T240" s="43">
        <f t="shared" si="24"/>
      </c>
      <c r="U240" s="43">
        <f t="shared" si="25"/>
      </c>
      <c r="V240" s="43">
        <f t="shared" si="26"/>
      </c>
      <c r="W240" s="43">
        <f t="shared" si="27"/>
      </c>
      <c r="X240" s="15">
        <f t="shared" si="28"/>
      </c>
      <c r="Y240" s="15">
        <f t="shared" si="29"/>
      </c>
      <c r="Z240" s="15">
        <f t="shared" si="30"/>
      </c>
      <c r="AB240" s="15">
        <f t="shared" si="31"/>
      </c>
    </row>
    <row r="241" spans="16:28" ht="12.75">
      <c r="P241" s="76"/>
      <c r="T241" s="43">
        <f t="shared" si="24"/>
      </c>
      <c r="U241" s="43">
        <f t="shared" si="25"/>
      </c>
      <c r="V241" s="43">
        <f t="shared" si="26"/>
      </c>
      <c r="W241" s="43">
        <f t="shared" si="27"/>
      </c>
      <c r="X241" s="15">
        <f t="shared" si="28"/>
      </c>
      <c r="Y241" s="15">
        <f t="shared" si="29"/>
      </c>
      <c r="Z241" s="15">
        <f t="shared" si="30"/>
      </c>
      <c r="AB241" s="15">
        <f t="shared" si="31"/>
      </c>
    </row>
    <row r="242" spans="10:28" ht="12.75">
      <c r="J242" s="76"/>
      <c r="P242" s="76"/>
      <c r="T242" s="43">
        <f t="shared" si="24"/>
      </c>
      <c r="U242" s="43">
        <f t="shared" si="25"/>
      </c>
      <c r="V242" s="43">
        <f t="shared" si="26"/>
      </c>
      <c r="W242" s="43">
        <f t="shared" si="27"/>
      </c>
      <c r="X242" s="15">
        <f t="shared" si="28"/>
      </c>
      <c r="Y242" s="15">
        <f t="shared" si="29"/>
      </c>
      <c r="Z242" s="15">
        <f t="shared" si="30"/>
      </c>
      <c r="AB242" s="15">
        <f t="shared" si="31"/>
      </c>
    </row>
    <row r="243" spans="16:28" ht="12.75">
      <c r="P243" s="76"/>
      <c r="T243" s="43">
        <f t="shared" si="24"/>
      </c>
      <c r="U243" s="43">
        <f t="shared" si="25"/>
      </c>
      <c r="V243" s="43">
        <f t="shared" si="26"/>
      </c>
      <c r="W243" s="43">
        <f t="shared" si="27"/>
      </c>
      <c r="X243" s="15">
        <f t="shared" si="28"/>
      </c>
      <c r="Y243" s="15">
        <f t="shared" si="29"/>
      </c>
      <c r="Z243" s="15">
        <f t="shared" si="30"/>
      </c>
      <c r="AB243" s="15">
        <f t="shared" si="31"/>
      </c>
    </row>
    <row r="244" spans="10:28" ht="12.75">
      <c r="J244" s="76"/>
      <c r="P244" s="76"/>
      <c r="T244" s="43">
        <f t="shared" si="24"/>
      </c>
      <c r="U244" s="43">
        <f t="shared" si="25"/>
      </c>
      <c r="V244" s="43">
        <f t="shared" si="26"/>
      </c>
      <c r="W244" s="43">
        <f t="shared" si="27"/>
      </c>
      <c r="X244" s="15">
        <f t="shared" si="28"/>
      </c>
      <c r="Y244" s="15">
        <f t="shared" si="29"/>
      </c>
      <c r="Z244" s="15">
        <f t="shared" si="30"/>
      </c>
      <c r="AB244" s="15">
        <f t="shared" si="31"/>
      </c>
    </row>
    <row r="245" spans="10:28" ht="12.75">
      <c r="J245" s="76"/>
      <c r="P245" s="76"/>
      <c r="T245" s="43">
        <f t="shared" si="24"/>
      </c>
      <c r="U245" s="43">
        <f t="shared" si="25"/>
      </c>
      <c r="V245" s="43">
        <f t="shared" si="26"/>
      </c>
      <c r="W245" s="43">
        <f t="shared" si="27"/>
      </c>
      <c r="X245" s="15">
        <f t="shared" si="28"/>
      </c>
      <c r="Y245" s="15">
        <f t="shared" si="29"/>
      </c>
      <c r="Z245" s="15">
        <f t="shared" si="30"/>
      </c>
      <c r="AB245" s="15">
        <f t="shared" si="31"/>
      </c>
    </row>
    <row r="246" spans="10:28" ht="12.75">
      <c r="J246" s="76"/>
      <c r="P246" s="76"/>
      <c r="T246" s="43">
        <f t="shared" si="24"/>
      </c>
      <c r="U246" s="43">
        <f t="shared" si="25"/>
      </c>
      <c r="V246" s="43">
        <f t="shared" si="26"/>
      </c>
      <c r="W246" s="43">
        <f t="shared" si="27"/>
      </c>
      <c r="X246" s="15">
        <f t="shared" si="28"/>
      </c>
      <c r="Y246" s="15">
        <f t="shared" si="29"/>
      </c>
      <c r="Z246" s="15">
        <f t="shared" si="30"/>
      </c>
      <c r="AB246" s="15">
        <f t="shared" si="31"/>
      </c>
    </row>
    <row r="247" spans="10:28" ht="12.75">
      <c r="J247" s="76"/>
      <c r="P247" s="76"/>
      <c r="T247" s="43">
        <f t="shared" si="24"/>
      </c>
      <c r="U247" s="43">
        <f t="shared" si="25"/>
      </c>
      <c r="V247" s="43">
        <f t="shared" si="26"/>
      </c>
      <c r="W247" s="43">
        <f t="shared" si="27"/>
      </c>
      <c r="X247" s="15">
        <f t="shared" si="28"/>
      </c>
      <c r="Y247" s="15">
        <f t="shared" si="29"/>
      </c>
      <c r="Z247" s="15">
        <f t="shared" si="30"/>
      </c>
      <c r="AB247" s="15">
        <f t="shared" si="31"/>
      </c>
    </row>
    <row r="248" spans="10:28" ht="12.75">
      <c r="J248" s="76"/>
      <c r="P248" s="76"/>
      <c r="T248" s="43">
        <f t="shared" si="24"/>
      </c>
      <c r="U248" s="43">
        <f t="shared" si="25"/>
      </c>
      <c r="V248" s="43">
        <f t="shared" si="26"/>
      </c>
      <c r="W248" s="43">
        <f t="shared" si="27"/>
      </c>
      <c r="X248" s="15">
        <f t="shared" si="28"/>
      </c>
      <c r="Y248" s="15">
        <f t="shared" si="29"/>
      </c>
      <c r="Z248" s="15">
        <f t="shared" si="30"/>
      </c>
      <c r="AB248" s="15">
        <f t="shared" si="31"/>
      </c>
    </row>
    <row r="249" spans="10:28" ht="12.75">
      <c r="J249" s="76"/>
      <c r="P249" s="76"/>
      <c r="T249" s="43">
        <f t="shared" si="24"/>
      </c>
      <c r="U249" s="43">
        <f t="shared" si="25"/>
      </c>
      <c r="V249" s="43">
        <f t="shared" si="26"/>
      </c>
      <c r="W249" s="43">
        <f t="shared" si="27"/>
      </c>
      <c r="X249" s="15">
        <f t="shared" si="28"/>
      </c>
      <c r="Y249" s="15">
        <f t="shared" si="29"/>
      </c>
      <c r="Z249" s="15">
        <f t="shared" si="30"/>
      </c>
      <c r="AB249" s="15">
        <f t="shared" si="31"/>
      </c>
    </row>
    <row r="250" spans="10:28" ht="12.75">
      <c r="J250" s="76"/>
      <c r="P250" s="76"/>
      <c r="T250" s="43">
        <f t="shared" si="24"/>
      </c>
      <c r="U250" s="43">
        <f t="shared" si="25"/>
      </c>
      <c r="V250" s="43">
        <f t="shared" si="26"/>
      </c>
      <c r="W250" s="43">
        <f t="shared" si="27"/>
      </c>
      <c r="X250" s="15">
        <f t="shared" si="28"/>
      </c>
      <c r="Y250" s="15">
        <f t="shared" si="29"/>
      </c>
      <c r="Z250" s="15">
        <f t="shared" si="30"/>
      </c>
      <c r="AB250" s="15">
        <f t="shared" si="31"/>
      </c>
    </row>
    <row r="251" spans="10:28" ht="12.75">
      <c r="J251" s="76"/>
      <c r="P251" s="76"/>
      <c r="T251" s="43">
        <f t="shared" si="24"/>
      </c>
      <c r="U251" s="43">
        <f t="shared" si="25"/>
      </c>
      <c r="V251" s="43">
        <f t="shared" si="26"/>
      </c>
      <c r="W251" s="43">
        <f t="shared" si="27"/>
      </c>
      <c r="X251" s="15">
        <f t="shared" si="28"/>
      </c>
      <c r="Y251" s="15">
        <f t="shared" si="29"/>
      </c>
      <c r="Z251" s="15">
        <f t="shared" si="30"/>
      </c>
      <c r="AB251" s="15">
        <f t="shared" si="31"/>
      </c>
    </row>
    <row r="252" spans="10:28" ht="12.75">
      <c r="J252" s="76"/>
      <c r="P252" s="76"/>
      <c r="T252" s="43">
        <f t="shared" si="24"/>
      </c>
      <c r="U252" s="43">
        <f t="shared" si="25"/>
      </c>
      <c r="V252" s="43">
        <f t="shared" si="26"/>
      </c>
      <c r="W252" s="43">
        <f t="shared" si="27"/>
      </c>
      <c r="X252" s="15">
        <f t="shared" si="28"/>
      </c>
      <c r="Y252" s="15">
        <f t="shared" si="29"/>
      </c>
      <c r="Z252" s="15">
        <f t="shared" si="30"/>
      </c>
      <c r="AB252" s="15">
        <f t="shared" si="31"/>
      </c>
    </row>
    <row r="253" spans="16:28" ht="12.75">
      <c r="P253" s="76"/>
      <c r="T253" s="43">
        <f t="shared" si="24"/>
      </c>
      <c r="U253" s="43">
        <f t="shared" si="25"/>
      </c>
      <c r="V253" s="43">
        <f t="shared" si="26"/>
      </c>
      <c r="W253" s="43">
        <f t="shared" si="27"/>
      </c>
      <c r="X253" s="15">
        <f t="shared" si="28"/>
      </c>
      <c r="Y253" s="15">
        <f t="shared" si="29"/>
      </c>
      <c r="Z253" s="15">
        <f t="shared" si="30"/>
      </c>
      <c r="AB253" s="15">
        <f t="shared" si="31"/>
      </c>
    </row>
    <row r="254" spans="10:28" ht="12.75">
      <c r="J254" s="76"/>
      <c r="P254" s="76"/>
      <c r="T254" s="43">
        <f t="shared" si="24"/>
      </c>
      <c r="U254" s="43">
        <f t="shared" si="25"/>
      </c>
      <c r="V254" s="43">
        <f t="shared" si="26"/>
      </c>
      <c r="W254" s="43">
        <f t="shared" si="27"/>
      </c>
      <c r="X254" s="15">
        <f t="shared" si="28"/>
      </c>
      <c r="Y254" s="15">
        <f t="shared" si="29"/>
      </c>
      <c r="Z254" s="15">
        <f t="shared" si="30"/>
      </c>
      <c r="AB254" s="15">
        <f t="shared" si="31"/>
      </c>
    </row>
    <row r="255" spans="10:28" ht="12.75">
      <c r="J255" s="76"/>
      <c r="P255" s="76"/>
      <c r="T255" s="43">
        <f t="shared" si="24"/>
      </c>
      <c r="U255" s="43">
        <f t="shared" si="25"/>
      </c>
      <c r="V255" s="43">
        <f t="shared" si="26"/>
      </c>
      <c r="W255" s="43">
        <f t="shared" si="27"/>
      </c>
      <c r="X255" s="15">
        <f t="shared" si="28"/>
      </c>
      <c r="Y255" s="15">
        <f t="shared" si="29"/>
      </c>
      <c r="Z255" s="15">
        <f t="shared" si="30"/>
      </c>
      <c r="AB255" s="15">
        <f t="shared" si="31"/>
      </c>
    </row>
    <row r="256" spans="10:28" ht="12.75">
      <c r="J256" s="76"/>
      <c r="P256" s="76"/>
      <c r="T256" s="43">
        <f t="shared" si="24"/>
      </c>
      <c r="U256" s="43">
        <f t="shared" si="25"/>
      </c>
      <c r="V256" s="43">
        <f t="shared" si="26"/>
      </c>
      <c r="W256" s="43">
        <f t="shared" si="27"/>
      </c>
      <c r="X256" s="15">
        <f t="shared" si="28"/>
      </c>
      <c r="Y256" s="15">
        <f t="shared" si="29"/>
      </c>
      <c r="Z256" s="15">
        <f t="shared" si="30"/>
      </c>
      <c r="AB256" s="15">
        <f t="shared" si="31"/>
      </c>
    </row>
    <row r="257" spans="10:28" ht="12.75">
      <c r="J257" s="76"/>
      <c r="P257" s="76"/>
      <c r="T257" s="43">
        <f t="shared" si="24"/>
      </c>
      <c r="U257" s="43">
        <f t="shared" si="25"/>
      </c>
      <c r="V257" s="43">
        <f t="shared" si="26"/>
      </c>
      <c r="W257" s="43">
        <f t="shared" si="27"/>
      </c>
      <c r="X257" s="15">
        <f t="shared" si="28"/>
      </c>
      <c r="Y257" s="15">
        <f t="shared" si="29"/>
      </c>
      <c r="Z257" s="15">
        <f t="shared" si="30"/>
      </c>
      <c r="AB257" s="15">
        <f t="shared" si="31"/>
      </c>
    </row>
    <row r="258" spans="16:28" ht="12.75">
      <c r="P258" s="76"/>
      <c r="T258" s="43">
        <f t="shared" si="24"/>
      </c>
      <c r="U258" s="43">
        <f t="shared" si="25"/>
      </c>
      <c r="V258" s="43">
        <f t="shared" si="26"/>
      </c>
      <c r="W258" s="43">
        <f t="shared" si="27"/>
      </c>
      <c r="X258" s="15">
        <f t="shared" si="28"/>
      </c>
      <c r="Y258" s="15">
        <f t="shared" si="29"/>
      </c>
      <c r="Z258" s="15">
        <f t="shared" si="30"/>
      </c>
      <c r="AB258" s="15">
        <f t="shared" si="31"/>
      </c>
    </row>
    <row r="259" spans="10:28" ht="12.75">
      <c r="J259" s="76"/>
      <c r="P259" s="76"/>
      <c r="T259" s="43">
        <f aca="true" t="shared" si="32" ref="T259:T322">IF(E259="Editorial",N259,"")</f>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0:28" ht="12.75">
      <c r="J260" s="76"/>
      <c r="P260" s="76"/>
      <c r="T260" s="43">
        <f t="shared" si="32"/>
      </c>
      <c r="U260" s="43">
        <f t="shared" si="33"/>
      </c>
      <c r="V260" s="43">
        <f t="shared" si="34"/>
      </c>
      <c r="W260" s="43">
        <f t="shared" si="35"/>
      </c>
      <c r="X260" s="15">
        <f t="shared" si="36"/>
      </c>
      <c r="Y260" s="15">
        <f t="shared" si="37"/>
      </c>
      <c r="Z260" s="15">
        <f t="shared" si="38"/>
      </c>
      <c r="AB260" s="15">
        <f t="shared" si="39"/>
      </c>
    </row>
    <row r="261" spans="10:28" ht="12.75">
      <c r="J261" s="76"/>
      <c r="P261" s="76"/>
      <c r="T261" s="43">
        <f t="shared" si="32"/>
      </c>
      <c r="U261" s="43">
        <f t="shared" si="33"/>
      </c>
      <c r="V261" s="43">
        <f t="shared" si="34"/>
      </c>
      <c r="W261" s="43">
        <f t="shared" si="35"/>
      </c>
      <c r="X261" s="15">
        <f t="shared" si="36"/>
      </c>
      <c r="Y261" s="15">
        <f t="shared" si="37"/>
      </c>
      <c r="Z261" s="15">
        <f t="shared" si="38"/>
      </c>
      <c r="AB261" s="15">
        <f t="shared" si="39"/>
      </c>
    </row>
    <row r="262" spans="16:28" ht="12.75">
      <c r="P262" s="76"/>
      <c r="T262" s="43">
        <f t="shared" si="32"/>
      </c>
      <c r="U262" s="43">
        <f t="shared" si="33"/>
      </c>
      <c r="V262" s="43">
        <f t="shared" si="34"/>
      </c>
      <c r="W262" s="43">
        <f t="shared" si="35"/>
      </c>
      <c r="X262" s="15">
        <f t="shared" si="36"/>
      </c>
      <c r="Y262" s="15">
        <f t="shared" si="37"/>
      </c>
      <c r="Z262" s="15">
        <f t="shared" si="38"/>
      </c>
      <c r="AB262" s="15">
        <f t="shared" si="39"/>
      </c>
    </row>
    <row r="263" spans="10:28" ht="12.75">
      <c r="J263" s="76"/>
      <c r="P263" s="76"/>
      <c r="T263" s="43">
        <f t="shared" si="32"/>
      </c>
      <c r="U263" s="43">
        <f t="shared" si="33"/>
      </c>
      <c r="V263" s="43">
        <f t="shared" si="34"/>
      </c>
      <c r="W263" s="43">
        <f t="shared" si="35"/>
      </c>
      <c r="X263" s="15">
        <f t="shared" si="36"/>
      </c>
      <c r="Y263" s="15">
        <f t="shared" si="37"/>
      </c>
      <c r="Z263" s="15">
        <f t="shared" si="38"/>
      </c>
      <c r="AB263" s="15">
        <f t="shared" si="39"/>
      </c>
    </row>
    <row r="264" spans="10:28" ht="12.75">
      <c r="J264" s="76"/>
      <c r="P264" s="76"/>
      <c r="T264" s="43">
        <f t="shared" si="32"/>
      </c>
      <c r="U264" s="43">
        <f t="shared" si="33"/>
      </c>
      <c r="V264" s="43">
        <f t="shared" si="34"/>
      </c>
      <c r="W264" s="43">
        <f t="shared" si="35"/>
      </c>
      <c r="X264" s="15">
        <f t="shared" si="36"/>
      </c>
      <c r="Y264" s="15">
        <f t="shared" si="37"/>
      </c>
      <c r="Z264" s="15">
        <f t="shared" si="38"/>
      </c>
      <c r="AB264" s="15">
        <f t="shared" si="39"/>
      </c>
    </row>
    <row r="265" spans="16:28" ht="12.75">
      <c r="P265" s="76"/>
      <c r="T265" s="43">
        <f t="shared" si="32"/>
      </c>
      <c r="U265" s="43">
        <f t="shared" si="33"/>
      </c>
      <c r="V265" s="43">
        <f t="shared" si="34"/>
      </c>
      <c r="W265" s="43">
        <f t="shared" si="35"/>
      </c>
      <c r="X265" s="15">
        <f t="shared" si="36"/>
      </c>
      <c r="Y265" s="15">
        <f t="shared" si="37"/>
      </c>
      <c r="Z265" s="15">
        <f t="shared" si="38"/>
      </c>
      <c r="AB265" s="15">
        <f t="shared" si="39"/>
      </c>
    </row>
    <row r="266" spans="10:28" ht="12.75">
      <c r="J266" s="76"/>
      <c r="P266" s="76"/>
      <c r="T266" s="43">
        <f t="shared" si="32"/>
      </c>
      <c r="U266" s="43">
        <f t="shared" si="33"/>
      </c>
      <c r="V266" s="43">
        <f t="shared" si="34"/>
      </c>
      <c r="W266" s="43">
        <f t="shared" si="35"/>
      </c>
      <c r="X266" s="15">
        <f t="shared" si="36"/>
      </c>
      <c r="Y266" s="15">
        <f t="shared" si="37"/>
      </c>
      <c r="Z266" s="15">
        <f t="shared" si="38"/>
      </c>
      <c r="AB266" s="15">
        <f t="shared" si="39"/>
      </c>
    </row>
    <row r="267" spans="16:28" ht="12.75">
      <c r="P267" s="76"/>
      <c r="T267" s="43">
        <f t="shared" si="32"/>
      </c>
      <c r="U267" s="43">
        <f t="shared" si="33"/>
      </c>
      <c r="V267" s="43">
        <f t="shared" si="34"/>
      </c>
      <c r="W267" s="43">
        <f t="shared" si="35"/>
      </c>
      <c r="X267" s="15">
        <f t="shared" si="36"/>
      </c>
      <c r="Y267" s="15">
        <f t="shared" si="37"/>
      </c>
      <c r="Z267" s="15">
        <f t="shared" si="38"/>
      </c>
      <c r="AB267" s="15">
        <f t="shared" si="39"/>
      </c>
    </row>
    <row r="268" spans="10:28" ht="12.75">
      <c r="J268" s="76"/>
      <c r="P268" s="76"/>
      <c r="T268" s="43">
        <f t="shared" si="32"/>
      </c>
      <c r="U268" s="43">
        <f t="shared" si="33"/>
      </c>
      <c r="V268" s="43">
        <f t="shared" si="34"/>
      </c>
      <c r="W268" s="43">
        <f t="shared" si="35"/>
      </c>
      <c r="X268" s="15">
        <f t="shared" si="36"/>
      </c>
      <c r="Y268" s="15">
        <f t="shared" si="37"/>
      </c>
      <c r="Z268" s="15">
        <f t="shared" si="38"/>
      </c>
      <c r="AB268" s="15">
        <f t="shared" si="39"/>
      </c>
    </row>
    <row r="269" spans="10:28" ht="12.75">
      <c r="J269" s="76"/>
      <c r="P269" s="76"/>
      <c r="T269" s="43">
        <f t="shared" si="32"/>
      </c>
      <c r="U269" s="43">
        <f t="shared" si="33"/>
      </c>
      <c r="V269" s="43">
        <f t="shared" si="34"/>
      </c>
      <c r="W269" s="43">
        <f t="shared" si="35"/>
      </c>
      <c r="X269" s="15">
        <f t="shared" si="36"/>
      </c>
      <c r="Y269" s="15">
        <f t="shared" si="37"/>
      </c>
      <c r="Z269" s="15">
        <f t="shared" si="38"/>
      </c>
      <c r="AB269" s="15">
        <f t="shared" si="39"/>
      </c>
    </row>
    <row r="270" spans="10:28" ht="12.75">
      <c r="J270" s="76"/>
      <c r="P270" s="76"/>
      <c r="T270" s="43">
        <f t="shared" si="32"/>
      </c>
      <c r="U270" s="43">
        <f t="shared" si="33"/>
      </c>
      <c r="V270" s="43">
        <f t="shared" si="34"/>
      </c>
      <c r="W270" s="43">
        <f t="shared" si="35"/>
      </c>
      <c r="X270" s="15">
        <f t="shared" si="36"/>
      </c>
      <c r="Y270" s="15">
        <f t="shared" si="37"/>
      </c>
      <c r="Z270" s="15">
        <f t="shared" si="38"/>
      </c>
      <c r="AB270" s="15">
        <f t="shared" si="39"/>
      </c>
    </row>
    <row r="271" spans="10:28" ht="12.75">
      <c r="J271" s="76"/>
      <c r="P271" s="76"/>
      <c r="T271" s="43">
        <f t="shared" si="32"/>
      </c>
      <c r="U271" s="43">
        <f t="shared" si="33"/>
      </c>
      <c r="V271" s="43">
        <f t="shared" si="34"/>
      </c>
      <c r="W271" s="43">
        <f t="shared" si="35"/>
      </c>
      <c r="X271" s="15">
        <f t="shared" si="36"/>
      </c>
      <c r="Y271" s="15">
        <f t="shared" si="37"/>
      </c>
      <c r="Z271" s="15">
        <f t="shared" si="38"/>
      </c>
      <c r="AB271" s="15">
        <f t="shared" si="39"/>
      </c>
    </row>
    <row r="272" spans="10:28" ht="12.75">
      <c r="J272" s="76"/>
      <c r="P272" s="76"/>
      <c r="T272" s="43">
        <f t="shared" si="32"/>
      </c>
      <c r="U272" s="43">
        <f t="shared" si="33"/>
      </c>
      <c r="V272" s="43">
        <f t="shared" si="34"/>
      </c>
      <c r="W272" s="43">
        <f t="shared" si="35"/>
      </c>
      <c r="X272" s="15">
        <f t="shared" si="36"/>
      </c>
      <c r="Y272" s="15">
        <f t="shared" si="37"/>
      </c>
      <c r="Z272" s="15">
        <f t="shared" si="38"/>
      </c>
      <c r="AB272" s="15">
        <f t="shared" si="39"/>
      </c>
    </row>
    <row r="273" spans="16:28" ht="12.75">
      <c r="P273" s="76"/>
      <c r="T273" s="43">
        <f t="shared" si="32"/>
      </c>
      <c r="U273" s="43">
        <f t="shared" si="33"/>
      </c>
      <c r="V273" s="43">
        <f t="shared" si="34"/>
      </c>
      <c r="W273" s="43">
        <f t="shared" si="35"/>
      </c>
      <c r="X273" s="15">
        <f t="shared" si="36"/>
      </c>
      <c r="Y273" s="15">
        <f t="shared" si="37"/>
      </c>
      <c r="Z273" s="15">
        <f t="shared" si="38"/>
      </c>
      <c r="AB273" s="15">
        <f t="shared" si="39"/>
      </c>
    </row>
    <row r="274" spans="10:28" ht="12.75">
      <c r="J274" s="76"/>
      <c r="P274" s="76"/>
      <c r="T274" s="43">
        <f t="shared" si="32"/>
      </c>
      <c r="U274" s="43">
        <f t="shared" si="33"/>
      </c>
      <c r="V274" s="43">
        <f t="shared" si="34"/>
      </c>
      <c r="W274" s="43">
        <f t="shared" si="35"/>
      </c>
      <c r="X274" s="15">
        <f t="shared" si="36"/>
      </c>
      <c r="Y274" s="15">
        <f t="shared" si="37"/>
      </c>
      <c r="Z274" s="15">
        <f t="shared" si="38"/>
      </c>
      <c r="AB274" s="15">
        <f t="shared" si="39"/>
      </c>
    </row>
    <row r="275" spans="10:28" ht="12.75">
      <c r="J275" s="76"/>
      <c r="P275" s="76"/>
      <c r="T275" s="43">
        <f t="shared" si="32"/>
      </c>
      <c r="U275" s="43">
        <f t="shared" si="33"/>
      </c>
      <c r="V275" s="43">
        <f t="shared" si="34"/>
      </c>
      <c r="W275" s="43">
        <f t="shared" si="35"/>
      </c>
      <c r="X275" s="15">
        <f t="shared" si="36"/>
      </c>
      <c r="Y275" s="15">
        <f t="shared" si="37"/>
      </c>
      <c r="Z275" s="15">
        <f t="shared" si="38"/>
      </c>
      <c r="AB275" s="15">
        <f t="shared" si="39"/>
      </c>
    </row>
    <row r="276" spans="10:28" ht="12.75">
      <c r="J276" s="76"/>
      <c r="P276" s="76"/>
      <c r="T276" s="43">
        <f t="shared" si="32"/>
      </c>
      <c r="U276" s="43">
        <f t="shared" si="33"/>
      </c>
      <c r="V276" s="43">
        <f t="shared" si="34"/>
      </c>
      <c r="W276" s="43">
        <f t="shared" si="35"/>
      </c>
      <c r="X276" s="15">
        <f t="shared" si="36"/>
      </c>
      <c r="Y276" s="15">
        <f t="shared" si="37"/>
      </c>
      <c r="Z276" s="15">
        <f t="shared" si="38"/>
      </c>
      <c r="AB276" s="15">
        <f t="shared" si="39"/>
      </c>
    </row>
    <row r="277" spans="10:28" ht="12.75">
      <c r="J277" s="76"/>
      <c r="P277" s="76"/>
      <c r="T277" s="43">
        <f t="shared" si="32"/>
      </c>
      <c r="U277" s="43">
        <f t="shared" si="33"/>
      </c>
      <c r="V277" s="43">
        <f t="shared" si="34"/>
      </c>
      <c r="W277" s="43">
        <f t="shared" si="35"/>
      </c>
      <c r="X277" s="15">
        <f t="shared" si="36"/>
      </c>
      <c r="Y277" s="15">
        <f t="shared" si="37"/>
      </c>
      <c r="Z277" s="15">
        <f t="shared" si="38"/>
      </c>
      <c r="AB277" s="15">
        <f t="shared" si="39"/>
      </c>
    </row>
    <row r="278" spans="16:28" ht="12.75">
      <c r="P278" s="76"/>
      <c r="T278" s="43">
        <f t="shared" si="32"/>
      </c>
      <c r="U278" s="43">
        <f t="shared" si="33"/>
      </c>
      <c r="V278" s="43">
        <f t="shared" si="34"/>
      </c>
      <c r="W278" s="43">
        <f t="shared" si="35"/>
      </c>
      <c r="X278" s="15">
        <f t="shared" si="36"/>
      </c>
      <c r="Y278" s="15">
        <f t="shared" si="37"/>
      </c>
      <c r="Z278" s="15">
        <f t="shared" si="38"/>
      </c>
      <c r="AB278" s="15">
        <f t="shared" si="39"/>
      </c>
    </row>
    <row r="279" spans="10:28" ht="12.75">
      <c r="J279" s="76"/>
      <c r="P279" s="76"/>
      <c r="T279" s="43">
        <f t="shared" si="32"/>
      </c>
      <c r="U279" s="43">
        <f t="shared" si="33"/>
      </c>
      <c r="V279" s="43">
        <f t="shared" si="34"/>
      </c>
      <c r="W279" s="43">
        <f t="shared" si="35"/>
      </c>
      <c r="X279" s="15">
        <f t="shared" si="36"/>
      </c>
      <c r="Y279" s="15">
        <f t="shared" si="37"/>
      </c>
      <c r="Z279" s="15">
        <f t="shared" si="38"/>
      </c>
      <c r="AB279" s="15">
        <f t="shared" si="39"/>
      </c>
    </row>
    <row r="280" spans="10:28" ht="12.75">
      <c r="J280" s="76"/>
      <c r="P280" s="76"/>
      <c r="T280" s="43">
        <f t="shared" si="32"/>
      </c>
      <c r="U280" s="43">
        <f t="shared" si="33"/>
      </c>
      <c r="V280" s="43">
        <f t="shared" si="34"/>
      </c>
      <c r="W280" s="43">
        <f t="shared" si="35"/>
      </c>
      <c r="X280" s="15">
        <f t="shared" si="36"/>
      </c>
      <c r="Y280" s="15">
        <f t="shared" si="37"/>
      </c>
      <c r="Z280" s="15">
        <f t="shared" si="38"/>
      </c>
      <c r="AB280" s="15">
        <f t="shared" si="39"/>
      </c>
    </row>
    <row r="281" spans="10:28" ht="12.75">
      <c r="J281" s="76"/>
      <c r="P281" s="76"/>
      <c r="T281" s="43">
        <f t="shared" si="32"/>
      </c>
      <c r="U281" s="43">
        <f t="shared" si="33"/>
      </c>
      <c r="V281" s="43">
        <f t="shared" si="34"/>
      </c>
      <c r="W281" s="43">
        <f t="shared" si="35"/>
      </c>
      <c r="X281" s="15">
        <f t="shared" si="36"/>
      </c>
      <c r="Y281" s="15">
        <f t="shared" si="37"/>
      </c>
      <c r="Z281" s="15">
        <f t="shared" si="38"/>
      </c>
      <c r="AB281" s="15">
        <f t="shared" si="39"/>
      </c>
    </row>
    <row r="282" spans="16:28" ht="12.75">
      <c r="P282" s="76"/>
      <c r="T282" s="43">
        <f t="shared" si="32"/>
      </c>
      <c r="U282" s="43">
        <f t="shared" si="33"/>
      </c>
      <c r="V282" s="43">
        <f t="shared" si="34"/>
      </c>
      <c r="W282" s="43">
        <f t="shared" si="35"/>
      </c>
      <c r="X282" s="15">
        <f t="shared" si="36"/>
      </c>
      <c r="Y282" s="15">
        <f t="shared" si="37"/>
      </c>
      <c r="Z282" s="15">
        <f t="shared" si="38"/>
      </c>
      <c r="AB282" s="15">
        <f t="shared" si="39"/>
      </c>
    </row>
    <row r="283" spans="10:28" ht="12.75">
      <c r="J283" s="76"/>
      <c r="P283" s="76"/>
      <c r="T283" s="43">
        <f t="shared" si="32"/>
      </c>
      <c r="U283" s="43">
        <f t="shared" si="33"/>
      </c>
      <c r="V283" s="43">
        <f t="shared" si="34"/>
      </c>
      <c r="W283" s="43">
        <f t="shared" si="35"/>
      </c>
      <c r="X283" s="15">
        <f t="shared" si="36"/>
      </c>
      <c r="Y283" s="15">
        <f t="shared" si="37"/>
      </c>
      <c r="Z283" s="15">
        <f t="shared" si="38"/>
      </c>
      <c r="AB283" s="15">
        <f t="shared" si="39"/>
      </c>
    </row>
    <row r="284" spans="10:28" ht="12.75">
      <c r="J284" s="76"/>
      <c r="P284" s="76"/>
      <c r="T284" s="43">
        <f t="shared" si="32"/>
      </c>
      <c r="U284" s="43">
        <f t="shared" si="33"/>
      </c>
      <c r="V284" s="43">
        <f t="shared" si="34"/>
      </c>
      <c r="W284" s="43">
        <f t="shared" si="35"/>
      </c>
      <c r="X284" s="15">
        <f t="shared" si="36"/>
      </c>
      <c r="Y284" s="15">
        <f t="shared" si="37"/>
      </c>
      <c r="Z284" s="15">
        <f t="shared" si="38"/>
      </c>
      <c r="AB284" s="15">
        <f t="shared" si="39"/>
      </c>
    </row>
    <row r="285" spans="16:28" ht="12.75">
      <c r="P285" s="76"/>
      <c r="T285" s="43">
        <f t="shared" si="32"/>
      </c>
      <c r="U285" s="43">
        <f t="shared" si="33"/>
      </c>
      <c r="V285" s="43">
        <f t="shared" si="34"/>
      </c>
      <c r="W285" s="43">
        <f t="shared" si="35"/>
      </c>
      <c r="X285" s="15">
        <f t="shared" si="36"/>
      </c>
      <c r="Y285" s="15">
        <f t="shared" si="37"/>
      </c>
      <c r="Z285" s="15">
        <f t="shared" si="38"/>
      </c>
      <c r="AB285" s="15">
        <f t="shared" si="39"/>
      </c>
    </row>
    <row r="286" spans="10:28" ht="12.75">
      <c r="J286" s="76"/>
      <c r="P286" s="76"/>
      <c r="T286" s="43">
        <f t="shared" si="32"/>
      </c>
      <c r="U286" s="43">
        <f t="shared" si="33"/>
      </c>
      <c r="V286" s="43">
        <f t="shared" si="34"/>
      </c>
      <c r="W286" s="43">
        <f t="shared" si="35"/>
      </c>
      <c r="X286" s="15">
        <f t="shared" si="36"/>
      </c>
      <c r="Y286" s="15">
        <f t="shared" si="37"/>
      </c>
      <c r="Z286" s="15">
        <f t="shared" si="38"/>
      </c>
      <c r="AB286" s="15">
        <f t="shared" si="39"/>
      </c>
    </row>
    <row r="287" spans="16:28" ht="12.75">
      <c r="P287" s="76"/>
      <c r="T287" s="43">
        <f t="shared" si="32"/>
      </c>
      <c r="U287" s="43">
        <f t="shared" si="33"/>
      </c>
      <c r="V287" s="43">
        <f t="shared" si="34"/>
      </c>
      <c r="W287" s="43">
        <f t="shared" si="35"/>
      </c>
      <c r="X287" s="15">
        <f t="shared" si="36"/>
      </c>
      <c r="Y287" s="15">
        <f t="shared" si="37"/>
      </c>
      <c r="Z287" s="15">
        <f t="shared" si="38"/>
      </c>
      <c r="AB287" s="15">
        <f t="shared" si="39"/>
      </c>
    </row>
    <row r="288" spans="10:28" ht="12.75">
      <c r="J288" s="76"/>
      <c r="P288" s="76"/>
      <c r="T288" s="43">
        <f t="shared" si="32"/>
      </c>
      <c r="U288" s="43">
        <f t="shared" si="33"/>
      </c>
      <c r="V288" s="43">
        <f t="shared" si="34"/>
      </c>
      <c r="W288" s="43">
        <f t="shared" si="35"/>
      </c>
      <c r="X288" s="15">
        <f t="shared" si="36"/>
      </c>
      <c r="Y288" s="15">
        <f t="shared" si="37"/>
      </c>
      <c r="Z288" s="15">
        <f t="shared" si="38"/>
      </c>
      <c r="AB288" s="15">
        <f t="shared" si="39"/>
      </c>
    </row>
    <row r="289" spans="16:28" ht="12.75">
      <c r="P289" s="76"/>
      <c r="T289" s="43">
        <f t="shared" si="32"/>
      </c>
      <c r="U289" s="43">
        <f t="shared" si="33"/>
      </c>
      <c r="V289" s="43">
        <f t="shared" si="34"/>
      </c>
      <c r="W289" s="43">
        <f t="shared" si="35"/>
      </c>
      <c r="X289" s="15">
        <f t="shared" si="36"/>
      </c>
      <c r="Y289" s="15">
        <f t="shared" si="37"/>
      </c>
      <c r="Z289" s="15">
        <f t="shared" si="38"/>
      </c>
      <c r="AB289" s="15">
        <f t="shared" si="39"/>
      </c>
    </row>
    <row r="290" spans="10:28" ht="12.75">
      <c r="J290" s="76"/>
      <c r="P290" s="76"/>
      <c r="T290" s="43">
        <f t="shared" si="32"/>
      </c>
      <c r="U290" s="43">
        <f t="shared" si="33"/>
      </c>
      <c r="V290" s="43">
        <f t="shared" si="34"/>
      </c>
      <c r="W290" s="43">
        <f t="shared" si="35"/>
      </c>
      <c r="X290" s="15">
        <f t="shared" si="36"/>
      </c>
      <c r="Y290" s="15">
        <f t="shared" si="37"/>
      </c>
      <c r="Z290" s="15">
        <f t="shared" si="38"/>
      </c>
      <c r="AB290" s="15">
        <f t="shared" si="39"/>
      </c>
    </row>
    <row r="291" spans="10:28" ht="12.75">
      <c r="J291" s="76"/>
      <c r="P291" s="76"/>
      <c r="T291" s="43">
        <f t="shared" si="32"/>
      </c>
      <c r="U291" s="43">
        <f t="shared" si="33"/>
      </c>
      <c r="V291" s="43">
        <f t="shared" si="34"/>
      </c>
      <c r="W291" s="43">
        <f t="shared" si="35"/>
      </c>
      <c r="X291" s="15">
        <f t="shared" si="36"/>
      </c>
      <c r="Y291" s="15">
        <f t="shared" si="37"/>
      </c>
      <c r="Z291" s="15">
        <f t="shared" si="38"/>
      </c>
      <c r="AB291" s="15">
        <f t="shared" si="39"/>
      </c>
    </row>
    <row r="292" spans="10:28" ht="12.75">
      <c r="J292" s="76"/>
      <c r="P292" s="76"/>
      <c r="T292" s="43">
        <f t="shared" si="32"/>
      </c>
      <c r="U292" s="43">
        <f t="shared" si="33"/>
      </c>
      <c r="V292" s="43">
        <f t="shared" si="34"/>
      </c>
      <c r="W292" s="43">
        <f t="shared" si="35"/>
      </c>
      <c r="X292" s="15">
        <f t="shared" si="36"/>
      </c>
      <c r="Y292" s="15">
        <f t="shared" si="37"/>
      </c>
      <c r="Z292" s="15">
        <f t="shared" si="38"/>
      </c>
      <c r="AB292" s="15">
        <f t="shared" si="39"/>
      </c>
    </row>
    <row r="293" spans="10:28" ht="12.75">
      <c r="J293" s="76"/>
      <c r="P293" s="76"/>
      <c r="T293" s="43">
        <f t="shared" si="32"/>
      </c>
      <c r="U293" s="43">
        <f t="shared" si="33"/>
      </c>
      <c r="V293" s="43">
        <f t="shared" si="34"/>
      </c>
      <c r="W293" s="43">
        <f t="shared" si="35"/>
      </c>
      <c r="X293" s="15">
        <f t="shared" si="36"/>
      </c>
      <c r="Y293" s="15">
        <f t="shared" si="37"/>
      </c>
      <c r="Z293" s="15">
        <f t="shared" si="38"/>
      </c>
      <c r="AB293" s="15">
        <f t="shared" si="39"/>
      </c>
    </row>
    <row r="294" spans="10:28" ht="12.75">
      <c r="J294" s="76"/>
      <c r="P294" s="76"/>
      <c r="T294" s="43">
        <f t="shared" si="32"/>
      </c>
      <c r="U294" s="43">
        <f t="shared" si="33"/>
      </c>
      <c r="V294" s="43">
        <f t="shared" si="34"/>
      </c>
      <c r="W294" s="43">
        <f t="shared" si="35"/>
      </c>
      <c r="X294" s="15">
        <f t="shared" si="36"/>
      </c>
      <c r="Y294" s="15">
        <f t="shared" si="37"/>
      </c>
      <c r="Z294" s="15">
        <f t="shared" si="38"/>
      </c>
      <c r="AB294" s="15">
        <f t="shared" si="39"/>
      </c>
    </row>
    <row r="295" spans="10:28" ht="12.75">
      <c r="J295" s="76"/>
      <c r="P295" s="76"/>
      <c r="T295" s="43">
        <f t="shared" si="32"/>
      </c>
      <c r="U295" s="43">
        <f t="shared" si="33"/>
      </c>
      <c r="V295" s="43">
        <f t="shared" si="34"/>
      </c>
      <c r="W295" s="43">
        <f t="shared" si="35"/>
      </c>
      <c r="X295" s="15">
        <f t="shared" si="36"/>
      </c>
      <c r="Y295" s="15">
        <f t="shared" si="37"/>
      </c>
      <c r="Z295" s="15">
        <f t="shared" si="38"/>
      </c>
      <c r="AB295" s="15">
        <f t="shared" si="39"/>
      </c>
    </row>
    <row r="296" spans="10:28" ht="12.75">
      <c r="J296" s="76"/>
      <c r="P296" s="76"/>
      <c r="T296" s="43">
        <f t="shared" si="32"/>
      </c>
      <c r="U296" s="43">
        <f t="shared" si="33"/>
      </c>
      <c r="V296" s="43">
        <f t="shared" si="34"/>
      </c>
      <c r="W296" s="43">
        <f t="shared" si="35"/>
      </c>
      <c r="X296" s="15">
        <f t="shared" si="36"/>
      </c>
      <c r="Y296" s="15">
        <f t="shared" si="37"/>
      </c>
      <c r="Z296" s="15">
        <f t="shared" si="38"/>
      </c>
      <c r="AB296" s="15">
        <f t="shared" si="39"/>
      </c>
    </row>
    <row r="297" spans="10:28" ht="12.75">
      <c r="J297" s="76"/>
      <c r="P297" s="76"/>
      <c r="T297" s="43">
        <f t="shared" si="32"/>
      </c>
      <c r="U297" s="43">
        <f t="shared" si="33"/>
      </c>
      <c r="V297" s="43">
        <f t="shared" si="34"/>
      </c>
      <c r="W297" s="43">
        <f t="shared" si="35"/>
      </c>
      <c r="X297" s="15">
        <f t="shared" si="36"/>
      </c>
      <c r="Y297" s="15">
        <f t="shared" si="37"/>
      </c>
      <c r="Z297" s="15">
        <f t="shared" si="38"/>
      </c>
      <c r="AB297" s="15">
        <f t="shared" si="39"/>
      </c>
    </row>
    <row r="298" spans="16:28" ht="12.75">
      <c r="P298" s="76"/>
      <c r="T298" s="43">
        <f t="shared" si="32"/>
      </c>
      <c r="U298" s="43">
        <f t="shared" si="33"/>
      </c>
      <c r="V298" s="43">
        <f t="shared" si="34"/>
      </c>
      <c r="W298" s="43">
        <f t="shared" si="35"/>
      </c>
      <c r="X298" s="15">
        <f t="shared" si="36"/>
      </c>
      <c r="Y298" s="15">
        <f t="shared" si="37"/>
      </c>
      <c r="Z298" s="15">
        <f t="shared" si="38"/>
      </c>
      <c r="AB298" s="15">
        <f t="shared" si="39"/>
      </c>
    </row>
    <row r="299" spans="16:28" ht="12.75">
      <c r="P299" s="76"/>
      <c r="T299" s="43">
        <f t="shared" si="32"/>
      </c>
      <c r="U299" s="43">
        <f t="shared" si="33"/>
      </c>
      <c r="V299" s="43">
        <f t="shared" si="34"/>
      </c>
      <c r="W299" s="43">
        <f t="shared" si="35"/>
      </c>
      <c r="X299" s="15">
        <f t="shared" si="36"/>
      </c>
      <c r="Y299" s="15">
        <f t="shared" si="37"/>
      </c>
      <c r="Z299" s="15">
        <f t="shared" si="38"/>
      </c>
      <c r="AB299" s="15">
        <f t="shared" si="39"/>
      </c>
    </row>
    <row r="300" spans="16:28" ht="12.75">
      <c r="P300" s="76"/>
      <c r="T300" s="43">
        <f t="shared" si="32"/>
      </c>
      <c r="U300" s="43">
        <f t="shared" si="33"/>
      </c>
      <c r="V300" s="43">
        <f t="shared" si="34"/>
      </c>
      <c r="W300" s="43">
        <f t="shared" si="35"/>
      </c>
      <c r="X300" s="15">
        <f t="shared" si="36"/>
      </c>
      <c r="Y300" s="15">
        <f t="shared" si="37"/>
      </c>
      <c r="Z300" s="15">
        <f t="shared" si="38"/>
      </c>
      <c r="AB300" s="15">
        <f t="shared" si="39"/>
      </c>
    </row>
    <row r="301" spans="16:28" ht="12.75">
      <c r="P301" s="76"/>
      <c r="T301" s="43">
        <f t="shared" si="32"/>
      </c>
      <c r="U301" s="43">
        <f t="shared" si="33"/>
      </c>
      <c r="V301" s="43">
        <f t="shared" si="34"/>
      </c>
      <c r="W301" s="43">
        <f t="shared" si="35"/>
      </c>
      <c r="X301" s="15">
        <f t="shared" si="36"/>
      </c>
      <c r="Y301" s="15">
        <f t="shared" si="37"/>
      </c>
      <c r="Z301" s="15">
        <f t="shared" si="38"/>
      </c>
      <c r="AB301" s="15">
        <f t="shared" si="39"/>
      </c>
    </row>
    <row r="302" spans="16:28" ht="12.75">
      <c r="P302" s="76"/>
      <c r="T302" s="43">
        <f t="shared" si="32"/>
      </c>
      <c r="U302" s="43">
        <f t="shared" si="33"/>
      </c>
      <c r="V302" s="43">
        <f t="shared" si="34"/>
      </c>
      <c r="W302" s="43">
        <f t="shared" si="35"/>
      </c>
      <c r="X302" s="15">
        <f t="shared" si="36"/>
      </c>
      <c r="Y302" s="15">
        <f t="shared" si="37"/>
      </c>
      <c r="Z302" s="15">
        <f t="shared" si="38"/>
      </c>
      <c r="AB302" s="15">
        <f t="shared" si="39"/>
      </c>
    </row>
    <row r="303" spans="10:28" ht="12.75">
      <c r="J303" s="76"/>
      <c r="P303" s="76"/>
      <c r="T303" s="43">
        <f t="shared" si="32"/>
      </c>
      <c r="U303" s="43">
        <f t="shared" si="33"/>
      </c>
      <c r="V303" s="43">
        <f t="shared" si="34"/>
      </c>
      <c r="W303" s="43">
        <f t="shared" si="35"/>
      </c>
      <c r="X303" s="15">
        <f t="shared" si="36"/>
      </c>
      <c r="Y303" s="15">
        <f t="shared" si="37"/>
      </c>
      <c r="Z303" s="15">
        <f t="shared" si="38"/>
      </c>
      <c r="AB303" s="15">
        <f t="shared" si="39"/>
      </c>
    </row>
    <row r="304" spans="16:28" ht="12.75">
      <c r="P304" s="76"/>
      <c r="T304" s="43">
        <f t="shared" si="32"/>
      </c>
      <c r="U304" s="43">
        <f t="shared" si="33"/>
      </c>
      <c r="V304" s="43">
        <f t="shared" si="34"/>
      </c>
      <c r="W304" s="43">
        <f t="shared" si="35"/>
      </c>
      <c r="X304" s="15">
        <f t="shared" si="36"/>
      </c>
      <c r="Y304" s="15">
        <f t="shared" si="37"/>
      </c>
      <c r="Z304" s="15">
        <f t="shared" si="38"/>
      </c>
      <c r="AB304" s="15">
        <f t="shared" si="39"/>
      </c>
    </row>
    <row r="305" spans="10:28" ht="12.75">
      <c r="J305" s="76"/>
      <c r="P305" s="76"/>
      <c r="T305" s="43">
        <f t="shared" si="32"/>
      </c>
      <c r="U305" s="43">
        <f t="shared" si="33"/>
      </c>
      <c r="V305" s="43">
        <f t="shared" si="34"/>
      </c>
      <c r="W305" s="43">
        <f t="shared" si="35"/>
      </c>
      <c r="X305" s="15">
        <f t="shared" si="36"/>
      </c>
      <c r="Y305" s="15">
        <f t="shared" si="37"/>
      </c>
      <c r="Z305" s="15">
        <f t="shared" si="38"/>
      </c>
      <c r="AB305" s="15">
        <f t="shared" si="39"/>
      </c>
    </row>
    <row r="306" spans="10:28" ht="12.75">
      <c r="J306" s="76"/>
      <c r="P306" s="76"/>
      <c r="T306" s="43">
        <f t="shared" si="32"/>
      </c>
      <c r="U306" s="43">
        <f t="shared" si="33"/>
      </c>
      <c r="V306" s="43">
        <f t="shared" si="34"/>
      </c>
      <c r="W306" s="43">
        <f t="shared" si="35"/>
      </c>
      <c r="X306" s="15">
        <f t="shared" si="36"/>
      </c>
      <c r="Y306" s="15">
        <f t="shared" si="37"/>
      </c>
      <c r="Z306" s="15">
        <f t="shared" si="38"/>
      </c>
      <c r="AB306" s="15">
        <f t="shared" si="39"/>
      </c>
    </row>
    <row r="307" spans="10:28" ht="12.75">
      <c r="J307" s="76"/>
      <c r="P307" s="76"/>
      <c r="T307" s="43">
        <f t="shared" si="32"/>
      </c>
      <c r="U307" s="43">
        <f t="shared" si="33"/>
      </c>
      <c r="V307" s="43">
        <f t="shared" si="34"/>
      </c>
      <c r="W307" s="43">
        <f t="shared" si="35"/>
      </c>
      <c r="X307" s="15">
        <f t="shared" si="36"/>
      </c>
      <c r="Y307" s="15">
        <f t="shared" si="37"/>
      </c>
      <c r="Z307" s="15">
        <f t="shared" si="38"/>
      </c>
      <c r="AB307" s="15">
        <f t="shared" si="39"/>
      </c>
    </row>
    <row r="308" spans="16:28" ht="12.75">
      <c r="P308" s="76"/>
      <c r="T308" s="43">
        <f t="shared" si="32"/>
      </c>
      <c r="U308" s="43">
        <f t="shared" si="33"/>
      </c>
      <c r="V308" s="43">
        <f t="shared" si="34"/>
      </c>
      <c r="W308" s="43">
        <f t="shared" si="35"/>
      </c>
      <c r="X308" s="15">
        <f t="shared" si="36"/>
      </c>
      <c r="Y308" s="15">
        <f t="shared" si="37"/>
      </c>
      <c r="Z308" s="15">
        <f t="shared" si="38"/>
      </c>
      <c r="AB308" s="15">
        <f t="shared" si="39"/>
      </c>
    </row>
    <row r="309" spans="10:28" ht="12.75">
      <c r="J309" s="76"/>
      <c r="P309" s="76"/>
      <c r="T309" s="43">
        <f t="shared" si="32"/>
      </c>
      <c r="U309" s="43">
        <f t="shared" si="33"/>
      </c>
      <c r="V309" s="43">
        <f t="shared" si="34"/>
      </c>
      <c r="W309" s="43">
        <f t="shared" si="35"/>
      </c>
      <c r="X309" s="15">
        <f t="shared" si="36"/>
      </c>
      <c r="Y309" s="15">
        <f t="shared" si="37"/>
      </c>
      <c r="Z309" s="15">
        <f t="shared" si="38"/>
      </c>
      <c r="AB309" s="15">
        <f t="shared" si="39"/>
      </c>
    </row>
    <row r="310" spans="10:28" ht="12.75">
      <c r="J310" s="76"/>
      <c r="P310" s="76"/>
      <c r="T310" s="43">
        <f t="shared" si="32"/>
      </c>
      <c r="U310" s="43">
        <f t="shared" si="33"/>
      </c>
      <c r="V310" s="43">
        <f t="shared" si="34"/>
      </c>
      <c r="W310" s="43">
        <f t="shared" si="35"/>
      </c>
      <c r="X310" s="15">
        <f t="shared" si="36"/>
      </c>
      <c r="Y310" s="15">
        <f t="shared" si="37"/>
      </c>
      <c r="Z310" s="15">
        <f t="shared" si="38"/>
      </c>
      <c r="AB310" s="15">
        <f t="shared" si="39"/>
      </c>
    </row>
    <row r="311" spans="10:28" ht="12.75">
      <c r="J311" s="76"/>
      <c r="P311" s="76"/>
      <c r="T311" s="43">
        <f t="shared" si="32"/>
      </c>
      <c r="U311" s="43">
        <f t="shared" si="33"/>
      </c>
      <c r="V311" s="43">
        <f t="shared" si="34"/>
      </c>
      <c r="W311" s="43">
        <f t="shared" si="35"/>
      </c>
      <c r="X311" s="15">
        <f t="shared" si="36"/>
      </c>
      <c r="Y311" s="15">
        <f t="shared" si="37"/>
      </c>
      <c r="Z311" s="15">
        <f t="shared" si="38"/>
      </c>
      <c r="AB311" s="15">
        <f t="shared" si="39"/>
      </c>
    </row>
    <row r="312" spans="10:28" ht="12.75">
      <c r="J312" s="76"/>
      <c r="P312" s="76"/>
      <c r="T312" s="43">
        <f t="shared" si="32"/>
      </c>
      <c r="U312" s="43">
        <f t="shared" si="33"/>
      </c>
      <c r="V312" s="43">
        <f t="shared" si="34"/>
      </c>
      <c r="W312" s="43">
        <f t="shared" si="35"/>
      </c>
      <c r="X312" s="15">
        <f t="shared" si="36"/>
      </c>
      <c r="Y312" s="15">
        <f t="shared" si="37"/>
      </c>
      <c r="Z312" s="15">
        <f t="shared" si="38"/>
      </c>
      <c r="AB312" s="15">
        <f t="shared" si="39"/>
      </c>
    </row>
    <row r="313" spans="10:28" ht="12.75">
      <c r="J313" s="76"/>
      <c r="P313" s="76"/>
      <c r="T313" s="43">
        <f t="shared" si="32"/>
      </c>
      <c r="U313" s="43">
        <f t="shared" si="33"/>
      </c>
      <c r="V313" s="43">
        <f t="shared" si="34"/>
      </c>
      <c r="W313" s="43">
        <f t="shared" si="35"/>
      </c>
      <c r="X313" s="15">
        <f t="shared" si="36"/>
      </c>
      <c r="Y313" s="15">
        <f t="shared" si="37"/>
      </c>
      <c r="Z313" s="15">
        <f t="shared" si="38"/>
      </c>
      <c r="AB313" s="15">
        <f t="shared" si="39"/>
      </c>
    </row>
    <row r="314" spans="16:28" ht="12.75">
      <c r="P314" s="76"/>
      <c r="T314" s="43">
        <f t="shared" si="32"/>
      </c>
      <c r="U314" s="43">
        <f t="shared" si="33"/>
      </c>
      <c r="V314" s="43">
        <f t="shared" si="34"/>
      </c>
      <c r="W314" s="43">
        <f t="shared" si="35"/>
      </c>
      <c r="X314" s="15">
        <f t="shared" si="36"/>
      </c>
      <c r="Y314" s="15">
        <f t="shared" si="37"/>
      </c>
      <c r="Z314" s="15">
        <f t="shared" si="38"/>
      </c>
      <c r="AB314" s="15">
        <f t="shared" si="39"/>
      </c>
    </row>
    <row r="315" spans="10:28" ht="12.75">
      <c r="J315" s="76"/>
      <c r="P315" s="76"/>
      <c r="T315" s="43">
        <f t="shared" si="32"/>
      </c>
      <c r="U315" s="43">
        <f t="shared" si="33"/>
      </c>
      <c r="V315" s="43">
        <f t="shared" si="34"/>
      </c>
      <c r="W315" s="43">
        <f t="shared" si="35"/>
      </c>
      <c r="X315" s="15">
        <f t="shared" si="36"/>
      </c>
      <c r="Y315" s="15">
        <f t="shared" si="37"/>
      </c>
      <c r="Z315" s="15">
        <f t="shared" si="38"/>
      </c>
      <c r="AB315" s="15">
        <f t="shared" si="39"/>
      </c>
    </row>
    <row r="316" spans="10:28" ht="12.75">
      <c r="J316" s="76"/>
      <c r="P316" s="76"/>
      <c r="T316" s="43">
        <f t="shared" si="32"/>
      </c>
      <c r="U316" s="43">
        <f t="shared" si="33"/>
      </c>
      <c r="V316" s="43">
        <f t="shared" si="34"/>
      </c>
      <c r="W316" s="43">
        <f t="shared" si="35"/>
      </c>
      <c r="X316" s="15">
        <f t="shared" si="36"/>
      </c>
      <c r="Y316" s="15">
        <f t="shared" si="37"/>
      </c>
      <c r="Z316" s="15">
        <f t="shared" si="38"/>
      </c>
      <c r="AB316" s="15">
        <f t="shared" si="39"/>
      </c>
    </row>
    <row r="317" spans="10:28" ht="12.75">
      <c r="J317" s="76"/>
      <c r="P317" s="76"/>
      <c r="T317" s="43">
        <f t="shared" si="32"/>
      </c>
      <c r="U317" s="43">
        <f t="shared" si="33"/>
      </c>
      <c r="V317" s="43">
        <f t="shared" si="34"/>
      </c>
      <c r="W317" s="43">
        <f t="shared" si="35"/>
      </c>
      <c r="X317" s="15">
        <f t="shared" si="36"/>
      </c>
      <c r="Y317" s="15">
        <f t="shared" si="37"/>
      </c>
      <c r="Z317" s="15">
        <f t="shared" si="38"/>
      </c>
      <c r="AB317" s="15">
        <f t="shared" si="39"/>
      </c>
    </row>
    <row r="318" spans="16:28" ht="12.75">
      <c r="P318" s="76"/>
      <c r="T318" s="43">
        <f t="shared" si="32"/>
      </c>
      <c r="U318" s="43">
        <f t="shared" si="33"/>
      </c>
      <c r="V318" s="43">
        <f t="shared" si="34"/>
      </c>
      <c r="W318" s="43">
        <f t="shared" si="35"/>
      </c>
      <c r="X318" s="15">
        <f t="shared" si="36"/>
      </c>
      <c r="Y318" s="15">
        <f t="shared" si="37"/>
      </c>
      <c r="Z318" s="15">
        <f t="shared" si="38"/>
      </c>
      <c r="AB318" s="15">
        <f t="shared" si="39"/>
      </c>
    </row>
    <row r="319" spans="16:28" ht="12.75">
      <c r="P319" s="76"/>
      <c r="T319" s="43">
        <f t="shared" si="32"/>
      </c>
      <c r="U319" s="43">
        <f t="shared" si="33"/>
      </c>
      <c r="V319" s="43">
        <f t="shared" si="34"/>
      </c>
      <c r="W319" s="43">
        <f t="shared" si="35"/>
      </c>
      <c r="X319" s="15">
        <f t="shared" si="36"/>
      </c>
      <c r="Y319" s="15">
        <f t="shared" si="37"/>
      </c>
      <c r="Z319" s="15">
        <f t="shared" si="38"/>
      </c>
      <c r="AB319" s="15">
        <f t="shared" si="39"/>
      </c>
    </row>
    <row r="320" spans="10:28" ht="12.75">
      <c r="J320" s="76"/>
      <c r="P320" s="76"/>
      <c r="T320" s="43">
        <f t="shared" si="32"/>
      </c>
      <c r="U320" s="43">
        <f t="shared" si="33"/>
      </c>
      <c r="V320" s="43">
        <f t="shared" si="34"/>
      </c>
      <c r="W320" s="43">
        <f t="shared" si="35"/>
      </c>
      <c r="X320" s="15">
        <f t="shared" si="36"/>
      </c>
      <c r="Y320" s="15">
        <f t="shared" si="37"/>
      </c>
      <c r="Z320" s="15">
        <f t="shared" si="38"/>
      </c>
      <c r="AB320" s="15">
        <f t="shared" si="39"/>
      </c>
    </row>
    <row r="321" spans="10:28" ht="12.75">
      <c r="J321" s="76"/>
      <c r="P321" s="76"/>
      <c r="T321" s="43">
        <f t="shared" si="32"/>
      </c>
      <c r="U321" s="43">
        <f t="shared" si="33"/>
      </c>
      <c r="V321" s="43">
        <f t="shared" si="34"/>
      </c>
      <c r="W321" s="43">
        <f t="shared" si="35"/>
      </c>
      <c r="X321" s="15">
        <f t="shared" si="36"/>
      </c>
      <c r="Y321" s="15">
        <f t="shared" si="37"/>
      </c>
      <c r="Z321" s="15">
        <f t="shared" si="38"/>
      </c>
      <c r="AB321" s="15">
        <f t="shared" si="39"/>
      </c>
    </row>
    <row r="322" spans="16:28" ht="12.75">
      <c r="P322" s="76"/>
      <c r="T322" s="43">
        <f t="shared" si="32"/>
      </c>
      <c r="U322" s="43">
        <f t="shared" si="33"/>
      </c>
      <c r="V322" s="43">
        <f t="shared" si="34"/>
      </c>
      <c r="W322" s="43">
        <f t="shared" si="35"/>
      </c>
      <c r="X322" s="15">
        <f t="shared" si="36"/>
      </c>
      <c r="Y322" s="15">
        <f t="shared" si="37"/>
      </c>
      <c r="Z322" s="15">
        <f t="shared" si="38"/>
      </c>
      <c r="AB322" s="15">
        <f t="shared" si="39"/>
      </c>
    </row>
    <row r="323" spans="10:28" ht="12.75">
      <c r="J323" s="76"/>
      <c r="P323" s="76"/>
      <c r="T323" s="43">
        <f aca="true" t="shared" si="40" ref="T323:T386">IF(E323="Editorial",N323,"")</f>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0:28" ht="12.75">
      <c r="J324" s="76"/>
      <c r="P324" s="76"/>
      <c r="T324" s="43">
        <f t="shared" si="40"/>
      </c>
      <c r="U324" s="43">
        <f t="shared" si="41"/>
      </c>
      <c r="V324" s="43">
        <f t="shared" si="42"/>
      </c>
      <c r="W324" s="43">
        <f t="shared" si="43"/>
      </c>
      <c r="X324" s="15">
        <f t="shared" si="44"/>
      </c>
      <c r="Y324" s="15">
        <f t="shared" si="45"/>
      </c>
      <c r="Z324" s="15">
        <f t="shared" si="46"/>
      </c>
      <c r="AB324" s="15">
        <f t="shared" si="47"/>
      </c>
    </row>
    <row r="325" spans="10:28" ht="12.75">
      <c r="J325" s="76"/>
      <c r="P325" s="76"/>
      <c r="T325" s="43">
        <f t="shared" si="40"/>
      </c>
      <c r="U325" s="43">
        <f t="shared" si="41"/>
      </c>
      <c r="V325" s="43">
        <f t="shared" si="42"/>
      </c>
      <c r="W325" s="43">
        <f t="shared" si="43"/>
      </c>
      <c r="X325" s="15">
        <f t="shared" si="44"/>
      </c>
      <c r="Y325" s="15">
        <f t="shared" si="45"/>
      </c>
      <c r="Z325" s="15">
        <f t="shared" si="46"/>
      </c>
      <c r="AB325" s="15">
        <f t="shared" si="47"/>
      </c>
    </row>
    <row r="326" spans="10:28" ht="12.75">
      <c r="J326" s="76"/>
      <c r="P326" s="76"/>
      <c r="T326" s="43">
        <f t="shared" si="40"/>
      </c>
      <c r="U326" s="43">
        <f t="shared" si="41"/>
      </c>
      <c r="V326" s="43">
        <f t="shared" si="42"/>
      </c>
      <c r="W326" s="43">
        <f t="shared" si="43"/>
      </c>
      <c r="X326" s="15">
        <f t="shared" si="44"/>
      </c>
      <c r="Y326" s="15">
        <f t="shared" si="45"/>
      </c>
      <c r="Z326" s="15">
        <f t="shared" si="46"/>
      </c>
      <c r="AB326" s="15">
        <f t="shared" si="47"/>
      </c>
    </row>
    <row r="327" spans="10:28" ht="12.75">
      <c r="J327" s="76"/>
      <c r="P327" s="76"/>
      <c r="T327" s="43">
        <f t="shared" si="40"/>
      </c>
      <c r="U327" s="43">
        <f t="shared" si="41"/>
      </c>
      <c r="V327" s="43">
        <f t="shared" si="42"/>
      </c>
      <c r="W327" s="43">
        <f t="shared" si="43"/>
      </c>
      <c r="X327" s="15">
        <f t="shared" si="44"/>
      </c>
      <c r="Y327" s="15">
        <f t="shared" si="45"/>
      </c>
      <c r="Z327" s="15">
        <f t="shared" si="46"/>
      </c>
      <c r="AB327" s="15">
        <f t="shared" si="47"/>
      </c>
    </row>
    <row r="328" spans="16:28" ht="12.75">
      <c r="P328" s="76"/>
      <c r="T328" s="43">
        <f t="shared" si="40"/>
      </c>
      <c r="U328" s="43">
        <f t="shared" si="41"/>
      </c>
      <c r="V328" s="43">
        <f t="shared" si="42"/>
      </c>
      <c r="W328" s="43">
        <f t="shared" si="43"/>
      </c>
      <c r="X328" s="15">
        <f t="shared" si="44"/>
      </c>
      <c r="Y328" s="15">
        <f t="shared" si="45"/>
      </c>
      <c r="Z328" s="15">
        <f t="shared" si="46"/>
      </c>
      <c r="AB328" s="15">
        <f t="shared" si="47"/>
      </c>
    </row>
    <row r="329" spans="10:28" ht="12.75">
      <c r="J329" s="76"/>
      <c r="P329" s="76"/>
      <c r="T329" s="43">
        <f t="shared" si="40"/>
      </c>
      <c r="U329" s="43">
        <f t="shared" si="41"/>
      </c>
      <c r="V329" s="43">
        <f t="shared" si="42"/>
      </c>
      <c r="W329" s="43">
        <f t="shared" si="43"/>
      </c>
      <c r="X329" s="15">
        <f t="shared" si="44"/>
      </c>
      <c r="Y329" s="15">
        <f t="shared" si="45"/>
      </c>
      <c r="Z329" s="15">
        <f t="shared" si="46"/>
      </c>
      <c r="AB329" s="15">
        <f t="shared" si="47"/>
      </c>
    </row>
    <row r="330" spans="10:28" ht="12.75">
      <c r="J330" s="76"/>
      <c r="P330" s="76"/>
      <c r="T330" s="43">
        <f t="shared" si="40"/>
      </c>
      <c r="U330" s="43">
        <f t="shared" si="41"/>
      </c>
      <c r="V330" s="43">
        <f t="shared" si="42"/>
      </c>
      <c r="W330" s="43">
        <f t="shared" si="43"/>
      </c>
      <c r="X330" s="15">
        <f t="shared" si="44"/>
      </c>
      <c r="Y330" s="15">
        <f t="shared" si="45"/>
      </c>
      <c r="Z330" s="15">
        <f t="shared" si="46"/>
      </c>
      <c r="AB330" s="15">
        <f t="shared" si="47"/>
      </c>
    </row>
    <row r="331" spans="10:28" ht="12.75">
      <c r="J331" s="76"/>
      <c r="P331" s="76"/>
      <c r="T331" s="43">
        <f t="shared" si="40"/>
      </c>
      <c r="U331" s="43">
        <f t="shared" si="41"/>
      </c>
      <c r="V331" s="43">
        <f t="shared" si="42"/>
      </c>
      <c r="W331" s="43">
        <f t="shared" si="43"/>
      </c>
      <c r="X331" s="15">
        <f t="shared" si="44"/>
      </c>
      <c r="Y331" s="15">
        <f t="shared" si="45"/>
      </c>
      <c r="Z331" s="15">
        <f t="shared" si="46"/>
      </c>
      <c r="AB331" s="15">
        <f t="shared" si="47"/>
      </c>
    </row>
    <row r="332" spans="16:28" ht="12.75">
      <c r="P332" s="76"/>
      <c r="T332" s="43">
        <f t="shared" si="40"/>
      </c>
      <c r="U332" s="43">
        <f t="shared" si="41"/>
      </c>
      <c r="V332" s="43">
        <f t="shared" si="42"/>
      </c>
      <c r="W332" s="43">
        <f t="shared" si="43"/>
      </c>
      <c r="X332" s="15">
        <f t="shared" si="44"/>
      </c>
      <c r="Y332" s="15">
        <f t="shared" si="45"/>
      </c>
      <c r="Z332" s="15">
        <f t="shared" si="46"/>
      </c>
      <c r="AB332" s="15">
        <f t="shared" si="47"/>
      </c>
    </row>
    <row r="333" spans="16:28" ht="12.75">
      <c r="P333" s="76"/>
      <c r="T333" s="43">
        <f t="shared" si="40"/>
      </c>
      <c r="U333" s="43">
        <f t="shared" si="41"/>
      </c>
      <c r="V333" s="43">
        <f t="shared" si="42"/>
      </c>
      <c r="W333" s="43">
        <f t="shared" si="43"/>
      </c>
      <c r="X333" s="15">
        <f t="shared" si="44"/>
      </c>
      <c r="Y333" s="15">
        <f t="shared" si="45"/>
      </c>
      <c r="Z333" s="15">
        <f t="shared" si="46"/>
      </c>
      <c r="AB333" s="15">
        <f t="shared" si="47"/>
      </c>
    </row>
    <row r="334" spans="16:28" ht="12.75">
      <c r="P334" s="76"/>
      <c r="T334" s="43">
        <f t="shared" si="40"/>
      </c>
      <c r="U334" s="43">
        <f t="shared" si="41"/>
      </c>
      <c r="V334" s="43">
        <f t="shared" si="42"/>
      </c>
      <c r="W334" s="43">
        <f t="shared" si="43"/>
      </c>
      <c r="X334" s="15">
        <f t="shared" si="44"/>
      </c>
      <c r="Y334" s="15">
        <f t="shared" si="45"/>
      </c>
      <c r="Z334" s="15">
        <f t="shared" si="46"/>
      </c>
      <c r="AB334" s="15">
        <f t="shared" si="47"/>
      </c>
    </row>
    <row r="335" spans="10:28" ht="12.75">
      <c r="J335" s="76"/>
      <c r="P335" s="76"/>
      <c r="T335" s="43">
        <f t="shared" si="40"/>
      </c>
      <c r="U335" s="43">
        <f t="shared" si="41"/>
      </c>
      <c r="V335" s="43">
        <f t="shared" si="42"/>
      </c>
      <c r="W335" s="43">
        <f t="shared" si="43"/>
      </c>
      <c r="X335" s="15">
        <f t="shared" si="44"/>
      </c>
      <c r="Y335" s="15">
        <f t="shared" si="45"/>
      </c>
      <c r="Z335" s="15">
        <f t="shared" si="46"/>
      </c>
      <c r="AB335" s="15">
        <f t="shared" si="47"/>
      </c>
    </row>
    <row r="336" spans="10:28" ht="12.75">
      <c r="J336" s="76"/>
      <c r="P336" s="76"/>
      <c r="T336" s="43">
        <f t="shared" si="40"/>
      </c>
      <c r="U336" s="43">
        <f t="shared" si="41"/>
      </c>
      <c r="V336" s="43">
        <f t="shared" si="42"/>
      </c>
      <c r="W336" s="43">
        <f t="shared" si="43"/>
      </c>
      <c r="X336" s="15">
        <f t="shared" si="44"/>
      </c>
      <c r="Y336" s="15">
        <f t="shared" si="45"/>
      </c>
      <c r="Z336" s="15">
        <f t="shared" si="46"/>
      </c>
      <c r="AB336" s="15">
        <f t="shared" si="47"/>
      </c>
    </row>
    <row r="337" spans="10:28" ht="12.75">
      <c r="J337" s="76"/>
      <c r="P337" s="76"/>
      <c r="T337" s="43">
        <f t="shared" si="40"/>
      </c>
      <c r="U337" s="43">
        <f t="shared" si="41"/>
      </c>
      <c r="V337" s="43">
        <f t="shared" si="42"/>
      </c>
      <c r="W337" s="43">
        <f t="shared" si="43"/>
      </c>
      <c r="X337" s="15">
        <f t="shared" si="44"/>
      </c>
      <c r="Y337" s="15">
        <f t="shared" si="45"/>
      </c>
      <c r="Z337" s="15">
        <f t="shared" si="46"/>
      </c>
      <c r="AB337" s="15">
        <f t="shared" si="47"/>
      </c>
    </row>
    <row r="338" spans="10:28" ht="12.75">
      <c r="J338" s="76"/>
      <c r="P338" s="76"/>
      <c r="T338" s="43">
        <f t="shared" si="40"/>
      </c>
      <c r="U338" s="43">
        <f t="shared" si="41"/>
      </c>
      <c r="V338" s="43">
        <f t="shared" si="42"/>
      </c>
      <c r="W338" s="43">
        <f t="shared" si="43"/>
      </c>
      <c r="X338" s="15">
        <f t="shared" si="44"/>
      </c>
      <c r="Y338" s="15">
        <f t="shared" si="45"/>
      </c>
      <c r="Z338" s="15">
        <f t="shared" si="46"/>
      </c>
      <c r="AB338" s="15">
        <f t="shared" si="47"/>
      </c>
    </row>
    <row r="339" spans="16:28" ht="12.75">
      <c r="P339" s="76"/>
      <c r="T339" s="43">
        <f t="shared" si="40"/>
      </c>
      <c r="U339" s="43">
        <f t="shared" si="41"/>
      </c>
      <c r="V339" s="43">
        <f t="shared" si="42"/>
      </c>
      <c r="W339" s="43">
        <f t="shared" si="43"/>
      </c>
      <c r="X339" s="15">
        <f t="shared" si="44"/>
      </c>
      <c r="Y339" s="15">
        <f t="shared" si="45"/>
      </c>
      <c r="Z339" s="15">
        <f t="shared" si="46"/>
      </c>
      <c r="AB339" s="15">
        <f t="shared" si="47"/>
      </c>
    </row>
    <row r="340" spans="10:28" ht="12.75">
      <c r="J340" s="76"/>
      <c r="P340" s="76"/>
      <c r="T340" s="43">
        <f t="shared" si="40"/>
      </c>
      <c r="U340" s="43">
        <f t="shared" si="41"/>
      </c>
      <c r="V340" s="43">
        <f t="shared" si="42"/>
      </c>
      <c r="W340" s="43">
        <f t="shared" si="43"/>
      </c>
      <c r="X340" s="15">
        <f t="shared" si="44"/>
      </c>
      <c r="Y340" s="15">
        <f t="shared" si="45"/>
      </c>
      <c r="Z340" s="15">
        <f t="shared" si="46"/>
      </c>
      <c r="AB340" s="15">
        <f t="shared" si="47"/>
      </c>
    </row>
    <row r="341" spans="10:28" ht="12.75">
      <c r="J341" s="76"/>
      <c r="P341" s="76"/>
      <c r="T341" s="43">
        <f t="shared" si="40"/>
      </c>
      <c r="U341" s="43">
        <f t="shared" si="41"/>
      </c>
      <c r="V341" s="43">
        <f t="shared" si="42"/>
      </c>
      <c r="W341" s="43">
        <f t="shared" si="43"/>
      </c>
      <c r="X341" s="15">
        <f t="shared" si="44"/>
      </c>
      <c r="Y341" s="15">
        <f t="shared" si="45"/>
      </c>
      <c r="Z341" s="15">
        <f t="shared" si="46"/>
      </c>
      <c r="AB341" s="15">
        <f t="shared" si="47"/>
      </c>
    </row>
    <row r="342" spans="10:28" ht="12.75">
      <c r="J342" s="76"/>
      <c r="P342" s="76"/>
      <c r="T342" s="43">
        <f t="shared" si="40"/>
      </c>
      <c r="U342" s="43">
        <f t="shared" si="41"/>
      </c>
      <c r="V342" s="43">
        <f t="shared" si="42"/>
      </c>
      <c r="W342" s="43">
        <f t="shared" si="43"/>
      </c>
      <c r="X342" s="15">
        <f t="shared" si="44"/>
      </c>
      <c r="Y342" s="15">
        <f t="shared" si="45"/>
      </c>
      <c r="Z342" s="15">
        <f t="shared" si="46"/>
      </c>
      <c r="AB342" s="15">
        <f t="shared" si="47"/>
      </c>
    </row>
    <row r="343" spans="10:28" ht="12.75">
      <c r="J343" s="76"/>
      <c r="P343" s="76"/>
      <c r="T343" s="43">
        <f t="shared" si="40"/>
      </c>
      <c r="U343" s="43">
        <f t="shared" si="41"/>
      </c>
      <c r="V343" s="43">
        <f t="shared" si="42"/>
      </c>
      <c r="W343" s="43">
        <f t="shared" si="43"/>
      </c>
      <c r="X343" s="15">
        <f t="shared" si="44"/>
      </c>
      <c r="Y343" s="15">
        <f t="shared" si="45"/>
      </c>
      <c r="Z343" s="15">
        <f t="shared" si="46"/>
      </c>
      <c r="AB343" s="15">
        <f t="shared" si="47"/>
      </c>
    </row>
    <row r="344" spans="10:28" ht="12.75">
      <c r="J344" s="76"/>
      <c r="P344" s="76"/>
      <c r="T344" s="43">
        <f t="shared" si="40"/>
      </c>
      <c r="U344" s="43">
        <f t="shared" si="41"/>
      </c>
      <c r="V344" s="43">
        <f t="shared" si="42"/>
      </c>
      <c r="W344" s="43">
        <f t="shared" si="43"/>
      </c>
      <c r="X344" s="15">
        <f t="shared" si="44"/>
      </c>
      <c r="Y344" s="15">
        <f t="shared" si="45"/>
      </c>
      <c r="Z344" s="15">
        <f t="shared" si="46"/>
      </c>
      <c r="AB344" s="15">
        <f t="shared" si="47"/>
      </c>
    </row>
    <row r="345" spans="10:28" ht="12.75">
      <c r="J345" s="76"/>
      <c r="P345" s="76"/>
      <c r="T345" s="43">
        <f t="shared" si="40"/>
      </c>
      <c r="U345" s="43">
        <f t="shared" si="41"/>
      </c>
      <c r="V345" s="43">
        <f t="shared" si="42"/>
      </c>
      <c r="W345" s="43">
        <f t="shared" si="43"/>
      </c>
      <c r="X345" s="15">
        <f t="shared" si="44"/>
      </c>
      <c r="Y345" s="15">
        <f t="shared" si="45"/>
      </c>
      <c r="Z345" s="15">
        <f t="shared" si="46"/>
      </c>
      <c r="AB345" s="15">
        <f t="shared" si="47"/>
      </c>
    </row>
    <row r="346" spans="10:28" ht="12.75">
      <c r="J346" s="76"/>
      <c r="P346" s="76"/>
      <c r="T346" s="43">
        <f t="shared" si="40"/>
      </c>
      <c r="U346" s="43">
        <f t="shared" si="41"/>
      </c>
      <c r="V346" s="43">
        <f t="shared" si="42"/>
      </c>
      <c r="W346" s="43">
        <f t="shared" si="43"/>
      </c>
      <c r="X346" s="15">
        <f t="shared" si="44"/>
      </c>
      <c r="Y346" s="15">
        <f t="shared" si="45"/>
      </c>
      <c r="Z346" s="15">
        <f t="shared" si="46"/>
      </c>
      <c r="AB346" s="15">
        <f t="shared" si="47"/>
      </c>
    </row>
    <row r="347" spans="16:28" ht="12.75">
      <c r="P347" s="76"/>
      <c r="T347" s="43">
        <f t="shared" si="40"/>
      </c>
      <c r="U347" s="43">
        <f t="shared" si="41"/>
      </c>
      <c r="V347" s="43">
        <f t="shared" si="42"/>
      </c>
      <c r="W347" s="43">
        <f t="shared" si="43"/>
      </c>
      <c r="X347" s="15">
        <f t="shared" si="44"/>
      </c>
      <c r="Y347" s="15">
        <f t="shared" si="45"/>
      </c>
      <c r="Z347" s="15">
        <f t="shared" si="46"/>
      </c>
      <c r="AB347" s="15">
        <f t="shared" si="47"/>
      </c>
    </row>
    <row r="348" spans="16:28" ht="12.75">
      <c r="P348" s="76"/>
      <c r="T348" s="43">
        <f t="shared" si="40"/>
      </c>
      <c r="U348" s="43">
        <f t="shared" si="41"/>
      </c>
      <c r="V348" s="43">
        <f t="shared" si="42"/>
      </c>
      <c r="W348" s="43">
        <f t="shared" si="43"/>
      </c>
      <c r="X348" s="15">
        <f t="shared" si="44"/>
      </c>
      <c r="Y348" s="15">
        <f t="shared" si="45"/>
      </c>
      <c r="Z348" s="15">
        <f t="shared" si="46"/>
      </c>
      <c r="AB348" s="15">
        <f t="shared" si="47"/>
      </c>
    </row>
    <row r="349" spans="16:28" ht="12.75">
      <c r="P349" s="76"/>
      <c r="T349" s="43">
        <f t="shared" si="40"/>
      </c>
      <c r="U349" s="43">
        <f t="shared" si="41"/>
      </c>
      <c r="V349" s="43">
        <f t="shared" si="42"/>
      </c>
      <c r="W349" s="43">
        <f t="shared" si="43"/>
      </c>
      <c r="X349" s="15">
        <f t="shared" si="44"/>
      </c>
      <c r="Y349" s="15">
        <f t="shared" si="45"/>
      </c>
      <c r="Z349" s="15">
        <f t="shared" si="46"/>
      </c>
      <c r="AB349" s="15">
        <f t="shared" si="47"/>
      </c>
    </row>
    <row r="350" spans="16:28" ht="12.75">
      <c r="P350" s="76"/>
      <c r="T350" s="43">
        <f t="shared" si="40"/>
      </c>
      <c r="U350" s="43">
        <f t="shared" si="41"/>
      </c>
      <c r="V350" s="43">
        <f t="shared" si="42"/>
      </c>
      <c r="W350" s="43">
        <f t="shared" si="43"/>
      </c>
      <c r="X350" s="15">
        <f t="shared" si="44"/>
      </c>
      <c r="Y350" s="15">
        <f t="shared" si="45"/>
      </c>
      <c r="Z350" s="15">
        <f t="shared" si="46"/>
      </c>
      <c r="AB350" s="15">
        <f t="shared" si="47"/>
      </c>
    </row>
    <row r="351" spans="10:28" ht="12.75">
      <c r="J351" s="76"/>
      <c r="P351" s="76"/>
      <c r="T351" s="43">
        <f t="shared" si="40"/>
      </c>
      <c r="U351" s="43">
        <f t="shared" si="41"/>
      </c>
      <c r="V351" s="43">
        <f t="shared" si="42"/>
      </c>
      <c r="W351" s="43">
        <f t="shared" si="43"/>
      </c>
      <c r="X351" s="15">
        <f t="shared" si="44"/>
      </c>
      <c r="Y351" s="15">
        <f t="shared" si="45"/>
      </c>
      <c r="Z351" s="15">
        <f t="shared" si="46"/>
      </c>
      <c r="AB351" s="15">
        <f t="shared" si="47"/>
      </c>
    </row>
    <row r="352" spans="10:28" ht="12.75">
      <c r="J352" s="76"/>
      <c r="P352" s="76"/>
      <c r="T352" s="43">
        <f t="shared" si="40"/>
      </c>
      <c r="U352" s="43">
        <f t="shared" si="41"/>
      </c>
      <c r="V352" s="43">
        <f t="shared" si="42"/>
      </c>
      <c r="W352" s="43">
        <f t="shared" si="43"/>
      </c>
      <c r="X352" s="15">
        <f t="shared" si="44"/>
      </c>
      <c r="Y352" s="15">
        <f t="shared" si="45"/>
      </c>
      <c r="Z352" s="15">
        <f t="shared" si="46"/>
      </c>
      <c r="AB352" s="15">
        <f t="shared" si="47"/>
      </c>
    </row>
    <row r="353" spans="10:28" ht="12.75">
      <c r="J353" s="76"/>
      <c r="P353" s="76"/>
      <c r="T353" s="43">
        <f t="shared" si="40"/>
      </c>
      <c r="U353" s="43">
        <f t="shared" si="41"/>
      </c>
      <c r="V353" s="43">
        <f t="shared" si="42"/>
      </c>
      <c r="W353" s="43">
        <f t="shared" si="43"/>
      </c>
      <c r="X353" s="15">
        <f t="shared" si="44"/>
      </c>
      <c r="Y353" s="15">
        <f t="shared" si="45"/>
      </c>
      <c r="Z353" s="15">
        <f t="shared" si="46"/>
      </c>
      <c r="AB353" s="15">
        <f t="shared" si="47"/>
      </c>
    </row>
    <row r="354" spans="10:28" ht="12.75">
      <c r="J354" s="76"/>
      <c r="P354" s="76"/>
      <c r="T354" s="43">
        <f t="shared" si="40"/>
      </c>
      <c r="U354" s="43">
        <f t="shared" si="41"/>
      </c>
      <c r="V354" s="43">
        <f t="shared" si="42"/>
      </c>
      <c r="W354" s="43">
        <f t="shared" si="43"/>
      </c>
      <c r="X354" s="15">
        <f t="shared" si="44"/>
      </c>
      <c r="Y354" s="15">
        <f t="shared" si="45"/>
      </c>
      <c r="Z354" s="15">
        <f t="shared" si="46"/>
      </c>
      <c r="AB354" s="15">
        <f t="shared" si="47"/>
      </c>
    </row>
    <row r="355" spans="10:28" ht="12.75">
      <c r="J355" s="76"/>
      <c r="P355" s="76"/>
      <c r="T355" s="43">
        <f t="shared" si="40"/>
      </c>
      <c r="U355" s="43">
        <f t="shared" si="41"/>
      </c>
      <c r="V355" s="43">
        <f t="shared" si="42"/>
      </c>
      <c r="W355" s="43">
        <f t="shared" si="43"/>
      </c>
      <c r="X355" s="15">
        <f t="shared" si="44"/>
      </c>
      <c r="Y355" s="15">
        <f t="shared" si="45"/>
      </c>
      <c r="Z355" s="15">
        <f t="shared" si="46"/>
      </c>
      <c r="AB355" s="15">
        <f t="shared" si="47"/>
      </c>
    </row>
    <row r="356" spans="10:28" ht="12.75">
      <c r="J356" s="76"/>
      <c r="P356" s="76"/>
      <c r="T356" s="43">
        <f t="shared" si="40"/>
      </c>
      <c r="U356" s="43">
        <f t="shared" si="41"/>
      </c>
      <c r="V356" s="43">
        <f t="shared" si="42"/>
      </c>
      <c r="W356" s="43">
        <f t="shared" si="43"/>
      </c>
      <c r="X356" s="15">
        <f t="shared" si="44"/>
      </c>
      <c r="Y356" s="15">
        <f t="shared" si="45"/>
      </c>
      <c r="Z356" s="15">
        <f t="shared" si="46"/>
      </c>
      <c r="AB356" s="15">
        <f t="shared" si="47"/>
      </c>
    </row>
    <row r="357" spans="16:28" ht="12.75">
      <c r="P357" s="76"/>
      <c r="T357" s="43">
        <f t="shared" si="40"/>
      </c>
      <c r="U357" s="43">
        <f t="shared" si="41"/>
      </c>
      <c r="V357" s="43">
        <f t="shared" si="42"/>
      </c>
      <c r="W357" s="43">
        <f t="shared" si="43"/>
      </c>
      <c r="X357" s="15">
        <f t="shared" si="44"/>
      </c>
      <c r="Y357" s="15">
        <f t="shared" si="45"/>
      </c>
      <c r="Z357" s="15">
        <f t="shared" si="46"/>
      </c>
      <c r="AB357" s="15">
        <f t="shared" si="47"/>
      </c>
    </row>
    <row r="358" spans="16:28" ht="12.75">
      <c r="P358" s="76"/>
      <c r="T358" s="43">
        <f t="shared" si="40"/>
      </c>
      <c r="U358" s="43">
        <f t="shared" si="41"/>
      </c>
      <c r="V358" s="43">
        <f t="shared" si="42"/>
      </c>
      <c r="W358" s="43">
        <f t="shared" si="43"/>
      </c>
      <c r="X358" s="15">
        <f t="shared" si="44"/>
      </c>
      <c r="Y358" s="15">
        <f t="shared" si="45"/>
      </c>
      <c r="Z358" s="15">
        <f t="shared" si="46"/>
      </c>
      <c r="AB358" s="15">
        <f t="shared" si="47"/>
      </c>
    </row>
    <row r="359" spans="10:28" ht="12.75">
      <c r="J359" s="76"/>
      <c r="P359" s="76"/>
      <c r="T359" s="43">
        <f t="shared" si="40"/>
      </c>
      <c r="U359" s="43">
        <f t="shared" si="41"/>
      </c>
      <c r="V359" s="43">
        <f t="shared" si="42"/>
      </c>
      <c r="W359" s="43">
        <f t="shared" si="43"/>
      </c>
      <c r="X359" s="15">
        <f t="shared" si="44"/>
      </c>
      <c r="Y359" s="15">
        <f t="shared" si="45"/>
      </c>
      <c r="Z359" s="15">
        <f t="shared" si="46"/>
      </c>
      <c r="AB359" s="15">
        <f t="shared" si="47"/>
      </c>
    </row>
    <row r="360" spans="10:28" ht="12.75">
      <c r="J360" s="76"/>
      <c r="P360" s="76"/>
      <c r="T360" s="43">
        <f t="shared" si="40"/>
      </c>
      <c r="U360" s="43">
        <f t="shared" si="41"/>
      </c>
      <c r="V360" s="43">
        <f t="shared" si="42"/>
      </c>
      <c r="W360" s="43">
        <f t="shared" si="43"/>
      </c>
      <c r="X360" s="15">
        <f t="shared" si="44"/>
      </c>
      <c r="Y360" s="15">
        <f t="shared" si="45"/>
      </c>
      <c r="Z360" s="15">
        <f t="shared" si="46"/>
      </c>
      <c r="AB360" s="15">
        <f t="shared" si="47"/>
      </c>
    </row>
    <row r="361" spans="10:28" ht="12.75">
      <c r="J361" s="76"/>
      <c r="P361" s="76"/>
      <c r="T361" s="43">
        <f t="shared" si="40"/>
      </c>
      <c r="U361" s="43">
        <f t="shared" si="41"/>
      </c>
      <c r="V361" s="43">
        <f t="shared" si="42"/>
      </c>
      <c r="W361" s="43">
        <f t="shared" si="43"/>
      </c>
      <c r="X361" s="15">
        <f t="shared" si="44"/>
      </c>
      <c r="Y361" s="15">
        <f t="shared" si="45"/>
      </c>
      <c r="Z361" s="15">
        <f t="shared" si="46"/>
      </c>
      <c r="AB361" s="15">
        <f t="shared" si="47"/>
      </c>
    </row>
    <row r="362" spans="16:28" ht="12.75">
      <c r="P362" s="76"/>
      <c r="T362" s="43">
        <f t="shared" si="40"/>
      </c>
      <c r="U362" s="43">
        <f t="shared" si="41"/>
      </c>
      <c r="V362" s="43">
        <f t="shared" si="42"/>
      </c>
      <c r="W362" s="43">
        <f t="shared" si="43"/>
      </c>
      <c r="X362" s="15">
        <f t="shared" si="44"/>
      </c>
      <c r="Y362" s="15">
        <f t="shared" si="45"/>
      </c>
      <c r="Z362" s="15">
        <f t="shared" si="46"/>
      </c>
      <c r="AB362" s="15">
        <f t="shared" si="47"/>
      </c>
    </row>
    <row r="363" spans="10:28" ht="12.75">
      <c r="J363" s="76"/>
      <c r="P363" s="76"/>
      <c r="T363" s="43">
        <f t="shared" si="40"/>
      </c>
      <c r="U363" s="43">
        <f t="shared" si="41"/>
      </c>
      <c r="V363" s="43">
        <f t="shared" si="42"/>
      </c>
      <c r="W363" s="43">
        <f t="shared" si="43"/>
      </c>
      <c r="X363" s="15">
        <f t="shared" si="44"/>
      </c>
      <c r="Y363" s="15">
        <f t="shared" si="45"/>
      </c>
      <c r="Z363" s="15">
        <f t="shared" si="46"/>
      </c>
      <c r="AB363" s="15">
        <f t="shared" si="47"/>
      </c>
    </row>
    <row r="364" spans="10:28" ht="12.75">
      <c r="J364" s="76"/>
      <c r="P364" s="76"/>
      <c r="T364" s="43">
        <f t="shared" si="40"/>
      </c>
      <c r="U364" s="43">
        <f t="shared" si="41"/>
      </c>
      <c r="V364" s="43">
        <f t="shared" si="42"/>
      </c>
      <c r="W364" s="43">
        <f t="shared" si="43"/>
      </c>
      <c r="X364" s="15">
        <f t="shared" si="44"/>
      </c>
      <c r="Y364" s="15">
        <f t="shared" si="45"/>
      </c>
      <c r="Z364" s="15">
        <f t="shared" si="46"/>
      </c>
      <c r="AB364" s="15">
        <f t="shared" si="47"/>
      </c>
    </row>
    <row r="365" spans="10:28" ht="12.75">
      <c r="J365" s="76"/>
      <c r="P365" s="76"/>
      <c r="T365" s="43">
        <f t="shared" si="40"/>
      </c>
      <c r="U365" s="43">
        <f t="shared" si="41"/>
      </c>
      <c r="V365" s="43">
        <f t="shared" si="42"/>
      </c>
      <c r="W365" s="43">
        <f t="shared" si="43"/>
      </c>
      <c r="X365" s="15">
        <f t="shared" si="44"/>
      </c>
      <c r="Y365" s="15">
        <f t="shared" si="45"/>
      </c>
      <c r="Z365" s="15">
        <f t="shared" si="46"/>
      </c>
      <c r="AB365" s="15">
        <f t="shared" si="47"/>
      </c>
    </row>
    <row r="366" spans="10:28" ht="12.75">
      <c r="J366" s="76"/>
      <c r="P366" s="76"/>
      <c r="T366" s="43">
        <f t="shared" si="40"/>
      </c>
      <c r="U366" s="43">
        <f t="shared" si="41"/>
      </c>
      <c r="V366" s="43">
        <f t="shared" si="42"/>
      </c>
      <c r="W366" s="43">
        <f t="shared" si="43"/>
      </c>
      <c r="X366" s="15">
        <f t="shared" si="44"/>
      </c>
      <c r="Y366" s="15">
        <f t="shared" si="45"/>
      </c>
      <c r="Z366" s="15">
        <f t="shared" si="46"/>
      </c>
      <c r="AB366" s="15">
        <f t="shared" si="47"/>
      </c>
    </row>
    <row r="367" spans="10:28" ht="12.75">
      <c r="J367" s="76"/>
      <c r="P367" s="76"/>
      <c r="T367" s="43">
        <f t="shared" si="40"/>
      </c>
      <c r="U367" s="43">
        <f t="shared" si="41"/>
      </c>
      <c r="V367" s="43">
        <f t="shared" si="42"/>
      </c>
      <c r="W367" s="43">
        <f t="shared" si="43"/>
      </c>
      <c r="X367" s="15">
        <f t="shared" si="44"/>
      </c>
      <c r="Y367" s="15">
        <f t="shared" si="45"/>
      </c>
      <c r="Z367" s="15">
        <f t="shared" si="46"/>
      </c>
      <c r="AB367" s="15">
        <f t="shared" si="47"/>
      </c>
    </row>
    <row r="368" spans="10:28" ht="12.75">
      <c r="J368" s="76"/>
      <c r="P368" s="76"/>
      <c r="T368" s="43">
        <f t="shared" si="40"/>
      </c>
      <c r="U368" s="43">
        <f t="shared" si="41"/>
      </c>
      <c r="V368" s="43">
        <f t="shared" si="42"/>
      </c>
      <c r="W368" s="43">
        <f t="shared" si="43"/>
      </c>
      <c r="X368" s="15">
        <f t="shared" si="44"/>
      </c>
      <c r="Y368" s="15">
        <f t="shared" si="45"/>
      </c>
      <c r="Z368" s="15">
        <f t="shared" si="46"/>
      </c>
      <c r="AB368" s="15">
        <f t="shared" si="47"/>
      </c>
    </row>
    <row r="369" spans="10:28" ht="12.75">
      <c r="J369" s="76"/>
      <c r="P369" s="76"/>
      <c r="T369" s="43">
        <f t="shared" si="40"/>
      </c>
      <c r="U369" s="43">
        <f t="shared" si="41"/>
      </c>
      <c r="V369" s="43">
        <f t="shared" si="42"/>
      </c>
      <c r="W369" s="43">
        <f t="shared" si="43"/>
      </c>
      <c r="X369" s="15">
        <f t="shared" si="44"/>
      </c>
      <c r="Y369" s="15">
        <f t="shared" si="45"/>
      </c>
      <c r="Z369" s="15">
        <f t="shared" si="46"/>
      </c>
      <c r="AB369" s="15">
        <f t="shared" si="47"/>
      </c>
    </row>
    <row r="370" spans="10:28" ht="12.75">
      <c r="J370" s="76"/>
      <c r="P370" s="76"/>
      <c r="T370" s="43">
        <f t="shared" si="40"/>
      </c>
      <c r="U370" s="43">
        <f t="shared" si="41"/>
      </c>
      <c r="V370" s="43">
        <f t="shared" si="42"/>
      </c>
      <c r="W370" s="43">
        <f t="shared" si="43"/>
      </c>
      <c r="X370" s="15">
        <f t="shared" si="44"/>
      </c>
      <c r="Y370" s="15">
        <f t="shared" si="45"/>
      </c>
      <c r="Z370" s="15">
        <f t="shared" si="46"/>
      </c>
      <c r="AB370" s="15">
        <f t="shared" si="47"/>
      </c>
    </row>
    <row r="371" spans="10:28" ht="12.75">
      <c r="J371" s="76"/>
      <c r="P371" s="76"/>
      <c r="T371" s="43">
        <f t="shared" si="40"/>
      </c>
      <c r="U371" s="43">
        <f t="shared" si="41"/>
      </c>
      <c r="V371" s="43">
        <f t="shared" si="42"/>
      </c>
      <c r="W371" s="43">
        <f t="shared" si="43"/>
      </c>
      <c r="X371" s="15">
        <f t="shared" si="44"/>
      </c>
      <c r="Y371" s="15">
        <f t="shared" si="45"/>
      </c>
      <c r="Z371" s="15">
        <f t="shared" si="46"/>
      </c>
      <c r="AB371" s="15">
        <f t="shared" si="47"/>
      </c>
    </row>
    <row r="372" spans="10:28" ht="12.75">
      <c r="J372" s="76"/>
      <c r="P372" s="76"/>
      <c r="T372" s="43">
        <f t="shared" si="40"/>
      </c>
      <c r="U372" s="43">
        <f t="shared" si="41"/>
      </c>
      <c r="V372" s="43">
        <f t="shared" si="42"/>
      </c>
      <c r="W372" s="43">
        <f t="shared" si="43"/>
      </c>
      <c r="X372" s="15">
        <f t="shared" si="44"/>
      </c>
      <c r="Y372" s="15">
        <f t="shared" si="45"/>
      </c>
      <c r="Z372" s="15">
        <f t="shared" si="46"/>
      </c>
      <c r="AB372" s="15">
        <f t="shared" si="47"/>
      </c>
    </row>
    <row r="373" spans="10:28" ht="12.75">
      <c r="J373" s="76"/>
      <c r="P373" s="76"/>
      <c r="T373" s="43">
        <f t="shared" si="40"/>
      </c>
      <c r="U373" s="43">
        <f t="shared" si="41"/>
      </c>
      <c r="V373" s="43">
        <f t="shared" si="42"/>
      </c>
      <c r="W373" s="43">
        <f t="shared" si="43"/>
      </c>
      <c r="X373" s="15">
        <f t="shared" si="44"/>
      </c>
      <c r="Y373" s="15">
        <f t="shared" si="45"/>
      </c>
      <c r="Z373" s="15">
        <f t="shared" si="46"/>
      </c>
      <c r="AB373" s="15">
        <f t="shared" si="47"/>
      </c>
    </row>
    <row r="374" spans="10:28" ht="12.75">
      <c r="J374" s="76"/>
      <c r="P374" s="76"/>
      <c r="T374" s="43">
        <f t="shared" si="40"/>
      </c>
      <c r="U374" s="43">
        <f t="shared" si="41"/>
      </c>
      <c r="V374" s="43">
        <f t="shared" si="42"/>
      </c>
      <c r="W374" s="43">
        <f t="shared" si="43"/>
      </c>
      <c r="X374" s="15">
        <f t="shared" si="44"/>
      </c>
      <c r="Y374" s="15">
        <f t="shared" si="45"/>
      </c>
      <c r="Z374" s="15">
        <f t="shared" si="46"/>
      </c>
      <c r="AB374" s="15">
        <f t="shared" si="47"/>
      </c>
    </row>
    <row r="375" spans="10:28" ht="12.75">
      <c r="J375" s="76"/>
      <c r="P375" s="76"/>
      <c r="T375" s="43">
        <f t="shared" si="40"/>
      </c>
      <c r="U375" s="43">
        <f t="shared" si="41"/>
      </c>
      <c r="V375" s="43">
        <f t="shared" si="42"/>
      </c>
      <c r="W375" s="43">
        <f t="shared" si="43"/>
      </c>
      <c r="X375" s="15">
        <f t="shared" si="44"/>
      </c>
      <c r="Y375" s="15">
        <f t="shared" si="45"/>
      </c>
      <c r="Z375" s="15">
        <f t="shared" si="46"/>
      </c>
      <c r="AB375" s="15">
        <f t="shared" si="47"/>
      </c>
    </row>
    <row r="376" spans="10:28" ht="12.75">
      <c r="J376" s="76"/>
      <c r="P376" s="76"/>
      <c r="T376" s="43">
        <f t="shared" si="40"/>
      </c>
      <c r="U376" s="43">
        <f t="shared" si="41"/>
      </c>
      <c r="V376" s="43">
        <f t="shared" si="42"/>
      </c>
      <c r="W376" s="43">
        <f t="shared" si="43"/>
      </c>
      <c r="X376" s="15">
        <f t="shared" si="44"/>
      </c>
      <c r="Y376" s="15">
        <f t="shared" si="45"/>
      </c>
      <c r="Z376" s="15">
        <f t="shared" si="46"/>
      </c>
      <c r="AB376" s="15">
        <f t="shared" si="47"/>
      </c>
    </row>
    <row r="377" spans="10:28" ht="12.75">
      <c r="J377" s="76"/>
      <c r="P377" s="76"/>
      <c r="T377" s="43">
        <f t="shared" si="40"/>
      </c>
      <c r="U377" s="43">
        <f t="shared" si="41"/>
      </c>
      <c r="V377" s="43">
        <f t="shared" si="42"/>
      </c>
      <c r="W377" s="43">
        <f t="shared" si="43"/>
      </c>
      <c r="X377" s="15">
        <f t="shared" si="44"/>
      </c>
      <c r="Y377" s="15">
        <f t="shared" si="45"/>
      </c>
      <c r="Z377" s="15">
        <f t="shared" si="46"/>
      </c>
      <c r="AB377" s="15">
        <f t="shared" si="47"/>
      </c>
    </row>
    <row r="378" spans="10:28" ht="12.75">
      <c r="J378" s="76"/>
      <c r="P378" s="76"/>
      <c r="T378" s="43">
        <f t="shared" si="40"/>
      </c>
      <c r="U378" s="43">
        <f t="shared" si="41"/>
      </c>
      <c r="V378" s="43">
        <f t="shared" si="42"/>
      </c>
      <c r="W378" s="43">
        <f t="shared" si="43"/>
      </c>
      <c r="X378" s="15">
        <f t="shared" si="44"/>
      </c>
      <c r="Y378" s="15">
        <f t="shared" si="45"/>
      </c>
      <c r="Z378" s="15">
        <f t="shared" si="46"/>
      </c>
      <c r="AB378" s="15">
        <f t="shared" si="47"/>
      </c>
    </row>
    <row r="379" spans="10:28" ht="12.75">
      <c r="J379" s="76"/>
      <c r="P379" s="76"/>
      <c r="T379" s="43">
        <f t="shared" si="40"/>
      </c>
      <c r="U379" s="43">
        <f t="shared" si="41"/>
      </c>
      <c r="V379" s="43">
        <f t="shared" si="42"/>
      </c>
      <c r="W379" s="43">
        <f t="shared" si="43"/>
      </c>
      <c r="X379" s="15">
        <f t="shared" si="44"/>
      </c>
      <c r="Y379" s="15">
        <f t="shared" si="45"/>
      </c>
      <c r="Z379" s="15">
        <f t="shared" si="46"/>
      </c>
      <c r="AB379" s="15">
        <f t="shared" si="47"/>
      </c>
    </row>
    <row r="380" spans="10:28" ht="12.75">
      <c r="J380" s="76"/>
      <c r="P380" s="76"/>
      <c r="T380" s="43">
        <f t="shared" si="40"/>
      </c>
      <c r="U380" s="43">
        <f t="shared" si="41"/>
      </c>
      <c r="V380" s="43">
        <f t="shared" si="42"/>
      </c>
      <c r="W380" s="43">
        <f t="shared" si="43"/>
      </c>
      <c r="X380" s="15">
        <f t="shared" si="44"/>
      </c>
      <c r="Y380" s="15">
        <f t="shared" si="45"/>
      </c>
      <c r="Z380" s="15">
        <f t="shared" si="46"/>
      </c>
      <c r="AB380" s="15">
        <f t="shared" si="47"/>
      </c>
    </row>
    <row r="381" spans="10:28" ht="12.75">
      <c r="J381" s="76"/>
      <c r="P381" s="76"/>
      <c r="T381" s="43">
        <f t="shared" si="40"/>
      </c>
      <c r="U381" s="43">
        <f t="shared" si="41"/>
      </c>
      <c r="V381" s="43">
        <f t="shared" si="42"/>
      </c>
      <c r="W381" s="43">
        <f t="shared" si="43"/>
      </c>
      <c r="X381" s="15">
        <f t="shared" si="44"/>
      </c>
      <c r="Y381" s="15">
        <f t="shared" si="45"/>
      </c>
      <c r="Z381" s="15">
        <f t="shared" si="46"/>
      </c>
      <c r="AB381" s="15">
        <f t="shared" si="47"/>
      </c>
    </row>
    <row r="382" spans="10:28" ht="12.75">
      <c r="J382" s="76"/>
      <c r="P382" s="76"/>
      <c r="T382" s="43">
        <f t="shared" si="40"/>
      </c>
      <c r="U382" s="43">
        <f t="shared" si="41"/>
      </c>
      <c r="V382" s="43">
        <f t="shared" si="42"/>
      </c>
      <c r="W382" s="43">
        <f t="shared" si="43"/>
      </c>
      <c r="X382" s="15">
        <f t="shared" si="44"/>
      </c>
      <c r="Y382" s="15">
        <f t="shared" si="45"/>
      </c>
      <c r="Z382" s="15">
        <f t="shared" si="46"/>
      </c>
      <c r="AB382" s="15">
        <f t="shared" si="47"/>
      </c>
    </row>
    <row r="383" spans="10:28" ht="12.75">
      <c r="J383" s="76"/>
      <c r="P383" s="76"/>
      <c r="T383" s="43">
        <f t="shared" si="40"/>
      </c>
      <c r="U383" s="43">
        <f t="shared" si="41"/>
      </c>
      <c r="V383" s="43">
        <f t="shared" si="42"/>
      </c>
      <c r="W383" s="43">
        <f t="shared" si="43"/>
      </c>
      <c r="X383" s="15">
        <f t="shared" si="44"/>
      </c>
      <c r="Y383" s="15">
        <f t="shared" si="45"/>
      </c>
      <c r="Z383" s="15">
        <f t="shared" si="46"/>
      </c>
      <c r="AB383" s="15">
        <f t="shared" si="47"/>
      </c>
    </row>
    <row r="384" spans="10:28" ht="12.75">
      <c r="J384" s="76"/>
      <c r="P384" s="76"/>
      <c r="T384" s="43">
        <f t="shared" si="40"/>
      </c>
      <c r="U384" s="43">
        <f t="shared" si="41"/>
      </c>
      <c r="V384" s="43">
        <f t="shared" si="42"/>
      </c>
      <c r="W384" s="43">
        <f t="shared" si="43"/>
      </c>
      <c r="X384" s="15">
        <f t="shared" si="44"/>
      </c>
      <c r="Y384" s="15">
        <f t="shared" si="45"/>
      </c>
      <c r="Z384" s="15">
        <f t="shared" si="46"/>
      </c>
      <c r="AB384" s="15">
        <f t="shared" si="47"/>
      </c>
    </row>
    <row r="385" spans="10:28" ht="12.75">
      <c r="J385" s="76"/>
      <c r="P385" s="76"/>
      <c r="T385" s="43">
        <f t="shared" si="40"/>
      </c>
      <c r="U385" s="43">
        <f t="shared" si="41"/>
      </c>
      <c r="V385" s="43">
        <f t="shared" si="42"/>
      </c>
      <c r="W385" s="43">
        <f t="shared" si="43"/>
      </c>
      <c r="X385" s="15">
        <f t="shared" si="44"/>
      </c>
      <c r="Y385" s="15">
        <f t="shared" si="45"/>
      </c>
      <c r="Z385" s="15">
        <f t="shared" si="46"/>
      </c>
      <c r="AB385" s="15">
        <f t="shared" si="47"/>
      </c>
    </row>
    <row r="386" spans="10:28" ht="12.75">
      <c r="J386" s="76"/>
      <c r="P386" s="76"/>
      <c r="T386" s="43">
        <f t="shared" si="40"/>
      </c>
      <c r="U386" s="43">
        <f t="shared" si="41"/>
      </c>
      <c r="V386" s="43">
        <f t="shared" si="42"/>
      </c>
      <c r="W386" s="43">
        <f t="shared" si="43"/>
      </c>
      <c r="X386" s="15">
        <f t="shared" si="44"/>
      </c>
      <c r="Y386" s="15">
        <f t="shared" si="45"/>
      </c>
      <c r="Z386" s="15">
        <f t="shared" si="46"/>
      </c>
      <c r="AB386" s="15">
        <f t="shared" si="47"/>
      </c>
    </row>
    <row r="387" spans="16:28" ht="12.75">
      <c r="P387" s="76"/>
      <c r="T387" s="43">
        <f>IF(E387="Editorial",N387,"")</f>
      </c>
      <c r="U387" s="43">
        <f>IF(OR(E387="Technical",E387="General"),N387,"")</f>
      </c>
      <c r="V387" s="43">
        <f>IF(OR(U387="A",U387="AP",U387="R",U387="Z"),P387,"")</f>
      </c>
      <c r="W387" s="43">
        <f>IF(U387=0,P387,"")</f>
      </c>
      <c r="X387" s="15">
        <f>IF(U387="wip",P387,"")</f>
      </c>
      <c r="Y387" s="15">
        <f>IF(U387="rdy2vote",P387,"")</f>
      </c>
      <c r="Z387" s="15">
        <f>IF(U387="oos",P387,"")</f>
      </c>
      <c r="AB387" s="15">
        <f>IF(OR(U387="rdy2vote",U387="wip"),J387,"")</f>
      </c>
    </row>
    <row r="388" spans="10:28" ht="12.75">
      <c r="J388" s="76"/>
      <c r="P388" s="76"/>
      <c r="T388" s="43">
        <f>IF(E388="Editorial",N388,"")</f>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6:28" ht="12.75">
      <c r="P389" s="76"/>
      <c r="T389" s="43">
        <f>IF(E389="Editorial",N389,"")</f>
      </c>
      <c r="U389" s="43">
        <f>IF(OR(E389="Technical",E389="General"),N389,"")</f>
      </c>
      <c r="V389" s="43">
        <f>IF(OR(U389="A",U389="AP",U389="R",U389="Z"),P389,"")</f>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84</v>
      </c>
      <c r="C6" s="25">
        <f>COUNTIF('SBR1 d4 Comments'!T$2:T$200,"0")</f>
        <v>0</v>
      </c>
      <c r="D6" s="25">
        <f t="shared" si="0"/>
        <v>84</v>
      </c>
      <c r="J6" s="26" t="s">
        <v>232</v>
      </c>
      <c r="K6" s="27">
        <f>IF((COUNTIF('SBR1 d4 Comments'!C$1:C$389,J6))=0,"",COUNTIF('SBR1 d4 Comments'!C$1:C$389,J6))</f>
        <v>57</v>
      </c>
      <c r="M6" s="23"/>
    </row>
    <row r="7" spans="1:11" ht="12.75" customHeight="1">
      <c r="A7" s="28" t="s">
        <v>48</v>
      </c>
      <c r="B7" s="29">
        <f>COUNTIF('SBR1 d4 Comments'!U$2:U$200,"Accepted")</f>
        <v>0</v>
      </c>
      <c r="C7" s="29">
        <f>COUNTIF('SBR1 d4 Comments'!T$2:T$200,"Accepted")</f>
        <v>63</v>
      </c>
      <c r="D7" s="29">
        <f t="shared" si="0"/>
        <v>63</v>
      </c>
      <c r="J7" s="26" t="s">
        <v>245</v>
      </c>
      <c r="K7" s="27">
        <f>IF((COUNTIF('SBR1 d4 Comments'!C$1:C$389,J7))=0,"",COUNTIF('SBR1 d4 Comments'!C$1:C$389,J7))</f>
        <v>11</v>
      </c>
    </row>
    <row r="8" spans="1:11" ht="12.75" customHeight="1">
      <c r="A8" s="28" t="s">
        <v>49</v>
      </c>
      <c r="B8" s="29">
        <f>COUNTIF('SBR1 d4 Comments'!U$2:U$200,"Rejected")</f>
        <v>0</v>
      </c>
      <c r="C8" s="29">
        <f>COUNTIF('SBR1 d4 Comments'!T$2:T$200,"Rejected")</f>
        <v>6</v>
      </c>
      <c r="D8" s="29">
        <f t="shared" si="0"/>
        <v>6</v>
      </c>
      <c r="J8" s="26" t="s">
        <v>101</v>
      </c>
      <c r="K8" s="27">
        <f>IF((COUNTIF('SBR1 d4 Comments'!C$1:C$389,J8))=0,"",COUNTIF('SBR1 d4 Comments'!C$1:C$389,J8))</f>
        <v>34</v>
      </c>
    </row>
    <row r="9" spans="1:11" ht="12.75" customHeight="1">
      <c r="A9" s="28" t="s">
        <v>51</v>
      </c>
      <c r="B9" s="29">
        <f>COUNTIF('SBR1 d4 Comments'!U$2:U$200,"Revised")</f>
        <v>0</v>
      </c>
      <c r="C9" s="29">
        <f>COUNTIF('SBR1 d4 Comments'!T$2:T$200,"Revised")</f>
        <v>13</v>
      </c>
      <c r="D9" s="29">
        <f t="shared" si="0"/>
        <v>13</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0</v>
      </c>
      <c r="C13" s="31">
        <f>SUM(C7:C12)</f>
        <v>82</v>
      </c>
      <c r="D13" s="31">
        <f>SUM(D7:D12)</f>
        <v>82</v>
      </c>
      <c r="J13" s="26"/>
      <c r="K13" s="27">
        <f>IF((COUNTIF('SBR1 d4 Comments'!C$1:C$389,J13))=0,"",COUNTIF('SBR1 d4 Comments'!C$1:C$389,J13))</f>
      </c>
      <c r="M13" s="32"/>
    </row>
    <row r="14" spans="1:11" ht="12.75" customHeight="1">
      <c r="A14" s="46" t="s">
        <v>54</v>
      </c>
      <c r="B14" s="33">
        <f>B13/B3</f>
        <v>0</v>
      </c>
      <c r="C14" s="33">
        <f>SUM(C11:C13)/C3</f>
        <v>1</v>
      </c>
      <c r="D14" s="33">
        <f>SUM(D11:D13)/D3</f>
        <v>0.4939759036144578</v>
      </c>
      <c r="J14" s="26"/>
      <c r="K14" s="27">
        <f>IF((COUNTIF('SBR1 d4 Comments'!C$1:C$389,J14))=0,"",COUNTIF('SBR1 d4 Comments'!C$1:C$389,J14))</f>
      </c>
    </row>
    <row r="15" spans="1:11" ht="12.75" customHeight="1">
      <c r="A15" s="46" t="s">
        <v>65</v>
      </c>
      <c r="B15" s="74">
        <f>SUM(B4:B6)</f>
        <v>84</v>
      </c>
      <c r="C15" s="74">
        <f>SUM(C4:C6)</f>
        <v>0</v>
      </c>
      <c r="D15" s="74">
        <f>SUM(D4:D6)</f>
        <v>84</v>
      </c>
      <c r="J15" s="26"/>
      <c r="K15" s="27">
        <f>IF((COUNTIF('SBR1 d4 Comments'!C$1:C$389,J15))=0,"",COUNTIF('SBR1 d4 Comments'!C$1:C$389,J15))</f>
      </c>
    </row>
    <row r="16" spans="1:11" ht="12.75" customHeight="1">
      <c r="A16" s="46" t="s">
        <v>66</v>
      </c>
      <c r="B16" s="72">
        <f>B15/B3</f>
        <v>1</v>
      </c>
      <c r="C16" s="72">
        <f>C15/C3</f>
        <v>0</v>
      </c>
      <c r="D16" s="72">
        <f>D15/D3</f>
        <v>0.5060240963855421</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0</v>
      </c>
      <c r="D20" s="37">
        <f>COUNTIF('SBR1 d4 Comments'!Z$2:Z$200,$A20)</f>
        <v>0</v>
      </c>
      <c r="E20" s="37">
        <f>COUNTIF('SBR1 d4 Comments'!Y$2:Y$200,$A20)</f>
        <v>0</v>
      </c>
      <c r="F20">
        <f>COUNTIF('SBR1 d4 Comments'!X$2:X$200,$A20)</f>
        <v>0</v>
      </c>
      <c r="G20" s="37">
        <f>COUNTIF('SBR1 d4 Comments'!W$2:W$200,$A20)</f>
        <v>84</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0</v>
      </c>
      <c r="D37" s="39">
        <f>SUM(D$20:D36)</f>
        <v>0</v>
      </c>
      <c r="E37" s="39">
        <f>SUM(E$20:E36)</f>
        <v>0</v>
      </c>
      <c r="F37" s="39">
        <f>SUM(F$20:F36)</f>
        <v>0</v>
      </c>
      <c r="G37" s="39">
        <f>SUM(G$20:G36)</f>
        <v>84</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Comments'!J$2:J$200,A42))=0,0,COUNTIF('SBR1 d4 Comments'!J$2:J$200,A42))</f>
        <v>81</v>
      </c>
      <c r="C42" s="16"/>
      <c r="D42" s="16"/>
      <c r="E42" s="37"/>
      <c r="F42" s="37"/>
      <c r="G42" s="37"/>
      <c r="H42" s="37"/>
      <c r="I42" s="21"/>
      <c r="L42" s="26"/>
    </row>
    <row r="43" spans="1:13" ht="12.75" customHeight="1">
      <c r="A43" s="38" t="s">
        <v>800</v>
      </c>
      <c r="B43" s="29">
        <f>IF((COUNTIF('SBR1 d4 Comments'!J$2:J$200,A43))=0,0,COUNTIF('SBR1 d4 Comments'!J$2:J$200,A43))</f>
        <v>3</v>
      </c>
      <c r="C43" s="15"/>
      <c r="D43" s="16"/>
      <c r="E43" s="37"/>
      <c r="F43" s="37"/>
      <c r="G43" s="37"/>
      <c r="H43" s="37"/>
      <c r="I43" s="21"/>
      <c r="L43" s="26"/>
      <c r="M43" s="28"/>
    </row>
    <row r="44" spans="1:13" ht="12.75" customHeight="1">
      <c r="A44" s="38" t="s">
        <v>1238</v>
      </c>
      <c r="B44" s="29">
        <f>IF((COUNTIF('SBR1 d4 Comments'!J$2:J$200,A44))=0,0,COUNTIF('SBR1 d4 Comments'!J$2:J$200,A44))</f>
        <v>0</v>
      </c>
      <c r="C44" s="16"/>
      <c r="D44" s="16"/>
      <c r="E44" s="37"/>
      <c r="F44" s="37"/>
      <c r="G44" s="37"/>
      <c r="H44" s="37"/>
      <c r="I44" s="21"/>
      <c r="L44" s="26"/>
      <c r="M44" s="28"/>
    </row>
    <row r="45" spans="1:13" ht="12.75" customHeight="1">
      <c r="A45" s="38" t="s">
        <v>1237</v>
      </c>
      <c r="B45" s="29">
        <f>IF((COUNTIF('SBR1 d4 Comments'!J$2:J$200,A45))=0,0,COUNTIF('SBR1 d4 Comments'!J$2:J$200,A45))</f>
        <v>0</v>
      </c>
      <c r="C45" s="15"/>
      <c r="D45" s="16"/>
      <c r="E45" s="37"/>
      <c r="F45" s="37"/>
      <c r="G45" s="37"/>
      <c r="H45" s="37"/>
      <c r="I45" s="21"/>
      <c r="L45" s="26"/>
      <c r="M45" s="28"/>
    </row>
    <row r="46" spans="1:13" ht="12.75" customHeight="1">
      <c r="A46" s="38" t="s">
        <v>824</v>
      </c>
      <c r="B46" s="29">
        <f>IF((COUNTIF('SBR1 d4 Comments'!J$2:J$200,A46))=0,0,COUNTIF('SBR1 d4 Comments'!J$2:J$200,A46))</f>
        <v>2</v>
      </c>
      <c r="C46" s="16"/>
      <c r="D46" s="16"/>
      <c r="E46" s="37"/>
      <c r="F46" s="37"/>
      <c r="G46" s="37"/>
      <c r="H46" s="37"/>
      <c r="I46" s="21"/>
      <c r="L46" s="26"/>
      <c r="M46" s="28"/>
    </row>
    <row r="47" spans="1:13" ht="12.75" customHeight="1">
      <c r="A47" s="38" t="s">
        <v>1239</v>
      </c>
      <c r="B47" s="29">
        <f>IF((COUNTIF('SBR1 d4 Comments'!J$2:J$200,A47))=0,0,COUNTIF('SBR1 d4 Comments'!J$2:J$200,A47))</f>
        <v>42</v>
      </c>
      <c r="C47" s="15"/>
      <c r="D47" s="16"/>
      <c r="E47" s="37"/>
      <c r="F47" s="37"/>
      <c r="G47" s="37"/>
      <c r="H47" s="37"/>
      <c r="I47" s="21"/>
      <c r="M47" s="28"/>
    </row>
    <row r="48" spans="1:13" ht="12.75" customHeight="1">
      <c r="A48" s="38" t="s">
        <v>801</v>
      </c>
      <c r="B48" s="29">
        <f>IF((COUNTIF('SBR1 d4 Comments'!J$2:J$200,A48))=0,0,COUNTIF('SBR1 d4 Comments'!J$2:J$200,A48))</f>
        <v>14</v>
      </c>
      <c r="C48" s="15"/>
      <c r="D48" s="16"/>
      <c r="E48" s="37"/>
      <c r="F48" s="37"/>
      <c r="G48" s="37"/>
      <c r="H48" s="37"/>
      <c r="I48" s="21"/>
      <c r="M48" s="28"/>
    </row>
    <row r="49" spans="1:13" ht="12.75" customHeight="1">
      <c r="A49" s="38" t="s">
        <v>1241</v>
      </c>
      <c r="B49" s="29">
        <f>IF((COUNTIF('SBR1 d4 Comments'!J$2:J$200,A49))=0,0,COUNTIF('SBR1 d4 Comments'!J$2:J$200,A49))</f>
        <v>4</v>
      </c>
      <c r="C49" s="16"/>
      <c r="D49" s="16"/>
      <c r="E49" s="37"/>
      <c r="F49" s="37"/>
      <c r="G49" s="37"/>
      <c r="H49" s="37"/>
      <c r="I49" s="21"/>
      <c r="K49" s="29"/>
      <c r="M49" s="28"/>
    </row>
    <row r="50" spans="1:13" ht="12.75" customHeight="1">
      <c r="A50" s="38" t="s">
        <v>1240</v>
      </c>
      <c r="B50" s="29">
        <f>IF((COUNTIF('SBR1 d4 Comments'!J$2:J$200,A50))=0,0,COUNTIF('SBR1 d4 Comments'!J$2:J$200,A50))</f>
        <v>4</v>
      </c>
      <c r="C50" s="15"/>
      <c r="D50" s="15"/>
      <c r="E50" s="37"/>
      <c r="F50" s="37"/>
      <c r="G50" s="37"/>
      <c r="H50" s="37"/>
      <c r="I50" s="21"/>
      <c r="K50" s="29"/>
      <c r="M50" s="28"/>
    </row>
    <row r="51" spans="1:13" ht="12.75" customHeight="1">
      <c r="A51" s="38" t="s">
        <v>1242</v>
      </c>
      <c r="B51" s="29">
        <f>IF((COUNTIF('SBR1 d4 Comments'!J$2:J$200,A51))=0,0,COUNTIF('SBR1 d4 Comments'!J$2:J$200,A51))</f>
        <v>1</v>
      </c>
      <c r="D51" s="16"/>
      <c r="E51" s="37"/>
      <c r="F51" s="37"/>
      <c r="G51" s="37"/>
      <c r="H51" s="37"/>
      <c r="I51" s="21"/>
      <c r="K51" s="29"/>
      <c r="M51" s="28"/>
    </row>
    <row r="52" spans="1:13" ht="12.75" customHeight="1">
      <c r="A52" s="38" t="s">
        <v>826</v>
      </c>
      <c r="B52" s="29">
        <f>IF((COUNTIF('SBR1 d4 Comments'!J$2:J$200,A52))=0,0,COUNTIF('SBR1 d4 Comments'!J$2:J$200,A52))</f>
        <v>3</v>
      </c>
      <c r="C52" s="16"/>
      <c r="D52" s="16"/>
      <c r="E52" s="37"/>
      <c r="F52" s="37"/>
      <c r="G52" s="37"/>
      <c r="H52" s="37"/>
      <c r="I52" s="21"/>
      <c r="K52" s="29"/>
      <c r="M52" s="28"/>
    </row>
    <row r="53" spans="1:13" ht="12.75" customHeight="1">
      <c r="A53" s="38" t="s">
        <v>1243</v>
      </c>
      <c r="B53" s="29">
        <f>IF((COUNTIF('SBR1 d4 Comments'!J$2:J$200,A53))=0,0,COUNTIF('SBR1 d4 Comments'!J$2:J$200,A53))</f>
        <v>1</v>
      </c>
      <c r="C53" s="15"/>
      <c r="D53" s="15"/>
      <c r="E53" s="37"/>
      <c r="F53" s="37"/>
      <c r="G53" s="37"/>
      <c r="H53" s="37"/>
      <c r="I53" s="21"/>
      <c r="K53" s="29"/>
      <c r="M53" s="28"/>
    </row>
    <row r="54" spans="1:13" ht="12.75" customHeight="1">
      <c r="A54" s="38" t="s">
        <v>802</v>
      </c>
      <c r="B54" s="29">
        <f>IF((COUNTIF('SBR1 d4 Comments'!J$2:J$200,A54))=0,0,COUNTIF('SBR1 d4 Comments'!J$2:J$200,A54))</f>
        <v>11</v>
      </c>
      <c r="D54" s="16"/>
      <c r="E54" s="37"/>
      <c r="F54" s="37"/>
      <c r="G54" s="37"/>
      <c r="H54" s="37"/>
      <c r="I54" s="21"/>
      <c r="K54" s="29"/>
      <c r="M54" s="28"/>
    </row>
    <row r="55" spans="1:13" ht="12.75" customHeight="1">
      <c r="A55" s="71"/>
      <c r="B55" s="48">
        <f>IF((COUNTIF('SBR1 d4 Comments'!J$2:J$200,A55))=0,0,COUNTIF('SBR1 d4 Comments'!J$2:J$200,A55))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2013-10-31T01:07:36Z</dcterms:modified>
  <cp:category/>
  <cp:version/>
  <cp:contentType/>
  <cp:contentStatus/>
</cp:coreProperties>
</file>