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45" yWindow="105" windowWidth="8205" windowHeight="6750" activeTab="0"/>
  </bookViews>
  <sheets>
    <sheet name="Comments" sheetId="1" r:id="rId1"/>
  </sheets>
  <definedNames>
    <definedName name="_xlnm._FilterDatabase" localSheetId="0" hidden="1">'Comments'!$B$1:$R$581</definedName>
  </definedNames>
  <calcPr fullCalcOnLoad="1"/>
</workbook>
</file>

<file path=xl/sharedStrings.xml><?xml version="1.0" encoding="utf-8"?>
<sst xmlns="http://schemas.openxmlformats.org/spreadsheetml/2006/main" count="397" uniqueCount="140">
  <si>
    <t>Name</t>
  </si>
  <si>
    <t>Affiliation</t>
  </si>
  <si>
    <t>Page</t>
  </si>
  <si>
    <t>Sub-clause</t>
  </si>
  <si>
    <t>Line #</t>
  </si>
  <si>
    <t>Comment</t>
  </si>
  <si>
    <t>Proposed Change</t>
  </si>
  <si>
    <t>Must Be Satisfied?    (enter Yes or No)</t>
  </si>
  <si>
    <t>Yes</t>
  </si>
  <si>
    <t>20.1.2.4</t>
  </si>
  <si>
    <t>No</t>
  </si>
  <si>
    <t>20.1.2</t>
  </si>
  <si>
    <t>Chris Calvert</t>
  </si>
  <si>
    <t>Landis+Gyr</t>
  </si>
  <si>
    <t>20.1.1.2</t>
  </si>
  <si>
    <t>20.1.1.3</t>
  </si>
  <si>
    <t>Figure 113</t>
  </si>
  <si>
    <t xml:space="preserve">The PHY header format is not backward compatible with 4g PHY header. </t>
  </si>
  <si>
    <t xml:space="preserve">Unless there is a technical reason to deviate from 4g standard, make PHR format compatible with 4g PHY header.  </t>
  </si>
  <si>
    <t>23-24</t>
  </si>
  <si>
    <t>Parity Check cannot guarantee correctly detecting error.</t>
  </si>
  <si>
    <t>Remove the Parity bit in the PHR.</t>
  </si>
  <si>
    <t>Table 133</t>
  </si>
  <si>
    <t xml:space="preserve">FSK modes defined in Table 133 does not support full backward compatibility with 4g MR-FSK. </t>
  </si>
  <si>
    <t>Unless there is a technical reason to deviate from 4g standard, add in Table 133 the 4g MR-FSK mode #2 (and associated parameters), as follows: Data rate = 150 kbps, mod_index = 0.5, channel spacing = 400 kHz.</t>
  </si>
  <si>
    <t>Ruben Salazar</t>
  </si>
  <si>
    <t>L+G</t>
  </si>
  <si>
    <t>Kuor-Hsin Chang</t>
  </si>
  <si>
    <t>Elster Solutions</t>
  </si>
  <si>
    <t>45-46</t>
  </si>
  <si>
    <t>The purpose of SFD is to assist initial synchronization. A SFD with length of 16 bit is sufficient. Having a 24-bit SFD as an option adds unnecessary complexity with very limited value.</t>
  </si>
  <si>
    <t>Delete the option of having 24-bit SFD.</t>
  </si>
  <si>
    <t>10-17</t>
  </si>
  <si>
    <t>One reserved bit is not enough, does not allow for expansion of standard.</t>
  </si>
  <si>
    <t>Keep the PHR the same as the FSK PHY in 4g.</t>
  </si>
  <si>
    <t xml:space="preserve"> One parity bit is basically useless, will be wrong 1/2 the time.</t>
  </si>
  <si>
    <t>8-23</t>
  </si>
  <si>
    <t xml:space="preserve">The 2FSK PHY option with data rate of 150 kbps and modulation index of 0.5 in 4g is removed from 802.15.4m draft. </t>
  </si>
  <si>
    <t>Add the 2FSK PHY option with data rate of 150 kbps and modulation index of 0.5</t>
  </si>
  <si>
    <t>Henk de Ruijter</t>
  </si>
  <si>
    <t>Silicon Labs</t>
  </si>
  <si>
    <t>20.1.4.5</t>
  </si>
  <si>
    <t>A turnaround time of 12 symbols is problematic for low cost implementation, especially at high symbol rate. E.g. at 300ksps the required turnaround time should be equal or less than 40us.</t>
  </si>
  <si>
    <t>Change to TX to RX turnaround requirement to equal or less than 100us + 6 symbol periods.</t>
  </si>
  <si>
    <t>20.1.4.6</t>
  </si>
  <si>
    <t>Change to turnaround requirement to equal to 100us + 6 symbol periods with a tolarance range of +/- 2 symbols.</t>
  </si>
  <si>
    <t>The RX to TX turnaround does not specify a minimum time. This might result in missing preambles at the RX side when the RX to TX turnaround is much faster than the TX to RX turnaround.</t>
  </si>
  <si>
    <t>Change to RX to TX turnaround requirement to equal to 100us + 6 symbol periods with a tolarance range of +/- 2 symbols.</t>
  </si>
  <si>
    <t>Matt Gillmore</t>
  </si>
  <si>
    <t>Itron, Inc</t>
  </si>
  <si>
    <t>Having a 24-bit SFD as an option adds unnecessary complexity with very limited value, when compared to a 16-bit SFD.</t>
  </si>
  <si>
    <t>63 and 64</t>
  </si>
  <si>
    <t>20.1.2.1</t>
  </si>
  <si>
    <t>Figure 114</t>
  </si>
  <si>
    <t xml:space="preserve">The addition of PHR spreading adds unnecessary complexity with debatable value, and makes 4m FSK PHY not backward compatible with 4g. </t>
  </si>
  <si>
    <t xml:space="preserve">Unless there is a technical reason to deviate from 4g standard, remove PHR spreading. </t>
  </si>
  <si>
    <t xml:space="preserve">The FEC scheme should support both FEC scheme defined in 4g (i.e., recursive and non-recursive convolutional encoding). It was discussed and recognized in 4g that these 2 FEC schemes are complementary and by combining them, a standard focusing on smart utilities network and application, covers a larger set of channel conditions and smart grid application requirements.   </t>
  </si>
  <si>
    <t>Unless there is a technical reason to deviate from 4g standard, 4m should support both FEC scheme defined in 4g, and not only one of them.</t>
  </si>
  <si>
    <t>20.1.4.2</t>
  </si>
  <si>
    <t>The clock and time accuracy defined here prevents backward compatibility with 4g MR-FSK PHY.</t>
  </si>
  <si>
    <t xml:space="preserve">For clock and time accuracy either refer to 4g values or define the same values. </t>
  </si>
  <si>
    <t>Jeritt Kent</t>
  </si>
  <si>
    <t>Analog Devices</t>
  </si>
  <si>
    <t>Discussion of parity check would be stronger with a normative</t>
  </si>
  <si>
    <t>Insert a normative to show modulo-2 addition of bits.</t>
  </si>
  <si>
    <t>44-45</t>
  </si>
  <si>
    <t>This section could be clearer.  The "prior to FEC encoding, if
enabled" is confusing.</t>
  </si>
  <si>
    <t>Rewrite more clearly</t>
  </si>
  <si>
    <t>Al Petrick</t>
  </si>
  <si>
    <t>Itron</t>
  </si>
  <si>
    <t>20.1.2.</t>
  </si>
  <si>
    <t>the draft includes data rates from 802.15.4.g are included.  The 150Kb/s is missing.</t>
  </si>
  <si>
    <t xml:space="preserve">Add 2- level FSK, 150Kbps, modulation index 0.5, channel spacing of 400kHz  </t>
  </si>
  <si>
    <t>Daniel Popa</t>
  </si>
  <si>
    <t xml:space="preserve">The FEC scheme should support both FEC scheme defined in 4g (i.e., recursive and non-recursive convolutional encoding). It was discussed and recognized in 4g that these 2 FEC schemes are complementary and by combining them, a standard focusing on smart utilities network and smart grid applications, covers a larger set of channel conditions and smart grid application requirements.   </t>
  </si>
  <si>
    <t>Khurram Waheed</t>
  </si>
  <si>
    <t>Freescale</t>
  </si>
  <si>
    <t>20.1.4</t>
  </si>
  <si>
    <t>Please include requirements or reference.</t>
  </si>
  <si>
    <t>What receiver sensitivity requirements are applicable to 15.4m devices using TVWS-FSK PHY?</t>
  </si>
  <si>
    <t>What transmit power requirements are applicable to 15.4m devices using TVWS-FSK PHY?</t>
  </si>
  <si>
    <t>What receiver maximum signal level of desired signal needs to be supoorted by 15.4m devices using TVWS-FSK PHY?</t>
  </si>
  <si>
    <t>What link quality metrics such as energy detect, LQI, CCA, etc. are applicable to 15.4m devices using TVWS-FSK PHY?</t>
  </si>
  <si>
    <t>Out of
Scope</t>
  </si>
  <si>
    <t>Resolution
Assignment</t>
  </si>
  <si>
    <t>Proposed Resolution</t>
  </si>
  <si>
    <t>Resolution
Accept Date</t>
  </si>
  <si>
    <t>Group</t>
  </si>
  <si>
    <t>Commenter agreed?
Y/N</t>
  </si>
  <si>
    <t>Resolution
sent
to commenter
(date)</t>
  </si>
  <si>
    <t>Category</t>
  </si>
  <si>
    <t>CID</t>
  </si>
  <si>
    <t>Technical</t>
  </si>
  <si>
    <t>FSK</t>
  </si>
  <si>
    <t>for
Editorial
Stats</t>
  </si>
  <si>
    <t>for
Tech/Gen
Stats</t>
  </si>
  <si>
    <t>for closed
T/G
Grp Stats</t>
  </si>
  <si>
    <t>for open
T/G
Grp Stats</t>
  </si>
  <si>
    <t>for wp
T/G
Grp Stats</t>
  </si>
  <si>
    <t>for rdy2vote
T/G
Grp Stats</t>
  </si>
  <si>
    <t>for OutScope
T/G
Grp Stats</t>
  </si>
  <si>
    <t>Resolution
Due Date</t>
  </si>
  <si>
    <t>Open Technical
Comment
Assignments</t>
  </si>
  <si>
    <t>A / AP / R /
Z/oos</t>
  </si>
  <si>
    <t>AP</t>
  </si>
  <si>
    <t>A</t>
  </si>
  <si>
    <t>R</t>
  </si>
  <si>
    <t>Duplicate of CID 281</t>
  </si>
  <si>
    <t>Duplicate of CID 278</t>
  </si>
  <si>
    <t>see CID 274</t>
  </si>
  <si>
    <t>There is no requirement to include the mode suggested by the commenter, thus it cannot possibly be "missing".</t>
  </si>
  <si>
    <t>see CID 324</t>
  </si>
  <si>
    <t>Duplicate of CID 346</t>
  </si>
  <si>
    <t>Duplicate of CID 350</t>
  </si>
  <si>
    <t>RX sensitivity requirements given in 20.1.4.4</t>
  </si>
  <si>
    <t>include reference to requirement in base standard</t>
  </si>
  <si>
    <t>The benefits of a 24 bit SFD are described in document 15-12-0030-00</t>
  </si>
  <si>
    <t>Duplicate of CID 320</t>
  </si>
  <si>
    <t>resolved by CID 259</t>
  </si>
  <si>
    <t>see CID 363</t>
  </si>
  <si>
    <t>See CID 363</t>
  </si>
  <si>
    <t>Duplicate of 368</t>
  </si>
  <si>
    <t>Duplicate of CID 368</t>
  </si>
  <si>
    <t>No PAR requirement for clock compatibility with 4g devices, so no need to match clock specifications.</t>
  </si>
  <si>
    <t>There is no PAR requirement for full backwards compatibility with 4g thus no need to exactly match the PHR specifications.</t>
  </si>
  <si>
    <t>Duplicate of CID 545</t>
  </si>
  <si>
    <t>The justification for the FEC scheme was given document 15-12-0223-00.</t>
  </si>
  <si>
    <t>The justification for the spreading scheme was given document 15-12-0223-00.</t>
  </si>
  <si>
    <t>All one would need for future expansion, if desired, is 1 bit.</t>
  </si>
  <si>
    <t>With no parity bits, there is no error detection. Inclusion of parity check allows for error detection in some cases.</t>
  </si>
  <si>
    <t xml:space="preserve">They depend on regulatory requirements specified outside this standard. </t>
  </si>
  <si>
    <t>L+G</t>
  </si>
  <si>
    <t>The SFD format for TVWS-FSK is different from that for 802.15.4g MR-FSK, which can make this amendment incompatible with 802.15.4g.</t>
  </si>
  <si>
    <t>Unless there is a technical reason for deviating from 802.15.4g, use the same SFD format as 802.15.4g. See also general comment for Sub-clause 20.</t>
  </si>
  <si>
    <t>Yoshihiro Ohba</t>
  </si>
  <si>
    <t>Toshiba Corporation</t>
  </si>
  <si>
    <t>Unless there is a technical reason for deviating from 802.15.4g, use the same SFD format as 802.15.4g.</t>
  </si>
  <si>
    <t>Duplicate of CID 428</t>
  </si>
  <si>
    <t>See CID 278</t>
  </si>
  <si>
    <t>Change to: "The Frame Length field (L10–L0) specifies the total number of octets (prior to FEC encoding, if enabled, as specified in 20.1.2.4) contained in the PSDU.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</si>
</sst>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\-&quot;\&quot;#,##0"/>
    <numFmt numFmtId="165" formatCode="&quot;\&quot;#,##0;[Red]\-&quot;\&quot;#,##0"/>
    <numFmt numFmtId="166" formatCode="&quot;\&quot;#,##0.00;\-&quot;\&quot;#,##0.00"/>
    <numFmt numFmtId="167" formatCode="&quot;\&quot;#,##0.00;[Red]\-&quot;\&quot;#,##0.00"/>
    <numFmt numFmtId="168" formatCode="_-&quot;\&quot;* #,##0_-;\-&quot;\&quot;* #,##0_-;_-&quot;\&quot;* &quot;-&quot;_-;_-@_-"/>
    <numFmt numFmtId="169" formatCode="_-* #,##0_-;\-* #,##0_-;_-* &quot;-&quot;_-;_-@_-"/>
    <numFmt numFmtId="170" formatCode="_-&quot;\&quot;* #,##0.00_-;\-&quot;\&quot;* #,##0.00_-;_-&quot;\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dddd&quot;, &quot;mmmm\ dd&quot;, &quot;yyyy"/>
    <numFmt numFmtId="177" formatCode="m/d/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39"/>
      <name val="Arial"/>
      <family val="2"/>
    </font>
    <font>
      <sz val="8"/>
      <name val="Tahoma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left" vertical="top"/>
    </xf>
    <xf numFmtId="0" fontId="0" fillId="0" borderId="10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horizontal="center" vertical="top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49" fontId="18" fillId="0" borderId="0" xfId="0" applyNumberFormat="1" applyFont="1" applyFill="1" applyAlignment="1">
      <alignment horizontal="left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top"/>
    </xf>
    <xf numFmtId="49" fontId="0" fillId="0" borderId="0" xfId="0" applyNumberFormat="1" applyFont="1" applyFill="1" applyAlignment="1">
      <alignment horizontal="left" vertical="top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177" fontId="18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하이퍼링크 2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81"/>
  <sheetViews>
    <sheetView tabSelected="1" zoomScale="68" zoomScaleNormal="68" zoomScalePageLayoutView="0" workbookViewId="0" topLeftCell="A1">
      <pane xSplit="2" ySplit="1" topLeftCell="E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15" sqref="L15"/>
    </sheetView>
  </sheetViews>
  <sheetFormatPr defaultColWidth="8.8515625" defaultRowHeight="12.75"/>
  <cols>
    <col min="1" max="1" width="8.8515625" style="1" customWidth="1"/>
    <col min="2" max="2" width="17.28125" style="2" bestFit="1" customWidth="1"/>
    <col min="3" max="3" width="21.57421875" style="2" bestFit="1" customWidth="1"/>
    <col min="4" max="4" width="15.8515625" style="1" bestFit="1" customWidth="1"/>
    <col min="5" max="5" width="9.8515625" style="1" bestFit="1" customWidth="1"/>
    <col min="6" max="6" width="18.421875" style="1" bestFit="1" customWidth="1"/>
    <col min="7" max="7" width="11.421875" style="1" bestFit="1" customWidth="1"/>
    <col min="8" max="8" width="11.421875" style="1" customWidth="1"/>
    <col min="9" max="9" width="19.140625" style="1" bestFit="1" customWidth="1"/>
    <col min="10" max="10" width="54.421875" style="16" customWidth="1"/>
    <col min="11" max="11" width="51.140625" style="4" customWidth="1"/>
    <col min="12" max="12" width="37.8515625" style="2" customWidth="1"/>
    <col min="13" max="13" width="16.57421875" style="1" bestFit="1" customWidth="1"/>
    <col min="14" max="14" width="18.57421875" style="1" bestFit="1" customWidth="1"/>
    <col min="15" max="15" width="15.7109375" style="12" customWidth="1"/>
    <col min="16" max="16" width="11.00390625" style="21" customWidth="1"/>
    <col min="17" max="17" width="15.57421875" style="1" bestFit="1" customWidth="1"/>
    <col min="18" max="18" width="22.28125" style="1" bestFit="1" customWidth="1"/>
    <col min="19" max="22" width="14.7109375" style="24" customWidth="1"/>
    <col min="23" max="27" width="14.7109375" style="11" customWidth="1"/>
    <col min="28" max="16384" width="8.8515625" style="11" customWidth="1"/>
  </cols>
  <sheetData>
    <row r="1" spans="1:27" s="10" customFormat="1" ht="51">
      <c r="A1" s="7" t="s">
        <v>91</v>
      </c>
      <c r="B1" s="6" t="s">
        <v>0</v>
      </c>
      <c r="C1" s="6" t="s">
        <v>1</v>
      </c>
      <c r="D1" s="7" t="s">
        <v>90</v>
      </c>
      <c r="E1" s="7" t="s">
        <v>2</v>
      </c>
      <c r="F1" s="7" t="s">
        <v>3</v>
      </c>
      <c r="G1" s="7" t="s">
        <v>4</v>
      </c>
      <c r="H1" s="9" t="s">
        <v>83</v>
      </c>
      <c r="I1" s="17" t="s">
        <v>84</v>
      </c>
      <c r="J1" s="8" t="s">
        <v>5</v>
      </c>
      <c r="K1" s="23" t="s">
        <v>6</v>
      </c>
      <c r="L1" s="18" t="s">
        <v>85</v>
      </c>
      <c r="M1" s="19" t="s">
        <v>103</v>
      </c>
      <c r="N1" s="20" t="s">
        <v>86</v>
      </c>
      <c r="O1" s="9" t="s">
        <v>87</v>
      </c>
      <c r="P1" s="9" t="s">
        <v>7</v>
      </c>
      <c r="Q1" s="17" t="s">
        <v>89</v>
      </c>
      <c r="R1" s="17" t="s">
        <v>88</v>
      </c>
      <c r="S1" s="17" t="s">
        <v>94</v>
      </c>
      <c r="T1" s="17" t="s">
        <v>95</v>
      </c>
      <c r="U1" s="17" t="s">
        <v>96</v>
      </c>
      <c r="V1" s="17" t="s">
        <v>97</v>
      </c>
      <c r="W1" s="17" t="s">
        <v>98</v>
      </c>
      <c r="X1" s="17" t="s">
        <v>99</v>
      </c>
      <c r="Y1" s="17" t="s">
        <v>100</v>
      </c>
      <c r="Z1" s="17" t="s">
        <v>101</v>
      </c>
      <c r="AA1" s="19" t="s">
        <v>102</v>
      </c>
    </row>
    <row r="2" spans="1:27" ht="25.5">
      <c r="A2" s="1">
        <v>273</v>
      </c>
      <c r="B2" s="2" t="s">
        <v>27</v>
      </c>
      <c r="C2" s="2" t="s">
        <v>28</v>
      </c>
      <c r="D2" s="1" t="s">
        <v>92</v>
      </c>
      <c r="E2" s="1">
        <v>61</v>
      </c>
      <c r="F2" s="1" t="s">
        <v>15</v>
      </c>
      <c r="G2" s="1" t="s">
        <v>32</v>
      </c>
      <c r="J2" s="4" t="s">
        <v>33</v>
      </c>
      <c r="K2" s="4" t="s">
        <v>34</v>
      </c>
      <c r="L2" s="4" t="s">
        <v>128</v>
      </c>
      <c r="M2" s="1" t="s">
        <v>106</v>
      </c>
      <c r="O2" s="12" t="s">
        <v>93</v>
      </c>
      <c r="P2" s="1" t="s">
        <v>8</v>
      </c>
      <c r="S2" s="24">
        <f aca="true" t="shared" si="0" ref="S2:S14">IF(D2="Editorial",M2,"")</f>
      </c>
      <c r="T2" s="24" t="str">
        <f aca="true" t="shared" si="1" ref="T2:T14">IF(OR(D2="Technical",D2="General"),M2,"")</f>
        <v>R</v>
      </c>
      <c r="U2" s="24">
        <f aca="true" t="shared" si="2" ref="U2:U14">IF(OR(T2="A",T2="AP",T2="R",T2="Z"),N2,"")</f>
        <v>0</v>
      </c>
      <c r="V2" s="24">
        <f aca="true" t="shared" si="3" ref="V2:V14">IF(T2=0,O2,"")</f>
      </c>
      <c r="W2" s="11">
        <f aca="true" t="shared" si="4" ref="W2:W14">IF(T2="wip",O2,"")</f>
      </c>
      <c r="X2" s="11">
        <f aca="true" t="shared" si="5" ref="X2:X14">IF(T2="rdy2vote",O2,"")</f>
      </c>
      <c r="Y2" s="11">
        <f aca="true" t="shared" si="6" ref="Y2:Y14">IF(T2="oos",O2,IF(T2="oos",O2,""))</f>
      </c>
      <c r="AA2" s="11">
        <f aca="true" t="shared" si="7" ref="AA2:AA14">IF(OR(T2="rdy2vote",T2="wip"),I2,"")</f>
      </c>
    </row>
    <row r="3" spans="1:27" ht="38.25">
      <c r="A3" s="1">
        <v>274</v>
      </c>
      <c r="B3" s="2" t="s">
        <v>27</v>
      </c>
      <c r="C3" s="2" t="s">
        <v>28</v>
      </c>
      <c r="D3" s="1" t="s">
        <v>92</v>
      </c>
      <c r="E3" s="1">
        <v>61</v>
      </c>
      <c r="F3" s="1" t="s">
        <v>15</v>
      </c>
      <c r="G3" s="1" t="s">
        <v>32</v>
      </c>
      <c r="J3" s="4" t="s">
        <v>35</v>
      </c>
      <c r="K3" s="4" t="s">
        <v>34</v>
      </c>
      <c r="L3" s="4" t="s">
        <v>129</v>
      </c>
      <c r="M3" s="1" t="s">
        <v>106</v>
      </c>
      <c r="O3" s="12" t="s">
        <v>93</v>
      </c>
      <c r="P3" s="1" t="s">
        <v>8</v>
      </c>
      <c r="S3" s="24">
        <f t="shared" si="0"/>
      </c>
      <c r="T3" s="24" t="str">
        <f t="shared" si="1"/>
        <v>R</v>
      </c>
      <c r="U3" s="24">
        <f t="shared" si="2"/>
        <v>0</v>
      </c>
      <c r="V3" s="24">
        <f t="shared" si="3"/>
      </c>
      <c r="W3" s="11">
        <f t="shared" si="4"/>
      </c>
      <c r="X3" s="11">
        <f t="shared" si="5"/>
      </c>
      <c r="Y3" s="11">
        <f t="shared" si="6"/>
      </c>
      <c r="AA3" s="11">
        <f t="shared" si="7"/>
      </c>
    </row>
    <row r="4" spans="1:27" ht="38.25">
      <c r="A4" s="1">
        <v>278</v>
      </c>
      <c r="B4" s="2" t="s">
        <v>27</v>
      </c>
      <c r="C4" s="2" t="s">
        <v>28</v>
      </c>
      <c r="D4" s="1" t="s">
        <v>92</v>
      </c>
      <c r="E4" s="1">
        <v>61</v>
      </c>
      <c r="F4" s="1" t="s">
        <v>14</v>
      </c>
      <c r="G4" s="1" t="s">
        <v>29</v>
      </c>
      <c r="J4" s="4" t="s">
        <v>30</v>
      </c>
      <c r="K4" s="4" t="s">
        <v>31</v>
      </c>
      <c r="L4" s="4" t="s">
        <v>116</v>
      </c>
      <c r="M4" s="1" t="s">
        <v>106</v>
      </c>
      <c r="O4" s="12" t="s">
        <v>93</v>
      </c>
      <c r="P4" s="1" t="s">
        <v>8</v>
      </c>
      <c r="S4" s="24">
        <f t="shared" si="0"/>
      </c>
      <c r="T4" s="24" t="str">
        <f t="shared" si="1"/>
        <v>R</v>
      </c>
      <c r="U4" s="24">
        <f t="shared" si="2"/>
        <v>0</v>
      </c>
      <c r="V4" s="24">
        <f t="shared" si="3"/>
      </c>
      <c r="W4" s="11">
        <f t="shared" si="4"/>
      </c>
      <c r="X4" s="11">
        <f t="shared" si="5"/>
      </c>
      <c r="Y4" s="11">
        <f t="shared" si="6"/>
      </c>
      <c r="AA4" s="11">
        <f t="shared" si="7"/>
      </c>
    </row>
    <row r="5" spans="1:27" ht="51">
      <c r="A5" s="1">
        <v>281</v>
      </c>
      <c r="B5" s="2" t="s">
        <v>12</v>
      </c>
      <c r="C5" s="2" t="s">
        <v>13</v>
      </c>
      <c r="D5" s="1" t="s">
        <v>92</v>
      </c>
      <c r="E5" s="1">
        <v>61</v>
      </c>
      <c r="F5" s="1" t="s">
        <v>15</v>
      </c>
      <c r="G5" s="1" t="s">
        <v>16</v>
      </c>
      <c r="J5" s="4" t="s">
        <v>17</v>
      </c>
      <c r="K5" s="4" t="s">
        <v>18</v>
      </c>
      <c r="L5" s="4" t="s">
        <v>124</v>
      </c>
      <c r="M5" s="12" t="s">
        <v>106</v>
      </c>
      <c r="N5" s="12"/>
      <c r="O5" s="12" t="s">
        <v>93</v>
      </c>
      <c r="P5" s="1" t="s">
        <v>8</v>
      </c>
      <c r="S5" s="24">
        <f t="shared" si="0"/>
      </c>
      <c r="T5" s="24" t="str">
        <f t="shared" si="1"/>
        <v>R</v>
      </c>
      <c r="U5" s="24">
        <f t="shared" si="2"/>
        <v>0</v>
      </c>
      <c r="V5" s="24">
        <f t="shared" si="3"/>
      </c>
      <c r="W5" s="11">
        <f t="shared" si="4"/>
      </c>
      <c r="X5" s="11">
        <f t="shared" si="5"/>
      </c>
      <c r="Y5" s="11">
        <f t="shared" si="6"/>
      </c>
      <c r="AA5" s="11">
        <f t="shared" si="7"/>
      </c>
    </row>
    <row r="6" spans="1:27" ht="38.25">
      <c r="A6" s="1">
        <v>282</v>
      </c>
      <c r="B6" s="2" t="s">
        <v>48</v>
      </c>
      <c r="C6" s="2" t="s">
        <v>49</v>
      </c>
      <c r="D6" s="1" t="s">
        <v>92</v>
      </c>
      <c r="E6" s="1">
        <v>61</v>
      </c>
      <c r="F6" s="1" t="s">
        <v>15</v>
      </c>
      <c r="G6" s="1" t="s">
        <v>16</v>
      </c>
      <c r="J6" s="4" t="s">
        <v>17</v>
      </c>
      <c r="K6" s="4" t="s">
        <v>18</v>
      </c>
      <c r="L6" s="2" t="s">
        <v>107</v>
      </c>
      <c r="O6" s="12" t="s">
        <v>93</v>
      </c>
      <c r="P6" s="1" t="s">
        <v>8</v>
      </c>
      <c r="S6" s="24">
        <f t="shared" si="0"/>
      </c>
      <c r="T6" s="24">
        <f t="shared" si="1"/>
        <v>0</v>
      </c>
      <c r="U6" s="24">
        <f t="shared" si="2"/>
      </c>
      <c r="V6" s="24" t="str">
        <f t="shared" si="3"/>
        <v>FSK</v>
      </c>
      <c r="W6" s="11">
        <f t="shared" si="4"/>
      </c>
      <c r="X6" s="11">
        <f t="shared" si="5"/>
      </c>
      <c r="Y6" s="11">
        <f t="shared" si="6"/>
      </c>
      <c r="AA6" s="11">
        <f t="shared" si="7"/>
      </c>
    </row>
    <row r="7" spans="1:27" ht="38.25">
      <c r="A7" s="1">
        <v>283</v>
      </c>
      <c r="B7" s="2" t="s">
        <v>68</v>
      </c>
      <c r="C7" s="2" t="s">
        <v>69</v>
      </c>
      <c r="D7" s="1" t="s">
        <v>92</v>
      </c>
      <c r="E7" s="1">
        <v>61</v>
      </c>
      <c r="F7" s="1" t="s">
        <v>15</v>
      </c>
      <c r="G7" s="1" t="s">
        <v>16</v>
      </c>
      <c r="J7" s="4" t="s">
        <v>17</v>
      </c>
      <c r="K7" s="4" t="s">
        <v>18</v>
      </c>
      <c r="L7" s="2" t="s">
        <v>107</v>
      </c>
      <c r="M7" s="12"/>
      <c r="N7" s="12"/>
      <c r="O7" s="12" t="s">
        <v>93</v>
      </c>
      <c r="P7" s="1" t="s">
        <v>8</v>
      </c>
      <c r="S7" s="24">
        <f t="shared" si="0"/>
      </c>
      <c r="T7" s="24">
        <f t="shared" si="1"/>
        <v>0</v>
      </c>
      <c r="U7" s="24">
        <f t="shared" si="2"/>
      </c>
      <c r="V7" s="24" t="str">
        <f t="shared" si="3"/>
        <v>FSK</v>
      </c>
      <c r="W7" s="11">
        <f t="shared" si="4"/>
      </c>
      <c r="X7" s="11">
        <f t="shared" si="5"/>
      </c>
      <c r="Y7" s="11">
        <f t="shared" si="6"/>
      </c>
      <c r="AA7" s="11">
        <f t="shared" si="7"/>
      </c>
    </row>
    <row r="8" spans="1:27" ht="38.25">
      <c r="A8" s="1">
        <v>284</v>
      </c>
      <c r="B8" s="13" t="s">
        <v>73</v>
      </c>
      <c r="C8" s="13" t="s">
        <v>49</v>
      </c>
      <c r="D8" s="5" t="s">
        <v>92</v>
      </c>
      <c r="E8" s="5">
        <v>61</v>
      </c>
      <c r="F8" s="1" t="s">
        <v>15</v>
      </c>
      <c r="G8" s="5" t="s">
        <v>16</v>
      </c>
      <c r="I8" s="5"/>
      <c r="J8" s="14" t="s">
        <v>17</v>
      </c>
      <c r="K8" s="14" t="s">
        <v>18</v>
      </c>
      <c r="L8" s="2" t="s">
        <v>107</v>
      </c>
      <c r="M8" s="22"/>
      <c r="N8" s="22"/>
      <c r="O8" s="12" t="s">
        <v>93</v>
      </c>
      <c r="P8" s="5" t="s">
        <v>8</v>
      </c>
      <c r="S8" s="24">
        <f t="shared" si="0"/>
      </c>
      <c r="T8" s="24">
        <f t="shared" si="1"/>
        <v>0</v>
      </c>
      <c r="U8" s="24">
        <f t="shared" si="2"/>
      </c>
      <c r="V8" s="24" t="str">
        <f t="shared" si="3"/>
        <v>FSK</v>
      </c>
      <c r="W8" s="11">
        <f t="shared" si="4"/>
      </c>
      <c r="X8" s="11">
        <f t="shared" si="5"/>
      </c>
      <c r="Y8" s="11">
        <f t="shared" si="6"/>
      </c>
      <c r="AA8" s="11">
        <f t="shared" si="7"/>
      </c>
    </row>
    <row r="9" spans="1:27" ht="38.25">
      <c r="A9" s="1">
        <v>296</v>
      </c>
      <c r="B9" s="2" t="s">
        <v>48</v>
      </c>
      <c r="C9" s="2" t="s">
        <v>49</v>
      </c>
      <c r="D9" s="1" t="s">
        <v>92</v>
      </c>
      <c r="E9" s="1">
        <v>61</v>
      </c>
      <c r="F9" s="1" t="s">
        <v>14</v>
      </c>
      <c r="J9" s="4" t="s">
        <v>50</v>
      </c>
      <c r="K9" s="4" t="s">
        <v>31</v>
      </c>
      <c r="L9" s="2" t="s">
        <v>108</v>
      </c>
      <c r="O9" s="12" t="s">
        <v>93</v>
      </c>
      <c r="P9" s="1" t="s">
        <v>8</v>
      </c>
      <c r="S9" s="24">
        <f t="shared" si="0"/>
      </c>
      <c r="T9" s="24">
        <f t="shared" si="1"/>
        <v>0</v>
      </c>
      <c r="U9" s="24">
        <f t="shared" si="2"/>
      </c>
      <c r="V9" s="24" t="str">
        <f t="shared" si="3"/>
        <v>FSK</v>
      </c>
      <c r="W9" s="11">
        <f t="shared" si="4"/>
      </c>
      <c r="X9" s="11">
        <f t="shared" si="5"/>
      </c>
      <c r="Y9" s="11">
        <f t="shared" si="6"/>
      </c>
      <c r="AA9" s="11">
        <f t="shared" si="7"/>
      </c>
    </row>
    <row r="10" spans="1:27" ht="38.25">
      <c r="A10" s="1">
        <v>301</v>
      </c>
      <c r="B10" s="2" t="s">
        <v>68</v>
      </c>
      <c r="C10" s="2" t="s">
        <v>69</v>
      </c>
      <c r="D10" s="1" t="s">
        <v>92</v>
      </c>
      <c r="E10" s="1">
        <v>61</v>
      </c>
      <c r="F10" s="1" t="s">
        <v>14</v>
      </c>
      <c r="J10" s="4" t="s">
        <v>50</v>
      </c>
      <c r="K10" s="4" t="s">
        <v>31</v>
      </c>
      <c r="L10" s="2" t="s">
        <v>108</v>
      </c>
      <c r="O10" s="12" t="s">
        <v>93</v>
      </c>
      <c r="P10" s="1" t="s">
        <v>8</v>
      </c>
      <c r="S10" s="24">
        <f t="shared" si="0"/>
      </c>
      <c r="T10" s="24">
        <f t="shared" si="1"/>
        <v>0</v>
      </c>
      <c r="U10" s="24">
        <f t="shared" si="2"/>
      </c>
      <c r="V10" s="24" t="str">
        <f t="shared" si="3"/>
        <v>FSK</v>
      </c>
      <c r="W10" s="11">
        <f t="shared" si="4"/>
      </c>
      <c r="X10" s="11">
        <f t="shared" si="5"/>
      </c>
      <c r="Y10" s="11">
        <f t="shared" si="6"/>
      </c>
      <c r="AA10" s="11">
        <f t="shared" si="7"/>
      </c>
    </row>
    <row r="11" spans="1:27" ht="38.25">
      <c r="A11" s="1">
        <v>307</v>
      </c>
      <c r="B11" s="13" t="s">
        <v>73</v>
      </c>
      <c r="C11" s="13" t="s">
        <v>49</v>
      </c>
      <c r="D11" s="5" t="s">
        <v>92</v>
      </c>
      <c r="E11" s="5">
        <v>61</v>
      </c>
      <c r="F11" s="1" t="s">
        <v>14</v>
      </c>
      <c r="G11" s="5"/>
      <c r="I11" s="5"/>
      <c r="J11" s="14" t="s">
        <v>50</v>
      </c>
      <c r="K11" s="14" t="s">
        <v>31</v>
      </c>
      <c r="L11" s="2" t="s">
        <v>108</v>
      </c>
      <c r="M11" s="5"/>
      <c r="N11" s="5"/>
      <c r="O11" s="22" t="s">
        <v>93</v>
      </c>
      <c r="P11" s="5" t="s">
        <v>8</v>
      </c>
      <c r="S11" s="24">
        <f t="shared" si="0"/>
      </c>
      <c r="T11" s="24">
        <f t="shared" si="1"/>
        <v>0</v>
      </c>
      <c r="U11" s="24">
        <f t="shared" si="2"/>
      </c>
      <c r="V11" s="24" t="str">
        <f t="shared" si="3"/>
        <v>FSK</v>
      </c>
      <c r="W11" s="11">
        <f t="shared" si="4"/>
      </c>
      <c r="X11" s="11">
        <f t="shared" si="5"/>
      </c>
      <c r="Y11" s="11">
        <f t="shared" si="6"/>
      </c>
      <c r="AA11" s="11">
        <f t="shared" si="7"/>
      </c>
    </row>
    <row r="12" spans="1:27" ht="12.75">
      <c r="A12" s="1">
        <v>314</v>
      </c>
      <c r="B12" s="2" t="s">
        <v>61</v>
      </c>
      <c r="C12" s="2" t="s">
        <v>62</v>
      </c>
      <c r="D12" s="1" t="s">
        <v>92</v>
      </c>
      <c r="E12" s="1">
        <v>62</v>
      </c>
      <c r="F12" s="1" t="s">
        <v>15</v>
      </c>
      <c r="G12" s="1">
        <v>25</v>
      </c>
      <c r="J12" s="4" t="s">
        <v>63</v>
      </c>
      <c r="K12" s="4" t="s">
        <v>64</v>
      </c>
      <c r="L12" s="4"/>
      <c r="M12" s="12" t="s">
        <v>105</v>
      </c>
      <c r="N12" s="12"/>
      <c r="O12" s="12" t="s">
        <v>93</v>
      </c>
      <c r="P12" s="1" t="s">
        <v>10</v>
      </c>
      <c r="S12" s="24">
        <f t="shared" si="0"/>
      </c>
      <c r="T12" s="24" t="str">
        <f t="shared" si="1"/>
        <v>A</v>
      </c>
      <c r="U12" s="24">
        <f t="shared" si="2"/>
        <v>0</v>
      </c>
      <c r="V12" s="24">
        <f t="shared" si="3"/>
      </c>
      <c r="W12" s="11">
        <f t="shared" si="4"/>
      </c>
      <c r="X12" s="11">
        <f t="shared" si="5"/>
      </c>
      <c r="Y12" s="11">
        <f t="shared" si="6"/>
      </c>
      <c r="AA12" s="11">
        <f t="shared" si="7"/>
      </c>
    </row>
    <row r="13" spans="1:27" ht="12.75">
      <c r="A13" s="1">
        <v>320</v>
      </c>
      <c r="B13" s="2" t="s">
        <v>12</v>
      </c>
      <c r="C13" s="2" t="s">
        <v>13</v>
      </c>
      <c r="D13" s="1" t="s">
        <v>92</v>
      </c>
      <c r="E13" s="1">
        <v>62</v>
      </c>
      <c r="F13" s="1" t="s">
        <v>15</v>
      </c>
      <c r="G13" s="1" t="s">
        <v>19</v>
      </c>
      <c r="J13" s="4" t="s">
        <v>20</v>
      </c>
      <c r="K13" s="4" t="s">
        <v>21</v>
      </c>
      <c r="L13" s="2" t="s">
        <v>109</v>
      </c>
      <c r="M13" s="1" t="s">
        <v>106</v>
      </c>
      <c r="O13" s="12" t="s">
        <v>93</v>
      </c>
      <c r="P13" s="1" t="s">
        <v>8</v>
      </c>
      <c r="S13" s="24">
        <f t="shared" si="0"/>
      </c>
      <c r="T13" s="24" t="str">
        <f t="shared" si="1"/>
        <v>R</v>
      </c>
      <c r="U13" s="24">
        <f t="shared" si="2"/>
        <v>0</v>
      </c>
      <c r="V13" s="24">
        <f t="shared" si="3"/>
      </c>
      <c r="W13" s="11">
        <f t="shared" si="4"/>
      </c>
      <c r="X13" s="11">
        <f t="shared" si="5"/>
      </c>
      <c r="Y13" s="11">
        <f t="shared" si="6"/>
      </c>
      <c r="AA13" s="11">
        <f t="shared" si="7"/>
      </c>
    </row>
    <row r="14" spans="1:27" ht="12.75">
      <c r="A14" s="1">
        <v>321</v>
      </c>
      <c r="B14" s="2" t="s">
        <v>25</v>
      </c>
      <c r="C14" s="2" t="s">
        <v>26</v>
      </c>
      <c r="D14" s="1" t="s">
        <v>92</v>
      </c>
      <c r="E14" s="1">
        <v>62</v>
      </c>
      <c r="F14" s="1" t="s">
        <v>15</v>
      </c>
      <c r="G14" s="1" t="s">
        <v>19</v>
      </c>
      <c r="J14" s="4" t="s">
        <v>20</v>
      </c>
      <c r="K14" s="4" t="s">
        <v>21</v>
      </c>
      <c r="L14" s="4" t="s">
        <v>117</v>
      </c>
      <c r="M14" s="12"/>
      <c r="N14" s="12"/>
      <c r="O14" s="12" t="s">
        <v>93</v>
      </c>
      <c r="P14" s="1" t="s">
        <v>8</v>
      </c>
      <c r="S14" s="24">
        <f t="shared" si="0"/>
      </c>
      <c r="T14" s="24">
        <f t="shared" si="1"/>
        <v>0</v>
      </c>
      <c r="U14" s="24">
        <f t="shared" si="2"/>
      </c>
      <c r="V14" s="24" t="str">
        <f t="shared" si="3"/>
        <v>FSK</v>
      </c>
      <c r="W14" s="11">
        <f t="shared" si="4"/>
      </c>
      <c r="X14" s="11">
        <f t="shared" si="5"/>
      </c>
      <c r="Y14" s="11">
        <f t="shared" si="6"/>
      </c>
      <c r="AA14" s="11">
        <f t="shared" si="7"/>
      </c>
    </row>
    <row r="15" spans="1:27" ht="63.75">
      <c r="A15" s="1">
        <v>322</v>
      </c>
      <c r="B15" s="2" t="s">
        <v>61</v>
      </c>
      <c r="C15" s="2" t="s">
        <v>62</v>
      </c>
      <c r="D15" s="1" t="s">
        <v>92</v>
      </c>
      <c r="E15" s="1">
        <v>62</v>
      </c>
      <c r="F15" s="1" t="s">
        <v>15</v>
      </c>
      <c r="G15" s="1" t="s">
        <v>65</v>
      </c>
      <c r="J15" s="4" t="s">
        <v>66</v>
      </c>
      <c r="K15" s="4" t="s">
        <v>67</v>
      </c>
      <c r="L15" s="4" t="s">
        <v>139</v>
      </c>
      <c r="M15" s="12" t="s">
        <v>104</v>
      </c>
      <c r="N15" s="12"/>
      <c r="O15" s="12" t="s">
        <v>93</v>
      </c>
      <c r="P15" s="1" t="s">
        <v>8</v>
      </c>
      <c r="S15" s="24">
        <f aca="true" t="shared" si="8" ref="S15:S34">IF(D15="Editorial",M15,"")</f>
      </c>
      <c r="T15" s="24" t="str">
        <f aca="true" t="shared" si="9" ref="T15:T34">IF(OR(D15="Technical",D15="General"),M15,"")</f>
        <v>AP</v>
      </c>
      <c r="U15" s="24">
        <f aca="true" t="shared" si="10" ref="U15:U34">IF(OR(T15="A",T15="AP",T15="R",T15="Z"),N15,"")</f>
        <v>0</v>
      </c>
      <c r="V15" s="24">
        <f aca="true" t="shared" si="11" ref="V15:V34">IF(T15=0,O15,"")</f>
      </c>
      <c r="W15" s="11">
        <f aca="true" t="shared" si="12" ref="W15:W34">IF(T15="wip",O15,"")</f>
      </c>
      <c r="X15" s="11">
        <f aca="true" t="shared" si="13" ref="X15:X34">IF(T15="rdy2vote",O15,"")</f>
      </c>
      <c r="Y15" s="11">
        <f aca="true" t="shared" si="14" ref="Y15:Y34">IF(T15="oos",O15,IF(T15="oos",O15,""))</f>
      </c>
      <c r="AA15" s="11">
        <f aca="true" t="shared" si="15" ref="AA15:AA34">IF(OR(T15="rdy2vote",T15="wip"),I15,"")</f>
      </c>
    </row>
    <row r="16" spans="1:27" ht="38.25">
      <c r="A16" s="1">
        <v>324</v>
      </c>
      <c r="B16" s="2" t="s">
        <v>68</v>
      </c>
      <c r="C16" s="2" t="s">
        <v>69</v>
      </c>
      <c r="D16" s="1" t="s">
        <v>92</v>
      </c>
      <c r="E16" s="1">
        <v>63</v>
      </c>
      <c r="F16" s="1" t="s">
        <v>70</v>
      </c>
      <c r="G16" s="1">
        <v>3</v>
      </c>
      <c r="J16" s="4" t="s">
        <v>71</v>
      </c>
      <c r="K16" s="4" t="s">
        <v>72</v>
      </c>
      <c r="L16" s="4" t="s">
        <v>110</v>
      </c>
      <c r="M16" s="12" t="s">
        <v>106</v>
      </c>
      <c r="N16" s="12"/>
      <c r="O16" s="12" t="s">
        <v>93</v>
      </c>
      <c r="P16" s="1" t="s">
        <v>8</v>
      </c>
      <c r="S16" s="24">
        <f t="shared" si="8"/>
      </c>
      <c r="T16" s="24" t="str">
        <f t="shared" si="9"/>
        <v>R</v>
      </c>
      <c r="U16" s="24">
        <f t="shared" si="10"/>
        <v>0</v>
      </c>
      <c r="V16" s="24">
        <f t="shared" si="11"/>
      </c>
      <c r="W16" s="11">
        <f t="shared" si="12"/>
      </c>
      <c r="X16" s="11">
        <f t="shared" si="13"/>
      </c>
      <c r="Y16" s="11">
        <f t="shared" si="14"/>
      </c>
      <c r="AA16" s="11">
        <f t="shared" si="15"/>
      </c>
    </row>
    <row r="17" spans="1:27" ht="25.5">
      <c r="A17" s="1">
        <v>342</v>
      </c>
      <c r="B17" s="2" t="s">
        <v>27</v>
      </c>
      <c r="C17" s="2" t="s">
        <v>28</v>
      </c>
      <c r="D17" s="1" t="s">
        <v>92</v>
      </c>
      <c r="E17" s="1">
        <v>63</v>
      </c>
      <c r="F17" s="1" t="s">
        <v>11</v>
      </c>
      <c r="G17" s="1" t="s">
        <v>36</v>
      </c>
      <c r="J17" s="4" t="s">
        <v>37</v>
      </c>
      <c r="K17" s="4" t="s">
        <v>38</v>
      </c>
      <c r="L17" s="4" t="s">
        <v>111</v>
      </c>
      <c r="M17" s="12" t="s">
        <v>106</v>
      </c>
      <c r="N17" s="12"/>
      <c r="O17" s="12" t="s">
        <v>93</v>
      </c>
      <c r="P17" s="1" t="s">
        <v>8</v>
      </c>
      <c r="S17" s="24">
        <f t="shared" si="8"/>
      </c>
      <c r="T17" s="24" t="str">
        <f t="shared" si="9"/>
        <v>R</v>
      </c>
      <c r="U17" s="24">
        <f t="shared" si="10"/>
        <v>0</v>
      </c>
      <c r="V17" s="24">
        <f t="shared" si="11"/>
      </c>
      <c r="W17" s="11">
        <f t="shared" si="12"/>
      </c>
      <c r="X17" s="11">
        <f t="shared" si="13"/>
      </c>
      <c r="Y17" s="11">
        <f t="shared" si="14"/>
      </c>
      <c r="AA17" s="11">
        <f t="shared" si="15"/>
      </c>
    </row>
    <row r="18" spans="1:27" ht="51">
      <c r="A18" s="1">
        <v>346</v>
      </c>
      <c r="B18" s="2" t="s">
        <v>12</v>
      </c>
      <c r="C18" s="2" t="s">
        <v>13</v>
      </c>
      <c r="D18" s="1" t="s">
        <v>92</v>
      </c>
      <c r="E18" s="1">
        <v>63</v>
      </c>
      <c r="F18" s="1" t="s">
        <v>11</v>
      </c>
      <c r="G18" s="1" t="s">
        <v>22</v>
      </c>
      <c r="J18" s="4" t="s">
        <v>23</v>
      </c>
      <c r="K18" s="4" t="s">
        <v>24</v>
      </c>
      <c r="L18" s="4" t="s">
        <v>111</v>
      </c>
      <c r="M18" s="12" t="s">
        <v>106</v>
      </c>
      <c r="N18" s="12"/>
      <c r="O18" s="12" t="s">
        <v>93</v>
      </c>
      <c r="P18" s="1" t="s">
        <v>8</v>
      </c>
      <c r="S18" s="24">
        <f t="shared" si="8"/>
      </c>
      <c r="T18" s="24" t="str">
        <f t="shared" si="9"/>
        <v>R</v>
      </c>
      <c r="U18" s="24">
        <f t="shared" si="10"/>
        <v>0</v>
      </c>
      <c r="V18" s="24">
        <f t="shared" si="11"/>
      </c>
      <c r="W18" s="11">
        <f t="shared" si="12"/>
      </c>
      <c r="X18" s="11">
        <f t="shared" si="13"/>
      </c>
      <c r="Y18" s="11">
        <f t="shared" si="14"/>
      </c>
      <c r="AA18" s="11">
        <f t="shared" si="15"/>
      </c>
    </row>
    <row r="19" spans="1:27" ht="51">
      <c r="A19" s="1">
        <v>347</v>
      </c>
      <c r="B19" s="2" t="s">
        <v>48</v>
      </c>
      <c r="C19" s="2" t="s">
        <v>49</v>
      </c>
      <c r="D19" s="1" t="s">
        <v>92</v>
      </c>
      <c r="E19" s="1">
        <v>63</v>
      </c>
      <c r="F19" s="1" t="s">
        <v>11</v>
      </c>
      <c r="G19" s="1" t="s">
        <v>22</v>
      </c>
      <c r="J19" s="4" t="s">
        <v>23</v>
      </c>
      <c r="K19" s="4" t="s">
        <v>24</v>
      </c>
      <c r="L19" s="2" t="s">
        <v>112</v>
      </c>
      <c r="O19" s="12" t="s">
        <v>93</v>
      </c>
      <c r="P19" s="1" t="s">
        <v>8</v>
      </c>
      <c r="S19" s="24">
        <f t="shared" si="8"/>
      </c>
      <c r="T19" s="24">
        <f t="shared" si="9"/>
        <v>0</v>
      </c>
      <c r="U19" s="24">
        <f t="shared" si="10"/>
      </c>
      <c r="V19" s="24" t="str">
        <f t="shared" si="11"/>
        <v>FSK</v>
      </c>
      <c r="W19" s="11">
        <f t="shared" si="12"/>
      </c>
      <c r="X19" s="11">
        <f t="shared" si="13"/>
      </c>
      <c r="Y19" s="11">
        <f t="shared" si="14"/>
      </c>
      <c r="AA19" s="11">
        <f t="shared" si="15"/>
      </c>
    </row>
    <row r="20" spans="1:27" ht="51">
      <c r="A20" s="1">
        <v>348</v>
      </c>
      <c r="B20" s="2" t="s">
        <v>68</v>
      </c>
      <c r="C20" s="2" t="s">
        <v>69</v>
      </c>
      <c r="D20" s="1" t="s">
        <v>92</v>
      </c>
      <c r="E20" s="1">
        <v>63</v>
      </c>
      <c r="F20" s="1" t="s">
        <v>11</v>
      </c>
      <c r="G20" s="1" t="s">
        <v>22</v>
      </c>
      <c r="J20" s="4" t="s">
        <v>23</v>
      </c>
      <c r="K20" s="4" t="s">
        <v>24</v>
      </c>
      <c r="L20" s="2" t="s">
        <v>112</v>
      </c>
      <c r="M20" s="12"/>
      <c r="N20" s="12"/>
      <c r="O20" s="12" t="s">
        <v>93</v>
      </c>
      <c r="P20" s="1" t="s">
        <v>8</v>
      </c>
      <c r="S20" s="24">
        <f t="shared" si="8"/>
      </c>
      <c r="T20" s="24">
        <f t="shared" si="9"/>
        <v>0</v>
      </c>
      <c r="U20" s="24">
        <f t="shared" si="10"/>
      </c>
      <c r="V20" s="24" t="str">
        <f t="shared" si="11"/>
        <v>FSK</v>
      </c>
      <c r="W20" s="11">
        <f t="shared" si="12"/>
      </c>
      <c r="X20" s="11">
        <f t="shared" si="13"/>
      </c>
      <c r="Y20" s="11">
        <f t="shared" si="14"/>
      </c>
      <c r="AA20" s="11">
        <f t="shared" si="15"/>
      </c>
    </row>
    <row r="21" spans="1:27" ht="51">
      <c r="A21" s="1">
        <v>349</v>
      </c>
      <c r="B21" s="13" t="s">
        <v>73</v>
      </c>
      <c r="C21" s="13" t="s">
        <v>49</v>
      </c>
      <c r="D21" s="5" t="s">
        <v>92</v>
      </c>
      <c r="E21" s="5">
        <v>63</v>
      </c>
      <c r="F21" s="1" t="s">
        <v>11</v>
      </c>
      <c r="G21" s="5" t="s">
        <v>22</v>
      </c>
      <c r="I21" s="5"/>
      <c r="J21" s="14" t="s">
        <v>23</v>
      </c>
      <c r="K21" s="14" t="s">
        <v>24</v>
      </c>
      <c r="L21" s="2" t="s">
        <v>112</v>
      </c>
      <c r="M21" s="22"/>
      <c r="N21" s="22"/>
      <c r="O21" s="12" t="s">
        <v>93</v>
      </c>
      <c r="P21" s="5" t="s">
        <v>8</v>
      </c>
      <c r="S21" s="24">
        <f t="shared" si="8"/>
      </c>
      <c r="T21" s="24">
        <f t="shared" si="9"/>
        <v>0</v>
      </c>
      <c r="U21" s="24">
        <f t="shared" si="10"/>
      </c>
      <c r="V21" s="24" t="str">
        <f t="shared" si="11"/>
        <v>FSK</v>
      </c>
      <c r="W21" s="11">
        <f t="shared" si="12"/>
      </c>
      <c r="X21" s="11">
        <f t="shared" si="13"/>
      </c>
      <c r="Y21" s="11">
        <f t="shared" si="14"/>
      </c>
      <c r="AA21" s="11">
        <f t="shared" si="15"/>
      </c>
    </row>
    <row r="22" spans="1:27" ht="89.25">
      <c r="A22" s="1">
        <v>350</v>
      </c>
      <c r="B22" s="2" t="s">
        <v>48</v>
      </c>
      <c r="C22" s="2" t="s">
        <v>49</v>
      </c>
      <c r="D22" s="1" t="s">
        <v>92</v>
      </c>
      <c r="E22" s="1">
        <v>63</v>
      </c>
      <c r="F22" s="1" t="s">
        <v>9</v>
      </c>
      <c r="J22" s="4" t="s">
        <v>56</v>
      </c>
      <c r="K22" s="4" t="s">
        <v>57</v>
      </c>
      <c r="L22" s="4" t="s">
        <v>126</v>
      </c>
      <c r="M22" s="1" t="s">
        <v>106</v>
      </c>
      <c r="O22" s="12" t="s">
        <v>93</v>
      </c>
      <c r="P22" s="1" t="s">
        <v>8</v>
      </c>
      <c r="S22" s="24">
        <f t="shared" si="8"/>
      </c>
      <c r="T22" s="24" t="str">
        <f t="shared" si="9"/>
        <v>R</v>
      </c>
      <c r="U22" s="24">
        <f t="shared" si="10"/>
        <v>0</v>
      </c>
      <c r="V22" s="24">
        <f t="shared" si="11"/>
      </c>
      <c r="W22" s="11">
        <f t="shared" si="12"/>
      </c>
      <c r="X22" s="11">
        <f t="shared" si="13"/>
      </c>
      <c r="Y22" s="11">
        <f t="shared" si="14"/>
      </c>
      <c r="AA22" s="11">
        <f t="shared" si="15"/>
      </c>
    </row>
    <row r="23" spans="1:27" ht="89.25">
      <c r="A23" s="1">
        <v>351</v>
      </c>
      <c r="B23" s="2" t="s">
        <v>68</v>
      </c>
      <c r="C23" s="2" t="s">
        <v>69</v>
      </c>
      <c r="D23" s="1" t="s">
        <v>92</v>
      </c>
      <c r="E23" s="1">
        <v>63</v>
      </c>
      <c r="F23" s="1" t="s">
        <v>9</v>
      </c>
      <c r="J23" s="4" t="s">
        <v>56</v>
      </c>
      <c r="K23" s="4" t="s">
        <v>57</v>
      </c>
      <c r="L23" s="4" t="s">
        <v>113</v>
      </c>
      <c r="M23" s="12"/>
      <c r="N23" s="12"/>
      <c r="O23" s="12" t="s">
        <v>93</v>
      </c>
      <c r="P23" s="1"/>
      <c r="S23" s="24">
        <f t="shared" si="8"/>
      </c>
      <c r="T23" s="24">
        <f t="shared" si="9"/>
        <v>0</v>
      </c>
      <c r="U23" s="24">
        <f t="shared" si="10"/>
      </c>
      <c r="V23" s="24" t="str">
        <f t="shared" si="11"/>
        <v>FSK</v>
      </c>
      <c r="W23" s="11">
        <f t="shared" si="12"/>
      </c>
      <c r="X23" s="11">
        <f t="shared" si="13"/>
      </c>
      <c r="Y23" s="11">
        <f t="shared" si="14"/>
      </c>
      <c r="AA23" s="11">
        <f t="shared" si="15"/>
      </c>
    </row>
    <row r="24" spans="1:27" ht="89.25">
      <c r="A24" s="1">
        <v>352</v>
      </c>
      <c r="B24" s="13" t="s">
        <v>73</v>
      </c>
      <c r="C24" s="13" t="s">
        <v>49</v>
      </c>
      <c r="D24" s="5" t="s">
        <v>92</v>
      </c>
      <c r="E24" s="5">
        <v>63</v>
      </c>
      <c r="F24" s="1" t="s">
        <v>9</v>
      </c>
      <c r="G24" s="5"/>
      <c r="I24" s="5"/>
      <c r="J24" s="14" t="s">
        <v>74</v>
      </c>
      <c r="K24" s="14" t="s">
        <v>57</v>
      </c>
      <c r="L24" s="4" t="s">
        <v>113</v>
      </c>
      <c r="M24" s="22"/>
      <c r="N24" s="22"/>
      <c r="O24" s="12" t="s">
        <v>93</v>
      </c>
      <c r="P24" s="5" t="s">
        <v>8</v>
      </c>
      <c r="S24" s="24">
        <f t="shared" si="8"/>
      </c>
      <c r="T24" s="24">
        <f t="shared" si="9"/>
        <v>0</v>
      </c>
      <c r="U24" s="24">
        <f t="shared" si="10"/>
      </c>
      <c r="V24" s="24" t="str">
        <f t="shared" si="11"/>
        <v>FSK</v>
      </c>
      <c r="W24" s="11">
        <f t="shared" si="12"/>
      </c>
      <c r="X24" s="11">
        <f t="shared" si="13"/>
      </c>
      <c r="Y24" s="11">
        <f t="shared" si="14"/>
      </c>
      <c r="AA24" s="11">
        <f t="shared" si="15"/>
      </c>
    </row>
    <row r="25" spans="1:27" ht="51">
      <c r="A25" s="1">
        <v>363</v>
      </c>
      <c r="B25" s="2" t="s">
        <v>39</v>
      </c>
      <c r="C25" s="2" t="s">
        <v>40</v>
      </c>
      <c r="D25" s="1" t="s">
        <v>92</v>
      </c>
      <c r="E25" s="1">
        <v>65</v>
      </c>
      <c r="F25" s="1" t="s">
        <v>41</v>
      </c>
      <c r="G25" s="1">
        <v>31</v>
      </c>
      <c r="J25" s="4" t="s">
        <v>42</v>
      </c>
      <c r="K25" s="4" t="s">
        <v>43</v>
      </c>
      <c r="L25" s="4" t="s">
        <v>118</v>
      </c>
      <c r="M25" s="12" t="s">
        <v>104</v>
      </c>
      <c r="N25" s="12"/>
      <c r="O25" s="12" t="s">
        <v>93</v>
      </c>
      <c r="P25" s="1" t="s">
        <v>8</v>
      </c>
      <c r="S25" s="24">
        <f t="shared" si="8"/>
      </c>
      <c r="T25" s="24" t="str">
        <f t="shared" si="9"/>
        <v>AP</v>
      </c>
      <c r="U25" s="24">
        <f t="shared" si="10"/>
        <v>0</v>
      </c>
      <c r="V25" s="24">
        <f t="shared" si="11"/>
      </c>
      <c r="W25" s="11">
        <f t="shared" si="12"/>
      </c>
      <c r="X25" s="11">
        <f t="shared" si="13"/>
      </c>
      <c r="Y25" s="11">
        <f t="shared" si="14"/>
      </c>
      <c r="AA25" s="11">
        <f t="shared" si="15"/>
      </c>
    </row>
    <row r="26" spans="1:27" ht="51">
      <c r="A26" s="1">
        <v>364</v>
      </c>
      <c r="B26" s="2" t="s">
        <v>39</v>
      </c>
      <c r="C26" s="2" t="s">
        <v>40</v>
      </c>
      <c r="D26" s="1" t="s">
        <v>92</v>
      </c>
      <c r="E26" s="1">
        <v>65</v>
      </c>
      <c r="F26" s="1" t="s">
        <v>44</v>
      </c>
      <c r="G26" s="1">
        <v>31</v>
      </c>
      <c r="J26" s="4" t="s">
        <v>42</v>
      </c>
      <c r="K26" s="4" t="s">
        <v>45</v>
      </c>
      <c r="L26" s="4" t="s">
        <v>119</v>
      </c>
      <c r="M26" s="12" t="s">
        <v>104</v>
      </c>
      <c r="N26" s="12"/>
      <c r="O26" s="12" t="s">
        <v>93</v>
      </c>
      <c r="P26" s="1" t="s">
        <v>8</v>
      </c>
      <c r="S26" s="24">
        <f t="shared" si="8"/>
      </c>
      <c r="T26" s="24" t="str">
        <f t="shared" si="9"/>
        <v>AP</v>
      </c>
      <c r="U26" s="24">
        <f t="shared" si="10"/>
        <v>0</v>
      </c>
      <c r="V26" s="24">
        <f t="shared" si="11"/>
      </c>
      <c r="W26" s="11">
        <f t="shared" si="12"/>
      </c>
      <c r="X26" s="11">
        <f t="shared" si="13"/>
      </c>
      <c r="Y26" s="11">
        <f t="shared" si="14"/>
      </c>
      <c r="AA26" s="11">
        <f t="shared" si="15"/>
      </c>
    </row>
    <row r="27" spans="1:27" ht="51">
      <c r="A27" s="1">
        <v>365</v>
      </c>
      <c r="B27" s="2" t="s">
        <v>39</v>
      </c>
      <c r="C27" s="2" t="s">
        <v>40</v>
      </c>
      <c r="D27" s="1" t="s">
        <v>92</v>
      </c>
      <c r="E27" s="1">
        <v>65</v>
      </c>
      <c r="F27" s="1" t="s">
        <v>44</v>
      </c>
      <c r="G27" s="1">
        <v>31</v>
      </c>
      <c r="J27" s="4" t="s">
        <v>46</v>
      </c>
      <c r="K27" s="4" t="s">
        <v>47</v>
      </c>
      <c r="L27" s="4" t="s">
        <v>120</v>
      </c>
      <c r="M27" s="12" t="s">
        <v>104</v>
      </c>
      <c r="N27" s="12"/>
      <c r="O27" s="12" t="s">
        <v>93</v>
      </c>
      <c r="P27" s="1" t="s">
        <v>8</v>
      </c>
      <c r="S27" s="24">
        <f t="shared" si="8"/>
      </c>
      <c r="T27" s="24" t="str">
        <f t="shared" si="9"/>
        <v>AP</v>
      </c>
      <c r="U27" s="24">
        <f t="shared" si="10"/>
        <v>0</v>
      </c>
      <c r="V27" s="24">
        <f t="shared" si="11"/>
      </c>
      <c r="W27" s="11">
        <f t="shared" si="12"/>
      </c>
      <c r="X27" s="11">
        <f t="shared" si="13"/>
      </c>
      <c r="Y27" s="11">
        <f t="shared" si="14"/>
      </c>
      <c r="AA27" s="11">
        <f t="shared" si="15"/>
      </c>
    </row>
    <row r="28" spans="1:27" ht="38.25">
      <c r="A28" s="1">
        <v>368</v>
      </c>
      <c r="B28" s="2" t="s">
        <v>48</v>
      </c>
      <c r="C28" s="2" t="s">
        <v>49</v>
      </c>
      <c r="D28" s="1" t="s">
        <v>92</v>
      </c>
      <c r="E28" s="1">
        <v>65</v>
      </c>
      <c r="F28" s="1" t="s">
        <v>58</v>
      </c>
      <c r="J28" s="4" t="s">
        <v>59</v>
      </c>
      <c r="K28" s="4" t="s">
        <v>60</v>
      </c>
      <c r="L28" s="4" t="s">
        <v>123</v>
      </c>
      <c r="M28" s="1" t="s">
        <v>106</v>
      </c>
      <c r="O28" s="12" t="s">
        <v>93</v>
      </c>
      <c r="P28" s="1" t="s">
        <v>8</v>
      </c>
      <c r="S28" s="24">
        <f t="shared" si="8"/>
      </c>
      <c r="T28" s="24" t="str">
        <f t="shared" si="9"/>
        <v>R</v>
      </c>
      <c r="U28" s="24">
        <f t="shared" si="10"/>
        <v>0</v>
      </c>
      <c r="V28" s="24">
        <f t="shared" si="11"/>
      </c>
      <c r="W28" s="11">
        <f t="shared" si="12"/>
      </c>
      <c r="X28" s="11">
        <f t="shared" si="13"/>
      </c>
      <c r="Y28" s="11">
        <f t="shared" si="14"/>
      </c>
      <c r="AA28" s="11">
        <f t="shared" si="15"/>
      </c>
    </row>
    <row r="29" spans="1:27" ht="25.5">
      <c r="A29" s="1">
        <v>370</v>
      </c>
      <c r="B29" s="2" t="s">
        <v>68</v>
      </c>
      <c r="C29" s="2" t="s">
        <v>69</v>
      </c>
      <c r="D29" s="1" t="s">
        <v>92</v>
      </c>
      <c r="E29" s="1">
        <v>65</v>
      </c>
      <c r="F29" s="1" t="s">
        <v>58</v>
      </c>
      <c r="J29" s="4" t="s">
        <v>59</v>
      </c>
      <c r="K29" s="4" t="s">
        <v>60</v>
      </c>
      <c r="L29" s="4" t="s">
        <v>121</v>
      </c>
      <c r="M29" s="12"/>
      <c r="N29" s="12"/>
      <c r="O29" s="12" t="s">
        <v>93</v>
      </c>
      <c r="P29" s="1" t="s">
        <v>8</v>
      </c>
      <c r="S29" s="24">
        <f t="shared" si="8"/>
      </c>
      <c r="T29" s="24">
        <f t="shared" si="9"/>
        <v>0</v>
      </c>
      <c r="U29" s="24">
        <f t="shared" si="10"/>
      </c>
      <c r="V29" s="24" t="str">
        <f t="shared" si="11"/>
        <v>FSK</v>
      </c>
      <c r="W29" s="11">
        <f t="shared" si="12"/>
      </c>
      <c r="X29" s="11">
        <f t="shared" si="13"/>
      </c>
      <c r="Y29" s="11">
        <f t="shared" si="14"/>
      </c>
      <c r="AA29" s="11">
        <f t="shared" si="15"/>
      </c>
    </row>
    <row r="30" spans="1:27" ht="25.5">
      <c r="A30" s="1">
        <v>372</v>
      </c>
      <c r="B30" s="13" t="s">
        <v>73</v>
      </c>
      <c r="C30" s="13" t="s">
        <v>49</v>
      </c>
      <c r="D30" s="5" t="s">
        <v>92</v>
      </c>
      <c r="E30" s="5">
        <v>65</v>
      </c>
      <c r="F30" s="1" t="s">
        <v>58</v>
      </c>
      <c r="G30" s="5"/>
      <c r="I30" s="5"/>
      <c r="J30" s="14" t="s">
        <v>59</v>
      </c>
      <c r="K30" s="14" t="s">
        <v>60</v>
      </c>
      <c r="L30" s="14" t="s">
        <v>122</v>
      </c>
      <c r="M30" s="22"/>
      <c r="N30" s="22"/>
      <c r="O30" s="12" t="s">
        <v>93</v>
      </c>
      <c r="P30" s="5" t="s">
        <v>8</v>
      </c>
      <c r="S30" s="24">
        <f t="shared" si="8"/>
      </c>
      <c r="T30" s="24">
        <f t="shared" si="9"/>
        <v>0</v>
      </c>
      <c r="U30" s="24">
        <f t="shared" si="10"/>
      </c>
      <c r="V30" s="24" t="str">
        <f t="shared" si="11"/>
        <v>FSK</v>
      </c>
      <c r="W30" s="11">
        <f t="shared" si="12"/>
      </c>
      <c r="X30" s="11">
        <f t="shared" si="13"/>
      </c>
      <c r="Y30" s="11">
        <f t="shared" si="14"/>
      </c>
      <c r="AA30" s="11">
        <f t="shared" si="15"/>
      </c>
    </row>
    <row r="31" spans="1:27" ht="25.5">
      <c r="A31" s="1">
        <v>374</v>
      </c>
      <c r="B31" s="2" t="s">
        <v>75</v>
      </c>
      <c r="C31" s="2" t="s">
        <v>76</v>
      </c>
      <c r="D31" s="1" t="s">
        <v>92</v>
      </c>
      <c r="E31" s="1">
        <v>65</v>
      </c>
      <c r="F31" s="1" t="s">
        <v>77</v>
      </c>
      <c r="J31" s="4" t="s">
        <v>79</v>
      </c>
      <c r="K31" s="4" t="s">
        <v>78</v>
      </c>
      <c r="L31" s="4" t="s">
        <v>114</v>
      </c>
      <c r="M31" s="12" t="s">
        <v>106</v>
      </c>
      <c r="N31" s="12"/>
      <c r="O31" s="12" t="s">
        <v>93</v>
      </c>
      <c r="P31" s="1" t="s">
        <v>8</v>
      </c>
      <c r="S31" s="24">
        <f t="shared" si="8"/>
      </c>
      <c r="T31" s="24" t="str">
        <f t="shared" si="9"/>
        <v>R</v>
      </c>
      <c r="U31" s="24">
        <f t="shared" si="10"/>
        <v>0</v>
      </c>
      <c r="V31" s="24">
        <f t="shared" si="11"/>
      </c>
      <c r="W31" s="11">
        <f t="shared" si="12"/>
      </c>
      <c r="X31" s="11">
        <f t="shared" si="13"/>
      </c>
      <c r="Y31" s="11">
        <f t="shared" si="14"/>
      </c>
      <c r="AA31" s="11">
        <f t="shared" si="15"/>
      </c>
    </row>
    <row r="32" spans="1:27" ht="25.5">
      <c r="A32" s="1">
        <v>375</v>
      </c>
      <c r="B32" s="2" t="s">
        <v>75</v>
      </c>
      <c r="C32" s="2" t="s">
        <v>76</v>
      </c>
      <c r="D32" s="1" t="s">
        <v>92</v>
      </c>
      <c r="E32" s="1">
        <v>65</v>
      </c>
      <c r="F32" s="1" t="s">
        <v>77</v>
      </c>
      <c r="J32" s="4" t="s">
        <v>80</v>
      </c>
      <c r="K32" s="4" t="s">
        <v>78</v>
      </c>
      <c r="L32" s="4" t="s">
        <v>130</v>
      </c>
      <c r="M32" s="12" t="s">
        <v>106</v>
      </c>
      <c r="N32" s="12"/>
      <c r="O32" s="12" t="s">
        <v>93</v>
      </c>
      <c r="P32" s="1" t="s">
        <v>8</v>
      </c>
      <c r="S32" s="24">
        <f t="shared" si="8"/>
      </c>
      <c r="T32" s="24" t="str">
        <f t="shared" si="9"/>
        <v>R</v>
      </c>
      <c r="U32" s="24">
        <f t="shared" si="10"/>
        <v>0</v>
      </c>
      <c r="V32" s="24">
        <f t="shared" si="11"/>
      </c>
      <c r="W32" s="11">
        <f t="shared" si="12"/>
      </c>
      <c r="X32" s="11">
        <f t="shared" si="13"/>
      </c>
      <c r="Y32" s="11">
        <f t="shared" si="14"/>
      </c>
      <c r="AA32" s="11">
        <f t="shared" si="15"/>
      </c>
    </row>
    <row r="33" spans="1:27" ht="25.5">
      <c r="A33" s="1">
        <v>376</v>
      </c>
      <c r="B33" s="2" t="s">
        <v>75</v>
      </c>
      <c r="C33" s="2" t="s">
        <v>76</v>
      </c>
      <c r="D33" s="1" t="s">
        <v>92</v>
      </c>
      <c r="E33" s="1">
        <v>65</v>
      </c>
      <c r="F33" s="1" t="s">
        <v>77</v>
      </c>
      <c r="J33" s="4" t="s">
        <v>81</v>
      </c>
      <c r="K33" s="4" t="s">
        <v>78</v>
      </c>
      <c r="L33" s="4" t="s">
        <v>115</v>
      </c>
      <c r="M33" s="12" t="s">
        <v>104</v>
      </c>
      <c r="N33" s="12"/>
      <c r="O33" s="12" t="s">
        <v>93</v>
      </c>
      <c r="P33" s="1" t="s">
        <v>8</v>
      </c>
      <c r="S33" s="24">
        <f t="shared" si="8"/>
      </c>
      <c r="T33" s="24" t="str">
        <f t="shared" si="9"/>
        <v>AP</v>
      </c>
      <c r="U33" s="24">
        <f t="shared" si="10"/>
        <v>0</v>
      </c>
      <c r="V33" s="24">
        <f t="shared" si="11"/>
      </c>
      <c r="W33" s="11">
        <f t="shared" si="12"/>
      </c>
      <c r="X33" s="11">
        <f t="shared" si="13"/>
      </c>
      <c r="Y33" s="11">
        <f t="shared" si="14"/>
      </c>
      <c r="AA33" s="11">
        <f t="shared" si="15"/>
      </c>
    </row>
    <row r="34" spans="1:27" ht="25.5">
      <c r="A34" s="1">
        <v>377</v>
      </c>
      <c r="B34" s="2" t="s">
        <v>75</v>
      </c>
      <c r="C34" s="2" t="s">
        <v>76</v>
      </c>
      <c r="D34" s="1" t="s">
        <v>92</v>
      </c>
      <c r="E34" s="1">
        <v>65</v>
      </c>
      <c r="F34" s="1" t="s">
        <v>77</v>
      </c>
      <c r="J34" s="4" t="s">
        <v>82</v>
      </c>
      <c r="K34" s="4" t="s">
        <v>78</v>
      </c>
      <c r="L34" s="4" t="s">
        <v>115</v>
      </c>
      <c r="M34" s="12" t="s">
        <v>104</v>
      </c>
      <c r="N34" s="12"/>
      <c r="O34" s="12" t="s">
        <v>93</v>
      </c>
      <c r="P34" s="1" t="s">
        <v>8</v>
      </c>
      <c r="S34" s="24">
        <f t="shared" si="8"/>
      </c>
      <c r="T34" s="24" t="str">
        <f t="shared" si="9"/>
        <v>AP</v>
      </c>
      <c r="U34" s="24">
        <f t="shared" si="10"/>
        <v>0</v>
      </c>
      <c r="V34" s="24">
        <f t="shared" si="11"/>
      </c>
      <c r="W34" s="11">
        <f t="shared" si="12"/>
      </c>
      <c r="X34" s="11">
        <f t="shared" si="13"/>
      </c>
      <c r="Y34" s="11">
        <f t="shared" si="14"/>
      </c>
      <c r="AA34" s="11">
        <f t="shared" si="15"/>
      </c>
    </row>
    <row r="35" spans="1:27" ht="38.25">
      <c r="A35" s="1">
        <v>545</v>
      </c>
      <c r="B35" s="2" t="s">
        <v>68</v>
      </c>
      <c r="C35" s="2" t="s">
        <v>69</v>
      </c>
      <c r="D35" s="1" t="s">
        <v>92</v>
      </c>
      <c r="E35" s="1" t="s">
        <v>51</v>
      </c>
      <c r="F35" s="1" t="s">
        <v>52</v>
      </c>
      <c r="G35" s="1" t="s">
        <v>53</v>
      </c>
      <c r="J35" s="4" t="s">
        <v>54</v>
      </c>
      <c r="K35" s="4" t="s">
        <v>55</v>
      </c>
      <c r="L35" s="4" t="s">
        <v>127</v>
      </c>
      <c r="M35" s="12" t="s">
        <v>106</v>
      </c>
      <c r="N35" s="12"/>
      <c r="O35" s="12" t="s">
        <v>93</v>
      </c>
      <c r="P35" s="1"/>
      <c r="S35" s="24">
        <f>IF(D35="Editorial",M35,"")</f>
      </c>
      <c r="T35" s="24" t="str">
        <f>IF(OR(D35="Technical",D35="General"),M35,"")</f>
        <v>R</v>
      </c>
      <c r="U35" s="24">
        <f>IF(OR(T35="A",T35="AP",T35="R",T35="Z"),N35,"")</f>
        <v>0</v>
      </c>
      <c r="V35" s="24">
        <f>IF(T35=0,O35,"")</f>
      </c>
      <c r="W35" s="11">
        <f>IF(T35="wip",O35,"")</f>
      </c>
      <c r="X35" s="11">
        <f>IF(T35="rdy2vote",O35,"")</f>
      </c>
      <c r="Y35" s="11">
        <f>IF(T35="oos",O35,IF(T35="oos",O35,""))</f>
      </c>
      <c r="AA35" s="11">
        <f>IF(OR(T35="rdy2vote",T35="wip"),I35,"")</f>
      </c>
    </row>
    <row r="36" spans="1:27" ht="38.25">
      <c r="A36" s="1">
        <v>546</v>
      </c>
      <c r="B36" s="13" t="s">
        <v>73</v>
      </c>
      <c r="C36" s="13" t="s">
        <v>49</v>
      </c>
      <c r="D36" s="5" t="s">
        <v>92</v>
      </c>
      <c r="E36" s="5" t="s">
        <v>51</v>
      </c>
      <c r="F36" s="1" t="s">
        <v>52</v>
      </c>
      <c r="G36" s="5" t="s">
        <v>53</v>
      </c>
      <c r="I36" s="5"/>
      <c r="J36" s="14" t="s">
        <v>54</v>
      </c>
      <c r="K36" s="14" t="s">
        <v>55</v>
      </c>
      <c r="L36" s="4" t="s">
        <v>125</v>
      </c>
      <c r="M36" s="22"/>
      <c r="N36" s="22"/>
      <c r="O36" s="12" t="s">
        <v>93</v>
      </c>
      <c r="P36" s="5" t="s">
        <v>8</v>
      </c>
      <c r="S36" s="24">
        <f>IF(D36="Editorial",M36,"")</f>
      </c>
      <c r="T36" s="24">
        <f>IF(OR(D36="Technical",D36="General"),M36,"")</f>
        <v>0</v>
      </c>
      <c r="U36" s="24">
        <f>IF(OR(T36="A",T36="AP",T36="R",T36="Z"),N36,"")</f>
      </c>
      <c r="V36" s="24" t="str">
        <f>IF(T36=0,O36,"")</f>
        <v>FSK</v>
      </c>
      <c r="W36" s="11">
        <f>IF(T36="wip",O36,"")</f>
      </c>
      <c r="X36" s="11">
        <f>IF(T36="rdy2vote",O36,"")</f>
      </c>
      <c r="Y36" s="11">
        <f>IF(T36="oos",O36,IF(T36="oos",O36,""))</f>
      </c>
      <c r="AA36" s="11">
        <f>IF(OR(T36="rdy2vote",T36="wip"),I36,"")</f>
      </c>
    </row>
    <row r="37" spans="1:27" ht="38.25">
      <c r="A37" s="1">
        <v>428</v>
      </c>
      <c r="B37" s="13" t="s">
        <v>25</v>
      </c>
      <c r="C37" s="13" t="s">
        <v>131</v>
      </c>
      <c r="D37" s="5" t="s">
        <v>92</v>
      </c>
      <c r="E37" s="5">
        <v>79</v>
      </c>
      <c r="F37" s="5" t="s">
        <v>14</v>
      </c>
      <c r="G37" s="5">
        <v>45</v>
      </c>
      <c r="I37" s="5"/>
      <c r="J37" s="14" t="s">
        <v>132</v>
      </c>
      <c r="K37" s="14" t="s">
        <v>133</v>
      </c>
      <c r="L37" s="14" t="s">
        <v>138</v>
      </c>
      <c r="M37" s="22" t="s">
        <v>106</v>
      </c>
      <c r="N37" s="22"/>
      <c r="O37" s="22" t="s">
        <v>93</v>
      </c>
      <c r="P37" s="5" t="s">
        <v>8</v>
      </c>
      <c r="S37" s="24">
        <f>IF(D37="Editorial",M37,"")</f>
      </c>
      <c r="T37" s="24" t="str">
        <f>IF(OR(D37="Technical",D37="General"),M37,"")</f>
        <v>R</v>
      </c>
      <c r="U37" s="24">
        <f>IF(OR(T37="A",T37="AP",T37="R",T37="Z"),N37,"")</f>
        <v>0</v>
      </c>
      <c r="V37" s="24">
        <f>IF(T37=0,O37,"")</f>
      </c>
      <c r="W37" s="11">
        <f>IF(T37="wip",O37,"")</f>
      </c>
      <c r="X37" s="11">
        <f>IF(T37="rdy2vote",O37,"")</f>
      </c>
      <c r="Y37" s="11">
        <f>IF(T37="oos",O37,IF(T37="oos",O37,""))</f>
      </c>
      <c r="AA37" s="11">
        <f>IF(OR(T37="rdy2vote",T37="wip"),I37,"")</f>
      </c>
    </row>
    <row r="38" spans="1:27" ht="38.25">
      <c r="A38" s="1">
        <v>429</v>
      </c>
      <c r="B38" s="13" t="s">
        <v>134</v>
      </c>
      <c r="C38" s="13" t="s">
        <v>135</v>
      </c>
      <c r="D38" s="5" t="s">
        <v>92</v>
      </c>
      <c r="E38" s="5">
        <v>79</v>
      </c>
      <c r="F38" s="5" t="s">
        <v>14</v>
      </c>
      <c r="G38" s="5">
        <v>45</v>
      </c>
      <c r="I38" s="5"/>
      <c r="J38" s="14" t="s">
        <v>132</v>
      </c>
      <c r="K38" s="14" t="s">
        <v>136</v>
      </c>
      <c r="L38" s="13" t="s">
        <v>137</v>
      </c>
      <c r="M38" s="5"/>
      <c r="N38" s="5"/>
      <c r="O38" s="12" t="s">
        <v>93</v>
      </c>
      <c r="P38" s="1" t="s">
        <v>8</v>
      </c>
      <c r="S38" s="24">
        <f>IF(D38="Editorial",M38,"")</f>
      </c>
      <c r="T38" s="24">
        <f>IF(OR(D38="Technical",D38="General"),M38,"")</f>
        <v>0</v>
      </c>
      <c r="U38" s="24">
        <f>IF(OR(T38="A",T38="AP",T38="R",T38="Z"),N38,"")</f>
      </c>
      <c r="V38" s="24" t="str">
        <f>IF(T38=0,O38,"")</f>
        <v>FSK</v>
      </c>
      <c r="W38" s="11">
        <f>IF(T38="wip",O38,"")</f>
      </c>
      <c r="X38" s="11">
        <f>IF(T38="rdy2vote",O38,"")</f>
      </c>
      <c r="Y38" s="11">
        <f>IF(T38="oos",O38,IF(T38="oos",O38,""))</f>
      </c>
      <c r="AA38" s="11">
        <f>IF(OR(T38="rdy2vote",T38="wip"),I38,"")</f>
      </c>
    </row>
    <row r="68" ht="12.75">
      <c r="F68" s="3"/>
    </row>
    <row r="83" ht="12.75">
      <c r="F83" s="12"/>
    </row>
    <row r="84" spans="4:7" ht="12.75">
      <c r="D84" s="5"/>
      <c r="E84" s="5"/>
      <c r="F84" s="5"/>
      <c r="G84" s="5"/>
    </row>
    <row r="85" spans="4:7" ht="12.75">
      <c r="D85" s="5"/>
      <c r="E85" s="5"/>
      <c r="F85" s="5"/>
      <c r="G85" s="5"/>
    </row>
    <row r="86" spans="4:7" ht="12.75">
      <c r="D86" s="5"/>
      <c r="E86" s="5"/>
      <c r="F86" s="5"/>
      <c r="G86" s="5"/>
    </row>
    <row r="87" spans="4:7" ht="12.75">
      <c r="D87" s="5"/>
      <c r="E87" s="5"/>
      <c r="F87" s="5"/>
      <c r="G87" s="5"/>
    </row>
    <row r="88" spans="4:7" ht="12.75">
      <c r="D88" s="5"/>
      <c r="E88" s="5"/>
      <c r="F88" s="22"/>
      <c r="G88" s="5"/>
    </row>
    <row r="89" spans="4:7" ht="12.75">
      <c r="D89" s="5"/>
      <c r="E89" s="5"/>
      <c r="F89" s="5"/>
      <c r="G89" s="5"/>
    </row>
    <row r="90" spans="4:7" ht="12.75">
      <c r="D90" s="5"/>
      <c r="E90" s="5"/>
      <c r="F90" s="5"/>
      <c r="G90" s="5"/>
    </row>
    <row r="91" spans="4:7" ht="12.75">
      <c r="D91" s="5"/>
      <c r="E91" s="5"/>
      <c r="F91" s="5"/>
      <c r="G91" s="5"/>
    </row>
    <row r="92" spans="4:7" ht="12.75">
      <c r="D92" s="5"/>
      <c r="E92" s="5"/>
      <c r="F92" s="5"/>
      <c r="G92" s="5"/>
    </row>
    <row r="93" spans="4:7" ht="12.75">
      <c r="D93" s="5"/>
      <c r="E93" s="5"/>
      <c r="F93" s="22"/>
      <c r="G93" s="5"/>
    </row>
    <row r="94" spans="4:7" ht="12.75">
      <c r="D94" s="5"/>
      <c r="E94" s="5"/>
      <c r="F94" s="5"/>
      <c r="G94" s="5"/>
    </row>
    <row r="95" spans="4:7" ht="12.75">
      <c r="D95" s="5"/>
      <c r="E95" s="5"/>
      <c r="F95" s="5"/>
      <c r="G95" s="5"/>
    </row>
    <row r="96" spans="4:7" ht="12.75">
      <c r="D96" s="5"/>
      <c r="E96" s="5"/>
      <c r="F96" s="5"/>
      <c r="G96" s="5"/>
    </row>
    <row r="97" spans="4:7" ht="12.75">
      <c r="D97" s="5"/>
      <c r="E97" s="5"/>
      <c r="F97" s="5"/>
      <c r="G97" s="5"/>
    </row>
    <row r="98" spans="4:7" ht="12.75">
      <c r="D98" s="5"/>
      <c r="E98" s="5"/>
      <c r="F98" s="5"/>
      <c r="G98" s="5"/>
    </row>
    <row r="99" spans="4:7" ht="12.75">
      <c r="D99" s="5"/>
      <c r="E99" s="5"/>
      <c r="F99" s="22"/>
      <c r="G99" s="5"/>
    </row>
    <row r="100" spans="4:7" ht="12.75">
      <c r="D100" s="5"/>
      <c r="E100" s="5"/>
      <c r="F100" s="5"/>
      <c r="G100" s="5"/>
    </row>
    <row r="101" spans="4:7" ht="12.75">
      <c r="D101" s="5"/>
      <c r="E101" s="5"/>
      <c r="F101" s="5"/>
      <c r="G101" s="5"/>
    </row>
    <row r="102" spans="4:7" ht="12.75">
      <c r="D102" s="5"/>
      <c r="E102" s="5"/>
      <c r="F102" s="5"/>
      <c r="G102" s="5"/>
    </row>
    <row r="103" spans="4:7" ht="12.75">
      <c r="D103" s="5"/>
      <c r="E103" s="5"/>
      <c r="F103" s="5"/>
      <c r="G103" s="5"/>
    </row>
    <row r="104" spans="4:7" ht="12.75">
      <c r="D104" s="5"/>
      <c r="E104" s="5"/>
      <c r="F104" s="5"/>
      <c r="G104" s="5"/>
    </row>
    <row r="105" spans="4:7" ht="12.75">
      <c r="D105" s="5"/>
      <c r="E105" s="5"/>
      <c r="F105" s="5"/>
      <c r="G105" s="5"/>
    </row>
    <row r="106" spans="4:7" ht="12.75">
      <c r="D106" s="5"/>
      <c r="E106" s="5"/>
      <c r="F106" s="5"/>
      <c r="G106" s="5"/>
    </row>
    <row r="107" spans="4:7" ht="12.75">
      <c r="D107" s="5"/>
      <c r="E107" s="5"/>
      <c r="F107" s="5"/>
      <c r="G107" s="5"/>
    </row>
    <row r="108" spans="4:7" ht="12.75">
      <c r="D108" s="5"/>
      <c r="E108" s="5"/>
      <c r="F108" s="5"/>
      <c r="G108" s="5"/>
    </row>
    <row r="109" ht="12.75">
      <c r="F109" s="5"/>
    </row>
    <row r="115" ht="12.75">
      <c r="F115" s="12"/>
    </row>
    <row r="122" ht="12.75">
      <c r="F122" s="12"/>
    </row>
    <row r="125" ht="12.75">
      <c r="F125" s="12"/>
    </row>
    <row r="127" ht="12.75">
      <c r="F127" s="5"/>
    </row>
    <row r="145" ht="12.75">
      <c r="F145" s="5"/>
    </row>
    <row r="151" ht="12.75">
      <c r="F151" s="5"/>
    </row>
    <row r="152" ht="12.75">
      <c r="F152" s="5"/>
    </row>
    <row r="153" ht="12.75">
      <c r="F153" s="5"/>
    </row>
    <row r="154" ht="12.75">
      <c r="F154" s="5"/>
    </row>
    <row r="155" ht="12.75">
      <c r="F155" s="5"/>
    </row>
    <row r="160" ht="12.75">
      <c r="F160" s="12"/>
    </row>
    <row r="162" ht="12.75">
      <c r="F162" s="12"/>
    </row>
    <row r="180" ht="12.75">
      <c r="F180" s="5"/>
    </row>
    <row r="181" ht="12.75">
      <c r="F181" s="12"/>
    </row>
    <row r="183" ht="12.75">
      <c r="F183" s="12"/>
    </row>
    <row r="184" ht="12.75">
      <c r="F184" s="12"/>
    </row>
    <row r="187" ht="12.75">
      <c r="F187" s="5"/>
    </row>
    <row r="188" ht="12.75">
      <c r="F188" s="5"/>
    </row>
    <row r="191" ht="12.75">
      <c r="F191" s="5"/>
    </row>
    <row r="197" ht="12.75">
      <c r="F197" s="12"/>
    </row>
    <row r="198" ht="12.75">
      <c r="F198" s="12"/>
    </row>
    <row r="200" ht="12.75">
      <c r="F200" s="12"/>
    </row>
    <row r="202" ht="12.75">
      <c r="F202" s="12"/>
    </row>
    <row r="203" ht="12.75">
      <c r="F203" s="12"/>
    </row>
    <row r="204" ht="12.75">
      <c r="F204" s="12"/>
    </row>
    <row r="206" ht="12.75">
      <c r="F206" s="5"/>
    </row>
    <row r="207" ht="12.75">
      <c r="F207" s="12"/>
    </row>
    <row r="209" ht="12.75">
      <c r="F209" s="12"/>
    </row>
    <row r="210" ht="12.75">
      <c r="F210" s="12"/>
    </row>
    <row r="215" ht="12.75">
      <c r="F215" s="12"/>
    </row>
    <row r="218" ht="12.75">
      <c r="F218" s="12"/>
    </row>
    <row r="225" ht="12.75">
      <c r="F225" s="12"/>
    </row>
    <row r="227" ht="12.75">
      <c r="F227" s="12"/>
    </row>
    <row r="228" ht="12.75">
      <c r="F228" s="12"/>
    </row>
    <row r="252" ht="12.75">
      <c r="F252" s="12"/>
    </row>
    <row r="256" ht="12.75">
      <c r="F256" s="12"/>
    </row>
    <row r="257" ht="12.75">
      <c r="F257" s="12"/>
    </row>
    <row r="286" ht="12.75">
      <c r="F286" s="12"/>
    </row>
    <row r="290" ht="12.75">
      <c r="F290" s="5"/>
    </row>
    <row r="312" ht="12.75">
      <c r="F312" s="5"/>
    </row>
    <row r="315" ht="12.75">
      <c r="F315" s="12"/>
    </row>
    <row r="319" ht="12.75">
      <c r="F319" s="5"/>
    </row>
    <row r="324" ht="12.75">
      <c r="F324" s="5"/>
    </row>
    <row r="325" ht="12.75">
      <c r="F325" s="5"/>
    </row>
    <row r="337" ht="12.75">
      <c r="F337" s="5"/>
    </row>
    <row r="338" ht="12.75">
      <c r="F338" s="5"/>
    </row>
    <row r="339" ht="12.75">
      <c r="F339" s="5"/>
    </row>
    <row r="340" ht="12.75">
      <c r="F340" s="5"/>
    </row>
    <row r="341" ht="12.75">
      <c r="F341" s="5"/>
    </row>
    <row r="342" ht="12.75">
      <c r="F342" s="5"/>
    </row>
    <row r="364" ht="12.75">
      <c r="F364" s="5"/>
    </row>
    <row r="368" ht="12.75">
      <c r="F368" s="12"/>
    </row>
    <row r="384" ht="12.75">
      <c r="F384" s="5"/>
    </row>
    <row r="387" ht="12.75">
      <c r="F387" s="5"/>
    </row>
    <row r="396" ht="12.75">
      <c r="F396" s="5"/>
    </row>
    <row r="406" ht="12.75">
      <c r="F406" s="5"/>
    </row>
    <row r="407" ht="12.75">
      <c r="F407" s="5"/>
    </row>
    <row r="431" ht="12.75">
      <c r="F431" s="3"/>
    </row>
    <row r="432" ht="12.75">
      <c r="F432" s="3"/>
    </row>
    <row r="433" ht="12.75">
      <c r="F433" s="3"/>
    </row>
    <row r="434" ht="12.75">
      <c r="F434" s="3"/>
    </row>
    <row r="435" ht="12.75">
      <c r="F435" s="3"/>
    </row>
    <row r="436" ht="12.75">
      <c r="F436" s="3"/>
    </row>
    <row r="437" ht="12.75">
      <c r="F437" s="3"/>
    </row>
    <row r="438" ht="12.75">
      <c r="F438" s="3"/>
    </row>
    <row r="439" ht="12.75">
      <c r="F439" s="3"/>
    </row>
    <row r="440" ht="12.75">
      <c r="F440" s="15"/>
    </row>
    <row r="441" ht="12.75">
      <c r="F441" s="3"/>
    </row>
    <row r="442" ht="12.75">
      <c r="F442" s="3"/>
    </row>
    <row r="443" ht="12.75">
      <c r="F443" s="3"/>
    </row>
    <row r="444" ht="12.75">
      <c r="F444" s="3"/>
    </row>
    <row r="445" ht="12.75">
      <c r="F445" s="3"/>
    </row>
    <row r="446" ht="12.75">
      <c r="F446" s="3"/>
    </row>
    <row r="447" ht="12.75">
      <c r="F447" s="3"/>
    </row>
    <row r="448" ht="12.75">
      <c r="F448" s="3"/>
    </row>
    <row r="449" ht="12.75">
      <c r="F449" s="3"/>
    </row>
    <row r="450" ht="12.75">
      <c r="F450" s="3"/>
    </row>
    <row r="451" ht="12.75">
      <c r="F451" s="3"/>
    </row>
    <row r="452" ht="12.75">
      <c r="F452" s="3"/>
    </row>
    <row r="453" ht="12.75">
      <c r="F453" s="3"/>
    </row>
    <row r="454" ht="12.75">
      <c r="F454" s="3"/>
    </row>
    <row r="455" ht="12.75">
      <c r="F455" s="3"/>
    </row>
    <row r="456" ht="12.75">
      <c r="F456" s="3"/>
    </row>
    <row r="457" ht="12.75">
      <c r="F457" s="3"/>
    </row>
    <row r="458" ht="12.75">
      <c r="F458" s="3"/>
    </row>
    <row r="459" ht="12.75">
      <c r="F459" s="3"/>
    </row>
    <row r="517" ht="12.75">
      <c r="F517" s="5"/>
    </row>
    <row r="541" ht="12.75">
      <c r="F541" s="5"/>
    </row>
    <row r="543" ht="12.75">
      <c r="F543" s="5"/>
    </row>
    <row r="546" ht="12.75">
      <c r="F546" s="5"/>
    </row>
    <row r="571" ht="12.75">
      <c r="F571" s="3"/>
    </row>
    <row r="578" ht="12.75">
      <c r="F578" s="5"/>
    </row>
    <row r="581" ht="12.75">
      <c r="F581" s="5"/>
    </row>
  </sheetData>
  <sheetProtection selectLockedCells="1" selectUnlockedCells="1"/>
  <autoFilter ref="B1:R581"/>
  <printOptions/>
  <pageMargins left="0.75" right="0.75" top="1" bottom="1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FSK comment resolutions for LB 87</dc:title>
  <dc:subject/>
  <dc:creator>Cristina Seibert</dc:creator>
  <cp:keywords/>
  <dc:description/>
  <cp:lastModifiedBy>Cristina Seibert</cp:lastModifiedBy>
  <dcterms:created xsi:type="dcterms:W3CDTF">2012-07-21T16:42:55Z</dcterms:created>
  <dcterms:modified xsi:type="dcterms:W3CDTF">2013-03-19T14:09:38Z</dcterms:modified>
  <cp:category/>
  <cp:version/>
  <cp:contentType/>
  <cp:contentStatus/>
</cp:coreProperties>
</file>