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555" windowWidth="15375" windowHeight="3600" tabRatio="469" activeTab="1"/>
  </bookViews>
  <sheets>
    <sheet name="IEEE_Cover" sheetId="1" r:id="rId1"/>
    <sheet name="Comments" sheetId="2" r:id="rId2"/>
    <sheet name="Summary" sheetId="3" r:id="rId3"/>
  </sheets>
  <definedNames>
    <definedName name="_xlnm._FilterDatabase" localSheetId="1" hidden="1">'Comments'!$A$1:$W$1817</definedName>
    <definedName name="Excel_BuiltIn__FilterDatabase_2">'Comments'!$A$1:$IR$1817</definedName>
    <definedName name="Excel_BuiltIn__FilterDatabase_2_1">'Comments'!$A$1:$IP$1817</definedName>
    <definedName name="Excel_BuiltIn__FilterDatabase_2_2">'Comments'!$A$1:$IR$1817</definedName>
  </definedNames>
  <calcPr fullCalcOnLoad="1"/>
</workbook>
</file>

<file path=xl/comments2.xml><?xml version="1.0" encoding="utf-8"?>
<comments xmlns="http://schemas.openxmlformats.org/spreadsheetml/2006/main">
  <authors>
    <author>Chang, Kuor-Hsin</author>
    <author/>
  </authors>
  <commentList>
    <comment ref="K10" authorId="0">
      <text>
        <r>
          <rPr>
            <b/>
            <sz val="8"/>
            <rFont val="Tahoma"/>
            <family val="2"/>
          </rPr>
          <t>Chang, Kuor-Hsin:</t>
        </r>
        <r>
          <rPr>
            <sz val="8"/>
            <rFont val="Tahoma"/>
            <family val="2"/>
          </rPr>
          <t xml:space="preserve">
Clause 3 has been added</t>
        </r>
      </text>
    </comment>
    <comment ref="B49" authorId="1">
      <text>
        <r>
          <rPr>
            <b/>
            <sz val="8"/>
            <color indexed="8"/>
            <rFont val="Tahoma"/>
            <family val="2"/>
          </rPr>
          <t xml:space="preserve">mschmidt:
</t>
        </r>
      </text>
    </comment>
    <comment ref="D323" authorId="1">
      <text>
        <r>
          <rPr>
            <b/>
            <sz val="8"/>
            <color indexed="8"/>
            <rFont val="Tahoma"/>
            <family val="2"/>
          </rPr>
          <t xml:space="preserve">ChangK:
</t>
        </r>
        <r>
          <rPr>
            <sz val="8"/>
            <color indexed="8"/>
            <rFont val="Tahoma"/>
            <family val="2"/>
          </rPr>
          <t>Was submitted as an "E" but it is "T"</t>
        </r>
      </text>
    </comment>
    <comment ref="D324" authorId="1">
      <text>
        <r>
          <rPr>
            <b/>
            <sz val="8"/>
            <color indexed="8"/>
            <rFont val="Tahoma"/>
            <family val="2"/>
          </rPr>
          <t xml:space="preserve">ChangK:
</t>
        </r>
        <r>
          <rPr>
            <sz val="8"/>
            <color indexed="8"/>
            <rFont val="Tahoma"/>
            <family val="2"/>
          </rPr>
          <t>Was submitted as an "E" but it is "T"</t>
        </r>
      </text>
    </comment>
    <comment ref="D326" authorId="1">
      <text>
        <r>
          <rPr>
            <b/>
            <sz val="8"/>
            <color indexed="8"/>
            <rFont val="Tahoma"/>
            <family val="2"/>
          </rPr>
          <t xml:space="preserve">ChangK:
</t>
        </r>
        <r>
          <rPr>
            <sz val="8"/>
            <color indexed="8"/>
            <rFont val="Tahoma"/>
            <family val="2"/>
          </rPr>
          <t>Was submitted as an "E" but it is "T"</t>
        </r>
      </text>
    </comment>
    <comment ref="N442" authorId="0">
      <text>
        <r>
          <rPr>
            <b/>
            <sz val="8"/>
            <rFont val="Tahoma"/>
            <family val="2"/>
          </rPr>
          <t>Chang, Kuor-Hsin:</t>
        </r>
        <r>
          <rPr>
            <sz val="8"/>
            <rFont val="Tahoma"/>
            <family val="2"/>
          </rPr>
          <t xml:space="preserve">
Change to data rate</t>
        </r>
      </text>
    </comment>
    <comment ref="D466" authorId="1">
      <text>
        <r>
          <rPr>
            <b/>
            <sz val="8"/>
            <color indexed="8"/>
            <rFont val="Tahoma"/>
            <family val="2"/>
          </rPr>
          <t xml:space="preserve">ChangK:
</t>
        </r>
        <r>
          <rPr>
            <sz val="8"/>
            <color indexed="8"/>
            <rFont val="Tahoma"/>
            <family val="2"/>
          </rPr>
          <t>Was "E" for other same comments.</t>
        </r>
      </text>
    </comment>
    <comment ref="K472" authorId="1">
      <text>
        <r>
          <rPr>
            <b/>
            <sz val="8"/>
            <color indexed="8"/>
            <rFont val="Tahoma"/>
            <family val="2"/>
          </rPr>
          <t xml:space="preserve">ChangK:
</t>
        </r>
        <r>
          <rPr>
            <sz val="8"/>
            <color indexed="8"/>
            <rFont val="Tahoma"/>
            <family val="2"/>
          </rPr>
          <t>KH contacted Rene for clarification but got no response</t>
        </r>
      </text>
    </comment>
    <comment ref="G479" authorId="1">
      <text>
        <r>
          <rPr>
            <b/>
            <sz val="8"/>
            <color indexed="8"/>
            <rFont val="Tahoma"/>
            <family val="2"/>
          </rPr>
          <t xml:space="preserve">ChangK:
</t>
        </r>
        <r>
          <rPr>
            <sz val="8"/>
            <color indexed="8"/>
            <rFont val="Tahoma"/>
            <family val="2"/>
          </rPr>
          <t>Corrected from 16 to 15 by commenter.</t>
        </r>
      </text>
    </comment>
    <comment ref="I495" authorId="1">
      <text>
        <r>
          <rPr>
            <b/>
            <sz val="8"/>
            <color indexed="8"/>
            <rFont val="Tahoma"/>
            <family val="2"/>
          </rPr>
          <t xml:space="preserve">ChangK:
</t>
        </r>
        <r>
          <rPr>
            <sz val="8"/>
            <color indexed="8"/>
            <rFont val="Tahoma"/>
            <family val="2"/>
          </rPr>
          <t>Ask OFDM people to come up the necessary combinations</t>
        </r>
      </text>
    </comment>
    <comment ref="D516" authorId="1">
      <text>
        <r>
          <rPr>
            <b/>
            <sz val="8"/>
            <color indexed="8"/>
            <rFont val="Tahoma"/>
            <family val="2"/>
          </rPr>
          <t xml:space="preserve">ChangK:
</t>
        </r>
        <r>
          <rPr>
            <sz val="8"/>
            <color indexed="8"/>
            <rFont val="Tahoma"/>
            <family val="2"/>
          </rPr>
          <t>Change from "T" to "E" by editor.</t>
        </r>
      </text>
    </comment>
    <comment ref="D576" authorId="1">
      <text>
        <r>
          <rPr>
            <b/>
            <sz val="8"/>
            <color indexed="8"/>
            <rFont val="Tahoma"/>
            <family val="2"/>
          </rPr>
          <t xml:space="preserve">ChangK:
</t>
        </r>
        <r>
          <rPr>
            <sz val="8"/>
            <color indexed="8"/>
            <rFont val="Tahoma"/>
            <family val="2"/>
          </rPr>
          <t>Change to "E" by editor so that is is consistent with other comments.</t>
        </r>
      </text>
    </comment>
    <comment ref="I670" authorId="1">
      <text>
        <r>
          <rPr>
            <b/>
            <sz val="8"/>
            <color indexed="8"/>
            <rFont val="Tahoma"/>
            <family val="2"/>
          </rPr>
          <t xml:space="preserve">ChangK:
</t>
        </r>
        <r>
          <rPr>
            <sz val="8"/>
            <color indexed="8"/>
            <rFont val="Tahoma"/>
            <family val="2"/>
          </rPr>
          <t>Change "32 channel pages" on line 34 of Page 15 to "Channel Page"</t>
        </r>
      </text>
    </comment>
    <comment ref="D683" authorId="1">
      <text>
        <r>
          <rPr>
            <b/>
            <sz val="8"/>
            <color indexed="8"/>
            <rFont val="Tahoma"/>
            <family val="2"/>
          </rPr>
          <t xml:space="preserve">ChangK:
</t>
        </r>
        <r>
          <rPr>
            <sz val="8"/>
            <color indexed="8"/>
            <rFont val="Tahoma"/>
            <family val="2"/>
          </rPr>
          <t>Change from "T" to "E" by editor.</t>
        </r>
      </text>
    </comment>
    <comment ref="N782" authorId="1">
      <text>
        <r>
          <rPr>
            <b/>
            <sz val="8"/>
            <color indexed="8"/>
            <rFont val="Tahoma"/>
            <family val="2"/>
          </rPr>
          <t xml:space="preserve">ChangK:
</t>
        </r>
        <r>
          <rPr>
            <sz val="8"/>
            <color indexed="8"/>
            <rFont val="Tahoma"/>
            <family val="2"/>
          </rPr>
          <t>PPDU format</t>
        </r>
      </text>
    </comment>
    <comment ref="N784" authorId="1">
      <text>
        <r>
          <rPr>
            <b/>
            <sz val="8"/>
            <color indexed="8"/>
            <rFont val="Tahoma"/>
            <family val="2"/>
          </rPr>
          <t xml:space="preserve">ChangK:
</t>
        </r>
        <r>
          <rPr>
            <sz val="8"/>
            <color indexed="8"/>
            <rFont val="Tahoma"/>
            <family val="2"/>
          </rPr>
          <t>PPDU format</t>
        </r>
      </text>
    </comment>
    <comment ref="N804" authorId="1">
      <text>
        <r>
          <rPr>
            <b/>
            <sz val="8"/>
            <color indexed="8"/>
            <rFont val="Tahoma"/>
            <family val="2"/>
          </rPr>
          <t xml:space="preserve">ChangK:
</t>
        </r>
        <r>
          <rPr>
            <sz val="8"/>
            <color indexed="8"/>
            <rFont val="Tahoma"/>
            <family val="2"/>
          </rPr>
          <t>PPDU format</t>
        </r>
      </text>
    </comment>
    <comment ref="N805" authorId="1">
      <text>
        <r>
          <rPr>
            <b/>
            <sz val="8"/>
            <color indexed="8"/>
            <rFont val="Tahoma"/>
            <family val="2"/>
          </rPr>
          <t xml:space="preserve">ChangK:
</t>
        </r>
        <r>
          <rPr>
            <sz val="8"/>
            <color indexed="8"/>
            <rFont val="Tahoma"/>
            <family val="2"/>
          </rPr>
          <t>PPDU format</t>
        </r>
      </text>
    </comment>
    <comment ref="D813" authorId="1">
      <text>
        <r>
          <rPr>
            <b/>
            <sz val="8"/>
            <color indexed="8"/>
            <rFont val="Tahoma"/>
            <family val="2"/>
          </rPr>
          <t xml:space="preserve">ChangK:
</t>
        </r>
        <r>
          <rPr>
            <sz val="8"/>
            <color indexed="8"/>
            <rFont val="Tahoma"/>
            <family val="2"/>
          </rPr>
          <t>Change from "T" to "E" by the editor so that it is consistent with other comments.</t>
        </r>
      </text>
    </comment>
    <comment ref="I873" authorId="1">
      <text>
        <r>
          <rPr>
            <b/>
            <sz val="8"/>
            <color indexed="8"/>
            <rFont val="Tahoma"/>
            <family val="2"/>
          </rPr>
          <t xml:space="preserve">ChangK:
</t>
        </r>
        <r>
          <rPr>
            <sz val="8"/>
            <color indexed="8"/>
            <rFont val="Tahoma"/>
            <family val="2"/>
          </rPr>
          <t>Ask for clarification.</t>
        </r>
      </text>
    </comment>
    <comment ref="D875" authorId="1">
      <text>
        <r>
          <rPr>
            <b/>
            <sz val="8"/>
            <color indexed="8"/>
            <rFont val="Tahoma"/>
            <family val="2"/>
          </rPr>
          <t xml:space="preserve">ChangK:
</t>
        </r>
        <r>
          <rPr>
            <sz val="8"/>
            <color indexed="8"/>
            <rFont val="Tahoma"/>
            <family val="2"/>
          </rPr>
          <t>Change from "T" to "E" by the editor so that it is consistent with other comments.</t>
        </r>
      </text>
    </comment>
    <comment ref="H877" authorId="1">
      <text>
        <r>
          <rPr>
            <b/>
            <sz val="8"/>
            <color indexed="8"/>
            <rFont val="Tahoma"/>
            <family val="2"/>
          </rPr>
          <t xml:space="preserve">ChangK:
</t>
        </r>
        <r>
          <rPr>
            <sz val="8"/>
            <color indexed="8"/>
            <rFont val="Tahoma"/>
            <family val="2"/>
          </rPr>
          <t>Should be page 24.</t>
        </r>
      </text>
    </comment>
    <comment ref="H878" authorId="1">
      <text>
        <r>
          <rPr>
            <b/>
            <sz val="8"/>
            <color indexed="8"/>
            <rFont val="Tahoma"/>
            <family val="2"/>
          </rPr>
          <t xml:space="preserve">ChangK:
</t>
        </r>
        <r>
          <rPr>
            <sz val="8"/>
            <color indexed="8"/>
            <rFont val="Tahoma"/>
            <family val="2"/>
          </rPr>
          <t>Should be page 24.</t>
        </r>
      </text>
    </comment>
    <comment ref="G908" authorId="1">
      <text>
        <r>
          <rPr>
            <b/>
            <sz val="8"/>
            <color indexed="8"/>
            <rFont val="Tahoma"/>
            <family val="2"/>
          </rPr>
          <t xml:space="preserve">ChangK:
</t>
        </r>
        <r>
          <rPr>
            <sz val="8"/>
            <color indexed="8"/>
            <rFont val="Tahoma"/>
            <family val="2"/>
          </rPr>
          <t>Page number should be 25 instead of 33 that was put in by the commenter.</t>
        </r>
      </text>
    </comment>
    <comment ref="G909" authorId="1">
      <text>
        <r>
          <rPr>
            <b/>
            <sz val="8"/>
            <color indexed="8"/>
            <rFont val="Tahoma"/>
            <family val="2"/>
          </rPr>
          <t xml:space="preserve">ChangK:
</t>
        </r>
        <r>
          <rPr>
            <sz val="8"/>
            <color indexed="8"/>
            <rFont val="Tahoma"/>
            <family val="2"/>
          </rPr>
          <t>Page number should be 25 instead of 33 that was put in by the commenter.</t>
        </r>
      </text>
    </comment>
    <comment ref="N917" authorId="1">
      <text>
        <r>
          <rPr>
            <b/>
            <sz val="8"/>
            <color indexed="8"/>
            <rFont val="Tahoma"/>
            <family val="2"/>
          </rPr>
          <t xml:space="preserve">ChangK:
</t>
        </r>
        <r>
          <rPr>
            <sz val="8"/>
            <color indexed="8"/>
            <rFont val="Tahoma"/>
            <family val="2"/>
          </rPr>
          <t>PPDU format.</t>
        </r>
      </text>
    </comment>
    <comment ref="J926" authorId="1">
      <text>
        <r>
          <rPr>
            <b/>
            <sz val="8"/>
            <color indexed="8"/>
            <rFont val="Tahoma"/>
            <family val="2"/>
          </rPr>
          <t xml:space="preserve">ChangK:
</t>
        </r>
        <r>
          <rPr>
            <sz val="8"/>
            <color indexed="8"/>
            <rFont val="Tahoma"/>
            <family val="2"/>
          </rPr>
          <t>Basically the commenter wants the headings between subclause 6.3.3a and 6.3.2a to be consistent.</t>
        </r>
      </text>
    </comment>
    <comment ref="I939" authorId="1">
      <text>
        <r>
          <rPr>
            <b/>
            <sz val="8"/>
            <color indexed="8"/>
            <rFont val="Tahoma"/>
            <family val="2"/>
          </rPr>
          <t xml:space="preserve">ChangK:
</t>
        </r>
        <r>
          <rPr>
            <sz val="8"/>
            <color indexed="8"/>
            <rFont val="Tahoma"/>
            <family val="2"/>
          </rPr>
          <t>Page reference doesn't match the draft.</t>
        </r>
      </text>
    </comment>
    <comment ref="N1055" authorId="0">
      <text>
        <r>
          <rPr>
            <b/>
            <sz val="8"/>
            <rFont val="Tahoma"/>
            <family val="2"/>
          </rPr>
          <t>Chang, Kuor-Hsin:</t>
        </r>
        <r>
          <rPr>
            <sz val="8"/>
            <rFont val="Tahoma"/>
            <family val="2"/>
          </rPr>
          <t xml:space="preserve">
This comment was mis-categorized as "Generic PHY" but should be OFDM.</t>
        </r>
      </text>
    </comment>
    <comment ref="D1083" authorId="1">
      <text>
        <r>
          <rPr>
            <b/>
            <sz val="8"/>
            <color indexed="8"/>
            <rFont val="Tahoma"/>
            <family val="2"/>
          </rPr>
          <t xml:space="preserve">ChangK:
</t>
        </r>
        <r>
          <rPr>
            <sz val="8"/>
            <color indexed="8"/>
            <rFont val="Tahoma"/>
            <family val="2"/>
          </rPr>
          <t>Change from "T" to "E" by editors.</t>
        </r>
      </text>
    </comment>
    <comment ref="D1094" authorId="1">
      <text>
        <r>
          <rPr>
            <b/>
            <sz val="8"/>
            <color indexed="8"/>
            <rFont val="Tahoma"/>
            <family val="2"/>
          </rPr>
          <t xml:space="preserve">ChangK:
</t>
        </r>
        <r>
          <rPr>
            <sz val="8"/>
            <color indexed="8"/>
            <rFont val="Tahoma"/>
            <family val="2"/>
          </rPr>
          <t>Change from "T" to "E" by editors so that it is consistent with other comments.</t>
        </r>
      </text>
    </comment>
    <comment ref="I1108" authorId="1">
      <text>
        <r>
          <rPr>
            <b/>
            <sz val="8"/>
            <color indexed="8"/>
            <rFont val="Tahoma"/>
            <family val="2"/>
          </rPr>
          <t xml:space="preserve">ChangK:
</t>
        </r>
        <r>
          <rPr>
            <sz val="8"/>
            <color indexed="8"/>
            <rFont val="Tahoma"/>
            <family val="2"/>
          </rPr>
          <t>He is correct. Require some re-write. More editorial</t>
        </r>
      </text>
    </comment>
    <comment ref="D1176" authorId="1">
      <text>
        <r>
          <rPr>
            <b/>
            <sz val="8"/>
            <color indexed="8"/>
            <rFont val="Tahoma"/>
            <family val="2"/>
          </rPr>
          <t xml:space="preserve">ChangK:
</t>
        </r>
        <r>
          <rPr>
            <sz val="8"/>
            <color indexed="8"/>
            <rFont val="Tahoma"/>
            <family val="2"/>
          </rPr>
          <t>Change from "E" to "T" by editor.</t>
        </r>
      </text>
    </comment>
    <comment ref="D1782" authorId="1">
      <text>
        <r>
          <rPr>
            <b/>
            <sz val="8"/>
            <color indexed="8"/>
            <rFont val="Tahoma"/>
            <family val="2"/>
          </rPr>
          <t xml:space="preserve">ChangK:
</t>
        </r>
        <r>
          <rPr>
            <sz val="8"/>
            <color indexed="8"/>
            <rFont val="Tahoma"/>
            <family val="2"/>
          </rPr>
          <t>Change from "E" to "T" by editors to be consistent with other comments</t>
        </r>
      </text>
    </comment>
  </commentList>
</comments>
</file>

<file path=xl/sharedStrings.xml><?xml version="1.0" encoding="utf-8"?>
<sst xmlns="http://schemas.openxmlformats.org/spreadsheetml/2006/main" count="28218" uniqueCount="3776">
  <si>
    <t>IEEE P802.15</t>
  </si>
  <si>
    <t>Wireless Personal Area Networks</t>
  </si>
  <si>
    <t>Project</t>
  </si>
  <si>
    <t>IEEE P802.15 Working Group for Wireless Personal Area Networks (WPANs)</t>
  </si>
  <si>
    <t>Title</t>
  </si>
  <si>
    <t>802.15.4g Letter Ballot LB51 Comments</t>
  </si>
  <si>
    <t>Date Submitted</t>
  </si>
  <si>
    <t>Source</t>
  </si>
  <si>
    <t>Clint Powell</t>
  </si>
  <si>
    <t>Voice: 480 586-8457</t>
  </si>
  <si>
    <t>SCE / Powell Wireless Commsulting</t>
  </si>
  <si>
    <t>1563 W Kaibab Dr, Chandler, AZ 85248, USA</t>
  </si>
  <si>
    <t>E-mail: cpowell@ieee.org</t>
  </si>
  <si>
    <t>Re:</t>
  </si>
  <si>
    <t>d1P802-15-4g_Draft_Standard</t>
  </si>
  <si>
    <t>Abstract</t>
  </si>
  <si>
    <t>802.15 TG4g Comments for Letter Ballot LB51</t>
  </si>
  <si>
    <t>Purpose</t>
  </si>
  <si>
    <t>Comments received for LB51</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</si>
  <si>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</si>
  <si>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</si>
  <si>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</si>
  <si>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</si>
  <si>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t>
  </si>
  <si>
    <t>Name</t>
  </si>
  <si>
    <t>Affiliation</t>
  </si>
  <si>
    <t>Category</t>
  </si>
  <si>
    <t>Clause</t>
  </si>
  <si>
    <t>Sub-clause</t>
  </si>
  <si>
    <t>Page</t>
  </si>
  <si>
    <t>Line #</t>
  </si>
  <si>
    <t>Comment</t>
  </si>
  <si>
    <t>Proposed Change</t>
  </si>
  <si>
    <t>Proposed Resolution</t>
  </si>
  <si>
    <t>A / AP / R / Z</t>
  </si>
  <si>
    <t>Resolution
Accept Date</t>
  </si>
  <si>
    <t>Group</t>
  </si>
  <si>
    <t>Must Be Satisfied?
(enter Yes or No)</t>
  </si>
  <si>
    <t>Resolution
Assignment</t>
  </si>
  <si>
    <t>Resolution sent to
commenter (date)</t>
  </si>
  <si>
    <t>Commenter agreed?
Y/N</t>
  </si>
  <si>
    <t>for
Editorial
Stats</t>
  </si>
  <si>
    <t>Resolution
Due Date</t>
  </si>
  <si>
    <t>James Gilb</t>
  </si>
  <si>
    <t>SiBEAM</t>
  </si>
  <si>
    <t>E</t>
  </si>
  <si>
    <t>When you create the next PDF, add in the bookmarks for subclause depth 4 and 5.</t>
  </si>
  <si>
    <t>Change as indicated, ask the WG TE for help if necessary.</t>
  </si>
  <si>
    <t>Accept.</t>
  </si>
  <si>
    <t>A</t>
  </si>
  <si>
    <t>Editorial</t>
  </si>
  <si>
    <t>Yes</t>
  </si>
  <si>
    <t>vii</t>
  </si>
  <si>
    <t>The TOC should have a title that says "Contents"</t>
  </si>
  <si>
    <t>Add the title</t>
  </si>
  <si>
    <t>various</t>
  </si>
  <si>
    <t>The formats for the TOC lines will need the tabs increased because the additional letters for an amendment make the numbers of the subclauses too long.</t>
  </si>
  <si>
    <t>Increase the tab stop distance, it is in the Reference pages as I recall.  Ask the WG TE if you need help.</t>
  </si>
  <si>
    <t>Ludwig Winkel</t>
  </si>
  <si>
    <t>Siemens AG</t>
  </si>
  <si>
    <t>T</t>
  </si>
  <si>
    <t>Normative references missing</t>
  </si>
  <si>
    <t>Include Normative references used in this Amendment, e.g. ANSI X3.66</t>
  </si>
  <si>
    <t>AP</t>
  </si>
  <si>
    <t>Benjamin Rolfe</t>
  </si>
  <si>
    <t>BCA</t>
  </si>
  <si>
    <t>Clause 3 missing.  Many new terms are introduced in this amendment so definitions need to be added for all new terms used in this amendment, or existing IEEE definitions should be used.</t>
  </si>
  <si>
    <t>Add appropriate definitions.</t>
  </si>
  <si>
    <t>Jeritt Kent</t>
  </si>
  <si>
    <t>ADI</t>
  </si>
  <si>
    <t>Section 3 is missing some 4g definitions</t>
  </si>
  <si>
    <t>Section 3 should include definitions of elements unique to 4g like SUN, HAN, and NAN, for example</t>
  </si>
  <si>
    <t>No</t>
  </si>
  <si>
    <t>No additional definitions for this amendment, but there are a lot of new terms.</t>
  </si>
  <si>
    <t>Include all necessary definitions for this amendment.</t>
  </si>
  <si>
    <t>Accept</t>
  </si>
  <si>
    <t>Michael Bahr</t>
  </si>
  <si>
    <t>There are no definitions for this amendment.</t>
  </si>
  <si>
    <t>Joachim W. Walewski</t>
  </si>
  <si>
    <t>N/A</t>
  </si>
  <si>
    <t>Clause 3 (definitions is missing)</t>
  </si>
  <si>
    <t>Provide Clause 3</t>
  </si>
  <si>
    <t>Monique Brown</t>
  </si>
  <si>
    <t>M.B. Brown Consulting</t>
  </si>
  <si>
    <t>It would be useful to see an official definition of "PHY mode."</t>
  </si>
  <si>
    <t>Add a definition of "PHY mode" to the definitions clause.</t>
  </si>
  <si>
    <t>wp</t>
  </si>
  <si>
    <t>rolfe</t>
  </si>
  <si>
    <t>Redundant Acronyms: Some acronyms in this clause are not used in the text, and others are repeated from the base standard. There are probably some missing, too.</t>
  </si>
  <si>
    <t>Complete clause.</t>
  </si>
  <si>
    <t>AFA defined but not used</t>
  </si>
  <si>
    <t>Delete</t>
  </si>
  <si>
    <t>CBD defined and not used</t>
  </si>
  <si>
    <t>CP not used</t>
  </si>
  <si>
    <t>Larry Taylor</t>
  </si>
  <si>
    <t>DTC (UK) &amp; SSN</t>
  </si>
  <si>
    <t>There are no references to AFA in the remainder of the document</t>
  </si>
  <si>
    <t>Delete Acronym AFA</t>
  </si>
  <si>
    <t xml:space="preserve"> AFA is shown here but not anywhere else in the text. Same goes for CBD, CM, CP, FCF, MSK, NF, NME and SOI.</t>
  </si>
  <si>
    <t>Remove unused acronyms from Clause 4.</t>
  </si>
  <si>
    <t>There are no references to CBD in the remainder of the document</t>
  </si>
  <si>
    <t>Delete Acronym CBD</t>
  </si>
  <si>
    <t>The definition of CBI shown here conflicts with the one given in 7.5.1.2a. Decide whether CBI should stand for "coexistence beacon interval" or "coex-beacon interval."</t>
  </si>
  <si>
    <t>Make text consistent.</t>
  </si>
  <si>
    <t>The definition of CBO shown here conflicts with the one given in 7.5.1.2a. Decide whether CBO should stand for "coexistence beacon order" or "coex-beacon order."</t>
  </si>
  <si>
    <t>The definition of CBSN shown here conflicts with the one given in 7.5.1.2a. Decide whether CBSN should stand for "coexistence beacon sequence number" or "coex-beacon sequence number."</t>
  </si>
  <si>
    <t>EGTS-DCH is a MAC mechanism. Out of scope for this task group.</t>
  </si>
  <si>
    <t>Delete abbreviation EGTS-DCH.</t>
  </si>
  <si>
    <t>Wun-Cheol Jeong</t>
  </si>
  <si>
    <t>ETRI</t>
  </si>
  <si>
    <t>EGTS-DCH is incorrect termilogy.</t>
  </si>
  <si>
    <t>Change it to 
DSME-DCH  distributed synchronous multi-channel extention distributed channel hopping</t>
  </si>
  <si>
    <t>"Fast Fourier Transform" is incorrectly capitalized.</t>
  </si>
  <si>
    <t>Should be "fast Fourier transform", unless of course Baron Jean Baptiste Josephf Fourier was collaborating with Mr. Fast and Ms. Transform in developing the method.</t>
  </si>
  <si>
    <t>R. T. Moorti</t>
  </si>
  <si>
    <t>Broadcom Corp</t>
  </si>
  <si>
    <t>Acronym for Multiplexed Direct Sequence Spread Spectrum is incorrect</t>
  </si>
  <si>
    <t>Change "MDSS" to "MDSSS"</t>
  </si>
  <si>
    <t>"multi-PHY mode" should be spelled out as "multi-physical layer mode"</t>
  </si>
  <si>
    <t>Change as indicated</t>
  </si>
  <si>
    <t xml:space="preserve">Accept. </t>
  </si>
  <si>
    <t>Daniel Popa</t>
  </si>
  <si>
    <t>Itron Inc.</t>
  </si>
  <si>
    <t>The acronym NRNSC stands for "non-recursive and non-systematic convolutional coding " and not for "non-recursive non-systematic convolutional".</t>
  </si>
  <si>
    <t>Replace "non-recursive non-systematic convolutional" with "non-recursive and non-systematic convolutional coding ".</t>
  </si>
  <si>
    <t>Khanh Tuan Le</t>
  </si>
  <si>
    <t>Texas Instruments, Inc.</t>
  </si>
  <si>
    <t>4</t>
  </si>
  <si>
    <t>37</t>
  </si>
  <si>
    <t>Use multi-rate and multi-regional orthogonal frequency division multiplexing (MR-OFDM) to be consistent with the other SUN terminology.</t>
  </si>
  <si>
    <t>Srinath Hosur</t>
  </si>
  <si>
    <t>Texas Instruments</t>
  </si>
  <si>
    <t>Sverre Brubæk</t>
  </si>
  <si>
    <t>Tim Schmidl</t>
  </si>
  <si>
    <t xml:space="preserve">The acronym RSC stands for "recursive and systematic convolutional coding " and not for "recursive systematic convolutional". </t>
  </si>
  <si>
    <t>Replace "recursive systematic convolutional" with "recursive and systematic convolutional coding ".</t>
  </si>
  <si>
    <t>TPC stands for "turbo product code," not transmit power control.</t>
  </si>
  <si>
    <t>Correct it.</t>
  </si>
  <si>
    <t>TSCH is a MAC mechanism. Out of scope for this task group.</t>
  </si>
  <si>
    <t>Delete abbreviation TSCH</t>
  </si>
  <si>
    <t>The acronym definition is incorrect. According to the TG4e draft, TSCH stands for "time slotted channel hopping."</t>
  </si>
  <si>
    <t>Correct the acronym definition.</t>
  </si>
  <si>
    <t>No list of symbols used in the text body</t>
  </si>
  <si>
    <t>provide list of symbols</t>
  </si>
  <si>
    <t>No need to capitalize the words "fast" and "transform."</t>
  </si>
  <si>
    <t>Change to "fast" Fourier "transform."</t>
  </si>
  <si>
    <t>Cristina Seibert</t>
  </si>
  <si>
    <t>Silver Spring Networks</t>
  </si>
  <si>
    <t>The text on General description in clause 5 requires further clarification, e.g. it should be consistent with Clause 6 and appropriately describe the SUN PHYs</t>
  </si>
  <si>
    <t>Clarify and fix section</t>
  </si>
  <si>
    <t>Emmanuel Monnerie</t>
  </si>
  <si>
    <t>Landis+Gyr</t>
  </si>
  <si>
    <t>The 802.15.4g amendment should start before this clause. For instance the introduction (page iii) should be updated to introduce the newSUN PHYs.  It should also introduce the SUN device, as defined in 5.1a</t>
  </si>
  <si>
    <t>NO</t>
  </si>
  <si>
    <t>I think it clear by now that 802.15.4 is not going away any time soon and will continue to be amended on a regular basis.  With that in mind, replace the list of data rates and frequencies as dashed list items with separate lists or tables.</t>
  </si>
  <si>
    <t>For example, delete "Over-the-air data rates of 851 kb/s, 400 kb/s, 250 kb/s, 200 kb/s, 150 kb/s, 100 kb/s, 50kb/s, 40 kb/s,
and 20 kb/s, 10 kb/s, and 5 kb/s
— Over-the-air data rates for MR-O-QPSK PHY of 31.25–500 kb/s or 15.625/62.5 kb/s (band
dependent)" and replace with a table that has the data rate ranges and the subclause cross reference.   Or, just put in a range of data rates, "5 kb/s up to 500 kb/s"  Likewise, simply have an itemized or dashed list for the frequency bands supported or put in a table, again with the bands and the subclauses for which they apply.</t>
  </si>
  <si>
    <t xml:space="preserve"> </t>
  </si>
  <si>
    <t>There must be a differentiation between NAN (Neighborhood Area Network) and PAN (Personal Area Networks).</t>
  </si>
  <si>
    <t>Add a definition of NAN and explain that the standard was originally developped for PAN and was extended to NAN.</t>
  </si>
  <si>
    <t>Ruben Salazar</t>
  </si>
  <si>
    <t>G</t>
  </si>
  <si>
    <t>Shouln't the standard include only elements of a mandatory profile/set? Only 50kbps seems to be the new mandatory speed all the rest is for information purposes only.</t>
  </si>
  <si>
    <t>Remove all speeds that are not mandatory from this list. Leave only 50kbps</t>
  </si>
  <si>
    <t>David Cypher</t>
  </si>
  <si>
    <t>NIST</t>
  </si>
  <si>
    <t>The additions marked by the underscore do not include all of the new data rates (see Table 75f and Table 75p for example).  What is the intent to add all of the data rates or remove the data rates that are not listed here?  Or as the next bullet item indicates that the data rates are dependant on the coding used.</t>
  </si>
  <si>
    <t>Delete this bullet item, since it can no longer include all of the data rates.</t>
  </si>
  <si>
    <t>The list of data rate is getting too long. It must be split for better readability. Each data rate listed should be accompanied by the corresponding PHY (eg: MR-FSK data rates, OFDM data rates, etc…)</t>
  </si>
  <si>
    <t>The list is missing some of the OFDM data rates</t>
  </si>
  <si>
    <t>add 300kbps, 600kbps and 800kbps or add a reference to the OFDM data rate table (6.12b.1) for better readability</t>
  </si>
  <si>
    <t>YES</t>
  </si>
  <si>
    <t>Awkward text and incomplete. Covers only part of the SUN PHYs.</t>
  </si>
  <si>
    <t xml:space="preserve">Combine first two bullet points and cover OFDM data rates also, or treat like last bullet point "and multiple SUN data rates as described in 6.12a/b/c". </t>
  </si>
  <si>
    <t>If you decide to reject the previous comment, since this is the first occurrence of MR-O-QPSK, spell it out</t>
  </si>
  <si>
    <t>Spell out first occurrence of acronym</t>
  </si>
  <si>
    <t>Michael Schmidt</t>
  </si>
  <si>
    <t>Atmel</t>
  </si>
  <si>
    <t>5.1</t>
  </si>
  <si>
    <t>12</t>
  </si>
  <si>
    <t>Why are the data rates for the MR-O-QPSK separately specified?</t>
  </si>
  <si>
    <t>List all new data rates.</t>
  </si>
  <si>
    <t>no</t>
  </si>
  <si>
    <t>Define MR-O-QPSK the first time it is used.</t>
  </si>
  <si>
    <t>John Buffington</t>
  </si>
  <si>
    <t>Shouldn't mesh topologies be listed?</t>
  </si>
  <si>
    <t>Star, mesh, or peer-to-peer operation</t>
  </si>
  <si>
    <t>Shouldn't battery based devices be referenced?</t>
  </si>
  <si>
    <t>Low power consumption, Mains or Battery based.</t>
  </si>
  <si>
    <t>Dietmar Eggert</t>
  </si>
  <si>
    <t>References to SUN PHY channels are not described in .6.12a, 6.12b, and 6.12c</t>
  </si>
  <si>
    <t>place a correct reference here.</t>
  </si>
  <si>
    <t>yes</t>
  </si>
  <si>
    <t>Spell out SUN, since it is the first time it is used. Also, it will not be necessary to spell it out in lines 35 and 44.</t>
  </si>
  <si>
    <t>Change to say the following: "…the smart utility network (SUN) PHY channels…" Remove the acronym definition from page 5, lines 35 and 44.</t>
  </si>
  <si>
    <t>Chris Calvert</t>
  </si>
  <si>
    <t>The 802.15.4-2006 document states "This standard is backward-compatible to the 2003 edition; in other words, devices conforming to this standard are capable of joining and functioning in a PAN composed of devices conforming to IEEE Std 802.15.4-2003.". The SUN device might not be backward compatible with legacy PHY so this text must be amended.</t>
  </si>
  <si>
    <t>Modify the text  as follow: "This standard, except for the 802.15.4g amendement, is backward-compatible to the 2003 edition; in other words, devices conforming to this standard (without the 802.15.4g amendment) are capable of joining and functioning in a PAN composed of devices conforming to IEEE Std 802.15.4-2003.  802.15.4g devices are not required to be backward-compatible with previous versions of the standard."</t>
  </si>
  <si>
    <t>This is a mess of strikethrough and additions.</t>
  </si>
  <si>
    <t>Replace with "In addition, the following optional PHYs are defined: 1. PHY 1, 2. PHY 2, ..." as an itemized list.  It makes it easier to add new ones as they are created.</t>
  </si>
  <si>
    <t>Document says: "five optional PHYs are specified"</t>
  </si>
  <si>
    <t>Since one of the SUN PHY is mandatory it should not be called optional. It should say: "five new PHY's are specified among which one mandatory PHY for implementations within the family of SUN devices" or similar wording.</t>
  </si>
  <si>
    <t>Too many PHY types</t>
  </si>
  <si>
    <t>Keep only the most flexible PHY modulation and remove the other two.  Alternatively, make one PHY modulation mandatory for all frequency bands and make the others optional (or remove)</t>
  </si>
  <si>
    <t>Modulation</t>
  </si>
  <si>
    <t>Awkward text.</t>
  </si>
  <si>
    <t>Instead of altering UWB paragraph, add another "in addition" paragraph to cover SUN PHYs.</t>
  </si>
  <si>
    <t>"MR-OQPSK PHY" not defined.</t>
  </si>
  <si>
    <t>Use "MR-O-QPSK PHY". Be consistent with all PHY names throughout the document.</t>
  </si>
  <si>
    <t>5.1a</t>
  </si>
  <si>
    <t>Why is the ammendment being called out?  When this ammendment gets "rolled" into the baseline, there is no concept of P802.15.4g.</t>
  </si>
  <si>
    <t>Remove any and all text to P802.15.4g</t>
  </si>
  <si>
    <t>Accept in Principle.
Editors to amend text throughout.</t>
  </si>
  <si>
    <t>This is the first use of SUN, so spell it out. Actually, there is one in 5.1, SUN channels, which should be spelled out as well.  However, this is the first time it is really described adequately, so here would be a good place to spell it out.</t>
  </si>
  <si>
    <t>Spell out the acronym.</t>
  </si>
  <si>
    <t>There is nothing like "P802.15.4g devices".
15.4g is just an ammendement to 15.4, not a stand-alone standard</t>
  </si>
  <si>
    <t>Check, whether ther is a PIB that allows the identification as a "SUN"
device. Change the text to something like "P802.15.4-compliant device, which can be identified by the PIB variable &lt;&gt; set to TRUE"</t>
  </si>
  <si>
    <t>"regulations, in"  I don't think this clause should be set off with a comma as it is necessary to the statement.</t>
  </si>
  <si>
    <t>Delete the comma</t>
  </si>
  <si>
    <t>This entire paragraph contains dated statistics.</t>
  </si>
  <si>
    <t>Delete entire paragraph</t>
  </si>
  <si>
    <t>gilb</t>
  </si>
  <si>
    <t>What is a false modern smart grid? "A true modern smart grid" is a marketing term and has temporal validity only. Both do not belong into a standard. And what is a smart grid and its relation to SUNs?</t>
  </si>
  <si>
    <t>Change "A true modern smart grid" into "A wireless utility network"</t>
  </si>
  <si>
    <t>Change "A true modern smart grid" into "A smart utility network"</t>
  </si>
  <si>
    <t>Ed Callaway</t>
  </si>
  <si>
    <t>Sensus</t>
  </si>
  <si>
    <t>"internet" should be capitalized.</t>
  </si>
  <si>
    <t>Make it so.</t>
  </si>
  <si>
    <t>"in the US alone" is only valid today</t>
  </si>
  <si>
    <t>Add a year to the statement (e.g., "in 2010 in the US alone"), hopefully the standard will last more than a few years, at which point this statement would be out of date.</t>
  </si>
  <si>
    <t>Numbers for substations, endpoints, etc., that are currently in the US will not stand the test of time / location.  This sentence will offer little information many years from now and/or in countries other than the US</t>
  </si>
  <si>
    <t>Remove "To put this in perspective …" sentence</t>
  </si>
  <si>
    <t>Rene Struik</t>
  </si>
  <si>
    <t>Independent</t>
  </si>
  <si>
    <r>
      <t xml:space="preserve">5.1, p. 5, l. 9-30: According to the PAR, supported data rates should be in the interval 40-1000kbps, thus ruling out the very low data rates of 10kbps and 5 kbps. </t>
    </r>
    <r>
      <rPr>
        <b/>
        <sz val="10"/>
        <rFont val="Arial"/>
        <family val="2"/>
      </rPr>
      <t xml:space="preserve">Suggested remedy: </t>
    </r>
    <r>
      <rPr>
        <sz val="10"/>
        <rFont val="Arial"/>
        <family val="2"/>
      </rPr>
      <t>Current draft should be aligned with scope of the PAR.</t>
    </r>
  </si>
  <si>
    <t>Suggested remedy: Current draft should be aligned with scope of the PAR.</t>
  </si>
  <si>
    <t>Reject.
Current draft is aligned with the PAR.</t>
  </si>
  <si>
    <t>R</t>
  </si>
  <si>
    <t>Data Rate</t>
  </si>
  <si>
    <t>5.1, p. 5, l. 9-11: With very low data rates (such as 5-10kbps), it seems that channel conditions may change considerably during the transition of a single frame or between sending a frame and receiving a corresponding ACK frame. The impact of fluctuating channel characteristics on robustness of such low-rate PHYs is unclear to me. Suggested remedy: Please explain.</t>
  </si>
  <si>
    <t>Suggested remedy: Please explain.</t>
  </si>
  <si>
    <t>41-54</t>
  </si>
  <si>
    <t>This clause describes a specific application space without normative text.</t>
  </si>
  <si>
    <t>Move clause into informative annex.</t>
  </si>
  <si>
    <t>This clause describes a specific application space, but this should not be part of the normative text.</t>
  </si>
  <si>
    <t>46-49</t>
  </si>
  <si>
    <t>5.1a, p. 5, l. 46-49: The assumption that SUN devices operate using maximum power available under applicable regulations seems to suggest that SUN devices will be mains-powered. This precludes lots of applications (e.g., gas meter), imposes topological constraints (e.g., hard to attach a device to a shed without first running a wire or adding a huge battery), etc. This may hamper wide-scale deployment, since limiting flexibility of placement of devices, heightening risk of physical attacks on the device or their power supply, and possibly leading to ownership of device location questions (thereby, favoring existing suppliers in the eco-system and hampering entry of new parties who could provide particular services). Overall, this may lead to unnecessary limiting flexible business models for operations of devices and less bottom-up deployment of these networks than would be desirable to foster competition, limit impact of local network outages, etc. Moreover, this may lead to far less economical savings of going wireless, since installation cost can be expected to be dominated by wiring the power supply now. Moreover, the communication behavior contemplated may also be useful for industrial process control applications (think: oil refineries, pipelines, mine shafts), which may not benefit from a power hungry design philosophy, which seems to be a consequence of the powers of today, rather than the needed shake-up of powers for tomorrow. Suggested remedy: Careful considerations should be given towards minimizing energy consumption and peak power consumption, so as to allow flexible, low-cost installation, configuration, and operations, while allowing decentralization and partitioning of ownership of devices within a single network or between various networks.</t>
  </si>
  <si>
    <t>Suggested remedy: Careful considerations should be given towards minimizing energy consumption and peak power consumption, so as to allow flexible, low-cost installation, configuration, and operations, while allowing decentralization and partitioning of ownership of devices within a single network or between various networks.</t>
  </si>
  <si>
    <t>Radio Specification</t>
  </si>
  <si>
    <t>48-49</t>
  </si>
  <si>
    <t>Why should SUNs be part of a standard for wireless personal area networks, if "SUN installations are also required to
cover geographically widespread communications to a large number of outdoor devices." One of the main objectives of a LR-WPAN (15.4) is short-range communications, not long-range communciations.</t>
  </si>
  <si>
    <t>Find a really good justification or you need to rethink the classification of SUNs into 15.4 WPANs</t>
  </si>
  <si>
    <t>9 to 10</t>
  </si>
  <si>
    <t>Why list so many data rates?</t>
  </si>
  <si>
    <t>Over-the-air data rates of 5kb/s to 851kb/s.</t>
  </si>
  <si>
    <t>Bain</t>
  </si>
  <si>
    <t>Fearn Consulting</t>
  </si>
  <si>
    <t>This subclause is very much informative and should not be part of clause 5 (or any other normative clause).</t>
  </si>
  <si>
    <t>Move this to an informative annex, delete it, or replace it with more appropriate text</t>
  </si>
  <si>
    <t>5.2a</t>
  </si>
  <si>
    <t>"draft standard" will need to be replaced. This phrase occurs multiple places in the draft.</t>
  </si>
  <si>
    <t xml:space="preserve">Replace with "amendment". </t>
  </si>
  <si>
    <t>Device classes are introduced in this section but not used in the rest of the document. Also, is the intention the branding of SUN devices as to their compliance with such classes - if so, it seems the mapping to mandatory modes is unclear. Furthermore, the supported frequency band needs also be taken into account.</t>
  </si>
  <si>
    <t xml:space="preserve">Clarify intention. </t>
  </si>
  <si>
    <t>CSM</t>
  </si>
  <si>
    <t>wilbur</t>
  </si>
  <si>
    <t>Jeffrey King</t>
  </si>
  <si>
    <t>Elster Solutions</t>
  </si>
  <si>
    <t xml:space="preserve">Lines 6-25. The device class information adds no real value to the PHYs that are added as part of 802.15.4g. Devices classes are mentioned, but there is nothing else in 4g or 4e to describe the importance or significance of device classes. </t>
  </si>
  <si>
    <t>Delete clause 5.2a</t>
  </si>
  <si>
    <t>Matt Boytim</t>
  </si>
  <si>
    <t>There seems to be no further mention of Device Classes in the draft.</t>
  </si>
  <si>
    <t>Either remove or complete?</t>
  </si>
  <si>
    <t xml:space="preserve">Use of "draft" in body text is not appropriate.  The text stated here is the text to be included in the "rollup". </t>
  </si>
  <si>
    <t>Delete the word, draft</t>
  </si>
  <si>
    <t>Why would you say "draft"?</t>
  </si>
  <si>
    <t>Remove word "draft". (And on page 16 line 33, and page 24 line 49.)</t>
  </si>
  <si>
    <t>"unique" doesn't seem right in this context.</t>
  </si>
  <si>
    <t>Change "unique" to "distinct".</t>
  </si>
  <si>
    <t>Get rid of the wording "this draft standard."</t>
  </si>
  <si>
    <t>Change as follows: "…possible, three unique device classes _are defined_ to provide…"</t>
  </si>
  <si>
    <t>Clarify if the volume of data defining the classes includes routing data or only data originated from the node itself.</t>
  </si>
  <si>
    <t>Add clarification sentence: either "..including routing traffic through the node…" or "…excluding routing traffic through the node…"</t>
  </si>
  <si>
    <t>Change "unique" to "specific".</t>
  </si>
  <si>
    <t>Roberto Aiello</t>
  </si>
  <si>
    <t>Itron</t>
  </si>
  <si>
    <t xml:space="preserve">It is not clear what the reason to define device classes is and what the consequence of it is on standard devices.  </t>
  </si>
  <si>
    <t>Either explain what the consequence to standard devices is, or remove the paragraph or move I to some informative section.</t>
  </si>
  <si>
    <t>Using "… a class of devices …" as the definition for a device class is circular</t>
  </si>
  <si>
    <t>Clean up language.  E.g., "Device Class A consists of devices which can support X kilobits of data traffic over any continuous 24-hour interval</t>
  </si>
  <si>
    <t>Not clear what parameter average is given over</t>
  </si>
  <si>
    <t>Not clear how much information is in one "symbol"</t>
  </si>
  <si>
    <t>"Symbols" should not be capitalized.</t>
  </si>
  <si>
    <t>"Symbols" should be lower case.</t>
  </si>
  <si>
    <t>Lower case "Symbols"</t>
  </si>
  <si>
    <t>The word "symbols" should be in lower case.</t>
  </si>
  <si>
    <t>5.2b</t>
  </si>
  <si>
    <t>Lines 26-34. MPM management is not well defined. Is the CSM the same for a given band regardless of the PHY mode implemented by the device? In other words does a device that implements only the MR-O-QPSK PHY have to support the FSK PHY mode for common signaling? Common signaling with a frequency hopping system (where frequency hopping is required to meet regulatory requirements) has not been adequately addressed.</t>
  </si>
  <si>
    <t>Work is required to define the CSM mode for each frequency band. Also need to define how the CSM works if it is FSK and requires frequency hopping communications to meet regulatory requirements.</t>
  </si>
  <si>
    <t>sum</t>
  </si>
  <si>
    <t>P802.15.4g cannot be referenced, because it will disappear in a consolidated version.</t>
  </si>
  <si>
    <t>Replace with a reference/term e.g. phySUNcapable. See also 4e Annex M as an example of naming a technology.</t>
  </si>
  <si>
    <t>P802.15.4g cannot be referenced, because it will disappear ofter roll-in.</t>
  </si>
  <si>
    <t>replace with correct reference/term.</t>
  </si>
  <si>
    <t xml:space="preserve"> Once the amendment will be merged with the other documents, the definition of the 802.15.4g-compliant device will become blurry. The text in this clause should define clearly the "802.15.4g-compliant device". For instance it could list the clauses that must be met by a 802.15.4g-compliant device.</t>
  </si>
  <si>
    <t>List the clauses that must be met by a 802.15.4g-compliant device.</t>
  </si>
  <si>
    <t xml:space="preserve">Replace first sentence to better introduce the concept </t>
  </si>
  <si>
    <t>Replace first sentence with "A P802.15.4g-compliant device may implement one or more different PHYs. Given that three PHYs are defined in the amendment it is possible that multiple different SUN PHYs may be operating in the same area in the same frequency band".</t>
  </si>
  <si>
    <t>"shall implement" should be in the intro to clause 6, not in clause 5.</t>
  </si>
  <si>
    <t>Move normative text to clause 6.</t>
  </si>
  <si>
    <t>The text "shall implement at least one of the following PHY mode" is misleading. The CSM PHY mode is defined in 6.1a, table 6a as a (G)FSK PHY, 50kbps. The clause 7.5.8a specifies the CSM mode as being mandatory.</t>
  </si>
  <si>
    <t>The text should say "shall implement at least the MR-FSK and optionally the OFDM PHY and/or the MR-O-QPSK PHY."</t>
  </si>
  <si>
    <t>Accept in Principle.
See resolution for comment 61.</t>
  </si>
  <si>
    <t>"shall at least implement one" is not correct.</t>
  </si>
  <si>
    <t>It should read, "shall implement at least one"</t>
  </si>
  <si>
    <t>"P802.15.4g", Make this a variable so that when you get closer to publication you can change all occurrences to "IEEE Std 802.15.4g-2011".  This will make your life easier when you need to make the change.</t>
  </si>
  <si>
    <t>No, but you will be sorry if you ignore me.</t>
  </si>
  <si>
    <t>The content between Page 6, line 29 and Page 12 does not contain the term SHALL. Does that mean that there is only informative text? (Ignoring this text in a product does not prevent compliance?)</t>
  </si>
  <si>
    <t>Consider to exchange the terms "is/are/etc." as expressions of facts to a requirements using the term SHALL, or move the content to an informative annex.</t>
  </si>
  <si>
    <t>There is no such thing as an P802.15.4g compliant device. IEEE P802.15.4g is supposed to be an amendment to IEEE 802.15.4, so it is an IEEE 802.15.4 compliant device. If you want to distinguish a device that implements the functionality of this amendment from IEEE 802.15.4 devices that don't, you either have to define a specific term for it or to reference a PIB variable, that determines whether this device defines and uses this functionality.</t>
  </si>
  <si>
    <t>Define the PIB attribute and change text to: "A device with phySUNcapable set to true shall at least …". See also 4e Annex M as an example of naming a technology.</t>
  </si>
  <si>
    <t>brown</t>
  </si>
  <si>
    <t>Rearrange wording.</t>
  </si>
  <si>
    <t>Change "… shall at least implement one ..." to "… shall implement at least one ...".</t>
  </si>
  <si>
    <t>Define the PIB attribute and change text to: "A device with phySUNcapable set to true shall at least …"</t>
  </si>
  <si>
    <t xml:space="preserve">Document does not say anything about the FSK mandatory mode. </t>
  </si>
  <si>
    <t>Unless this is said somewhere else, there must be a sentence about interoperability through a common PHY mode which then is mandatory to all 802.15.4g SUN devices.</t>
  </si>
  <si>
    <t>Bad grammar -- misplaced modifier</t>
  </si>
  <si>
    <t>"shall at least implement one" should be "shall implement at least one"</t>
  </si>
  <si>
    <t>Need one mandatory PHY / modulation mode preferably across all regulatory classes (but certainly one _mandatory_ mode for each regulatory class) in order to be a usable standard</t>
  </si>
  <si>
    <t>Change "at least implement [sic] one of the following PHY modes" to "implement the XYZ PHY" and remove MPM</t>
  </si>
  <si>
    <t>Change text as follows: "due to _co-located_ networks _using_ different PHY modes, an MPM…"</t>
  </si>
  <si>
    <t>Shusaku Shimada</t>
  </si>
  <si>
    <t>Yokogawa Co.</t>
  </si>
  <si>
    <t xml:space="preserve">“For this purpose, the MPM management scheme facilitates the negotiation among potential coordinators with different PHY modes before starting respective networks, by employing a common communication bridge known as the common signaling mode (CSM).” is suggesting one of many ways to achieve multiple PHY coordination functionality when any backhaul management services and mechanisms fulfilling the existing regulatory requirements for inter-system coexistence doesn't exist.  </t>
  </si>
  <si>
    <t xml:space="preserve">Proposed text; 
"For this purpose, the MPM management scheme should facilitates negotiation among potential coordinators with different PHY modes before starting respective networks, by employing a common communication bridge known as the common signaling mode (CSM), if any backhaul management services and mechanisms fulfilling the existing regulatory requirements for inter-system coexistence doesn't exist." </t>
  </si>
  <si>
    <t>The text says, "coordinators with different PHY modes before starting respective networks."</t>
  </si>
  <si>
    <t>Change to "coordinators before starting _their_ respective networks"</t>
  </si>
  <si>
    <t>The text says that the MPM management scheme facilitates negotiation among potential coordinators. It seems like this process is meant for "PAN coordinators," not just ordinary coordinators.</t>
  </si>
  <si>
    <t>Change text to "PAN coordinators."</t>
  </si>
  <si>
    <t>Clarify CSM is may be different in different bands due to available BW.</t>
  </si>
  <si>
    <t>add to last sentence "appropriate to the band being used."</t>
  </si>
  <si>
    <t>Some readers might associate the last sentence to be associated with the UWB PHY only.</t>
  </si>
  <si>
    <t>Chane the order so that the dedicated stands out. Perhaps make it a distinct paragraph.</t>
  </si>
  <si>
    <t>Charles Farlow</t>
  </si>
  <si>
    <t>Medtronic, Inc.</t>
  </si>
  <si>
    <t>5.4.1</t>
  </si>
  <si>
    <t>The list includes "400–430 MHz (Japan)" as being within the scope of this amendment, yet no other clause contains technical details supporting operation in this band (i.e., power level, channelization).  If the intent is to support 400-430 MHz, then we object to its inclusion because of coexistence concerns related to other allocations in Japan (within 400-430 MHz) such as Emergency Position-indicating Radiobeacons (EPIRB) and Medical Implant Communications Service (MICS).</t>
  </si>
  <si>
    <t>Remove "400-430 MHz (Japan)" from the list of supported bands in this sub-clause and (if applicable) elsewhere in the document.</t>
  </si>
  <si>
    <t>Channel Page</t>
  </si>
  <si>
    <t>49</t>
  </si>
  <si>
    <t>400-430 MHz (Japan) has been removed.</t>
  </si>
  <si>
    <t xml:space="preserve">Please remove "400-430 MHz (Japan)" from the list. 
</t>
  </si>
  <si>
    <t>These two bands (line 54 and line 1 next page) are next to each other</t>
  </si>
  <si>
    <t>Can put the bands together and add upperscript (1)</t>
  </si>
  <si>
    <t>6-24</t>
  </si>
  <si>
    <t>The classification in this clause depends on characteristics that are application specific and outside the scope of this standard. Furthermore, this classification is never used.</t>
  </si>
  <si>
    <t>Remove clause 5.2a</t>
  </si>
  <si>
    <t>14-24</t>
  </si>
  <si>
    <r>
      <t xml:space="preserve">5.2a, p. 6, l. 14-24: The classification given seems to assume stable operational traffic and does not seem to take into account sudden bursts of communications that may arise, e.g., due to failure recovery (i.e., after recovery from a partial network failure), device and network management (e.g., due to key updates or scheduling changes imposed by a system manager – such as with time-scheduled channel hopping (cf. TSCH with 802.15.4e)), frequent device enrolment and re-enrolment in bad channel conditions or during build-up of a network (which may result in considerable traffic and meta-traffic, depending on topology, device role model employed and underlying trust and network policy), etc. Moreover, the classification specifies 24-hour aggregate behavior, with disregard for fluctuations of peak rate over time (e.g., what if all Class A devices send burst traffic of 10 million symbols at once, with 24-hour frequency). Without considerations for fluctuations due to a-typical traffic, one may cause communications storms and cause a network to go down, with little hope of recovery [Denial of service attack scenario]. </t>
    </r>
    <r>
      <rPr>
        <b/>
        <sz val="10"/>
        <rFont val="Arial"/>
        <family val="2"/>
      </rPr>
      <t>Suggested remedy:</t>
    </r>
    <r>
      <rPr>
        <sz val="10"/>
        <rFont val="Arial"/>
        <family val="2"/>
      </rPr>
      <t xml:space="preserve"> The specification should provide clarity as to fluctuations in communication patterns and load over time and their impact on proper operation of the PHY under these circumstances. </t>
    </r>
  </si>
  <si>
    <t xml:space="preserve">Suggested remedy: The specification should provide clarity as to fluctuations in communication patterns and load over time and their impact on proper operation of the PHY under these circumstances. </t>
  </si>
  <si>
    <r>
      <t xml:space="preserve">5.2a, p. 6, l. 14-24: According to the PAR, the PHY should support connectivity to at least a thousand direct neighbours characteristic of dense urban deployment. It is implausible that a device class C would satisfy this requirement, if only due to, e..g., connectivity management requirements. </t>
    </r>
    <r>
      <rPr>
        <b/>
        <sz val="10"/>
        <rFont val="Arial"/>
        <family val="2"/>
      </rPr>
      <t xml:space="preserve">Suggested remedy: </t>
    </r>
    <r>
      <rPr>
        <sz val="10"/>
        <rFont val="Arial"/>
        <family val="2"/>
      </rPr>
      <t>Current classification of device types should be aligned with scope of PAR.</t>
    </r>
  </si>
  <si>
    <t>Suggested remedy: Current classification of device types should be aligned with scope of PAR.</t>
  </si>
  <si>
    <t>15, 19, 23</t>
  </si>
  <si>
    <t xml:space="preserve">How are the throughput numbers generated? The data rate and duty cycle assumptions if any are unclear. </t>
  </si>
  <si>
    <t>Clarify intention and use generally accepted parameters like data rates (in kbps) instead of daily throughput.</t>
  </si>
  <si>
    <t>Bob Mason</t>
  </si>
  <si>
    <t>26~34</t>
  </si>
  <si>
    <t>MPM management is not well defined. Is the CSM the same for a given band regardless of the PHY mode implemented by the device? In other words does a device that implements only the MR-O-QPSK PHY have to support the FSK PHY mode for common signaling? Common signaling with a frequency hopping system (where frequency hopping is required to meet regulatory requirements) has not been adequately addressed.</t>
  </si>
  <si>
    <t>David Hart</t>
  </si>
  <si>
    <t>Elster</t>
  </si>
  <si>
    <t>Jeff McCullough</t>
  </si>
  <si>
    <t>Rodney Hemminger</t>
  </si>
  <si>
    <t>Scott Weikel</t>
  </si>
  <si>
    <t>27-34</t>
  </si>
  <si>
    <t>This clause seems to be in the wrong place.</t>
  </si>
  <si>
    <t>Move the clause to a later place, for instance, after 5.5.5 or into 5.4.1</t>
  </si>
  <si>
    <t>28-33</t>
  </si>
  <si>
    <t>So one mandatory mode (mod. &amp; data rate) must be supported by all devices</t>
  </si>
  <si>
    <t>All devices must at least support the defined mandatory FSK mode and may optionally support any of the other modes.</t>
  </si>
  <si>
    <t>29-34</t>
  </si>
  <si>
    <r>
      <t xml:space="preserve">5.2b, p. 6, l. 29-34: Any two different PHYs introduced in this draft specification seem to be completely incompatible (i.e., do not allow for Tx/Rx behavior), thus necessitating introduction of an Esperanto PHY (common signaling mode (CSM)), so as to exchange information and try and mitigate interference. The role of the CSM seems to be limited to avoiding interference. This begs the question why all these PHYs are included into this specification, since they have nothing in common except a common “let’s try and play fair” routine. According to the PAR, TG4g defines *an* alternative PHY and *not* multiple alternate PHYs. </t>
    </r>
    <r>
      <rPr>
        <b/>
        <sz val="10"/>
        <rFont val="Arial"/>
        <family val="2"/>
      </rPr>
      <t>Suggested remedy:</t>
    </r>
    <r>
      <rPr>
        <sz val="10"/>
        <rFont val="Arial"/>
        <family val="2"/>
      </rPr>
      <t xml:space="preserve"> Current draft should be aligned with scope of the PAR.</t>
    </r>
  </si>
  <si>
    <t>Reject.
Nothing in PAR prohibits multiple PHYS</t>
  </si>
  <si>
    <r>
      <t xml:space="preserve">5.2b, p. 6, l. 29-34: it is unclear how the common signaling mode (CSM) operates and under which conditions – and with which authority (does one need to be a device with special status or device role?) – interference mitigation is realized. In particular, how is this determined, with which frequency, etc., and what are the assumptions on (implicit and not specified) network intelligence). How does one know this is impartial and, e.g., one device favoring a specific PHY is not just trying to push other PHYs away? </t>
    </r>
    <r>
      <rPr>
        <b/>
        <sz val="10"/>
        <rFont val="Arial"/>
        <family val="2"/>
      </rPr>
      <t xml:space="preserve">Suggested remedy: </t>
    </r>
    <r>
      <rPr>
        <sz val="10"/>
        <rFont val="Arial"/>
        <family val="2"/>
      </rPr>
      <t xml:space="preserve">Clarify underlying philosophy of how this arbitrage works, how it is triggered with parameter settings and how PHY constants and PIB parameters are set or re-defined. </t>
    </r>
  </si>
  <si>
    <t xml:space="preserve">Suggested remedy: Clarify underlying philosophy of how this arbitrage works, how it is triggered with parameter settings and how PHY constants and PIB parameters are set or re-defined. </t>
  </si>
  <si>
    <r>
      <t xml:space="preserve">5.2b, p. 6, l. 29-34: It is unclear how to set up or maintain a well-functioning network, where devices may have different PHYs. It seems this network partitions into monolithic (i.e., one PHY language) connected sub-graphs, with as only interaction between these sub-graphs the “lingua franca” common signaling mode. In practice, there does not seem to be a single network where one could operate in multi-lingual fashion, unless one builds devices that implement multiple PHYs at the same time (but this requires buffering and timing coordination issues, which may very well prevent this from working). </t>
    </r>
    <r>
      <rPr>
        <b/>
        <sz val="10"/>
        <rFont val="Arial"/>
        <family val="2"/>
      </rPr>
      <t xml:space="preserve">Suggested remedy: </t>
    </r>
    <r>
      <rPr>
        <sz val="10"/>
        <rFont val="Arial"/>
        <family val="2"/>
      </rPr>
      <t>Please explain carefully how this is supposed to work.</t>
    </r>
  </si>
  <si>
    <t>Suggested remedy: Please explain carefully how this is supposed to work.</t>
  </si>
  <si>
    <t>43-46</t>
  </si>
  <si>
    <r>
      <t>5.4.1, p. 6, l. 43-46: The draft specification seems to allow for dedicated use bands, whereas the PAR stipulates operation in any of the regionally available license-exempt bands.</t>
    </r>
    <r>
      <rPr>
        <b/>
        <sz val="10"/>
        <rFont val="Arial"/>
        <family val="2"/>
      </rPr>
      <t xml:space="preserve"> Suggested remedy:</t>
    </r>
    <r>
      <rPr>
        <sz val="10"/>
        <rFont val="Arial"/>
        <family val="2"/>
      </rPr>
      <t xml:space="preserve"> Current draft should be aligned with scope of the PAR.</t>
    </r>
  </si>
  <si>
    <t xml:space="preserve"> Suggested remedy: Current draft should be aligned with scope of the PAR.</t>
  </si>
  <si>
    <t>Reject.
Nothing in PAR prohibits licensed bands</t>
  </si>
  <si>
    <t>6~25</t>
  </si>
  <si>
    <t xml:space="preserve">The device class information adds no real value to the PHYs that are added as part of 802.15.4g. Devices classes are mentioned, but there is nothing else in 4g or 4e to describe the importance or significance of device classes. </t>
  </si>
  <si>
    <t>8 to 25</t>
  </si>
  <si>
    <t>The 4g Ammendment defines three class of devices and establishes quite strict boundaries on the expected volume of data  the devices within a class  will exchange, but fails in providing some references to state-of-art analyzing this issue.</t>
  </si>
  <si>
    <t xml:space="preserve">Provide reference to some published documents (or available via http) that describes the rationalities behind the per-class data volume boundaries or provide some annex with explanation on these values.  </t>
  </si>
  <si>
    <t>There is a “shall” in this subclause that is not appropriate</t>
  </si>
  <si>
    <t>Change the wording of the sentence to get rid of the “shall”</t>
  </si>
  <si>
    <t xml:space="preserve">What is the definition of symbols in this context? Note that symbol time is very different among the SUN PHYs, and even not defined for the MR-O-QPSK PHY.
</t>
  </si>
  <si>
    <t>A suggested metric is "packets" per node.</t>
  </si>
  <si>
    <t>5.4.1.4</t>
  </si>
  <si>
    <t xml:space="preserve">There are advantage comments for UWB and CSS </t>
  </si>
  <si>
    <t>Add a section that discusses the advantages of (G)FSK for WPAN</t>
  </si>
  <si>
    <t>The exact frequency limits of the 922 MHz band in Korea should be stated.</t>
  </si>
  <si>
    <t>917-923.5 MHz (if I remember correctly).</t>
  </si>
  <si>
    <t>Sang-Kyu Lim</t>
  </si>
  <si>
    <t>modify the radio frequency range</t>
  </si>
  <si>
    <t>922 MHz(Korea) -&gt; 917 - 923.5 MHz(Korea)</t>
  </si>
  <si>
    <t>Sangsung Choi</t>
  </si>
  <si>
    <t>State the limits as 917-923.5 MHz</t>
  </si>
  <si>
    <t xml:space="preserve">New rules of Japanese 950MHz Band will be officially in effect by July 2010.   </t>
  </si>
  <si>
    <t>"Add 950-958MHz(Japan)"</t>
  </si>
  <si>
    <t>Channel Allocation</t>
  </si>
  <si>
    <t>yasukawa</t>
  </si>
  <si>
    <t>List is missing some bands.</t>
  </si>
  <si>
    <t>Make consistent with table 1 in clause 6.</t>
  </si>
  <si>
    <t>Accept in Principle.
Don't add any new information. Instead, delete "The radio operates at one or more of the following unlicensed bands:
— 868–868.6 MHz (e.g., Europe)
— 902–928 MHz (e.g., North America)
— 2400–2483.5 MHz (worldwide)"</t>
  </si>
  <si>
    <t xml:space="preserve">Some frequency bands seem to be missing, for example 2.4GHz and white space </t>
  </si>
  <si>
    <t>Make the list of frequency bands consistent with the proposals</t>
  </si>
  <si>
    <t>The list is not consistent with 6.1.1. (TV White Space band missing)</t>
  </si>
  <si>
    <t>Match the list with the band defined in 6.1.1</t>
  </si>
  <si>
    <t>Brent Cain</t>
  </si>
  <si>
    <t>Itron,Inc.</t>
  </si>
  <si>
    <t>TV White Space should not be limited only to the OFDM modulation scheme. Should include the MR_FSK too.</t>
  </si>
  <si>
    <t>"In addition to the unlicensed bands specified, both the MR-FSK and OFDM radios may operate in TV white spaces."</t>
  </si>
  <si>
    <t>Resolved by comment 174
Line has been removed</t>
  </si>
  <si>
    <t>beecher</t>
  </si>
  <si>
    <t>Has the use of tv white space for this type of use been properly/thoroughly evaluated.</t>
  </si>
  <si>
    <t>"TV white spaces" is a broad term. What specific bands are being considered and are the regulations sufficiently known to ensure the specified PHY can be made compliant? Same comment applies to the last paragraph of subclause 5.4.1</t>
  </si>
  <si>
    <t>Provide list of applicable bands</t>
  </si>
  <si>
    <t>5</t>
  </si>
  <si>
    <t>The use of TV white spaces should not be restricted only to OFDM radios.</t>
  </si>
  <si>
    <t>Replace existing phrase with "In addition to the unlicensed bands specified, the ODFM and MR-FSK radios may also operate in TV white spaces".</t>
  </si>
  <si>
    <t>OFDM</t>
  </si>
  <si>
    <t>Hall, Robert</t>
  </si>
  <si>
    <t>RF Technologies</t>
  </si>
  <si>
    <t>The term "TV white spaces" is used repeatedly in the document. I can find no definition of the term in either the base IEEE802.15.4-2006 document or the proposed amendment</t>
  </si>
  <si>
    <t>Define the term in a meaningful, comprehensive manner</t>
  </si>
  <si>
    <t>"TV white space"?  This is a meaningless term.</t>
  </si>
  <si>
    <t>Define "TV white space" with a more precise definition, e.g., "the TV bands opened up under FCC rule x." or "in other bands allowed for this operation by regulatory authorities, e.g., x-y MHz under FCC NPRM y.z.v"</t>
  </si>
  <si>
    <t>Should there be a definition of the TV white space?</t>
  </si>
  <si>
    <t>There are specific rules to be followed wrt. coexistence and cognizance when operating in TV white space. These rules are not defined in this draft. In fact, they would contradict the work of all the other task groups and working groups of IEEE 802 that deal with TV white space. Operation in the TV white space bands is out of scope of TG 4g.</t>
  </si>
  <si>
    <t>remove page 7 line 9
remove page 15 line 26
remove page 17 line 32 and make the entry in column decimal in line 34 to "17-31"
remove page 12 lines 52-53</t>
  </si>
  <si>
    <t>Phil to discuss with TV white space proposers.
Note from Monique on 6/7/10: Page 7, line 9 is being removed per the resolution to comment 171.</t>
  </si>
  <si>
    <t>This line of text implies that the OFDM PHY will not operate in the dedicated use bands. Is this what is desired?</t>
  </si>
  <si>
    <t>Please clarify.</t>
  </si>
  <si>
    <t>Document says: "...may also operate using…"</t>
  </si>
  <si>
    <t>Document should say:"...may also operate in the…"</t>
  </si>
  <si>
    <t>Bad grammar -- misplaced prepositional phrase</t>
  </si>
  <si>
    <t>Change "In addition to the … using TV white spaces." to "The OFDM radio may also operate using TV white spaces in addition to the unlicensed bands specified."</t>
  </si>
  <si>
    <t>5.4.1.3</t>
  </si>
  <si>
    <t>It is useful to allow use of the white space to all 3 PHYs, not only the OFDM PHY.</t>
  </si>
  <si>
    <t>Replace "OFDM radio" with "all PHYs"</t>
  </si>
  <si>
    <t xml:space="preserve">Resolution same as comment 170.
Propose to resolve as 160 + add to  6.1.1 - rows in table 1 FSK in TV Whitespace. OQPSK in TV Whitespace </t>
  </si>
  <si>
    <t>5.4.1.3a</t>
  </si>
  <si>
    <t>This paragraph seems poorly worded, and has some improper capitalization to boot.</t>
  </si>
  <si>
    <t>How about, "The OFDM PHY uses a scalable FFT so that the OFDM symbol time and OFDM frequency subcarrier spacing can be maintained constant regardless of the bandwidth option selected. Bandwidth scaling from 1 MHz down to less than 100 kHz is achieved in this fashion by scaling the FFT from 128 points down to 8 points. Because of this scaling, the OFDM physical layer definition is RF band agnostic.  In addition, this technique enables low power operation: The high speed transmission rate means shorter packet transmission time, which results in a lower duty cycle. OFDM is a spectrally efficient modulation with RF robustness and performance and is adaptable to multiple regulatory environments."?</t>
  </si>
  <si>
    <t>The chapter numbering is strange.</t>
  </si>
  <si>
    <t>Use 5.4.1.4 instead</t>
  </si>
  <si>
    <t>Hiroshi Harada</t>
  </si>
  <si>
    <t>NICT</t>
  </si>
  <si>
    <t>Not necessary descriptions.</t>
  </si>
  <si>
    <t>Delete the subclause.</t>
  </si>
  <si>
    <t xml:space="preserve">Sub-clause is unneeded and contentious. The statement "enables low power operation" is not technically correct. The spectrally efficient statement is contentions and not strictly correct (compared to?) and "robustness and performances" is vague. The only  "advantage" correctly stated in this paragraph is that higher data rates can enable lower duty cycles. </t>
  </si>
  <si>
    <t>Remove subclause.</t>
  </si>
  <si>
    <t>Spell out FFT the first time it is used in the text.</t>
  </si>
  <si>
    <t>Change to "scalable fast Fourier transform (FFT) so …"</t>
  </si>
  <si>
    <t>There are a lot of capitalized words that should be in lower case.</t>
  </si>
  <si>
    <t>Change the following to lower case: Symbol Time, Frequency Subcarrier, Bandwidth Option, and Physical.</t>
  </si>
  <si>
    <t>The word "constant" should not be in quotes in normative text</t>
  </si>
  <si>
    <t>If the tone spacing is constant (as implied in 6.12b), then remove the quotes.  If the tone spacing is not constant, don't approximate that it is by using quotes around a word like "constant" and clarify 6.12b</t>
  </si>
  <si>
    <t>Don't see the need for ambiguity / approximation of supported bandwidths</t>
  </si>
  <si>
    <t>Specify exact minimum and maximum bandwidths supported</t>
  </si>
  <si>
    <t>schmidl/shearer</t>
  </si>
  <si>
    <t>Not clear why "RF Band Agnostic" is in quotes</t>
  </si>
  <si>
    <t>If the PHY layer definition is RF band agnostic, then remove the quotes around that phrase.  If it is not, then remove that portion of the sentence</t>
  </si>
  <si>
    <t>Get rid of "Tx" and add punctuation.</t>
  </si>
  <si>
    <t>Change Tx to either transmit or transmitted. Add a comma after the word "packets."</t>
  </si>
  <si>
    <t>"OFDM is a spectrally efficient modulation with RF robustness and performance and is adaptable to multiple regulatory considerations." is not strictly true.</t>
  </si>
  <si>
    <t>What is the criteria for "spectrally efficient"?  Is OFDM robust in the presence of high-power, wide band interferers or can it survive a direct hit with a thermonuclear weapon?  If not, it is not robust by my definition.  Is the implication here that single carrier is not "adaptable to multiple regulatory considerations?  I would object if the same things were said about any other class of modulation schemes.  Obviously you can have well designed OFDM systems and poorly designed OFDM systems.  Sprinkling the magic pixie dust of "OFDM" on a radio system does not make it "spectrally efficient", "robust" or "adaptable".  Only the details of the design would tell us if those superlatives are true.  Delete the sentence.</t>
  </si>
  <si>
    <t>"OFDM is a spectrally effficient modulation with RF robustness and performance" is an unclear, imprecise statement.</t>
  </si>
  <si>
    <t>Clean up the language and be specific about to what impairments OFDM is robust</t>
  </si>
  <si>
    <t>Accept in Principle.
Resolved in comment 177</t>
  </si>
  <si>
    <t>Frame diagrams in this clause are amended by draft P802.15.4e, and the two drafts should be aligned.</t>
  </si>
  <si>
    <t>Align with P802.15.4e</t>
  </si>
  <si>
    <t>5.5.3</t>
  </si>
  <si>
    <t>There is only OFDM-PHY structure specified. Other two PHYs shall be described in the same manner.</t>
  </si>
  <si>
    <t>Add descriptions for MR-FSK-PHY and MR-O-QPSK-PHY.</t>
  </si>
  <si>
    <t>5.5.31</t>
  </si>
  <si>
    <t>Add text or a note somewhere making it clear that the PHY packet shown in figure 10 is not the OFDM PHY packet (or maybe common introductory text for both figs 10 and 10a). Same comment for figures 11, 12 and 13.</t>
  </si>
  <si>
    <t>Add appropriate text.</t>
  </si>
  <si>
    <t>Accept in Principle. 
Recommend to resolve as comment 190.</t>
  </si>
  <si>
    <t>5.5.3.1</t>
  </si>
  <si>
    <t>Now would be a good time to fix the mistake in 802.15.4, which is putting normative information in more than one place.  The size of the fields in Figures 10-13 should not be in Clause 5.  Repeating the PHY format with each MAC format was silly and now you see why as additional figures have to be created for the OFDM PHY.</t>
  </si>
  <si>
    <t>Delete the field sizes from Figures 10-13a.  Delete the PHY layer frame format from each figure, this means you don't need to add the "a" figures.  Add two PHY layer frame format figures at the beginning, one for single carrier and one for OFDM PHY packet.  Actually, you could get by with one PHY packet figure, just make it SHR, PHR and PSDU.  Even better, delete all descriptions of packet formats from Clause 5 as they repeat normative information and therefore represent the worst possible evil in standards development.</t>
  </si>
  <si>
    <t>Accept in Principle.
See doc 15-10-0352-02</t>
  </si>
  <si>
    <t>Anuj Batra</t>
  </si>
  <si>
    <t>41</t>
  </si>
  <si>
    <t>PHR length: 1,2 or 5- Which frame has PHR length of 5?</t>
  </si>
  <si>
    <t>Change to 1 or 2.</t>
  </si>
  <si>
    <t>In Fig 10, the expression for the byte count in the PSDU is incorrect as it does not take into account the 2 or 4 byte FCS length</t>
  </si>
  <si>
    <t>Replace 7 by (7 or 9)
Note – applies to all following Frame diagrams as well</t>
  </si>
  <si>
    <t>Figure 10</t>
  </si>
  <si>
    <t>Correct the addition of bytes above PSDU to accommodate the possibility of a 4 byte FCS. This comment applies to all of the following figures: 10, 10a, 11, 11a, 12, 12a, 13, 13a.</t>
  </si>
  <si>
    <t>For figures 10 and 10a, change to "5 + (4 to 24) + k + m + n + (2 or 4)." For figures 11 and 11a, change to "3 + (4 to 34) + n + (2 or 4)." For figures 12 and 12a, change to "3 + (2 or 4)." For figures 13 and 13a, "4 + (4 to 34) + n = (2 or 4)."</t>
  </si>
  <si>
    <t>Kazuyuki Yasukawa</t>
  </si>
  <si>
    <t>Fuji Electric</t>
  </si>
  <si>
    <t>5.3.3.1</t>
  </si>
  <si>
    <t>In Figure 10, description of PHR is inconsistent with the actual format.</t>
  </si>
  <si>
    <t>Change "Frame Length / Reserved" to "PHY Header".</t>
  </si>
  <si>
    <t>Figures 10 through 13a have errors. The sizes of the PSDU and PSDU+PHR need to account for the 4 byte FCS, 2 byte PHR, etc. The text should reflect the PHR consists of more than just Frame Length and reserved bits. The 5 byte PHR is no longer an option.</t>
  </si>
  <si>
    <t>Change Figures 10, 11, 12, 13 to state PHR length of 1 or 2 octets, consisting of "Frame Length/Control Bits/Reserved". Change the equation of the PSDU size in Figures 10 and 10a to state: " (7 or 9) + (4 to 24) + k + m + n". Change the size of the PSDU+PHR in Figure 10 to state: (see clause 6) (8 to 11) + (4 to 24) + k + m + n. Make corrresponding changes in the rest of the figures.</t>
  </si>
  <si>
    <t>In Fig 10, the expression for the byte count in the PPDU is incorrect as it does not take into account the range of PHR lengths nor the  2 or 4 byte FCS length</t>
  </si>
  <si>
    <t>Replace 8 by (1 to 5) + (7 or 9)
Note – applies to all following Frame diagrams as well</t>
  </si>
  <si>
    <t>Correct the addition of bytes below PHY payload to accommodate the possibility of a 4 byte FCS. This comment applies to all of the following figures: 10, 10a, 11, 11a, 12, 12a, 13, 13a.</t>
  </si>
  <si>
    <t>Make necessary corrections.</t>
  </si>
  <si>
    <t>"see clause 6" offers no information about field length and does not match rest of length expression in terms of ranges, variables, and/or constants</t>
  </si>
  <si>
    <t>Use either a range or a variable to indicate the length of the SHR and PHR</t>
  </si>
  <si>
    <t>Clint Chaplin</t>
  </si>
  <si>
    <t>Samsung Electronics</t>
  </si>
  <si>
    <t>You now have two possible beacon frames; one for the "PHY" packet, and one for the "OFDM PHY" packet.  This is not unambiguous enough.</t>
  </si>
  <si>
    <t>Change title for Figure 10 to "Schematic view of the beacon frame and the non-OFDM PHY packet"</t>
  </si>
  <si>
    <t>all figure</t>
  </si>
  <si>
    <t>should consider the FCS(2 or 4)</t>
  </si>
  <si>
    <t>for example, 6+(4 to 34) + n -&gt; (6 or 8)+(4 to 34) +n+tail bits in Figure 13a</t>
  </si>
  <si>
    <t>should consider the FEC</t>
  </si>
  <si>
    <t>add the tail bits</t>
  </si>
  <si>
    <t>Fig 10</t>
  </si>
  <si>
    <t>PHR size is PHY dependent.</t>
  </si>
  <si>
    <t>Change "1,2 or 5" to "PHY dependent"</t>
  </si>
  <si>
    <t>I can't get the PSDU octet count to add up properly.  Isn't it possible to have a minimum of 2 and a maximum of 4 octets in the FCS?</t>
  </si>
  <si>
    <r>
      <t xml:space="preserve">If I'm right, it seems like it should be "5 + (6 to 28) + </t>
    </r>
    <r>
      <rPr>
        <i/>
        <sz val="10"/>
        <rFont val="Arial"/>
        <family val="2"/>
      </rPr>
      <t>k</t>
    </r>
    <r>
      <rPr>
        <sz val="10"/>
        <rFont val="Arial"/>
        <family val="2"/>
      </rPr>
      <t xml:space="preserve"> + </t>
    </r>
    <r>
      <rPr>
        <i/>
        <sz val="10"/>
        <rFont val="Arial"/>
        <family val="2"/>
      </rPr>
      <t>m</t>
    </r>
    <r>
      <rPr>
        <sz val="10"/>
        <rFont val="Arial"/>
        <family val="2"/>
      </rPr>
      <t xml:space="preserve"> + </t>
    </r>
    <r>
      <rPr>
        <i/>
        <sz val="10"/>
        <rFont val="Arial"/>
        <family val="2"/>
      </rPr>
      <t>n</t>
    </r>
    <r>
      <rPr>
        <sz val="10"/>
        <rFont val="Arial"/>
        <family val="2"/>
      </rPr>
      <t xml:space="preserve">".  If so, the PDU length should also change, not only because of this but also because the PHR can be 1, 2, or 5 octets long:  It should be "(see clause 6) + 5 + (7 to 33) + </t>
    </r>
    <r>
      <rPr>
        <i/>
        <sz val="10"/>
        <rFont val="Arial"/>
        <family val="2"/>
      </rPr>
      <t>k</t>
    </r>
    <r>
      <rPr>
        <sz val="10"/>
        <rFont val="Arial"/>
        <family val="2"/>
      </rPr>
      <t xml:space="preserve"> + </t>
    </r>
    <r>
      <rPr>
        <i/>
        <sz val="10"/>
        <rFont val="Arial"/>
        <family val="2"/>
      </rPr>
      <t>m</t>
    </r>
    <r>
      <rPr>
        <sz val="10"/>
        <rFont val="Arial"/>
        <family val="2"/>
      </rPr>
      <t xml:space="preserve"> + </t>
    </r>
    <r>
      <rPr>
        <i/>
        <sz val="10"/>
        <rFont val="Arial"/>
        <family val="2"/>
      </rPr>
      <t>n</t>
    </r>
    <r>
      <rPr>
        <sz val="10"/>
        <rFont val="Arial"/>
        <family val="2"/>
      </rPr>
      <t xml:space="preserve">".  Similarly, Figure 10a should have a PSDU length of "5 + (6 to 28) + </t>
    </r>
    <r>
      <rPr>
        <i/>
        <sz val="10"/>
        <rFont val="Arial"/>
        <family val="2"/>
      </rPr>
      <t>k</t>
    </r>
    <r>
      <rPr>
        <sz val="10"/>
        <rFont val="Arial"/>
        <family val="2"/>
      </rPr>
      <t xml:space="preserve"> + </t>
    </r>
    <r>
      <rPr>
        <i/>
        <sz val="10"/>
        <rFont val="Arial"/>
        <family val="2"/>
      </rPr>
      <t>m</t>
    </r>
    <r>
      <rPr>
        <sz val="10"/>
        <rFont val="Arial"/>
        <family val="2"/>
      </rPr>
      <t xml:space="preserve"> + </t>
    </r>
    <r>
      <rPr>
        <i/>
        <sz val="10"/>
        <rFont val="Arial"/>
        <family val="2"/>
      </rPr>
      <t>n</t>
    </r>
    <r>
      <rPr>
        <sz val="10"/>
        <rFont val="Arial"/>
        <family val="2"/>
      </rPr>
      <t xml:space="preserve">", but the PDU length should be "(see clause 6) + 5 + (6 to 28) + </t>
    </r>
    <r>
      <rPr>
        <i/>
        <sz val="10"/>
        <rFont val="Arial"/>
        <family val="2"/>
      </rPr>
      <t>k</t>
    </r>
    <r>
      <rPr>
        <sz val="10"/>
        <rFont val="Arial"/>
        <family val="2"/>
      </rPr>
      <t xml:space="preserve"> + </t>
    </r>
    <r>
      <rPr>
        <i/>
        <sz val="10"/>
        <rFont val="Arial"/>
        <family val="2"/>
      </rPr>
      <t>m</t>
    </r>
    <r>
      <rPr>
        <sz val="10"/>
        <rFont val="Arial"/>
        <family val="2"/>
      </rPr>
      <t xml:space="preserve"> + </t>
    </r>
    <r>
      <rPr>
        <i/>
        <sz val="10"/>
        <rFont val="Arial"/>
        <family val="2"/>
      </rPr>
      <t>n</t>
    </r>
    <r>
      <rPr>
        <sz val="10"/>
        <rFont val="Arial"/>
        <family val="2"/>
      </rPr>
      <t xml:space="preserve">"; Figure 11 should have a PSDU length of "3 + (6 to 38) + </t>
    </r>
    <r>
      <rPr>
        <i/>
        <sz val="10"/>
        <rFont val="Arial"/>
        <family val="2"/>
      </rPr>
      <t>n</t>
    </r>
    <r>
      <rPr>
        <sz val="10"/>
        <rFont val="Arial"/>
        <family val="2"/>
      </rPr>
      <t xml:space="preserve">" and PDU length of "(see clause 6) + 3 + (7 to 43) + </t>
    </r>
    <r>
      <rPr>
        <i/>
        <sz val="10"/>
        <rFont val="Arial"/>
        <family val="2"/>
      </rPr>
      <t>n</t>
    </r>
    <r>
      <rPr>
        <sz val="10"/>
        <rFont val="Arial"/>
        <family val="2"/>
      </rPr>
      <t xml:space="preserve">"; Figure 11b should have a PSDU length of "3 + (6 to 38) + </t>
    </r>
    <r>
      <rPr>
        <i/>
        <sz val="10"/>
        <rFont val="Arial"/>
        <family val="2"/>
      </rPr>
      <t>n</t>
    </r>
    <r>
      <rPr>
        <sz val="10"/>
        <rFont val="Arial"/>
        <family val="2"/>
      </rPr>
      <t xml:space="preserve">" and PDU length of "(see clause 6) + 3 + (6 to 38) + </t>
    </r>
    <r>
      <rPr>
        <i/>
        <sz val="10"/>
        <rFont val="Arial"/>
        <family val="2"/>
      </rPr>
      <t>n</t>
    </r>
    <r>
      <rPr>
        <sz val="10"/>
        <rFont val="Arial"/>
        <family val="2"/>
      </rPr>
      <t xml:space="preserve">"; Figure 12 should have a PSDU length of "5 or 7" and PDU length of "(see clause 6) + (6 to 12)"; Figure 12a should have a PSDU length of "5 or 7" and PDU length of "(see clause 6) + (5 or 7)"; Figure 13 should have a PSDU length of "4 + (6 to 38) + </t>
    </r>
    <r>
      <rPr>
        <i/>
        <sz val="10"/>
        <rFont val="Arial"/>
        <family val="2"/>
      </rPr>
      <t>n</t>
    </r>
    <r>
      <rPr>
        <sz val="10"/>
        <rFont val="Arial"/>
        <family val="2"/>
      </rPr>
      <t xml:space="preserve">" and PDU length of "(see clause 6 + 4 + (7 to 43) + </t>
    </r>
    <r>
      <rPr>
        <i/>
        <sz val="10"/>
        <rFont val="Arial"/>
        <family val="2"/>
      </rPr>
      <t>n</t>
    </r>
    <r>
      <rPr>
        <sz val="10"/>
        <rFont val="Arial"/>
        <family val="2"/>
      </rPr>
      <t xml:space="preserve">"; and Figure 13a should have a PSDU length of "4 + (6 to 38) + </t>
    </r>
    <r>
      <rPr>
        <i/>
        <sz val="10"/>
        <rFont val="Arial"/>
        <family val="2"/>
      </rPr>
      <t>n</t>
    </r>
    <r>
      <rPr>
        <sz val="10"/>
        <rFont val="Arial"/>
        <family val="2"/>
      </rPr>
      <t xml:space="preserve">" and PDU length of "(see clause 6) + (7 to 43) + </t>
    </r>
    <r>
      <rPr>
        <i/>
        <sz val="10"/>
        <rFont val="Arial"/>
        <family val="2"/>
      </rPr>
      <t>n</t>
    </r>
    <r>
      <rPr>
        <sz val="10"/>
        <rFont val="Arial"/>
        <family val="2"/>
      </rPr>
      <t>".</t>
    </r>
  </si>
  <si>
    <t>Use of "see clause 6" in all figures showing frame structure is odd.</t>
  </si>
  <si>
    <t>Replace with a better reference - (i.e. to an equation, etc.)</t>
  </si>
  <si>
    <t>FEC</t>
  </si>
  <si>
    <t xml:space="preserve">PHR field of 5 octets is not used. </t>
  </si>
  <si>
    <t xml:space="preserve">Correct all figures. PHR could be set to 
“PHY dependent”. Dedicated figures for the OFDM PHY can be avoided, when describing the SHR field as "PHY dependent". </t>
  </si>
  <si>
    <r>
      <t xml:space="preserve">5.5.3.1, p. 7, Fig. 10: MAC frames with 802.15.4-2006 all have a 2-octet FCS (i.e, 4-octet MFRs are not allowed). This remark applies to all changes that are suggested to the 802.15.4-2006 specification in this draft. </t>
    </r>
    <r>
      <rPr>
        <b/>
        <sz val="10"/>
        <rFont val="Arial"/>
        <family val="2"/>
      </rPr>
      <t xml:space="preserve">Suggested remedy: </t>
    </r>
    <r>
      <rPr>
        <sz val="10"/>
        <rFont val="Arial"/>
        <family val="2"/>
      </rPr>
      <t>Current draft should be aligned with scope of the PAR (it is my understanding that TG4g is supposed to reuse the 802.15.4-2006 MAC and can only touch those MAC features that necessarily to make the interface with the PHY work).</t>
    </r>
  </si>
  <si>
    <t>Suggested remedy: Current draft should be aligned with scope of the PAR (it is my understanding that TG4g is supposed to reuse the 802.15.4-2006 MAC and can only touch those MAC features that necessarily to make the interface with the PHY work).</t>
  </si>
  <si>
    <t>OFDM packet should only use 4 byte FCS</t>
  </si>
  <si>
    <t>remove the 2 byte option for the FCS in the figure 10a</t>
  </si>
  <si>
    <t>Figure 10a</t>
  </si>
  <si>
    <t>It is only necessary to write "PHY dependent (see Clause 6)" once. Same comment for figure 11a.</t>
  </si>
  <si>
    <t>Remove duplications.</t>
  </si>
  <si>
    <t>5.3.3.2</t>
  </si>
  <si>
    <t>In Figure 11, description of PHR is inconsistent with the actual format.</t>
  </si>
  <si>
    <t>5.5.3.2</t>
  </si>
  <si>
    <t>You now have two possible data frames; one for the "PHY" packet, and one for the "OFDM PHY" packet.  This is not unambiguous enough.</t>
  </si>
  <si>
    <t>Change title for Figure 11 to "Schematic view of the data frame and the non-OFDM PHY packet"</t>
  </si>
  <si>
    <t>remove the 2 byte option for the FCS in the figure 11a</t>
  </si>
  <si>
    <t>Figure 11a says: "(see clause 6) + 6 + (4 to 34) + n"</t>
  </si>
  <si>
    <t>It should say " (see clause 6) + 5 + (4 to 34) + n"</t>
  </si>
  <si>
    <t>Fig 10a</t>
  </si>
  <si>
    <t>Seems awkward to have essentially identical diagrams except for the naming of parts of the SHR.  There is no practical reason to show details of the SHR in clause 5. The point of these diagrams is to show the overall frame structure including MAC and PHY parts, not specify the SHR (which is done in clause 6)</t>
  </si>
  <si>
    <t>Instead replace SHR details with simply SHR;</t>
  </si>
  <si>
    <t>Fig 11</t>
  </si>
  <si>
    <t>Fig 11a</t>
  </si>
  <si>
    <t>5.3.3.3</t>
  </si>
  <si>
    <t>In Figure 12, description of PHR is inconsistent with the actual format.</t>
  </si>
  <si>
    <t>5.5.3.3</t>
  </si>
  <si>
    <t>You now have two possible acknowledgement frames; one for the "PHY" packet, and one for the "OFDM PHY" packet.  This is not unambiguous enough.</t>
  </si>
  <si>
    <t>Change title for Figure 12 to "Schematic view of the acknowledgement frame and the non-OFDM PHY packet"</t>
  </si>
  <si>
    <t>Figure 12 octet count may be incorrect</t>
  </si>
  <si>
    <t>Verify and correct octect count. For example if FCS can be "2 or 4" octets then the total MAC sublayer should be "5 or 7". The figure 12 has only "5". And so on for the other fields. Same comment appplies for Figure 12a.</t>
  </si>
  <si>
    <t>remove the 2 byte option for the FCS in the figure 12a</t>
  </si>
  <si>
    <t>Fig 12</t>
  </si>
  <si>
    <t>Fig 12a</t>
  </si>
  <si>
    <t>5.3.3.4</t>
  </si>
  <si>
    <t>In Figure 13, description of PHR is inconsistent with the actual format.</t>
  </si>
  <si>
    <t>5.5.3.4</t>
  </si>
  <si>
    <t xml:space="preserve">Figure 13 says: " (see clause 6) + 7 + (4 to 34) + n" </t>
  </si>
  <si>
    <t>For consistency purposes Figure 13 should say: "(see clause 6) + 7 + (4 to 39) + n". Same comment for Figure 13a.</t>
  </si>
  <si>
    <t>You now have two possible MAC command frames; one for the "PHY" packet, and one for the "OFDM PHY" packet.  This is not unambiguous enough.</t>
  </si>
  <si>
    <t>Change title for Figure 13 to "Schematic view of the MAC command frame and the non-OFDM PHY packet"</t>
  </si>
  <si>
    <t>remove the 2 byte option for the FCS in the figure 13a</t>
  </si>
  <si>
    <t>PHR length should be marked as PHY dependent</t>
  </si>
  <si>
    <t>PHR length should be marked as "PHY dependent (see Clause 6)"</t>
  </si>
  <si>
    <t>Figure 13a</t>
  </si>
  <si>
    <t>The PHR field labeled "frame length/reserved" should say "PHY header" and there should be no lengths specified.</t>
  </si>
  <si>
    <t>Correct.</t>
  </si>
  <si>
    <t>5.5.4.3</t>
  </si>
  <si>
    <t>Section on Data Verification needs to be amended to include reference to the 32-bit FCS used in 4g.</t>
  </si>
  <si>
    <t>Amend sub-clause 5.5.4.3 on Data Verification to include reference to the 32-bit FCS used in 4g.</t>
  </si>
  <si>
    <t>5.5.4.5a</t>
  </si>
  <si>
    <t>gilb/schmidl</t>
  </si>
  <si>
    <t>At least in the title it is "enhanced robustness", which is at least a defensible position.  However, the text still uses the absolute "robustness" without qualification, and the OFDM PHY is not robust.</t>
  </si>
  <si>
    <t>Line 48, change "very robust performance" to "improved peformance", line 51, change "provides flexible and robust performance under" to be "to enhance performance in", line 53, change "provides robust performance even in" to be "to improve performance in"</t>
  </si>
  <si>
    <t xml:space="preserve">Unnecessary sub-clause.  </t>
  </si>
  <si>
    <t>Delete subclause.</t>
  </si>
  <si>
    <t>Reflections from moving vehicles are just one source of Doppler spread.</t>
  </si>
  <si>
    <t>Change to, "(e.g., reflections caused by moving vehicles)."</t>
  </si>
  <si>
    <t>Statement implies that Doppler spread is defined as "reflections caused by moving vehicles", but Doppler spread is not "reflections" and moving vehicles do not _cause_ reflections.</t>
  </si>
  <si>
    <t>Generic PHY</t>
  </si>
  <si>
    <t>Missing ending punctuation.</t>
  </si>
  <si>
    <t>Change to "vehicles)."</t>
  </si>
  <si>
    <t>The use if FEC is not unique to the OFDM PHY</t>
  </si>
  <si>
    <t>This shouldbe captured as a more general feature for the overall SG amendment</t>
  </si>
  <si>
    <t>Fig 13</t>
  </si>
  <si>
    <t>Fig 13a</t>
  </si>
  <si>
    <t>Wei Hong</t>
  </si>
  <si>
    <t>Arch Rock</t>
  </si>
  <si>
    <t>15.4g should not be limited to "process control" applications.</t>
  </si>
  <si>
    <t>replace with a more generic term, e.g., large-scale, low-power wireless appliations.</t>
  </si>
  <si>
    <t>Jie Shen</t>
  </si>
  <si>
    <t>SIMIT, CAS</t>
  </si>
  <si>
    <t>in different PHY, one symbol means different bits, it's not good to use symbols as the unit of data throughout</t>
  </si>
  <si>
    <t>use bits instead of symbols</t>
  </si>
  <si>
    <t>The real-world need for MPM maybe limited because most SUN networks will involve one PHY.  MPM only mitigates interferences between well-behaved SUN while majority of interferences may come from non-well-behaved, non-SUN networks.</t>
  </si>
  <si>
    <t>Consider removing MPM to avoid the unnecessary complexity and cost.</t>
  </si>
  <si>
    <t>Are the throughput bounds of each device class arbitrary or based on real application needs?</t>
  </si>
  <si>
    <t>Chin-Sean Sum</t>
  </si>
  <si>
    <t>5.2b, 6.1a, 7.2.2.4a.2, 7.5.8c</t>
  </si>
  <si>
    <t>There are two parts in the draft using an almost similar term, the Common Mode Signaling (CSM). The first part is the CSM Index 0 in subclauses 5.2b, 6.1a, 7.2.2.4a.2, 7.5.8c. The second part is the CSM in subclauses 7.3.9a, 7.3.9b, 7.5.8a and 7.5.8b. The two parts are referring to respective CSM specifications.</t>
  </si>
  <si>
    <t>Change the CSM in the first part to CSM Index 0 (CSM0) in all corresponding subclauses.</t>
  </si>
  <si>
    <t>RADHAKRISHNA CANCHI</t>
  </si>
  <si>
    <t>KYOCERA</t>
  </si>
  <si>
    <t>Introduction part (section 5.1a) should focus on specifications instead of informative description. Also the informative mention of electric network in US need not be mentioned since this standard is a global standard.</t>
  </si>
  <si>
    <t>Reorganize the introduction part to focus on normative specifications. Remove USA specific data on Smartgrid.</t>
  </si>
  <si>
    <t>The draft standard proposes new PHY’s layers that target to meet the goal of achieving long range communications in outdoors by availing the maximum power available for transmissions.  Obviously the range seems to be pretty longer than that of Legacy Wireless Personal Area Networks. There is no rational how this draft can be an amendment to the standard on short range “Wireless Personal Area Networks”. SUN with long range of operation can’t be a “personal” area network at all.</t>
  </si>
  <si>
    <t>Provide a rationale for the amendment for longrange SUN to short range WPAN</t>
  </si>
  <si>
    <t>5.1a, 6 &amp; 7</t>
  </si>
  <si>
    <t>SUN area of coverage area, obviously, overlaps with large number personal area networks in the same frequency bands. Draft lacks the information how it can avoid potential interference to large number of WPAN devices that come under larger area (long range) coverage of SUN operating in the same frequency bands.</t>
  </si>
  <si>
    <t>Address the problem of coexistance with Legacy WPAN and provide the normative text  that clarifies the the avoidance of interference to WPAN devices operating in th same frequency channels</t>
  </si>
  <si>
    <t>Coexistence</t>
  </si>
  <si>
    <t>sum/beecher</t>
  </si>
  <si>
    <t>The transmission at maximum power of SUN devices prohibits the access request of legacy WPAN(802.15) devices using the low power transmissions in personal area range hence interferes with WPAN operations..</t>
  </si>
  <si>
    <t>Provide the normative decription that can address and avoid SUN intereference to WPAN devices due to transmissions at maximum power</t>
  </si>
  <si>
    <t>6</t>
  </si>
  <si>
    <t>6.12b</t>
  </si>
  <si>
    <t>Channel Description missing for OFDM-PHY</t>
  </si>
  <si>
    <t>Add Channel Description and bands of Operation</t>
  </si>
  <si>
    <t>schmidl</t>
  </si>
  <si>
    <t>Clause 6 requires further clarification on the use of PIB attributes values between communicating devices. For example, an entry in the Mode Switch Parameter Entries  is referenced in the Mode Switch PPDU which is required to be consistent between the transmitter and the receiver, but no means is described to ensure this consistency is maintained</t>
  </si>
  <si>
    <t>Define in all cases how devices coordinate specific PIB attribute values and how they use the PIB attributes that must be coordinated</t>
  </si>
  <si>
    <t>Editor's note: Larry will look into this and provide resolution.</t>
  </si>
  <si>
    <t>Switching</t>
  </si>
  <si>
    <t>taylor</t>
  </si>
  <si>
    <t>The section on General Requirements in sub-clause 6.1 needs further clarifications, e.g. is a compliant device only required to implement one frequency band and the associated mandatory 'data rate(s)' (modes?) for that band? Are such modes properly identified and for all the PHYs?</t>
  </si>
  <si>
    <t>Clarify</t>
  </si>
  <si>
    <t>Defer. Depends on other resolutions.</t>
  </si>
  <si>
    <t>seibert</t>
  </si>
  <si>
    <t>the FEC is also part of the OFDM PHY and the O-QPSK PHY, not just the MR-FSK</t>
  </si>
  <si>
    <t>Modif the sentence as follow: "Forward Error Correction (FEC) for the 802.15.4g-compliant device (optional for MR-FSK)"</t>
  </si>
  <si>
    <t>Isn't this remark also applicable to the OQPSK and OFDM PHY's?</t>
  </si>
  <si>
    <t>6.1</t>
  </si>
  <si>
    <t>The information on the optional data whitening feature is missing from this paragraph.</t>
  </si>
  <si>
    <t>Insert "Data whitening for MR-FSK is optional"</t>
  </si>
  <si>
    <t>Withdrawn.</t>
  </si>
  <si>
    <t>Z</t>
  </si>
  <si>
    <t>Scrambling</t>
  </si>
  <si>
    <t>The arbitrary set of optional modes in Table 1a and 1b are unnecessary given the Generic PHY</t>
  </si>
  <si>
    <t>Remove optional modes from Tables 1a and 1b.</t>
  </si>
  <si>
    <t>Defer.</t>
  </si>
  <si>
    <t>This sentence is meaningless.  Once a new revison of the baseline (required since there are already 3 ammendment) iall references to a ,c, and d will be obsolete.</t>
  </si>
  <si>
    <t>Delete beginning part of sentence up to comma.  Start with "The following …"</t>
  </si>
  <si>
    <t>This paragraph was a bad idea when it was introduced in 802.15.4-2006 and it is an even worse idea now. Don't reference all the other standards.</t>
  </si>
  <si>
    <t>Change "In addition to the PHYs supported in IEEE Std 802.15.4-2006, and IEEE Std 802.15.4a-2007, IEEE Std 802.15.4c-2009, and IEEE Std 802.15.4d-2009, the following PHYs targeting SUN applications have been added:" to be "In order to support SUN applications, the following PHYs are defined:" and list them as a dashed list or put them in a table.  Fixing the unholy mess of paragraphs in the various amendments to date will have to wait until the next revision.</t>
  </si>
  <si>
    <t>Accept.
Text as suggested. No dashed list or table will be added.</t>
  </si>
  <si>
    <t>Kiyoshi Fukui</t>
  </si>
  <si>
    <t>OKI</t>
  </si>
  <si>
    <t xml:space="preserve"> 'and' is not necessary.</t>
  </si>
  <si>
    <t>remove it.</t>
  </si>
  <si>
    <t>Get rid of the word "and."</t>
  </si>
  <si>
    <t>Change to "802.15.4-2006, IEEE Std 802.15.4a-2007"</t>
  </si>
  <si>
    <t>The acronym for MR-FSK is spelled out in both lines 9 and 17. This is not necessary.</t>
  </si>
  <si>
    <t>In line 17, change the text to the following: "…added: MR-FSK, orthogonal…"</t>
  </si>
  <si>
    <t>Is OFDM multi-rate multi-regional?</t>
  </si>
  <si>
    <t>If so please add the same acronym to it or remove it from the other two PHYs. If not, why?</t>
  </si>
  <si>
    <t>Put the cross references with the PHY list in the previous sentence.</t>
  </si>
  <si>
    <t>Delete "Details on the MR-FSK, OFDM, and MR-O-QPSK PHYs are given in 6.12a, 6.12b, and 6.12c, respectively." and put ", as defined in 6.12x," at the appropriate locations in the preceding sentence (or better yet, make it a dashed list).</t>
  </si>
  <si>
    <t xml:space="preserve">Mark Wilbur </t>
  </si>
  <si>
    <t>Aclara</t>
  </si>
  <si>
    <t>6.1.1</t>
  </si>
  <si>
    <t xml:space="preserve">change data rate  </t>
  </si>
  <si>
    <t>4.8kbps is a better match with existing low data rate PHY's</t>
  </si>
  <si>
    <t>Accept.
See doc. 15-10-0320-03</t>
  </si>
  <si>
    <t>Table is hard to digest in its current form</t>
  </si>
  <si>
    <t>Group different PHY (MHz) / Frequency (MHz) values together so that all the "470" rows are in sequence</t>
  </si>
  <si>
    <t>1-27</t>
  </si>
  <si>
    <t>It is not a good idea to define multiple PHYs that cannot coexist with each other. They should either be able to coexist, use different band, or there should be only one possible PHY.</t>
  </si>
  <si>
    <t>- Specify only a single PHY for SUNs. Alternatively, if you want to have multiple PHYs they have to coexist without any MAC enhancements.
- remove everything that is related to
  * coex-beacon
  * common signalling mode (CSM)
  * Request to Join (RTJ)</t>
  </si>
  <si>
    <t>It is not a good idea to define multiple PHYs that cannot coexist with each other. How do you want to ensure that two completely independent SUNs (that are hostile on each other) will agree on PHY modes so that they will not interfere with each other?</t>
  </si>
  <si>
    <t>Define the 4g PHY in such a way that they can coexist with each other. Remove the procedures and specifications for the multi-PHY-mode management, the common signaling mode, and the coexistence beacon.</t>
  </si>
  <si>
    <t>Gregory B. Gillooly</t>
  </si>
  <si>
    <t>27+</t>
  </si>
  <si>
    <t>Table 1: would be nice to have some divide-by-3 bit rates in here e.g. 1200, 4800, 7200, 9600</t>
  </si>
  <si>
    <t>Add rows to bit rate table that include some divide-by-3 bit rates</t>
  </si>
  <si>
    <t>29 to 54</t>
  </si>
  <si>
    <t xml:space="preserve">It is not clear if the MR-FSK data rates provided in Table 1 represent raw data rates (with FEC overhead included) or effective data rates (without FEC overhead). </t>
  </si>
  <si>
    <t>Specify that the values for the data rates are raw. Also specify if the data rates provides include or not the FEC overhead.</t>
  </si>
  <si>
    <t>29-54</t>
  </si>
  <si>
    <t xml:space="preserve">The OFDM and MR-O-QPSK defines "effective" data rates (without FEC overhead), while for MR-FSK data rate definition is ambiguous.  </t>
  </si>
  <si>
    <t xml:space="preserve">For the sake of coherence, unified definition of data rates for all 4g PHYs,i.e., raw/"over-the-air" data rate or effective data rates (without FEC overhead), shall be specified. </t>
  </si>
  <si>
    <t>37-40</t>
  </si>
  <si>
    <t>FCC Part 90 requires at least 4800 bps per 6.25 kHz bandwidth.</t>
  </si>
  <si>
    <t>Please change to comply with the regulations.</t>
  </si>
  <si>
    <t>45, 49</t>
  </si>
  <si>
    <t>There is no callout for 4-GFSK</t>
  </si>
  <si>
    <t>Correct symbol rates for the 200kbps bit rates</t>
  </si>
  <si>
    <t>Table 1</t>
  </si>
  <si>
    <t>Missing some bands. Looks like 400-430 (in 5.4.1)?</t>
  </si>
  <si>
    <t>Add band to table 1 or remove it from 5.4.1.</t>
  </si>
  <si>
    <t>Too many frequency bands and PHY options are listed in Table 1. Use the Generic PHY to specify all of the PHY modes that have data rates less than or equal to 40 kbps.</t>
  </si>
  <si>
    <t>Remove all of the PHYs that have data rates lower than 40 kbps from Table 1.</t>
  </si>
  <si>
    <t>Pgs. 11-12. Too many frequency bands and PHY options are listed in Table 1. Use the Generic PHY to specify all of the PHY modes that have data rates less than or equal to 40 kbps.</t>
  </si>
  <si>
    <t>GFSK and FSK are equivalent if the exact filter is not specified.  While in a strict sense GFSK is different from band limited FSK, in practice they are exactly the same.</t>
  </si>
  <si>
    <t>Pick one term, either FSK or GFSK.  Specify only the TX mask and eye opening (see 802.15.1 for an example).  There is no need to specify the pulse shaping filter.  In any event a true Gaussian filter is impossible to build, so any implementation will be an approximation, probably no more than 3 poles and with implementation variation, it is as likely to be Butterworth as Gaussian.</t>
  </si>
  <si>
    <t>Mike Lynch</t>
  </si>
  <si>
    <t xml:space="preserve">MJ Lynch &amp; Associates for Silver Spring </t>
  </si>
  <si>
    <t xml:space="preserve">The use of 100 kbps rate in-lieu of 150 kbps in the 915 MHz and 2450 MHz bands allows for global harmonization of the MR-FSK PHY. </t>
  </si>
  <si>
    <t>Replace the 150 kbps rate with 100 kbps in the 915 MHz and 2450 MHz bands.</t>
  </si>
  <si>
    <t>Table 1 shows three data rates in the 902-928MHz. If only one is mandatory and any other data rate is allowed to be used, why to list  two more? What is specific about these two?</t>
  </si>
  <si>
    <t xml:space="preserve">Remove speeds that are not mandatory. </t>
  </si>
  <si>
    <t>Remove speeds that are not mandatory. Somebody may believe that they are integral part of the standard while they are not.</t>
  </si>
  <si>
    <t>To better utilize the available 400 kHz channel, the modulation for the 200 kbps data rate should be GFSK.</t>
  </si>
  <si>
    <t>Change "FSK/GFSK" to "GFSK".</t>
  </si>
  <si>
    <t>Shouldn't the first footnote should appear next to this 950 PHY also?</t>
  </si>
  <si>
    <t>Add the footnote.</t>
  </si>
  <si>
    <t>Should the footnote about FSK and GFSK appear here?</t>
  </si>
  <si>
    <t>There are other comments on this footnote.</t>
  </si>
  <si>
    <t>Lines 27-29. Change "FSK" to "FSK/GFSK" for both 50 and 100 kbps to be consistent with the 915 MHz band.</t>
  </si>
  <si>
    <t>Change "FSK" to "FSK/GFSK"</t>
  </si>
  <si>
    <t>The 2450 band is plenty wide to support higher 2-FSK datarates</t>
  </si>
  <si>
    <t>Add a higher datarate option for 2450 band</t>
  </si>
  <si>
    <t>Instead of "(See 6.12c)" use ", as defined in 6.12c"  as that is the editorial convention in IEEE 802 standards.</t>
  </si>
  <si>
    <t>Check with the IEEE editorial staff to confirm.  If so, change all similar occurrences in the table.</t>
  </si>
  <si>
    <t>for the OFDM options, the data rate can be updated</t>
  </si>
  <si>
    <t>Add the range 50-800kbps for the OFDM data rate in table 1.</t>
  </si>
  <si>
    <t>for the OFDM options, the symbol rate can be updated</t>
  </si>
  <si>
    <t>The OFDM symbol rate should be 8 1/3 ksymb/sec in table 1.</t>
  </si>
  <si>
    <t xml:space="preserve">Lines 52-54. "TV White Spaces" does not sufficiently define a frequency band for standard operation. </t>
  </si>
  <si>
    <t>Remove TV White Spaces band</t>
  </si>
  <si>
    <t>Resolved per comment 170.</t>
  </si>
  <si>
    <t>"TV White Spaces" is not a technical term.</t>
  </si>
  <si>
    <t>Change to a precise definition of what these TV white spaces are.  Include regulations, general frequency band, something.</t>
  </si>
  <si>
    <t>No reason to keep TV white space only for OFDM, because it can be useful for other PHYs as welkl.</t>
  </si>
  <si>
    <t>Insert also MR-FSK and O-QPSK for white space</t>
  </si>
  <si>
    <t>Resolved per comment 170.
Previously Accept on 5/18/10</t>
  </si>
  <si>
    <t>This is not sufficient to guarantee introperability, because other parameters like channels and others necessary parameters are not specified.</t>
  </si>
  <si>
    <t>Specify channels and other necessary parameters in the white space.</t>
  </si>
  <si>
    <t>There is no mention of TV white space in 6.12b.</t>
  </si>
  <si>
    <t>Either add text to 6.12b or remove this table entry.</t>
  </si>
  <si>
    <t>27~29</t>
  </si>
  <si>
    <t>Change "FSK" to "FSK/GFSK" for both 50 and 100 kbps to be consistent with the 915 MHz band.</t>
  </si>
  <si>
    <t>27-29</t>
  </si>
  <si>
    <t>The same argument made for FSK/ GFSK in 902-928 hold for FSK at 2.4GHz as well.</t>
  </si>
  <si>
    <t>Insert FSK/ GFSK and reference, like in the 900MHz band</t>
  </si>
  <si>
    <t>27-30</t>
  </si>
  <si>
    <t>Incorrect use of 'FSK'.</t>
  </si>
  <si>
    <t>Please change to FSK/GFSK similar to the 915 MHz band.</t>
  </si>
  <si>
    <t>Incorrect use of FSK.</t>
  </si>
  <si>
    <t>FSK - FSK/GFSK</t>
  </si>
  <si>
    <t>Please change to FSK/GFSK as for the 915 MHz band.</t>
  </si>
  <si>
    <t>52~54</t>
  </si>
  <si>
    <t xml:space="preserve">"TV White Spaces" does not sufficiently define a frequency band for standard operation. </t>
  </si>
  <si>
    <t>Kentaro
Sakamoto</t>
  </si>
  <si>
    <t>Tokyo Gas</t>
  </si>
  <si>
    <t>9, 29</t>
  </si>
  <si>
    <t xml:space="preserve">The data rates are related by a power of 2 for all but 2 PHYs at the 915 MHz and 2450 MHz, where 150 kbps instead of 100 kbps is specified. </t>
  </si>
  <si>
    <t xml:space="preserve">Change middle rate where specified at 150 kbps to 100 kbps. </t>
  </si>
  <si>
    <t>20dB is pretty relaxed for ACPR</t>
  </si>
  <si>
    <t>Increase to 30dB or 40dB</t>
  </si>
  <si>
    <t>Lines 4-5. The specification for how the "20 dB adjacent channel attenuation" is measured needs to be added.</t>
  </si>
  <si>
    <t>In a FSK modulation subclause, add:
Any emission must be attenuated below the power (P) of the highest emission contained within the authorized bandwidth as follows: On any frequency removed from the center of the authorized bandwidth by a displacement frequency (fd in KHz) of more than 100 KHz: 20dB. The measurement bandwidth shall be 3x the channel bandwidth, i.e. 600KHz for the 200 kHz channel.</t>
  </si>
  <si>
    <t>6.1.1.</t>
  </si>
  <si>
    <t>20dB is not sufficient for adjacent channel. ADI and TI presentations show that 40dB is easily achievable with both FSK and GFSK modulations</t>
  </si>
  <si>
    <t>replace 20dB with 40dB</t>
  </si>
  <si>
    <t>Rouse John</t>
  </si>
  <si>
    <t>Coronis</t>
  </si>
  <si>
    <t>6,1,1</t>
  </si>
  <si>
    <t>Is 20 dB of adjacent channel protection really sufficient ?</t>
  </si>
  <si>
    <t>Explain this value. Where does those 20dB come from ?</t>
  </si>
  <si>
    <t>Schwoerer Jean</t>
  </si>
  <si>
    <t>France Telecom</t>
  </si>
  <si>
    <t>Change ACPR</t>
  </si>
  <si>
    <t>50db ACPR will allow for better coexistance</t>
  </si>
  <si>
    <t>Text does not  belong in 6.1 as it applies to the MR-FSK PHY.</t>
  </si>
  <si>
    <t>Move to 6.12a</t>
  </si>
  <si>
    <t>Get rid of the terms "mandatory" and "optional" throughout the data rate text. Instead, use the word "shall" to indicate a mandatory feature and "may" to indicate an optional feature. Also, the column headings in tables 1a and 1b currently say "data rate" but these are really PHY modes.</t>
  </si>
  <si>
    <t xml:space="preserve">Change the sentence as follows: "channel parameters for the 450 MHz,..." Add the following line of text: "The frequency bands shown in Table 1a shall support PHY mode #1 and may also support PHY mode #2 and/or PHY mode #3." Change line 13 to read: "parameters for the 950 MHz..." Add the following line of text : "The frequency bands shown in Table 1b shall support PHY mode #1 and PHY mode #2 and may also support PHY mode #3." Change the column in tables 1a and 1b to read "PHY mode #1," "PHY mode #2," and "PHY mode #3." </t>
  </si>
  <si>
    <t>brown/chang</t>
  </si>
  <si>
    <t>Tim Godfrey</t>
  </si>
  <si>
    <t>EPRI</t>
  </si>
  <si>
    <t>Mandatory and Optional features must be specified in the PICS (Annex D). This draft does not include text for updating Annex D.  (There are many other instances of mandatory and optional in the text that need to be in the PICS. The page and line number referenced are the first instance)</t>
  </si>
  <si>
    <t>Develop updates for the PICS in Annex D to describe new functions and features introduced in this amendment. Specify the Mandatory and Optional status of each feature and specify any dependencies.</t>
  </si>
  <si>
    <t>Lines 12-13. In Table 1a, delete frequency bands "450-470 MHz" and "896-901 MHz, 901-902 MHz, 928-960 MHz, 1427-1518 MHz" that are used to support data rates that are lower than 40 kbps.</t>
  </si>
  <si>
    <t>Change as commented</t>
  </si>
  <si>
    <t>Most bands list only the starting frequency.</t>
  </si>
  <si>
    <t>Change "… 896/901 MHz, 901/902 MHz, 915 MHz, 928/960 MHz, 1427/1518 MHz, and 2450 MHZ bands" to "… 896 MHz, 901 MHz, 915 MHz, 928 MHz, 1427 MHz, and 2450 MHz bands".</t>
  </si>
  <si>
    <t>Table 1a</t>
  </si>
  <si>
    <t>Tables 1a and 1b, the accompanying intro text, and the generic PHY mechanism text apply to the MR-FSK PHY and belong in 6.12a.</t>
  </si>
  <si>
    <t>Move the tables and text somewhere more appropriate (either into an existing subclause or create a new one).</t>
  </si>
  <si>
    <t>22</t>
  </si>
  <si>
    <t>Data rates of the 450-470 MHz frequency band  violate the PAR (at least 40 kbit/s).</t>
  </si>
  <si>
    <t>Adopt data rates or delete this frequency band.</t>
  </si>
  <si>
    <t>Change Data Rate</t>
  </si>
  <si>
    <t xml:space="preserve">The modes in the various dedicated use bands are not consistent. The 450-470 MHz has a mandatory rate of 5 kbps with optional rates of 10 and 20 kbps while the others have a mandatory rate of 10 kbps and optional rates of 20 and 40 kbps. Also, for PAR compliance, support for at least 40 kbps required. </t>
  </si>
  <si>
    <t>Make the modes consistent and PAR compliant all across the dedicate use bands.</t>
  </si>
  <si>
    <t xml:space="preserve">Change Mod Index </t>
  </si>
  <si>
    <t xml:space="preserve">Mod Index of 1.0 improve  mandatory data rate performance </t>
  </si>
  <si>
    <t>25kHz and 50kHz channels are formed by aggregating 12.5kHz channels.  The specified channel spcacing will not allow all possible 25kHz and 50kHz channels to be represented with Equation 1 (page 23).</t>
  </si>
  <si>
    <t>Change Channel Spacing to 12.5kHz for 450MHz band Optional modes #1 &amp; #2 in Table 1a.</t>
  </si>
  <si>
    <t>Channelization</t>
  </si>
  <si>
    <t>Column titles for this table 1a and 1b use mandatory and optional Data Rates. It should refer to Mandatory and Optional MODES</t>
  </si>
  <si>
    <t>Replace "data rates" by "modes" in column headers</t>
  </si>
  <si>
    <t>33</t>
  </si>
  <si>
    <t>Footnote indicating bundling of channels is not applicable in China.</t>
  </si>
  <si>
    <t>Please remove indication of channel bundling.</t>
  </si>
  <si>
    <t>9 - 14</t>
  </si>
  <si>
    <t>Text is not explicitly referring to the 
MR-FSK PHY.</t>
  </si>
  <si>
    <t>add MR-FSK PHY to text.</t>
  </si>
  <si>
    <t>12~13</t>
  </si>
  <si>
    <t>In Table 1a, delete frequency bands "450-470 MHz" and "896-901 MHz, 901-902 MHz, 928-960 MHz, 1427-1518 MHz" that are used to support data rates that are lower than 40 kbps.</t>
  </si>
  <si>
    <t>17+</t>
  </si>
  <si>
    <t>22-25</t>
  </si>
  <si>
    <t>Data rate and channel spacing definitions don't seem to satisfy the FCC requirement stating "a minimum data rate of 4800 bits per second per 6.25 kHz of channel bandwidth." 50 kHz channel spacing also seems to be outside the allowed range (?).</t>
  </si>
  <si>
    <t>Please change the data rates and channel spacings to comply with the FCC rules. The FCC Emission Mask definition for each data rate should also be stated.</t>
  </si>
  <si>
    <t>Data rate and channel spacing definitions don't seem to satisfy the FCC requirement stating "a minimum data rate of 4800 bits per second per 6.25 kHz of channel bandwidth."</t>
  </si>
  <si>
    <t>Please change the data rates and channel spacings to comply with the FCC rules. The Emission Mask definition (by FCC) for each option should also be stated.</t>
  </si>
  <si>
    <t>4~5</t>
  </si>
  <si>
    <t>The specification for how the "20 dB adjacent channel attenuation" is measured needs to be added.</t>
  </si>
  <si>
    <t>In a FSK modulation subclause, add:
Any emission must be attenuated below the power (P) of the highest emission contained within the authorized bandwidth as follows: On any frequency removed from the center of the authorized bandwidth by a displacement frequency (fd in KHz) of more than 100 KHz: 20dB. The measurement bandwidth shall be 10 kHz and a sufficient number of sweeps must be accumulated to ensure that the power (P) and the power at the displacement frequency (fd) are both measured accurately.</t>
  </si>
  <si>
    <t>Modulation parameters for a specific PHY belong in the clause for that PHY. Move this to the appropriate sub-clause. 6.1 applies to all 15.4 PHYs.</t>
  </si>
  <si>
    <t>Move content to 6.12a.</t>
  </si>
  <si>
    <t>There are too many different PHY options in Table 1a. Use the Generic PHY mechanism to specify all of the PHYs that have data rates lower than 40 kbps.</t>
  </si>
  <si>
    <t>Remove all of the PHYs that have data rates lower than 40 kbps from Table 1a.</t>
  </si>
  <si>
    <t>In Table 1a and 1b, data rate definition is ambiguous (not clear if it is raw data rate or effective data rate).</t>
  </si>
  <si>
    <t xml:space="preserve">Is support of all  frequency bands given
in Table 1a required in order to be compliant  to the MR-FSK PHY? </t>
  </si>
  <si>
    <t xml:space="preserve">Allow partial support of sub-bands (i.e. at least one). Mandatory support for the extremely narrow band rates (e.g. 12.5 kHz channel spacing) seems to be extremely challenging. </t>
  </si>
  <si>
    <t>Resolution same as comment 265.</t>
  </si>
  <si>
    <t>Pgs. 13-14. There are too many different PHY options in Table 1a. Use the Generic PHY mechanism to specify all of the PHYs that have data rates lower than 40 kbps.</t>
  </si>
  <si>
    <t>6.1.</t>
  </si>
  <si>
    <t>For 2-valued FSK, modulation index is either 1.0 or 0.5. Is there a particular reason for this choice?</t>
  </si>
  <si>
    <t>Explain.</t>
  </si>
  <si>
    <t>Defer</t>
  </si>
  <si>
    <t>Didier Sagan</t>
  </si>
  <si>
    <t>Zarlink</t>
  </si>
  <si>
    <t>As stated, operation in the European 863-870 MHz does not meet regulation on multiple grounds:
1- assuming &gt;25mW ERP is necessary for SUN, only band g3 (869.4 - 869.650 MHz) is usable if &lt;10% duty cycle or LBT, but 400kHz channel spacing option is incompabible and channel alignment as defined in 6.1.2.5a.1not compatible.
2- if &lt;25mW is fine (questionable for SUN) then LBT or 0.1% duty cycle must be met, but no mechanism are defined in the document to ensure it is the case.</t>
  </si>
  <si>
    <t>Define a lot better how the 863-870 MHz band is to be used and make sure all mechanisms to meet regulation are in place</t>
  </si>
  <si>
    <t>FSK</t>
  </si>
  <si>
    <t>A mandatory rate of 50kbp/s for the band 902-928 is not a preferred choice (cf document #187 rev 1)</t>
  </si>
  <si>
    <t>Add a co-alternate mandatory mode of 38.4kbps in the band 902-928</t>
  </si>
  <si>
    <t>Channel spacing of 200/400 kHz implies the use of FHSS to be able to transmit more than -1.25dBm EIRP. This is nowhere specified</t>
  </si>
  <si>
    <t>Should clearly specify it is FHSS if the case, or operation under FCC Part 15.249 if not.</t>
  </si>
  <si>
    <t>Reject.
The FCC requirements is documented in Annex G.</t>
  </si>
  <si>
    <t>Lines 13-14. Change "FSK/GFSK" to "GFSK" for 200 kbps data rate.</t>
  </si>
  <si>
    <t>See comment</t>
  </si>
  <si>
    <t xml:space="preserve">Consistent with Table 1b, both 50 kbps and the newly added 100 kbps mode replacing the 150 kbps mode should be made mandatory. </t>
  </si>
  <si>
    <t xml:space="preserve">In Table 1a, make the modes 50 kbps and 100 kbps, including where the latter is newly added to replace 150 kbps, mandatory. </t>
  </si>
  <si>
    <t>Nicholas West</t>
  </si>
  <si>
    <t>The mandatory data rate of 50 kbps does not consider the 4g TG PAR scope of "Existing and planned (SUN) Network installations…" (section 8.1 c) and the 'Technical Feasibility' included in the '5 Criteria' The 50 kbps data rate would require a hardware change to most fielded and currently deploying meter endpoints and infrastructure. Utilities and their customers, using existing infrastructure and endpoints, will be negatively impacted as those networks will not be compatible with the mandatory data rate.</t>
  </si>
  <si>
    <t xml:space="preserve">A data rate of 51.2 kbps would accommodate a much larger share of currently deployed and deploying AMI meters. Utilities, end users and the industry would benefit from the maximum possible immediate compliance to the standard with no hardware changes. </t>
  </si>
  <si>
    <t>Table1a</t>
  </si>
  <si>
    <t>The 2.4 GHz band should be listed separately from the 902 MHz band. There were no comments or comment resolutions to change the parameters in this band. They should be changed back to the values shown in document 14. Note Table 1 shows the correct parameters.</t>
  </si>
  <si>
    <t>Create separate row for the 2.4 GHz specification with the parameters from document 14.</t>
  </si>
  <si>
    <t>Accept in Principle.
Refer to doc. 15-10-0014-00.</t>
  </si>
  <si>
    <t>Modulation footnote * applies only to GFSK modulation. While this may be an obvious statement, line 48 on page 22 differentiates FSK from GFSK through the specification of a BT value so it appears more rigurous text is needed.</t>
  </si>
  <si>
    <t>Clarify footnote to say "In the case of GFSK, BT=0.5"</t>
  </si>
  <si>
    <t>Hartman van Wyk</t>
  </si>
  <si>
    <t>Modulation index for optional data rates has been specified as 0.5 which will decrease the sensitivity and link margin</t>
  </si>
  <si>
    <t>Change modulation index to 1</t>
  </si>
  <si>
    <t>seibert/popa</t>
  </si>
  <si>
    <t>24</t>
  </si>
  <si>
    <t>Up to 100 kHz channel spacing is defined for FCC Part_nn.</t>
  </si>
  <si>
    <t>Please confirm that this complies with the FCC rules.</t>
  </si>
  <si>
    <t>50kHz and 100kHz channels are formed by aggregating 25kHz channels.  The specified channel spcacing will not allow all possible 50kHz and 100kHz channels to be represented with Equation 1 (page 23).</t>
  </si>
  <si>
    <t>Change Channel Spacing to 25kHz for 896MHz, 901Mhz, 928MHz, and 1427MHz bands Optional modes #1 &amp; #2 in Table 1a.</t>
  </si>
  <si>
    <t>FSK and GFSK may be used equivalently. Both modulation schemes shall provide spectral limiting methods to achieve 20 dB adjacent channel attenuation and to meet regulatory requirements is not sufficient for proper adjacent channel rejection</t>
  </si>
  <si>
    <t>Change value to 40 dB</t>
  </si>
  <si>
    <t>Henk de Ruijter</t>
  </si>
  <si>
    <t>Silicon Labs</t>
  </si>
  <si>
    <t>The bandwidth in which the adjacent channel power is measured and the measurement methode are not specified.</t>
  </si>
  <si>
    <t>Specify 200kHz resolution bandwidth for desired channel and for the adjacent channel. The adjacent channel attenuation is the power difference in dB between the desired power and the power in any of the adjacent channels.</t>
  </si>
  <si>
    <t>20 dB of adjacent channel attenuation is not sufficient. Typically the adjacent channel selectivity is better than 25 dB. With this spec the effective adjacent channel selectivity will be reduced to about 10dB.</t>
  </si>
  <si>
    <t xml:space="preserve">Increase the adjacent channel attenuation to 36dB. </t>
  </si>
  <si>
    <t>The footnotes, "Channel separation of 200 kHz is used." and "Channel spacing shows bundling of 200 kHz channels." is contradictory because both apply to the same row.</t>
  </si>
  <si>
    <t>Clarify what the footnotes mean.  Since they both apply to the same row, make it one footnote.</t>
  </si>
  <si>
    <t>6,1,1 - table 1a</t>
  </si>
  <si>
    <t>13 - 18</t>
  </si>
  <si>
    <t>No FH-SS is provided on this band. Does this mean that the FSK/GFSK PHY is designed to be operated under FCC part 15,249 ?</t>
  </si>
  <si>
    <t>Add FH or explain how the FSK/GFSK PHY can be operated under FCC part 15,247</t>
  </si>
  <si>
    <t>FH</t>
  </si>
  <si>
    <t>13~14</t>
  </si>
  <si>
    <t>Change "FSK/GFSK" to "GFSK" for 200 kbps data rate.</t>
  </si>
  <si>
    <t>16 and others</t>
  </si>
  <si>
    <t>A modulation index of h=0.5 is used in the majority of modes shown in Table 1a. It offers advantages, including allowing for coherent demodulation.</t>
  </si>
  <si>
    <t>Change modulation index of 1 to 0.5 throughout Table 1a</t>
  </si>
  <si>
    <t>17 to 19</t>
  </si>
  <si>
    <t>The channel spacing for the mandatory data rate (50 kbps) in 915 MHz and 2.4 GHz bands should not be restricted to only 200 kHz. Switching from the MR-FSK mandatory 50 kbps / 200 kHz channel spacing to MR-FSK 150 ,200 kbps / 400 kHz, as well as when switching from the  MR-FSK 50 kpbs / 200 kHz  to MR-O-QPSK or OFDM adds useless design burden and might increase the power consumption.</t>
  </si>
  <si>
    <t>Allow a dual channel (200/400 kHz) spacing for mandatory mode of MR-FSK PHY and so add the 400 kHz channel spacing as mandatory channel spacing for 50 kbps.</t>
  </si>
  <si>
    <t>John G. to define proposed resolution.</t>
  </si>
  <si>
    <t>geiger</t>
  </si>
  <si>
    <t>31, 49</t>
  </si>
  <si>
    <t>The footnote "BT = 0.5" repeats normative information specified elsewhere in the draft and therefore is evil.</t>
  </si>
  <si>
    <t>Delete the footnotes "BT = 0.5"</t>
  </si>
  <si>
    <t>33-34</t>
  </si>
  <si>
    <t xml:space="preserve">"Both modulation schemes shall provide spectral
limiting methods to achieve 20 dB adjacent channel attenuation and to meet regulatory requirements." How will the adjacent channel power (ACP) be measured? </t>
  </si>
  <si>
    <t>The Adjacent Channel Power measurement method must be specified. The Adjacent Channel Power (dBc) limit is dependent on the measurement speficiation.</t>
  </si>
  <si>
    <t>"Both modulation schemes shall provide spectral
limiting methods to achieve 20 dB adjacent channel attenuation and to meet regulatory requirements." How will the adjacent channel attenuation be measured?</t>
  </si>
  <si>
    <t xml:space="preserve">The ACR/ACP measurement method must be specified. </t>
  </si>
  <si>
    <t>The ACR/ACP measurement method must be specified.</t>
  </si>
  <si>
    <t>40-48</t>
  </si>
  <si>
    <t>The Optional data rate column includes two distinct alternatives.</t>
  </si>
  <si>
    <t xml:space="preserve">Please consider to split it into Optional data rate #1 and Optional data rate #2. </t>
  </si>
  <si>
    <t>There are two mandatory data rates in Table 1b.</t>
  </si>
  <si>
    <t>Does a compliant device need to support both or support of only either of the two is acceptable? Please state.</t>
  </si>
  <si>
    <t>Does a compliant device need to support both or either of the two is acceptable? Please state.</t>
  </si>
  <si>
    <t>200 kHz channel spacing is too wide in an allready populated band, and is not required for the mandatory data rate (50 kbit.s)</t>
  </si>
  <si>
    <t>change channel spacing to 100 kHz for the mandatory mode (optional rate #1 and #2 can be used if allowed by local regulation) and provide a lower data rate for the mandatory mode if required to fit into 100 kHz channel.</t>
  </si>
  <si>
    <t>ECC REC 70-03 require channel spacing &lt; 100 kHz for narrowband modulation and wideband modulation other than FHSS and DSSS</t>
  </si>
  <si>
    <t>change channel spacing to 100 kHz for the mandatory mode (optional rate #1 and #2 can be used if allowed by local regulation)</t>
  </si>
  <si>
    <t>Resolution same as comment 415</t>
  </si>
  <si>
    <t>Table 1b</t>
  </si>
  <si>
    <t>Table belongs in 6.12a not 6.1</t>
  </si>
  <si>
    <t>Move table to 6.12a.</t>
  </si>
  <si>
    <t xml:space="preserve">Generic PHY mechanism applies to any kind of PHY, not just MR-FSK. This paragraph ties it to MR-FSK; The paragraph is confusing and not  needed. It doesn't actually explain what the generic PHY is, mixes it with mandatory modes which are mandatory only if the MR-FSK PHY is implemented, and "the device may
alternatively operate at a different data rate with associated parameter values, provided the alternative mode
is compliant with the generic PHY mechanism" doesn't make any sense as "compliant with the generic PHY" is not defined nor verifiable. </t>
  </si>
  <si>
    <t xml:space="preserve">Delete paragraph. </t>
  </si>
  <si>
    <t>"Generic PHY".  I can't think of something that is more the antithesis of a standard than this.  The whole point of a standard is to limit choices, expand them.</t>
  </si>
  <si>
    <t>Provide some justification for the inclusion of the "Generic PHY" and explain how it can possibly be interoperable.  Describe in the standard how devices in the network will all know the "Generic PHY" parameters.</t>
  </si>
  <si>
    <t>chang</t>
  </si>
  <si>
    <t>Regardless of the TG4g specification scope, this option does not promote interoperability since no upper layer support for "Generic PHY" infomation exchanges are defined. The only way we can ensure interoperability is to specify the "optional" data rates and use the generic PHY for definition of "future" optional data rates listed in this section. As for the "future possibility" of information exchange between two nodes for the mandatory and optional data rates, we simply can't depend upon another "future" specification to support this mechanism, if available now it must be called out in this specification.</t>
  </si>
  <si>
    <t>Alter the language to allow the Generic PHY mechnaism to support the specification of future "ammended" changes to the "optional" data rate section, or call out the mechansim that specifies the how the upper layers would manage this capability as defined in an existing industry recognised specification.</t>
  </si>
  <si>
    <t>The statement, "Therefore while a compliant device shall be capable of operating in the mandatory mode(s)" is vague - does this mean all or any one?  For example, must it support OFDM, DSSS, and FSK for all regions or any one?</t>
  </si>
  <si>
    <t>Provide more clarity regarding compliance or remove this statement from the document leaving it for another more appropriate document</t>
  </si>
  <si>
    <t>The first paragraph of page 15 makes several statements of compliance with the generic PHY mechanism. Since no coding is defined for the generic PHY mechanism no statement about compliance is valid</t>
  </si>
  <si>
    <t>Remove all statements about compliance with the generic PHY mechanism</t>
  </si>
  <si>
    <t>Get rid of the terms "mandatory" and "optional" throughout the data rate text.</t>
  </si>
  <si>
    <t>Change from "the specifications of the
mandatory and optional modes just described" to "the specifications of the
PHY modes just described."</t>
  </si>
  <si>
    <t>"Therefore, while a compliant device shall be capable of operating in the mandatory mode(s), the device may alternatively operate at a different data rate with associated parameter values, provided the alternative mode is compliant with the generic PHY mechanism." Get rid of the word "mandatory."</t>
  </si>
  <si>
    <t>Change to the following: "Therefore, while a compliant device shall be capable of operating in the _required PHY_ mode(s), the device may alternatively operate at a different data rate with associated parameter values, provided the alternative _PHY_ mode is compliant with the generic PHY mechanism."</t>
  </si>
  <si>
    <t>"mandatory mode" and "alternatively operate at a different …" are at odds</t>
  </si>
  <si>
    <t>All devices should be required to comply with mandatory modes.</t>
  </si>
  <si>
    <t xml:space="preserve">Tables 1a and 1b should specify the parameters only of the mandatory modes. </t>
  </si>
  <si>
    <t xml:space="preserve">Remove Optional Modes from this table (Optional Date Rates columns in current document, see precedent editorial comment) and use generic PHY mechanism to describe them as examples and listed as purily informative if possible in an annex. Annex P may be already a good place for these "optional" modes. These modes should rather be called "particular" modes and seen as the representation of some particular implementation that if derived from the Generic PHY mechanism should be supported by 802.15.4g-compliant HW. Since none of the two proposed optional modes (data rates) provides for interoperability they do not belong in this (normative) section of the document. </t>
  </si>
  <si>
    <t>defer</t>
  </si>
  <si>
    <t>Add Annex M reference (Generic PHY example) to this paragraph.</t>
  </si>
  <si>
    <t>Add "Annex M provides an example parametric PHY definition" to the end of the paragraph.</t>
  </si>
  <si>
    <t>Lines 12-13. Rewrite "As described in 6.1.2.5a, channel page 7 and channel page 8 specify the operation of mandatory and optional
modes," to be "As described in 6.1.2.5a, channel page 7 specifies the operation of mandatory and optional modes and channel page 8 specifies the operation of optional modes (Generic PHY modes),"</t>
  </si>
  <si>
    <r>
      <t xml:space="preserve">The paragraph beginning "As described in 6.1.2.5a" does not belong in this subclause. Also the paragraph should include </t>
    </r>
    <r>
      <rPr>
        <i/>
        <sz val="10"/>
        <rFont val="Arial"/>
        <family val="2"/>
      </rPr>
      <t>phyNumSUNPageEntriesSupported.</t>
    </r>
    <r>
      <rPr>
        <sz val="10"/>
        <rFont val="Arial"/>
        <family val="2"/>
      </rPr>
      <t xml:space="preserve"> The "channel pages" subclause (6.1.2.6) introduces </t>
    </r>
    <r>
      <rPr>
        <i/>
        <sz val="10"/>
        <rFont val="Arial"/>
        <family val="2"/>
      </rPr>
      <t>phyPagesSupported</t>
    </r>
    <r>
      <rPr>
        <sz val="10"/>
        <rFont val="Arial"/>
        <family val="2"/>
      </rPr>
      <t xml:space="preserve"> and </t>
    </r>
    <r>
      <rPr>
        <i/>
        <sz val="10"/>
        <rFont val="Arial"/>
        <family val="2"/>
      </rPr>
      <t>phyCurrentPage.</t>
    </r>
    <r>
      <rPr>
        <sz val="10"/>
        <rFont val="Arial"/>
        <family val="2"/>
      </rPr>
      <t xml:space="preserve"> This seems like a good place to introduce other related PIB attributes</t>
    </r>
    <r>
      <rPr>
        <i/>
        <sz val="10"/>
        <rFont val="Arial"/>
        <family val="2"/>
      </rPr>
      <t>.</t>
    </r>
  </si>
  <si>
    <r>
      <t xml:space="preserve">Add the following new paragraph after the second paragraph of 6.1.2.6: "When </t>
    </r>
    <r>
      <rPr>
        <i/>
        <sz val="10"/>
        <rFont val="Arial"/>
        <family val="2"/>
      </rPr>
      <t>phyCurrentPage</t>
    </r>
    <r>
      <rPr>
        <sz val="10"/>
        <rFont val="Arial"/>
        <family val="2"/>
      </rPr>
      <t xml:space="preserve"> is equal to seven or eight, </t>
    </r>
    <r>
      <rPr>
        <i/>
        <sz val="10"/>
        <rFont val="Arial"/>
        <family val="2"/>
      </rPr>
      <t>phyCurrentSUNPageEntry</t>
    </r>
    <r>
      <rPr>
        <sz val="10"/>
        <rFont val="Arial"/>
        <family val="2"/>
      </rPr>
      <t xml:space="preserve"> specifies the current frequency band, modulation scheme, and PHY mode of operation. The PIB attribute </t>
    </r>
    <r>
      <rPr>
        <i/>
        <sz val="10"/>
        <rFont val="Arial"/>
        <family val="2"/>
      </rPr>
      <t>phyNumSUNPageEntriesSupported</t>
    </r>
    <r>
      <rPr>
        <sz val="10"/>
        <rFont val="Arial"/>
        <family val="2"/>
      </rPr>
      <t xml:space="preserve"> contains the number of SUN page entries supported, and </t>
    </r>
    <r>
      <rPr>
        <i/>
        <sz val="10"/>
        <rFont val="Arial"/>
        <family val="2"/>
      </rPr>
      <t>phySUNPageEntriesSupported</t>
    </r>
    <r>
      <rPr>
        <sz val="10"/>
        <rFont val="Arial"/>
        <family val="2"/>
      </rPr>
      <t xml:space="preserve"> contains a complete list of the SUN page entries supported."</t>
    </r>
  </si>
  <si>
    <t>13</t>
  </si>
  <si>
    <t>"mode or mode"</t>
  </si>
  <si>
    <t>mode or modes'</t>
  </si>
  <si>
    <t>"mode or mode".</t>
  </si>
  <si>
    <t>Change to "mode or modes".</t>
  </si>
  <si>
    <t>The use of TV white spaces should not be restricted only to OFDM radio.</t>
  </si>
  <si>
    <t>Replace the phrase on line 16 with "The MR-FSK and OFDM PHYs covers each of the following frequency bands"</t>
  </si>
  <si>
    <t>The sentence "The OFDM PHY covers each of the following frequency bands" is not consistent with the text in 5.4.1</t>
  </si>
  <si>
    <t>New sentence: "The OFDM PHY covers one or more of the following frequency bands"</t>
  </si>
  <si>
    <t>"covers each of the following bands" means that the OFDM signal will occupy many frequency bands</t>
  </si>
  <si>
    <t>Change to "The OFDM PHY mode may be used in any of the following frequency bands:"</t>
  </si>
  <si>
    <t>This list is redundant. The bands s/b incorporated into Table 1.</t>
  </si>
  <si>
    <t>Remove list.</t>
  </si>
  <si>
    <t>Document says: " Page 7 and Page 8 specify the operation of mandatory and optional modes"</t>
  </si>
  <si>
    <t>Should say: "Page 7 and Page 8 specify the operation of the mandatory and the optional modes".  Every mode that is not mandatory but described through the generic PHY mechanism must be consider of equal value and relevance. The document as is tends to make a difference between two optional modes already identified and any other "generic" mode. Every generic mode will be optional, so this distinction should disappear. To do so, the current two optional modes should be presented as EXAMPLES of the use fo the generic PHY mechanism. If every "generic PHY" mode can become an "optional" mode, then every such optional mode must be identifiable with a number, so somebody (IEEE?) must track these options. Also, opportunity for Public options -published parameters- and private options -non-published parameters- are evident derivatives.</t>
  </si>
  <si>
    <t>Is the upper portion of the Japanese band at 950MHz, namely 956-960 MHz subject to future provisioning, if so it should not be included in the draft at this stage.</t>
  </si>
  <si>
    <t>Change to "Japan 950-956 MHz"</t>
  </si>
  <si>
    <t>TV white spaces band does not specify country(ies), while other frequency bands do</t>
  </si>
  <si>
    <t>Specify which country's (ies') TV white space bands may be used</t>
  </si>
  <si>
    <t>Resolved per comment 170.
either remove "white space " from the list of frequency band or move to the subgroup</t>
  </si>
  <si>
    <t xml:space="preserve">"TV white spaces" is a broad term. What specific bands are being considered and are the regulations sufficiently known to ensure the specified PHY can be made compliant? </t>
  </si>
  <si>
    <t>Steve Shearer</t>
  </si>
  <si>
    <t>"TV white spaces"   More specific wording is needed</t>
  </si>
  <si>
    <t>6.1.2</t>
  </si>
  <si>
    <t>Paragraph wording does not blend well with the text in the existing standards. Re-write the paragraph to improve text flow.</t>
  </si>
  <si>
    <t>Replace the entire paragraph with something like the following: "Note, however, that the addition of the SUN PHY specifications requires an even greater channel numbering capability. To address this issue, the definitions of channel pages 7 and 8 have been modified for these PHYs to accommodate the larger number of channels, while maintaining consistency with the existing channel assignment schemes. See 6.1.2.5a for more information."</t>
  </si>
  <si>
    <t>6.1.2.1</t>
  </si>
  <si>
    <t>The text is not clear.</t>
  </si>
  <si>
    <t>Add the following new sentence to the very beginning of 6.1.2.1: "This subclause does not apply to the SUN PHY specifications. See 6.1.2.5a for an explanation of channel numbering for the SUN PHYs." Remove the modification (shown as underlined text) from the sentence shown in the draft. In other words, leave the sentence in the published standard alone.</t>
  </si>
  <si>
    <t>6.1.2.5</t>
  </si>
  <si>
    <t>"6.1.2.5 Channel numbering for UWB PHY" does not exist in 15.4-2006.</t>
  </si>
  <si>
    <t>Delete this subclause title (there is nothing added here, so it doesn't belong anyway).  The numbering should be 6.1.2.1a-? for the following subclauses as 15.4-2006 is the last published standard against which the amendment is made.</t>
  </si>
  <si>
    <t>6.1.2.5a</t>
  </si>
  <si>
    <t>The section on Channel numbering for SUN PHYs appears to repeat information unnecessarily. For example, the same PHY Mode definitions occur in multiple frequency bands. The disadvantage of redundant representation is that it readily leads to misinterpretation and potentially to conflicting specification. An example of such conflict is the erroneous use of the phySUNPageEntriesSupported index in the Mode Switch PPDU definition. The use of of such a redundant representation requires further justification over a simpler, non-redundant enumeration of the Frequency Bands, Modulation Schemes and PHY Modes</t>
  </si>
  <si>
    <t>Remove all redundant information and inconsistencies in channel page and channel numbering information including their use in other procedures of the specification, noting that only those items that are transmitted over the air require bit-encoding discriptions and that local implementations may chose any representation desired</t>
  </si>
  <si>
    <t>Shouldn't the title really be "Channel pages for SUN PHYs?"</t>
  </si>
  <si>
    <t>Rename this subclause and change the location, such that it appears after the already-existing channel pages subclause (in the published standard). Note that doing so will make this subclause heading four levels deep instead of five.</t>
  </si>
  <si>
    <t>Paragraph is confusing, ambiguous,  and unclear.  This will lead to inconsistent implementation.</t>
  </si>
  <si>
    <t>P802.15.4g?</t>
  </si>
  <si>
    <t>Get rid of all instances of "P802.15.4g"</t>
  </si>
  <si>
    <t>Change P802.15.4g to SUN</t>
  </si>
  <si>
    <t>Accept in Principle.
Change all occurrences of P802.15.4g to SUN.</t>
  </si>
  <si>
    <t>Remove "P802.15.4g draft"</t>
  </si>
  <si>
    <t>Re-word the text for clarity.</t>
  </si>
  <si>
    <t>Replace the existing two paragraphs with something like the following: "Channel page 7 is used to specify the standard-defined PHY modes (see 6.12a.x) supported by the device, and channel page 8 is used to specify additional PHY modes supported by the device that are defined using the Generic PHY mechanism (see 6.12a.y). The PHY mode specifies the data rate and associated parameters (e.g., modulation index, channel spacing, etc.). The structure of channel pages 7 and 8 are shown in Figure 22a. For more detail on channel page 7 and channel page 8,  see 6.1.2.5a.1 and 6.1.2.5a.2, respectively."</t>
  </si>
  <si>
    <t>"P802.15.4g draft standard."?  This reference cannot belong in this amendment</t>
  </si>
  <si>
    <t>Get rid of all instances of "P802.15.4g draft standard"</t>
  </si>
  <si>
    <t>Self-reference to "P802.15.4g draft standard"</t>
  </si>
  <si>
    <t>Clean up all instances of reference to draft standard since the goal is for the text to (one day) be a published standard.  Refer to clause / section numbers, or use some other means to refer to the changes made for SUN communications.</t>
  </si>
  <si>
    <t>Rewrite "As described in 6.1.2.5a, channel page 7 and channel page 8 specify the operation of mandatory and optional
modes," to be "As described in 6.1.2.5a, channel page 7 specifies the operation of mandatory and optional modes and channel page 8 specifies the operation of optional modes (Generic PHY modes),"</t>
  </si>
  <si>
    <t>17-26</t>
  </si>
  <si>
    <t>Inconsistent way of listing the various frequency bands.</t>
  </si>
  <si>
    <t>Please state the frequency band limits, e.g. "China 470-510 MHz" for all listed bands.</t>
  </si>
  <si>
    <t>Wrong description of frequency bands of the OFDM PHY.</t>
  </si>
  <si>
    <t>Correct frequency ranges, e.g. China, Japan.</t>
  </si>
  <si>
    <t>Frequency band description of the MR-O-QPSK PHY is missing.</t>
  </si>
  <si>
    <t xml:space="preserve">Add text on frequency bands described 6.12c here. Consider adding the bands 470 - 510 MHz (China) and / or  950-955 MHz. This should be accomplished by reusing (or slightly adopting) the spreading mode specified for the European 868-870 MHz band.  </t>
  </si>
  <si>
    <t>This chapter is quite confusing. There is no placeholder for the channel number. For both, the MR-O-QPSK PHY and the OFDM PHY, the "PHY Mode" field is not useful, since all information on the PHY mode is transmitted within PPDU.</t>
  </si>
  <si>
    <t>Clarify addressing of the channel number and the purpose of the "PHY mode".</t>
  </si>
  <si>
    <t>Channel page</t>
  </si>
  <si>
    <t>taylor/schmidt/park</t>
  </si>
  <si>
    <r>
      <t xml:space="preserve">6.1.2, p. 15 ff.: It is unclear how channel assignment and channel switching works (e.g., how enabled? how initially configured? How changed? Spill-over/ripple effects?) </t>
    </r>
    <r>
      <rPr>
        <b/>
        <sz val="10"/>
        <rFont val="Arial"/>
        <family val="2"/>
      </rPr>
      <t xml:space="preserve">Suggested remedy: </t>
    </r>
    <r>
      <rPr>
        <sz val="10"/>
        <rFont val="Arial"/>
        <family val="2"/>
      </rPr>
      <t>Please explain carefully how this is supposed to work.</t>
    </r>
  </si>
  <si>
    <t>The paragraph beginning "In addition to the modes in Table 1a" does not belong in this subclause. Neither does the paragraph that follows it.</t>
  </si>
  <si>
    <t xml:space="preserve">Move the two paragraphs somewhere more appropriate. </t>
  </si>
  <si>
    <t>the new bitmap defined in page 7 and page 8 is not compatible with the legacy bitmaps and is causing some issues for the MLME-SCAN.request primitive (clause 7.1.11.1.1 in 802.15.4-2006)</t>
  </si>
  <si>
    <t>Modify the channel page structure for page 7 and 8 to make it compatible with the legacy structure or amend the MLME-SCAN.request primitive in clause 7.1.11.1.1. In the later case an example of amedment would be to use the new parameters defined in TG4g clause 6.1.2.5a.3: BandEdge, ChanSpacing and a array of channel indexes, with values between 0 and NumChannel and a size defined by NumChannel. The amendment should also apply to any other reference in clause 7 (MAC) that uses a channel bitmap.</t>
  </si>
  <si>
    <t>taylor/ecclesine</t>
  </si>
  <si>
    <t>"The page 7 and page 8 channel page structures are shown in Figure 22a"  There is no page 7 (except in the document).  It is a channel page.</t>
  </si>
  <si>
    <t>Change to "The structure of channel page 7 and channel page 8 are shown in Figure 22a."</t>
  </si>
  <si>
    <t>11</t>
  </si>
  <si>
    <t>What is the meaning of “*” ?</t>
  </si>
  <si>
    <t>Replace “*“ with 868 MHz, BPSK</t>
  </si>
  <si>
    <t>Figure 22a</t>
  </si>
  <si>
    <t>What is the asterisk for in the channel page 0 row? Anyway, there is no need to show any channel pages apart from pages 7 and 8 in this table. There is already a table showing the other channel pages (see Table 4).</t>
  </si>
  <si>
    <t xml:space="preserve">Delete rows for channel pages other than pages 7 and 8. </t>
  </si>
  <si>
    <t>This paragraph is unnecessary and redundant. Clause 6.1.2.5a needs no introduction here.</t>
  </si>
  <si>
    <t>Remove paragraph</t>
  </si>
  <si>
    <t>Table 22a</t>
  </si>
  <si>
    <t>Change from "a particular PHY mode."</t>
  </si>
  <si>
    <t>Change to "a particular PHY mode supported by the device."</t>
  </si>
  <si>
    <t>Description of "Standard Defined PHY Modes" unclear due to poor placement of description</t>
  </si>
  <si>
    <t>Pull description ("Bit map, where …") out of table and write clear normative text in 6.1.2.5a.1 to describe the field</t>
  </si>
  <si>
    <t>Accept in Principle.
Add (see 6.1.2.5a.1) after "Standard Defined PHY Modes" in Figure 22a.</t>
  </si>
  <si>
    <t>There are three "Reserved" cells shown.</t>
  </si>
  <si>
    <t>Merge the three cells into one, and call it "Reserved."</t>
  </si>
  <si>
    <t>Description of "Generic PHY Defined PHY Modes" unclear due to poor placement of description</t>
  </si>
  <si>
    <t xml:space="preserve">Document says: " Channel page 7 will be used for standard defined PHY modes" </t>
  </si>
  <si>
    <t>Document should say: "Channel page 7 will be used for standard defined mandatory PHY modes". In general as it relates to SUN replace "standard defined PHY" by either Standard Mandatory defined PHY..." or simply "Mandatory PHY…"</t>
  </si>
  <si>
    <t>Table 4</t>
  </si>
  <si>
    <t xml:space="preserve">Use the term "SUN" to make this sentence less wordy. </t>
  </si>
  <si>
    <t>Change to "Enumerates the standard defined _SUN_ PHY modes (see 6.1.2.5a.1)."</t>
  </si>
  <si>
    <t>6.1.2.5a.1</t>
  </si>
  <si>
    <t>It seems to me that the standard defined PHY modes tables for OFDM PHY and OQPSK PHY except for 915 MHz band are ommited.</t>
  </si>
  <si>
    <t>add those tables.</t>
  </si>
  <si>
    <t>Definition of channel page structure is not complete.</t>
  </si>
  <si>
    <t>Include text to describe OFDM</t>
  </si>
  <si>
    <t>Schmidl</t>
  </si>
  <si>
    <t xml:space="preserve">"Channel page 7 is allocated…"  is redundant. </t>
  </si>
  <si>
    <t>Replace paragraph with "As shown in Figure 22a, Page 7 consists of three fields to specify the SUN operating modes, defined as follows:"</t>
  </si>
  <si>
    <t>"draft standard defined" There should be no such thing as a draft standard in this document!</t>
  </si>
  <si>
    <t>Get rid of all instances of "draft standard""</t>
  </si>
  <si>
    <t>"to the draft standard defined SUN PHY"  It won't be a draft when you are finished.</t>
  </si>
  <si>
    <t>"to the SUN PHY"</t>
  </si>
  <si>
    <t>"As shown in Figure 22a, Page 7 consists ... each frequency band and modulation scheme"  As the text indicates, this is already shown in Figure 22a, hence the text repeats normative information and therefore should be avoided at all costs.</t>
  </si>
  <si>
    <t>Delete "As shown in Figure 22a, Page 7 consists ... each frequency band and modulation scheme", it is already fully and correctly defined in Figure 22a.</t>
  </si>
  <si>
    <t>Sometimes we call it "PHY mode," and sometimes we call it "PHY operating mode." Terminology should be consistent. Also, make the text more succinct. Change text from the following: "Channel page 7 is allocated to the draft standard defined SUN PHY operating modes. As shown in Figure 22a, Page 7 consists of three fields to specify the SUN operating modes."</t>
  </si>
  <si>
    <t>Change to "Channel page 7 uses three fields to specify each standard-defined PHY mode supported by the device."</t>
  </si>
  <si>
    <t>The 5 bits of the Frequency Band field do not "define up to 32 possible …", they indicate one of the 32 possible bands</t>
  </si>
  <si>
    <t>Change "define up to 32" to "indicate one of 32"</t>
  </si>
  <si>
    <t>The 2 bits of the Modulation Scheme field do not "define up to four …", they indicate one of the 4 possible schemes</t>
  </si>
  <si>
    <t>Change "define up to four" to "indicate one of 4"</t>
  </si>
  <si>
    <t xml:space="preserve">The number of bits to specify the mode implemented by an OFDM device is greater than what is available with this proposed channel numbering technique. There are 32 valid combinations of modulation and coding schemes in OFDM.  </t>
  </si>
  <si>
    <t>Redefine the channel page structure. For example, in the case of OFDM, add another layer in the channel page structure to represent the value of the MCS type (3 bits). Use the remainder bits as a bit vector to call out the OFDM option supported for that MCS value (and frequency band).</t>
  </si>
  <si>
    <t>taylor/seibert</t>
  </si>
  <si>
    <t>All examples show PHY Mode field size of 20 bits, while the latest structure limits this to 16 bits.</t>
  </si>
  <si>
    <t>Make the PHY Mode width consistent all across definition and examples.</t>
  </si>
  <si>
    <t>Figure 22a calls the field "Standard Defined PHY Modes" and the bulleted list calls it "PHY Mode."</t>
  </si>
  <si>
    <t>Choose a name and be consistent.</t>
  </si>
  <si>
    <t>Remove "integer" and just say "value"</t>
  </si>
  <si>
    <t xml:space="preserve">delete "integer". </t>
  </si>
  <si>
    <t>"Figure 22b through Figure 22h enumerate the standard defined PHY modes." is incorrect, they run through Figure 22l.</t>
  </si>
  <si>
    <t>Change to "Figure 22b through Figure 22l enumerate the standard defined PHY modes."</t>
  </si>
  <si>
    <t xml:space="preserve"> 'Figure 22h' should be 'Figure 22l'.</t>
  </si>
  <si>
    <t>"Standard defined PHY modes are shown ... in Figure 22i, Figure 22j, Figure 22k, and Figure 22l, respectively." is not needed, the figures have already been introduces in the preceding paragraph and the titles clearly identify them.</t>
  </si>
  <si>
    <t>Delete "Standard defined PHY modes are shown ... in Figure 22i, Figure 22j, Figure 22k, and Figure 22l, respectively."</t>
  </si>
  <si>
    <t>Figures 22b,c,…seem to repeat information already given in 6.1.1 and at the very beginning of this subclause. Are they necessary? If so, should they be moved into an annex?</t>
  </si>
  <si>
    <t>Decide whether figures 22b,c, etc. are needed. If they are, decide the best location.</t>
  </si>
  <si>
    <t>schmidl/taylor/schmidt/park</t>
  </si>
  <si>
    <t>This clause lists several standard defined PHY modes for MR-FSK, one for O-QPSK but none for OFDM. The rest of the document specifies 5 standard defined modes for OFDM (cf table 75f). They should be specified in this clause.</t>
  </si>
  <si>
    <t>Specify the standard defined PHY mode for OFDM as follow: bits 31-27= XXXXX (XXXXX are the same values used by MR-FSK standard mode, plus 10001 for TV White Space), bits 26-22=01 (OFDM), bits 5-19=reserved, bit 4 = OFDM option 5,  bit 3 = OFDM option 4, bit 2 = OFDM option 3, bit 1 = OFDM option 2, bit 0 = OFDM option 1 (cf table 75f for the OFDM options).</t>
  </si>
  <si>
    <t>6.2.1.5a</t>
  </si>
  <si>
    <t>8-14</t>
  </si>
  <si>
    <t>Page 0 and Page 6 descriptions seem to have some errors.</t>
  </si>
  <si>
    <t>Please correct.</t>
  </si>
  <si>
    <t>should define the OFDM modes for standard defined PHY modes</t>
  </si>
  <si>
    <t>define the OFDM modes for standard defined PHY modes considering the OFDM options</t>
  </si>
  <si>
    <t>Table 3a</t>
  </si>
  <si>
    <t>Why is band numbering discontinuous? It makes it look like there is missing information.</t>
  </si>
  <si>
    <t>Number bands logically.</t>
  </si>
  <si>
    <t xml:space="preserve">400-430MHz band missing. </t>
  </si>
  <si>
    <t>Add here or remove from 5.4.1</t>
  </si>
  <si>
    <t>Reject.
Remove from 5.4.1 but if regulator decided the frequency band, it needs to be added.</t>
  </si>
  <si>
    <t>Table 3a, 3b use a different binary representation than in Figures 22 and the base standard (parens in table entries).  Figures 22 do not have "binary" in table headings.</t>
  </si>
  <si>
    <t>Use representation consistent with the base standard.</t>
  </si>
  <si>
    <t>Why are figures 22a-h figure and not tables?</t>
  </si>
  <si>
    <t>Make consistent with the base standard.</t>
  </si>
  <si>
    <t>Really, you don't expect that the individual reading the standard is capable of converting between binary and decimal, yet somehow they are going to be able to build a standard's compliant implementation?  Seriously?</t>
  </si>
  <si>
    <t xml:space="preserve">Delete the decimal column in Figure 3a and Figure 3b, the binary column is defensible because it shows bit position and prevents misunderstanding of lsb/msb.  This is an intelligence test.  People who are unable to convert from binary to decimal will likewise be unable to understand the rest of the standard. Don't waste your time trying to help them. </t>
  </si>
  <si>
    <t>Move all the reserved values to the bottom of the table. So for example, 863-870 MHz should be frequency band 1.</t>
  </si>
  <si>
    <t>The figures (figure 22x) corresponding to China, Korea and TV white spaces are not shown.</t>
  </si>
  <si>
    <t>Include them.</t>
  </si>
  <si>
    <t>beecher/chang</t>
  </si>
  <si>
    <t>Table 3b</t>
  </si>
  <si>
    <t xml:space="preserve">For consistency, FSK, GFSK, DSSS and M-DSSS operation modes should be uniquely identified. </t>
  </si>
  <si>
    <t>Change the bit width to 3 bits and assigned values as follows: 0 (0, 0, 0) FSK
1 (0, 0, 1) GFSK
2 (0, 1, 0) DSSS
3 (0, 1, 1) M-DSSS 4 (1, 0, 0) OFDM, the rest reserved</t>
  </si>
  <si>
    <t>FSK and GFSK need to be distinguished</t>
  </si>
  <si>
    <t>use (0,0) for FSK and (1,1) for GFSK</t>
  </si>
  <si>
    <t>7, 13, 25, 26, 27</t>
  </si>
  <si>
    <t>Why are frequency band allocations interleaved with Reserved entries?</t>
  </si>
  <si>
    <t>Clarify or use contiguous allocation</t>
  </si>
  <si>
    <t>reference to phyCurrentSUNPageEntry is wrong</t>
  </si>
  <si>
    <t>correct reference</t>
  </si>
  <si>
    <t>1</t>
  </si>
  <si>
    <t>A channel page example for OFDM should also be given.</t>
  </si>
  <si>
    <t>A channel page example for OFDM should also be given.  This can be similar to Figure 22b for the 950 MHz Japanese band.  Bit position 0 = Option 5 with channel spacing 200 kHz; Bit position 1 = Option 4 with channel spacing 200 kHz; Bit position 2 = Option 3 with channel spacing 400 kHz; Bit position 3 = Option 2 with channel spacing 600 kHz; Bits 19-4 are reserved.  Also on Page 16, line 48 it can state, "One standard defined PHY mode is shown for the 950 MHz (Japan) band for OFDM modulation in Figure 22b (new).  Standard defined PHY modes for all the other bands are also defined for OFDM modulation, but figures are not shown for all the other bands."</t>
  </si>
  <si>
    <t>A channel page example for OFDM should also be given.  This can be similar to Figure 22b for the 950 MHz Jananese band.  Bit position 0 = Option 5 with channel spacing 200 kHz; Bit position 1 = Option 4 with channel spacing 200 kHz; Bit position 2 = Option 3 with channel spacing 400 kHz; Bit position 3 = Option 2 with channel spacing 600 kHz; Bits 19-4 are reserved.  Also on Page 16, line 48 it can state, "One standard defined PHY mode is shown for the 950 MHz (Japan) band for OFDM modulation in Figure 22b (new).  Standard defined PHY modes for all the other bands are also defined for OFDM modulation, but figures are not shown for all the other bands."</t>
  </si>
  <si>
    <t>The columns "Page, Freq Band, Modulation Scheme" are redundant, they are specified elsewhere.  Repeating them here will just lead to mistakes.  All the reader needs to know is the standard defined PHY mode mapping.</t>
  </si>
  <si>
    <t>Delete the columns Page, Freq Band and Modulation from Table 22b through Table 22l as it repeats normative information.  In fact delete everything but the definition of the values in the final rows, change them to a dashed list and trash the tables.</t>
  </si>
  <si>
    <t>Bits 2-0 are shown to be '111', implying that all three data rates are necessarily offered in this band, despite all three not being mandatory</t>
  </si>
  <si>
    <t>Do not populate bits for optional data rates with values of '1'</t>
  </si>
  <si>
    <t>The term "(mandatory mode)" is confusing here.  Are all the modes mandatory that are marked as such?  This would imply that all of the bands are mandatory as there is a mode marked mandatory in each band.  The problem is that this table is the wrong place to put this requirement.</t>
  </si>
  <si>
    <t>Delete "(mandatory mode)" from this and all the other tables in this subclause.  If it has not been properly described elsewhere (and my suspicion is that it has been), then add a short paragraph describing exactly what is mandatory for the SUN PHYs.</t>
  </si>
  <si>
    <t xml:space="preserve">Fig 22b: GFSK/4GFSK - these seem like two distinct modulation modes. </t>
  </si>
  <si>
    <t>Table 22b</t>
  </si>
  <si>
    <t>There is no need to include the final row, because this information is already given in line 5.</t>
  </si>
  <si>
    <t>Remove final row of the table. Same comment goes for tables 22c-22l.</t>
  </si>
  <si>
    <t>figure 22c</t>
  </si>
  <si>
    <t>why does the parenthesis mean in (G)FSK</t>
  </si>
  <si>
    <t>remove the parenthesis</t>
  </si>
  <si>
    <t>Accept in Principle.
Same as comment 526.
Prior AP on 5/20/10.</t>
  </si>
  <si>
    <t>Lines 45-47. In Figure 22d, change "FSK" to "FSK/GFSK" for both the 50 and 150 kbps modes.</t>
  </si>
  <si>
    <t>FSK/GFSK usage is not consistent with Table 1a.</t>
  </si>
  <si>
    <t>Change the FSK/GFSK terms to match Table 1a.</t>
  </si>
  <si>
    <t xml:space="preserve">Allow a dual channel (200/400 kHz) spacing for mandatory mode of MR-FSK PHY. Add another MR-FSK PHY mode for 915 MHz band where the 400 kHz channel spacing is the mandatory channel spacing for 50 kbps. </t>
  </si>
  <si>
    <t>45~47</t>
  </si>
  <si>
    <t>In Figure 22d, change "FSK" to "FSK/GFSK" for both the 50 and 150 kbps modes.</t>
  </si>
  <si>
    <t>Tables 22b-h have the used PHY modes bits indicated as 1's suggesting they are always 1 instead of 1 to indicate when mode is supported.</t>
  </si>
  <si>
    <t>A different nomenclature is needed.</t>
  </si>
  <si>
    <t>Typo regarding 4-19 and 19-3 mismatch</t>
  </si>
  <si>
    <t>Fix typo</t>
  </si>
  <si>
    <t>Table 22e</t>
  </si>
  <si>
    <t>Bit 3 is not reserved.</t>
  </si>
  <si>
    <t>Correct table.</t>
  </si>
  <si>
    <t>Bit 3 should not be "Reserved"</t>
  </si>
  <si>
    <t>Change Reserved bits to "19-4" and PHY mode bits to "3-0"</t>
  </si>
  <si>
    <t>this part define the tasks of the PHY, and FEC for MR-FSK is not the task</t>
  </si>
  <si>
    <t>delete this line</t>
  </si>
  <si>
    <t>Resolution same as comment 546.</t>
  </si>
  <si>
    <t>Figure 22g says "Three Standard Defined PHY modes" yet there are four modes described.</t>
  </si>
  <si>
    <t>Correct either of the two elements for consistency.</t>
  </si>
  <si>
    <t>Fig 22e: Last two modes: same chip rate, same spreading rate (none), different data rates?  Something is missing.</t>
  </si>
  <si>
    <t>Clarify and make consistent with PHY definition.</t>
  </si>
  <si>
    <t>Accept in Principle.
Change "no spreading" to "8, 4 spreading" for data rate = 250 kbps.</t>
  </si>
  <si>
    <t>June Chul Roh</t>
  </si>
  <si>
    <t>14</t>
  </si>
  <si>
    <t>The reserved bits should be 19 to 4 instead of 19 to 3.</t>
  </si>
  <si>
    <t>Lines 29-31. In Figure 22f, change "FSK" to "FSK/GFSK" for both the 50 and 150 kbps modes.</t>
  </si>
  <si>
    <t>The term "GFSK" is used repeatedly in the document. I can find no definition of the term in either the base IEEE802.15.4-2006 document or the proposed amendment</t>
  </si>
  <si>
    <t>Define the term.</t>
  </si>
  <si>
    <t xml:space="preserve">Allow a dual channel (200/400 kHz) spacing for mandatory mode of MR-FSK PHY. Add another MR-FSK PHY mode for 2.4 GHz band where the 400 kHz channel spacing is the mandatory channel spacing for 50 kbps. </t>
  </si>
  <si>
    <t>3-7</t>
  </si>
  <si>
    <t>Only three standard defined PHY modes are mapped.</t>
  </si>
  <si>
    <t>Please correct the bit mapping and text to four standard defined PHY modes.</t>
  </si>
  <si>
    <t>29~31</t>
  </si>
  <si>
    <t>In Figure 22f, change "FSK" to "FSK/GFSK" for both the 50 and 150 kbps modes.</t>
  </si>
  <si>
    <t>Is there something missing in describing the OFDM modes?</t>
  </si>
  <si>
    <t>Complete the missing information for description of parameters for OFDM modes if they are indeed defined.</t>
  </si>
  <si>
    <t>6-7</t>
  </si>
  <si>
    <t>"4=450-470" is a typo.</t>
  </si>
  <si>
    <t>Should be "6=450-470"</t>
  </si>
  <si>
    <t>24-25</t>
  </si>
  <si>
    <t>(G)FSK</t>
  </si>
  <si>
    <t>GFSK</t>
  </si>
  <si>
    <t>table 1</t>
  </si>
  <si>
    <t>the bit rate and symbol rate of each bands to MR-O-QPSK can be listed in this table</t>
  </si>
  <si>
    <t>add the bit rate and symbol rate in this table</t>
  </si>
  <si>
    <t>Figure 22j</t>
  </si>
  <si>
    <t>Freq. Band indication shall be 9 not 8.</t>
  </si>
  <si>
    <t>Revise it as directed.</t>
  </si>
  <si>
    <t>Table 3a includes frequency bands 15-17 but there are no corresponding standard defined PHY modes for these bands</t>
  </si>
  <si>
    <t>Add standard PHY modes for bands 15-17 in Figure 3a</t>
  </si>
  <si>
    <t>Accept in Principle.
Editor's note: defer until other comments related to these bands are resolved.</t>
  </si>
  <si>
    <t xml:space="preserve">Fig 22b through 22l do not include any OFDM bands.  </t>
  </si>
  <si>
    <t>Complete specification of channel page 7 modes.</t>
  </si>
  <si>
    <t>This clause does not completely describe all the PHY mode combinations called out 6.12a/b/c. This needs to be a complete and consistent specification for al SUN PHYs</t>
  </si>
  <si>
    <t>Complete and make consistent.</t>
  </si>
  <si>
    <t>Complete the specification to describe how each field in the channel page structure should be set. Consider moving the examples to informative annexes. Consider including examples of channel paging structures with OFDM usage.</t>
  </si>
  <si>
    <t>Example tables for OFDM channel pages should be included</t>
  </si>
  <si>
    <t>Example tables for OFDM should be included, possibly in an annex.</t>
  </si>
  <si>
    <t>"8=901-902" is a typo.</t>
  </si>
  <si>
    <t>Should be "9=901-902"</t>
  </si>
  <si>
    <t>6.1.2.5a.2</t>
  </si>
  <si>
    <t xml:space="preserve">This subclause is very rough. It is not technically complete as it lacks a means to describe other than FSK PHYs. The concept of using the PIB to define implementation information to the upper layer is mixed up with the concept of controlling active modes and exchanging mode information, neither of which is accomplished via the PIB. As written it is unlikely that different implementers will reach the same understanding, and thus interoperable implementations. </t>
  </si>
  <si>
    <t>Complete specification of generic PHY</t>
  </si>
  <si>
    <t>This subclause should be replaced with a cross reference.  There is no useful information in it that is not more fully described in Annex M.  In any event, the idea of a "Generic PHY" is silly enough on its own.  But the basic idea is that it is proprietary, not standardized and so coming up with a "standardized" method for describing the channels seems a bit silly.</t>
  </si>
  <si>
    <t>Replace the subclause with a cross reference to Annex M where this is, at least partially, described.</t>
  </si>
  <si>
    <t xml:space="preserve">Add text introducing the PIB attributes phyGenericPHYDescriptors and phyNumGenericPHYDescriptors.
</t>
  </si>
  <si>
    <t xml:space="preserve">This comment applies to lines 3-8. Sometimes we call it "PHY mode," and sometimes we call it "PHY operating mode." Terminology should be consistent. Also, change the text to be more succinct. The sentence about the freq band and mod scheme is covered in the second paragraph and does not need to be said twice. </t>
  </si>
  <si>
    <r>
      <t xml:space="preserve">Change to something like the following: "Channel page 8 specifies each Generic PHY mode supported by the device. As shown in Figure 22a, the 16 least significant bits correspond to the available Generic PHY descriptors. Each bit corresponds to a Generic PHY Id, where the Id is the index into the </t>
    </r>
    <r>
      <rPr>
        <i/>
        <sz val="10"/>
        <rFont val="Arial"/>
        <family val="2"/>
      </rPr>
      <t>phyGenericPHYDescriptors</t>
    </r>
    <r>
      <rPr>
        <sz val="10"/>
        <rFont val="Arial"/>
        <family val="2"/>
      </rPr>
      <t xml:space="preserve"> array."</t>
    </r>
  </si>
  <si>
    <t>Resolve comment 596 first.</t>
  </si>
  <si>
    <t>What is the point of the lower 16 bits mapping to "available  Generic PHY descriptors"? By definition these are not standard and so Ids will not mean the same thing in different implementations. The upper layer must examine all implemented descriptors to know what modes are implemented. This is not useful and very confusing.</t>
  </si>
  <si>
    <t>Remove this text and the field from channels supported table.</t>
  </si>
  <si>
    <t>"ID", not "Id", is the accepted abbreviation for Identification</t>
  </si>
  <si>
    <t>change "Id" to "ID"</t>
  </si>
  <si>
    <t>Make requested change in two places in line 5.</t>
  </si>
  <si>
    <t>By defining bits as "reserved" you are specifying that they shall be ignored by a receiving device (that's the defined behavior in P802.15.4 for "reserved"). That doesn't really  make sense in this context.</t>
  </si>
  <si>
    <t>Fix the specification, in a manner consistent with the base standard.</t>
  </si>
  <si>
    <t>Change from "A generic
PHY descriptor is shown" to "_The structure of the_ generic
PHY descriptor is shown"</t>
  </si>
  <si>
    <t>Fig 22m: this is clearly specific to an FSK PHY, and does not accommodate other modulation types.</t>
  </si>
  <si>
    <t>Provide the rest of the story</t>
  </si>
  <si>
    <t xml:space="preserve">"data rate" is am ambiguous way to specify a PHY mode characteristic, as there are numerous (infinite?) ways to achieve a given data rate with different symbol rates, symbol to bit mappings, etc. </t>
  </si>
  <si>
    <t>Specify using unambiguous parameters such as symbol rate, symbol order,</t>
  </si>
  <si>
    <t>In Figure 22m (Generic PHY descriptor), it is implicitly assumed that the channel BW is identical to Channel Spacing. However, it is not the case that channels are allocated in an overlapping manner, like 950MHz band in Japan.</t>
  </si>
  <si>
    <t>Add channel BW parameter in the Figure.</t>
  </si>
  <si>
    <t>The Generic PHY 'mechanism' requires furhter clarification. For example, there is no definition of Generic PHY Channel Descriptor,   the Generic PHY Descriptor does not define the 'channels available', nor do the descriptor fields allow the 'channels available' to be determined.
In addition, the relationship between the Generic PHY IDs which may be referenced (for example in the Mode Switch PPDU) by multiple devices is not defined</t>
  </si>
  <si>
    <t>Correct the erroneous definition of the Generic PHY data structures, remove undefined terms</t>
  </si>
  <si>
    <t>The line "Generic PHY Channel Descriptor:" was originally intended to be a subclause heading. The same is true for the text on lines 40 and 51. However, the IEEE style manual only allows headings to be five levels deep. I submitted another comment suggesting that this subclause be re-named as "Channel pages for SUN PHYs" and placed following the "channel pages" subclause of the published standard. If the other comment is accepted, then the subclause will only be four levels deep, and the text in lines 30, 40 and 51 can be re-formatted as subclause headings.</t>
  </si>
  <si>
    <t>Re-format the lines of text referenced by this comment if possible. Also, only the first word of each heading should be capitalized. Make the others lower case.</t>
  </si>
  <si>
    <t>"First channel frequency is the center frequency of the first channel", but what is the "first" channel?  No ordering is defined elsewhere to indicate "first", "second", etc.</t>
  </si>
  <si>
    <t>change "center frequency of the first channel" to "center frequency of the lowest channel"</t>
  </si>
  <si>
    <t>The mode descriptor works for FSK but no other modulation type.  That's not very "generic".</t>
  </si>
  <si>
    <t>Include descriptors for at least the known modulation types used in this amendment and the base standard.</t>
  </si>
  <si>
    <t>It would read better if the first two sentences were combined.</t>
  </si>
  <si>
    <t>Replace the first two sentences of the paragraph with the following text: "The generic PHY mode is described by a modulation scheme and, if the modulation scheme is FSK, by parameters or descriptors that are specific to the modulation scheme. Generic PHY mode specifications for OFDM and O-QPSK do not contain parameters or descriptors."</t>
  </si>
  <si>
    <t>Document says: "FSK is the only modulation scheme with defined parameters." Is this supposed to mean that only FSK schemes can be defined using this Generic PHY mechanism?</t>
  </si>
  <si>
    <t>If other modulation schemes can be used with this formalism then correct text to reflect that.</t>
  </si>
  <si>
    <t xml:space="preserve">Document says: "FSK is the only modulation scheme with defined parameters." </t>
  </si>
  <si>
    <t>This generic PHY mechanism should allow other types of modulation to be defined with their specific parameters.</t>
  </si>
  <si>
    <t>The granularity of the modulation index is not specified - is it 0.1?</t>
  </si>
  <si>
    <t>Define the modulation index granularity</t>
  </si>
  <si>
    <t>Use of BT not clear.</t>
  </si>
  <si>
    <t>Should state that BT=0 indicates no Gaussian Filtering used and for any other value it defines the Gaussian filter BW.</t>
  </si>
  <si>
    <t>The parameter "FSK BT" does not _define_ the mode, it indicates the mode</t>
  </si>
  <si>
    <t>change "defines if" to "indicates"</t>
  </si>
  <si>
    <t>No explicit statement for what values each of the parameters may take</t>
  </si>
  <si>
    <t>Clearly state what values each of the parameters may take on</t>
  </si>
  <si>
    <t xml:space="preserve">"raw over the air bit rate" caused considerable confusion during pre-ballot comment resolution and has become no less ambiguous since.  Discussing data rate is inherently ambiguous. The only way to remove ambiguity is describe the modulation parameters explicitly that define data rate such as modulation rate, modulation order, coding rate, etc.  </t>
  </si>
  <si>
    <t>Remove "data rate" or "bit rate" etc and specify mode precisely and unambiguously. For example:  modulation order of 1 b it per symbol, symbol rate of 100ksps, results in an over the air bit rate (coded or not coded with FEC) of 100kbps.</t>
  </si>
  <si>
    <t>The term ”raw over-the-air bit rate” is not a well defined term</t>
  </si>
  <si>
    <t>Define precisely (referencing relevant structures or definitions) how the data rate is derived from the Generic PHY Descriptor</t>
  </si>
  <si>
    <t>No indication of the units / tolerance of the "Data Rate" field</t>
  </si>
  <si>
    <t>Specify units and how to indicate fractional bit rates (e.g., 66 2/3 kbps)</t>
  </si>
  <si>
    <t>There are no units on the data rate - kbps?</t>
  </si>
  <si>
    <t>Add units</t>
  </si>
  <si>
    <t>14-25</t>
  </si>
  <si>
    <t>The Parametric PHY Descriptors for FSK are not complete. As it is, Parameteric PHY Descriptors for FSK does not facilitate interoperability between multi-provider implementation.</t>
  </si>
  <si>
    <t xml:space="preserve">For FSK modulation, the following descriptors should be added: the modulation polarity, the tolerance for the key FSK parameters (frequency stability, modulation index , symbol/data rate and time stability). </t>
  </si>
  <si>
    <t>21-24</t>
  </si>
  <si>
    <t>(G)FSK should be used for clarity.</t>
  </si>
  <si>
    <t>Please change FSK to (G)FSK.</t>
  </si>
  <si>
    <t>34, 37</t>
  </si>
  <si>
    <t>There are no units for first channel frequency and channel spacing - MHz?  kHz?</t>
  </si>
  <si>
    <t>figure 22m</t>
  </si>
  <si>
    <t>should define the OFDM modes for Generic PHY descriptor</t>
  </si>
  <si>
    <t>define the OFDM modes for Generic PHY descriptor</t>
  </si>
  <si>
    <t>6.1.2.5a.4</t>
  </si>
  <si>
    <t xml:space="preserve">This clause is technically incomplete, contradicts the base standard, inconsistent with this clause 6.1.2.5a.1 and 6.12c.   It does not provide a means to identify all the different modes defined in the MR-O-PSK PHY clause. </t>
  </si>
  <si>
    <t>Replace with an identification method that is complete and consistent.</t>
  </si>
  <si>
    <t>OQPSK</t>
  </si>
  <si>
    <t>schmidt</t>
  </si>
  <si>
    <t>6.1.2.5a.3</t>
  </si>
  <si>
    <t>The channel number for MRFSK PHY should also apply to the OFDM PHY</t>
  </si>
  <si>
    <t>rename the title of the clause 6.1.2.5a.3 as follow: "Channel numbering for MRFSK and OFDM PHYs"</t>
  </si>
  <si>
    <t>The value BandEdge is not defined for the standard defined PHY.</t>
  </si>
  <si>
    <t>Define the BandEdge value for each band. This value could be added in the table 3a. It will apply only for standard defined PHY (channel page 7)</t>
  </si>
  <si>
    <t>The maximum value for NumChan is not defined for the standard defined PHY</t>
  </si>
  <si>
    <t>Define the max value for NumChan for each band. This value could be added in the table 3a. It will apply only for standard defined PHY (Channel page 7).</t>
  </si>
  <si>
    <t>There shall be a single channel numbering scheme for SUN PHYs.</t>
  </si>
  <si>
    <t>Delete the whole subclause, and revise 6.1.2.5a.3 to support MR-O-QPSK and OFDM PHYs.</t>
  </si>
  <si>
    <t>Sometimes the FSK PHY is called MRFSK, but it is mostly called MR-FSK.</t>
  </si>
  <si>
    <t>Make term consistent and change all occurrences of MRFSK to MR-FSK.</t>
  </si>
  <si>
    <t>the value of Bandedge in each frequency band is not defined clearly.</t>
  </si>
  <si>
    <t>Add the table witch shows the value of bandedges.</t>
  </si>
  <si>
    <t>Channel separation units is MHz???  It should likely be kHz?  How large is the register?  What is the granularity?</t>
  </si>
  <si>
    <t>Define the units for channel separation and specify maximum size and granularity</t>
  </si>
  <si>
    <t>Equation (1) is inserted into the draft.  To avoid confusion with the existing Equation (1) in the IEEE Std 802.15.4-2006, it should be numbered (1a), or whatever the correct number is followed by a letter.</t>
  </si>
  <si>
    <t>Change the equation numbers to reflect that they are inserted into an existing standard here and throughout the draft.  Determine what the correct base number is by comparing to the existing standard and amendments.</t>
  </si>
  <si>
    <t>For each standard-defined PHY mode and Frequency band, BandEdge and the number of channels shall be specified.</t>
  </si>
  <si>
    <t>Add specific values.</t>
  </si>
  <si>
    <t>Equation 1 is incomplete.</t>
  </si>
  <si>
    <t>Equation one should include a test for the center frequency of any channel to go beyond the upper extreme of the band, like ChanCenterFreq&lt; UpperBandEdge</t>
  </si>
  <si>
    <t>Eq. (1)</t>
  </si>
  <si>
    <r>
      <t xml:space="preserve">(1) shall be clarified whether it should be "= </t>
    </r>
    <r>
      <rPr>
        <i/>
        <sz val="10"/>
        <color indexed="8"/>
        <rFont val="Arial"/>
        <family val="2"/>
      </rPr>
      <t>BandEdge+(NumChan+0.5)*ChanSpacing</t>
    </r>
    <r>
      <rPr>
        <sz val="10"/>
        <color indexed="8"/>
        <rFont val="Arial"/>
        <family val="2"/>
      </rPr>
      <t>" or "</t>
    </r>
    <r>
      <rPr>
        <i/>
        <sz val="10"/>
        <color indexed="8"/>
        <rFont val="Arial"/>
        <family val="2"/>
      </rPr>
      <t>=CenterFreq(Ch. 0)+NumChan*ChanSpacing</t>
    </r>
    <r>
      <rPr>
        <sz val="10"/>
        <color indexed="8"/>
        <rFont val="Arial"/>
        <family val="2"/>
      </rPr>
      <t>".</t>
    </r>
  </si>
  <si>
    <t>Clarify it as directed.</t>
  </si>
  <si>
    <t>"Exceptions may apply to the upper part of the European 868 MHz band, where channel carrier assignment
may be individually tailored to suit regulatory requirements."  What will be the channel carrier assignment?</t>
  </si>
  <si>
    <t>Specify the channelization for the European 868 MHz band or delete it as a supported band.</t>
  </si>
  <si>
    <t>The statement that exceptions to channel numbering for the upper part of the European 868MHz band is unqualified and therefore with little meaning. How are the channel numbers tailored?</t>
  </si>
  <si>
    <t>Either remove the sentence beginning on line 11 or make specific reference to where or how the channel numbering may be tailored</t>
  </si>
  <si>
    <t>Channel numbering for OFDM is missing.</t>
  </si>
  <si>
    <t>Include specification of channel numbering for the OFDM PHY.</t>
  </si>
  <si>
    <t>Channel numbering needed for OFDM</t>
  </si>
  <si>
    <t>Include channel numbering for OFDM which specifies how each mode pertains to different channel spacings.</t>
  </si>
  <si>
    <t>"Channel numbering for 779–787 MHz frequency band:" is not a proper way to introduce this topic.</t>
  </si>
  <si>
    <t>Merge the description into the start of the paragraph.  You are already at subclause depth 5, so you can't add any further subclauses.</t>
  </si>
  <si>
    <t>The text "Channel numbering for 779–787 MHz frequency band:" can be omitted, because the sentence follow it makes it clear which freq band the text is about. The original intention may have been to make this text a subclause heading. However, the IEEE style manual does not allow headings more than five deep.</t>
  </si>
  <si>
    <t>Consider removing the text. Same comment for lines 26, 42, and 51.</t>
  </si>
  <si>
    <t>Overloads channel page 0,4 which are already used in the base standard, so this is not allowed in an amendment.</t>
  </si>
  <si>
    <t>Make this consistent with 6.1.2.5a.1.</t>
  </si>
  <si>
    <t>This is inconsistent with 6.1.2.5a.1 which says this PHY is specified as channel page 7.</t>
  </si>
  <si>
    <t>Make consistent with the rest of the amendment and with the base standard.</t>
  </si>
  <si>
    <t>"4" should be "four."</t>
  </si>
  <si>
    <t>Change to "_four_ channels numbered"</t>
  </si>
  <si>
    <t>Singular / plural mismatch between "channels" and "frequency"</t>
  </si>
  <si>
    <t>Change "The center frequency … follows:" to "The center frequency for a channel in this band is given by:"</t>
  </si>
  <si>
    <t>China 783MHz is not as the description in 802.15.4c</t>
  </si>
  <si>
    <t>change it to ''779-787MHz(China)'</t>
  </si>
  <si>
    <t>Overloads channel page 1 and 3 which are used in the base standard, which is not allowed.</t>
  </si>
  <si>
    <t>"3" should be "three."</t>
  </si>
  <si>
    <t>Change to "_three_ channels numbered"</t>
  </si>
  <si>
    <t>Change "The center frequency … 3c." to "The center frequencies of these channels are shown in Table 3c."</t>
  </si>
  <si>
    <t>No channel BW is specified. Would violate regulation if BW for Ch0 is more than 600kHz.</t>
  </si>
  <si>
    <t>Specify BW &lt; 600kHz</t>
  </si>
  <si>
    <t>Reject.
Same as 375.</t>
  </si>
  <si>
    <t>Band g1 (868.0-868.6MHz) is limited to &lt;25mW ERP, sufficient for SUN?</t>
  </si>
  <si>
    <t>Remove band if &gt;25mW needed</t>
  </si>
  <si>
    <t>LBT or 0.1% duty cycle max is required to meet regulation in that channel. No mechanism is specified in the document to ensure it is met</t>
  </si>
  <si>
    <t>Add mechanism to implement LBT or 0.1% duty cycle limit when using that channel.</t>
  </si>
  <si>
    <t>No channel BW is specified. Would violate regulation if BW for Ch1 is more than 500kHz.</t>
  </si>
  <si>
    <t>Specify BW &lt; 500kHz</t>
  </si>
  <si>
    <t>Band g2 (868.7-869.2MHz) is limited to &lt;25mW ERP, sufficient for SUN?</t>
  </si>
  <si>
    <t>Table 3c is asymmetric - is this intended?</t>
  </si>
  <si>
    <t>Review numbers</t>
  </si>
  <si>
    <t>No channel BW is specified. Would violate regulation if BW for Ch2 is more than 250kHz.</t>
  </si>
  <si>
    <t>Specify BW &lt; 250kHz</t>
  </si>
  <si>
    <t>Reject
This section deals with channel number and center frequencies, the BW is specified by regional requirements. Therefore there is no need to specify the BW here.</t>
  </si>
  <si>
    <t>LBT or 10% duty cycle max is required to meet regulation in that channel. No mechanism is specified in the document to ensure it is met</t>
  </si>
  <si>
    <t>Add mechanism to implement LBT or 10% duty cycle limit when using that channel.</t>
  </si>
  <si>
    <t xml:space="preserve">Channel page 2 and 3 are already used.  </t>
  </si>
  <si>
    <t>Replace this subclause text with something that is allowed in an amendment (consistent with the base standard).</t>
  </si>
  <si>
    <t>6.1.25a.3</t>
  </si>
  <si>
    <t xml:space="preserve">“BandEdge”, “NumChan” and “ChanSpacing” are not reference or defined. For 868-870 MHz, no center frequencies are given. </t>
  </si>
  <si>
    <t>Clearly reference the terms in equation (1). Consider using the center frequencies given in Table3c for the 868-870 MHz band, since it already addresses regulatory requirements.</t>
  </si>
  <si>
    <t>Reject.
Already defined and 868-870 MHz band is on the Table3c</t>
  </si>
  <si>
    <t>6.1.25a.4</t>
  </si>
  <si>
    <t>Reference to channel pages are not correct. The frequency band 902-928 MHz starts with 906 MHz.</t>
  </si>
  <si>
    <t>According to 6.1.2.5a.1, a reference to channel page 7 seems to be correct. Consider starting from 904 MHz in order to meet the alignment in Table 75d.</t>
  </si>
  <si>
    <t>Channel numbering for the OFDM PHY is missing.</t>
  </si>
  <si>
    <t>Define all channel numbers with corresponding center frequencies for each supported frequency band.</t>
  </si>
  <si>
    <t>Does 2480MHz allow sufficient gap from restricted band above 2483.5MHz?</t>
  </si>
  <si>
    <t>Check the numbers</t>
  </si>
  <si>
    <t>6.2.1.6</t>
  </si>
  <si>
    <t>This subclause should be renumbered as 6.2.1.2 to match the subclause numbering in 802.15.4-2006.</t>
  </si>
  <si>
    <t>Change the subclause numbering to match the published version of the standard.  Renumber the preceding subclauses that were added so that they are correct.</t>
  </si>
  <si>
    <t>6.1.2.6</t>
  </si>
  <si>
    <t>The changes to section 6.1.2.6 Channel Pages can lead to misunderstanding. The representation of PHY Modes uses multiple instances of the same Channel Page Number. The existing standard states that "A total of 32 channel pages are avaialble." at the beginning of the section 6.1.2.6. A similar statement is made in section 6.1.2 "... to specify 32 possible channel pages." The relationship between Channel Page numbers and the number of Channel Pages is therefore ambiguous and requires further clarification</t>
  </si>
  <si>
    <t>Further evaluation of the use of multiple instance of the same Channel Page number should be made to ensure that no inconsistencies are introduced into existing 15.4 text</t>
  </si>
  <si>
    <t>Editors will provide the resolution.</t>
  </si>
  <si>
    <t>This is Table 2 in 15.4-2006.</t>
  </si>
  <si>
    <t>Change the table number to match 802.15.4-2006.  Check all other numbering to make sure it matches.</t>
  </si>
  <si>
    <t xml:space="preserve">Table 4. Assumes somebody assigend a number (0-20) to some "standard options" and some "generic PHY options" but it does not identify who and how. </t>
  </si>
  <si>
    <t>The document must describe the process for new "standard options" and new "generic PHY" modes to be added.</t>
  </si>
  <si>
    <t>"Enumerates the standard defined PHY modes added with the P802.15.4g draft standard (see 6.1.2.5a.1)."  The draft is to be written as if it was part of the total standard.  It can't reference 15.4g.</t>
  </si>
  <si>
    <t>Change to "Enumerates the SUN PHY modes, as defined in 6.1.2.5a.1.</t>
  </si>
  <si>
    <t>6.1.3</t>
  </si>
  <si>
    <t>What is the justification for LIFS and SIFS, and when are they used.  Otherwise only SIFS should be specified.</t>
  </si>
  <si>
    <t>Provide justification for two different timings</t>
  </si>
  <si>
    <t>Radio specification</t>
  </si>
  <si>
    <t>Underline the added information, i.e., the new row in the table.</t>
  </si>
  <si>
    <t>Missing LIFS/SIFS spec for OFDM and MR-FSK PHYs</t>
  </si>
  <si>
    <t>Complete information.</t>
  </si>
  <si>
    <t>6.1.7</t>
  </si>
  <si>
    <t>Why is OFDM described differently than all other PHYs in 15.4? Since the existing text in the base standard says "throughout this standard", this sentence is inconsistent with the base standard.</t>
  </si>
  <si>
    <t xml:space="preserve">Be consistent. </t>
  </si>
  <si>
    <t>"drat standard" again.  In this case, this has incorrectly indicated that "draft standard" is the language used in the base standard (not underlined), which makes the editing instructions invalid, thus this is technically incorrect for an amendment (thus "technical" and not "editorial").</t>
  </si>
  <si>
    <t>Use the right text from the base standard. Anywhere "draft' is used is probably wrong.</t>
  </si>
  <si>
    <t>the receiver sensitivity definition for OFDM does not need to be different</t>
  </si>
  <si>
    <t>remove the "except the OFDM PHY". Change the last sentence as " The receiver sensitivity  definition for the OFDM PHY is further defined in 6.12b.3.2"</t>
  </si>
  <si>
    <t>The length of the PSDU for the calculation of the sensitivity needs to be refined. See CID 1451</t>
  </si>
  <si>
    <t>Receiver sensitivity requirements split across multiple sections make for a non-cohesive specification</t>
  </si>
  <si>
    <t>Put receiver specifications for all PHY modes together.  This applies to sensitivity requirements as well as others.</t>
  </si>
  <si>
    <t>The term "draft standard" s/b "amendment" and so forth.</t>
  </si>
  <si>
    <t>Update with language appropriate for a published amendment.</t>
  </si>
  <si>
    <t xml:space="preserve">The description is not technically correct. Channel page 7 does not enumerate anything. It identifies a "pages supported" entry as describing a SUN PHY" as described in 6.1.2.5a.1. </t>
  </si>
  <si>
    <t>Change description for page 7 to "SUN PHY modes defined in the standard" and page 8  "SUN PHY modes defined parametrically" and provide xref.</t>
  </si>
  <si>
    <t>Entries for the OFDM PHY and MR-O-QPSK PHY are missing.</t>
  </si>
  <si>
    <t>Complete Table 5.</t>
  </si>
  <si>
    <t>Only FEC disabled is discussed - what about CRC, AES, and whitening, for example?</t>
  </si>
  <si>
    <t>Add further specifications</t>
  </si>
  <si>
    <t>Document says: "For the MR-FSK PHY, FEC disabled"</t>
  </si>
  <si>
    <t>The document should say: For all modulations, FEC disabled"</t>
  </si>
  <si>
    <t>Reject.
OFDM is always FEC ON</t>
  </si>
  <si>
    <t>"FEC disabled" does not specify payload or header</t>
  </si>
  <si>
    <t>Specify payload / header / both</t>
  </si>
  <si>
    <t>6.1a</t>
  </si>
  <si>
    <t>"described in 5.2b".  Clause 5 is an informative introduction.  The cross reference should be to the new normative section in Clause 7, 7.5.8a perhaps?</t>
  </si>
  <si>
    <t>Replace the cross reference with one that describes the normative behavior.</t>
  </si>
  <si>
    <t>"CSM index 0"?  is there a CSM index 1?  If not (and apparently there isn't) then dispense with the number and simply call it CSM.</t>
  </si>
  <si>
    <t>Change to CSM only, don't use CSM index 0.</t>
  </si>
  <si>
    <t>1. Change the wording to make the text more succinct. 2. Should this feature be mandatory? 3. Also, is the text referring to PAN coordinators, not coordinators?</t>
  </si>
  <si>
    <t>Replace the first three sentences with the following text: "To facilitate the multi-PHY mode (MPM) management scheme described in 5.2b, all P802.15.4g-compliant PAN coordinators should be able to transmit and receive in CSM index 0. CSM index 0 is specified in Table 6a."</t>
  </si>
  <si>
    <t>802.15.4g compliant device has not really been defined at this point in the spec</t>
  </si>
  <si>
    <t>Either define or remove comment</t>
  </si>
  <si>
    <t xml:space="preserve">“A P802.15.4g-compliant device acting as a coordinator shall be able to transmit and receive in CSM index 0.” may not be effective to coordinate coexisting systems with inappropriate NHL and application layer services, rather may disturb overall coordination using different means. 
Because 15.4g should have been PHY amendment, added PHY may be used under existing implementations which is substituted by PHY part only.  </t>
  </si>
  <si>
    <t xml:space="preserve">Proposed text; 
"A P802.15.4g-compliant device acting as a coordinator may be able to transmit and receive in CSM index 0 when NHL and application layer support MPM service including RRM (Radio Resource Measurements) and system managements information including security provisions. 
Simple PHY usage under existing 15.4 implementations may also be sufficient without CSM." </t>
  </si>
  <si>
    <t>"transmit and receive in CSM index 0" is poorly worded</t>
  </si>
  <si>
    <t>Change "transmit and … index 0" to "transmit and receive CSM index 0"</t>
  </si>
  <si>
    <t>Requiring only coordinators to communicate with CSM index 0 makes for poor coexistence and interoperability</t>
  </si>
  <si>
    <t>Require all devices to be able to communicate using CSM index 0</t>
  </si>
  <si>
    <t>MR-FSK defines 2 mandatory SFD for the mandatory uncoded mode (table 28a), depending on the PIB attribute phyMRFSKSFD. Why one should be used for the CSM packet?</t>
  </si>
  <si>
    <t>specify the value of phyMRFSKSFD for the CSM packet.</t>
  </si>
  <si>
    <t>There really is no need to differentiate between GFSK and filtered FSK.  Once the receiver sees the signal, the original filtering has been distorted by the channel and it can't assume that it is GFSK (or RRC or ???).  Just specify FSK, modulation index, TX spectral mask and potentially, eye opening.</t>
  </si>
  <si>
    <t>Delete reference to BT.  Refer to the mode only as FSK.  Specify the TX mask and modulation index.  Optionally specify an eye opening, refer to 802.15.1 for an example.</t>
  </si>
  <si>
    <t>Lines 23-25. In Table 6a, change "BW" to "Channel Spacing"</t>
  </si>
  <si>
    <t>Accept.
See doc 15-10-0353-00</t>
  </si>
  <si>
    <t>Why restrict CSM to just these bands?  What about the rest of the bands?</t>
  </si>
  <si>
    <t>Provide appropriate CSM for each band (I.e. choose a mode that fits the BW available in the minimum channel spacing)</t>
  </si>
  <si>
    <t>Reject.
Only the bands in Table 6a are involved in multiple specified PHY's within the same regulatory domain.</t>
  </si>
  <si>
    <t>BW(kHz) header should be Channel Spacing</t>
  </si>
  <si>
    <t>Change to Channel Spacing to maintain consistency</t>
  </si>
  <si>
    <t>Resolved by comment 697.</t>
  </si>
  <si>
    <t>Lines 26-31. The CSM should have the same data rate for all bands.</t>
  </si>
  <si>
    <t>Specify the data rate of CSM to be the same for all bands. Set this data rate to 50 kbps</t>
  </si>
  <si>
    <t>Lines 26-31. The CSM should have the same modulation scheme for all bands.</t>
  </si>
  <si>
    <t xml:space="preserve">Specify the modulation scheme for the CSM to be either FSK or GFSK. </t>
  </si>
  <si>
    <t>Lines 26-31. Why is CSM not specified for other bands?</t>
  </si>
  <si>
    <t>The other bands should be removed from the standard. If they are not removed, the CSM for these bands needs to be specified.</t>
  </si>
  <si>
    <t>Reject.
Resolved by comment 698.</t>
  </si>
  <si>
    <t>David Olson</t>
  </si>
  <si>
    <t>A mandatory data rate of 50kbp/s for the  902-928 MHz band is not conducive for the interface and interoperability with standard clocks frequencies used in equipment currently being produced and deployed. Refer to document  (cf document #187 rev 1)</t>
  </si>
  <si>
    <t>The following data rates are better options: 38.4kbps, 51.2kbps or 57.6kbps. I would recommend 51.2kbps because of its compatibility with standard clock frequencies and it maximizes the emission mask efficiency.</t>
  </si>
  <si>
    <t>6.1.a</t>
  </si>
  <si>
    <t xml:space="preserve">Document defines 50Kbps as the mandatory signaling speed for CSM in the 902-928MHz band. Document #187 discussed more suitable options. </t>
  </si>
  <si>
    <t>Consider one of the speeds proposed in document #187. In particular 51.2kbps would be close to the current porposal and in line with document #187. 38.4 kbps or 57.6kbps could also be acceptable potential candidates.</t>
  </si>
  <si>
    <t>Table 6a BW is unclear.  Is this 3dB b/w?  Why is the b/w the same for 100 and 50?  Is this actually channel spacing?</t>
  </si>
  <si>
    <t>Clarify the term b/w and update for each data rate</t>
  </si>
  <si>
    <t>why is the data rate 50 for one set of channels and 100 for the other?</t>
  </si>
  <si>
    <t xml:space="preserve">Clarify </t>
  </si>
  <si>
    <t>Table 6a</t>
  </si>
  <si>
    <t>What about the other freq bands from Table 1a? What about the other modulation schemes?</t>
  </si>
  <si>
    <t>Make table 6a complete.</t>
  </si>
  <si>
    <t>David A. Howard</t>
  </si>
  <si>
    <t>On-Ramp Wireless, Inc.</t>
  </si>
  <si>
    <t>It would be much simpler to use the same CSM data rate world wide.  There doesn't appear to be a technical reason to use 100kbps for 950-955MHz.</t>
  </si>
  <si>
    <t>replace 100kbps with 50kbps in 950-955MHz</t>
  </si>
  <si>
    <t>The band width at 100kbps GFSK in 950MHz Band (Japan) is not correct. It is defined as 400kHz in Table 1b.</t>
  </si>
  <si>
    <t>BW should be changed to 400kHz .</t>
  </si>
  <si>
    <t>kojima</t>
  </si>
  <si>
    <t>30</t>
  </si>
  <si>
    <t>950-955 is not correct.</t>
  </si>
  <si>
    <t>Please change to 950-956.</t>
  </si>
  <si>
    <t>200 kHz channel is not specified for 100 kbps according to Table 1b.</t>
  </si>
  <si>
    <t>Please align the channel BW and the data rate, i.e. 50 kbps / 200 kHz or 100 kbps / 400 kHz.</t>
  </si>
  <si>
    <t>950-955 is not correct</t>
  </si>
  <si>
    <t>Please change to 950-956</t>
  </si>
  <si>
    <t>6.2.1.1.1</t>
  </si>
  <si>
    <t>Include the entire primitive description.  It is difficult to see how this fits in without the context.  Or delete 6.2.1.</t>
  </si>
  <si>
    <t>Either delete 6.2.1 or add the context for these added parameters, underlining the new one.  Change here and throughout the draft.</t>
  </si>
  <si>
    <t>6.2.1</t>
  </si>
  <si>
    <t>Don't attempt to fix an unnecessary subclause.</t>
  </si>
  <si>
    <t>Change the editing instructions to delete the 6.2.1 as it is useless.  If not, just add a sentence to 6.2.1 that says "The PHY data service primitives are not defined for the SUN PHY as it is not an exposed interface and therefore it is not possible to confirm compliance.</t>
  </si>
  <si>
    <t>The description of the .confirm primitive (i.e., what is done when the request has been completed) belongs in the .confirm primitive, not in the .request primitive.</t>
  </si>
  <si>
    <t>Either delete 6.2.1 or add these paragraphs to the end of the corresponding .confirm primitive.  Yes, I know 802.15.4-2006 does not do it this way, but 802.15.4-2006 is wrong and there is no reason why we should continue to do it the wrong way.  You can see how silly this format is by observing modified paragraph given in 6.2.1.2.2.</t>
  </si>
  <si>
    <t>5-6</t>
  </si>
  <si>
    <t>Shall 250 octets PSDU be used for all mandatory data rates?</t>
  </si>
  <si>
    <t>The reference PSDU length and receiver sensitivity should be adjusted for the lowest data rates, e.g. 5 kbps and 10 kbps, for consistency.</t>
  </si>
  <si>
    <t xml:space="preserve">Accept in Principle
PER is defined for the PSDU length (information octets). Keep this constant and vary sensitivity point (in dBm) as a function of data rate.
Consider impact to (or change ) lower data rates - need input from those affected by this.
Needs actual write-up.
</t>
  </si>
  <si>
    <t>boytim/wilbur/le</t>
  </si>
  <si>
    <t>The reference PSDU length and receiver sensitivity should be adjusted for the lowest data rates, e.g. 5 kbps and 10 kbps.</t>
  </si>
  <si>
    <t>23~25</t>
  </si>
  <si>
    <t>In Table 6a, change "BW" to "Channel Spacing"</t>
  </si>
  <si>
    <t>23-31</t>
  </si>
  <si>
    <r>
      <t xml:space="preserve">Allow a dual channel (200/400 kHz) spacing for the Common Signaling Mode (CSM). In this sense, define an integer PIB attribute </t>
    </r>
    <r>
      <rPr>
        <i/>
        <sz val="10"/>
        <rFont val="Arial"/>
        <family val="2"/>
      </rPr>
      <t>phyChannelSpacingCSM</t>
    </r>
    <r>
      <rPr>
        <sz val="10"/>
        <rFont val="Arial"/>
        <family val="2"/>
      </rPr>
      <t xml:space="preserve"> with the following properties: when </t>
    </r>
    <r>
      <rPr>
        <i/>
        <sz val="10"/>
        <rFont val="Arial"/>
        <family val="2"/>
      </rPr>
      <t xml:space="preserve">phyChannelSpacingCSM = 0 =&gt; 200 kHz channel spacing @ 50 kpbs and when phyChannelSpacingCSM = 1 =&gt; 400 kHz channel spacing @ 50 kpbs. </t>
    </r>
  </si>
  <si>
    <t>26~31</t>
  </si>
  <si>
    <t>The CSM should have the same data rate for all bands.</t>
  </si>
  <si>
    <t>The CSM should have the same modulation scheme for all bands.</t>
  </si>
  <si>
    <t>Why is CSM not specified for other bands?</t>
  </si>
  <si>
    <t>46-51</t>
  </si>
  <si>
    <r>
      <t xml:space="preserve">6.2.1.1.1, p. 25, l. 46-51: The parameter FCSLength does not specify PHY-specific parameter (cf., e.g., Fig. 10). </t>
    </r>
    <r>
      <rPr>
        <b/>
        <sz val="10"/>
        <rFont val="Arial"/>
        <family val="2"/>
      </rPr>
      <t xml:space="preserve">Suggested remedy: </t>
    </r>
    <r>
      <rPr>
        <sz val="10"/>
        <rFont val="Arial"/>
        <family val="2"/>
      </rPr>
      <t>Please correct</t>
    </r>
  </si>
  <si>
    <t>Suggested remedy: Please correct</t>
  </si>
  <si>
    <t>Reject.
FCSLength is a parameter of PD-DATA.request specified in Table 8.</t>
  </si>
  <si>
    <r>
      <t xml:space="preserve">6.2.1.1.1, p. 25, l. 46-51: Some of the parameters (e.g.,, ModeSwitchParameterEntry) seem to suggest transitory management functionality between subsequent frames. With most functionality thus far defined with 802.15.4-2006, all operations are ‘atomic’ and do not depend on previous communications (with the exception of the ACK command). It is completely unclear what the impact of a failure of the PD-DATA.request primitive would be. Why not make all changes relevant for the frame of interest instead of some frame in the future? </t>
    </r>
    <r>
      <rPr>
        <b/>
        <sz val="10"/>
        <rFont val="Arial"/>
        <family val="2"/>
      </rPr>
      <t xml:space="preserve">Suggested remedy: </t>
    </r>
    <r>
      <rPr>
        <sz val="10"/>
        <rFont val="Arial"/>
        <family val="2"/>
      </rPr>
      <t>Make parameters of PD-DATA.request primitive operate on the frame in question and *not* on some future frame.</t>
    </r>
  </si>
  <si>
    <t xml:space="preserve">Suggested remedy: Make parameters of PD-DATA.request primitive operate on the frame in question and *not* on some future frame. </t>
  </si>
  <si>
    <t>What is the meaning of index 0? There are no details given in 6.12a.</t>
  </si>
  <si>
    <t>Specify PHY design for CSM index 0.</t>
  </si>
  <si>
    <t xml:space="preserve">Amendment to PD-DATA.request appears to be focused on the MR-FSK PHY. But both, the OFDM PHY and the  MR-O-QPSK PHY support mode change too. This is accomplished in a traditional fashion, by passing mode information in the PHR field, and transmitting at this data rate during PSDU. </t>
  </si>
  <si>
    <t xml:space="preserve">Description of Mode switch mechanism should be distinguished between MR-FSK and the other SUN PHYs. Alternatively, add appropriate parameters to PD-DATA.request taking mode information into account. </t>
  </si>
  <si>
    <t>chang/geiger/le</t>
  </si>
  <si>
    <r>
      <t xml:space="preserve">6.2.1.1.1, pp. 25-26: I presume the PHRCoding and PayloadCoding parameters would allow switching on/off, e.g., data whitening at the PHY layer. It is unclear, though, how these parameters are set. If MAC security is enabled, then one invariable randomizes the entire MAC payload and, thereby, almost the complete PHY payload (esp. with 802.15.4e-style overhead reduction). Question, though, is where these parameters are defined and with what granularity these can be set. This applies also to other parameters, where manageability hereof is unclear (to me). </t>
    </r>
    <r>
      <rPr>
        <b/>
        <sz val="10"/>
        <rFont val="Arial"/>
        <family val="2"/>
      </rPr>
      <t xml:space="preserve">Suggested remedy: </t>
    </r>
    <r>
      <rPr>
        <sz val="10"/>
        <rFont val="Arial"/>
        <family val="2"/>
      </rPr>
      <t>Please explain carefully.</t>
    </r>
  </si>
  <si>
    <t>Suggested remedy: Please explain carefully.</t>
  </si>
  <si>
    <t>6,1,1 - table 6a</t>
  </si>
  <si>
    <t>change channel spacing to 100 kHz for the common signaling mode</t>
  </si>
  <si>
    <t>Resolution same as comment 749.</t>
  </si>
  <si>
    <t>Specify the valid range for "TxChannel"</t>
  </si>
  <si>
    <t>Change "See 6.1.2" to "0-511"</t>
  </si>
  <si>
    <t>PHR coding and Payload coding should not be independently chosen</t>
  </si>
  <si>
    <t>Use only one entry to decide "coded" or "uncoded" that applies to the entire message</t>
  </si>
  <si>
    <t xml:space="preserve">Table 8 </t>
  </si>
  <si>
    <r>
      <t xml:space="preserve">"in the </t>
    </r>
    <r>
      <rPr>
        <i/>
        <sz val="10"/>
        <rFont val="Arial"/>
        <family val="2"/>
      </rPr>
      <t>phyModeSwitchParameterEntries"</t>
    </r>
    <r>
      <rPr>
        <sz val="10"/>
        <rFont val="Arial"/>
        <family val="2"/>
      </rPr>
      <t xml:space="preserve"> sounds odd.</t>
    </r>
  </si>
  <si>
    <t>phyModeSwitchParameterEntries is an array. Change text to say, "in the phyModeSwitchParameterEntries _array_"</t>
  </si>
  <si>
    <t>6.2.1.1.3</t>
  </si>
  <si>
    <t>". . .construct a PPDU, containing the supplied PSDU, . . ." has an unnecessary comma.</t>
  </si>
  <si>
    <t>". . .construct a PPDU that contains the supplied PSDU, . . ."</t>
  </si>
  <si>
    <t>8 to 15</t>
  </si>
  <si>
    <r>
      <t>In Table 8 it should be emphasized that for MR-FSK PHY the FEC is applied over the entire PPDU (PHR + PSDU) as a single block of data, when the</t>
    </r>
    <r>
      <rPr>
        <i/>
        <sz val="10"/>
        <rFont val="Arial"/>
        <family val="2"/>
      </rPr>
      <t xml:space="preserve"> PHRCoding</t>
    </r>
    <r>
      <rPr>
        <sz val="10"/>
        <rFont val="Arial"/>
        <family val="2"/>
      </rPr>
      <t xml:space="preserve"> = TRUE and </t>
    </r>
    <r>
      <rPr>
        <i/>
        <sz val="10"/>
        <rFont val="Arial"/>
        <family val="2"/>
      </rPr>
      <t xml:space="preserve">PayloadCoding </t>
    </r>
    <r>
      <rPr>
        <sz val="10"/>
        <rFont val="Arial"/>
        <family val="2"/>
      </rPr>
      <t>= TRUE.</t>
    </r>
  </si>
  <si>
    <t xml:space="preserve">Add a note in bottom of the Table 8 saying something like "For MR-FSK, when coding is enabled, the FEC shall be applied over the entire PPDU (PHR+PSDU) as a single block of data, as described in Clause 6.12a.1.3." </t>
  </si>
  <si>
    <t>Footer</t>
  </si>
  <si>
    <t>Page numbering changed sides</t>
  </si>
  <si>
    <t>Fix formatting error</t>
  </si>
  <si>
    <t>Table 8</t>
  </si>
  <si>
    <t>"or not supported" is not appropriate in the data service parameter.  The parameter specifies if coding is to be used for the PSDU or not.  This applies to all the places this phrase appears in the parameter table 8.</t>
  </si>
  <si>
    <t>Remove "or not supported" in Table 8.</t>
  </si>
  <si>
    <t>Combine "modeSwitching" and "modeSwitchParameterEntry" using some value to indicate "none".  Also, the name is misleading sounds like it contains a set of parameters (description of the mode as described in 6.12.a.3) when what I think is meant is that it is an index into a table of possible modes to switch to.</t>
  </si>
  <si>
    <t>Clarify or delete mode switching parameters,</t>
  </si>
  <si>
    <t xml:space="preserve">Don't need PHR coding parameter, based on description of FEC in 6.12a,b,c.  </t>
  </si>
  <si>
    <t>Remove parameter.</t>
  </si>
  <si>
    <t xml:space="preserve">Why is a separation between PHR and Payload Coding required? </t>
  </si>
  <si>
    <t>Consider merging PHR and Payload coding.</t>
  </si>
  <si>
    <t xml:space="preserve">"before transmitting the next PPDU" is not clear.  The mode switch essentially requires that the PSDU is now split into multiple (2) PPDUs, the first consisting of a PHR with mode switch information, and then the PPDU that contains the PSDU.  </t>
  </si>
  <si>
    <t>Change "before transmitting the PPDU that contains the PSDU", add an xref to where the mode switch PPDU sequence is defined.</t>
  </si>
  <si>
    <t>6.2.1.2.2</t>
  </si>
  <si>
    <t>The list of UNSUPORTED features is smaller than represented in the table</t>
  </si>
  <si>
    <t>Complete the list in the paragraph with the additional UNSUPPORTED_PRF and UNSUPPORTED_RANGING.</t>
  </si>
  <si>
    <t>The "descriptions" changes to the table should include descriptions for all status types that can be returned.</t>
  </si>
  <si>
    <t>Add descriptions for "UNSUPPORTED_TX_CHANNEL,
UNSUPPORTED_PHR_FEC,
UNSUPPORTED_PAYLOAD_FEC, or
UNSUPPORTED_MODE_SWITCHING"</t>
  </si>
  <si>
    <t>6.2.1.2.1</t>
  </si>
  <si>
    <t>Wrong Enumeration</t>
  </si>
  <si>
    <t xml:space="preserve">Change UNSUPPORTED_CHANNEL to UNSUPPORTED_TX_CHANNEL </t>
  </si>
  <si>
    <t>6.2.1.3.1</t>
  </si>
  <si>
    <t>The service is missing a mode switching indication.</t>
  </si>
  <si>
    <t>Add a boolean indicating a mode switch and a Mode switch Parameter Entry, as defined in table 8, clause 6.2.1.1.1</t>
  </si>
  <si>
    <t>Table 9</t>
  </si>
  <si>
    <t>Table 9:  The Description column should include the definitions of all status parameter values, or at least a pointer to the subclause where they are discussed.</t>
  </si>
  <si>
    <t>"contains packet control" sounds odd.</t>
  </si>
  <si>
    <t>Change to "contains packet control information" or something similar.</t>
  </si>
  <si>
    <t>Missing comma.</t>
  </si>
  <si>
    <t>Change from "1,2 or 3" to "1,2, or 3."</t>
  </si>
  <si>
    <t>What is meant by "frame data rate?" Would it be appropriate to change it to "data rate?"</t>
  </si>
  <si>
    <t>6.2.3</t>
  </si>
  <si>
    <t>Values missing from Table 25.</t>
  </si>
  <si>
    <t>Provide values for all entries.</t>
  </si>
  <si>
    <t>No values are given for the enumeration.  Assign the values, this cannot be left to the IEEE staff editors.</t>
  </si>
  <si>
    <t>Assign the values.</t>
  </si>
  <si>
    <t>Same as comment 775.</t>
  </si>
  <si>
    <t>Values in Table 25 need to be defined.</t>
  </si>
  <si>
    <t>Add values.</t>
  </si>
  <si>
    <t>There are no Values provided</t>
  </si>
  <si>
    <t>Provided values for each enumeration</t>
  </si>
  <si>
    <t>The value in table 25 are missing</t>
  </si>
  <si>
    <t>specify the values</t>
  </si>
  <si>
    <t>Table 25</t>
  </si>
  <si>
    <t>Missing word.</t>
  </si>
  <si>
    <t>Change text to say, "but _it_is not."</t>
  </si>
  <si>
    <t>The section on PPDU format requires further clarification, e.g. that the reserved bits shall be set to 0 on transmit and ignored on receipt, also the packet formats need to be consistent with the behavior detailed in sub-clause 6.12, etc.</t>
  </si>
  <si>
    <t>Bit Order</t>
  </si>
  <si>
    <t>popa/taylor</t>
  </si>
  <si>
    <t>". . .same transmission order should apply. . ." I think should be, ". . .same transmission order shall apply. . ."</t>
  </si>
  <si>
    <t>Lines 47-48. LSB should be transmitted or received first for all 802.15.4 PHYs</t>
  </si>
  <si>
    <t>Delete "When the transmission order differs from this convention, it is described in the appropriate subclause."</t>
  </si>
  <si>
    <t>There are two parameters</t>
  </si>
  <si>
    <t>Change parameter to parameters</t>
  </si>
  <si>
    <t>There are two rows</t>
  </si>
  <si>
    <t>Change row to rows</t>
  </si>
  <si>
    <t>"Each PPDU packet"</t>
  </si>
  <si>
    <t>"Each non-OFDM PPDU packet"</t>
  </si>
  <si>
    <t>This paragraph repeats the normative information that is already correctly defined in the figure.  Don't attempt to fix broken text, just delete it.</t>
  </si>
  <si>
    <t>Mark the paragraph for deletion rather than attempting to fix a broken idea.</t>
  </si>
  <si>
    <t>No description of physical shape and length of training fields. Is it included later? A reference should be included here</t>
  </si>
  <si>
    <t>Include either information or reference to structure of training fields</t>
  </si>
  <si>
    <t>6.3</t>
  </si>
  <si>
    <t>43-47</t>
  </si>
  <si>
    <t>The second phrase, which states on the transmission order for the multi-octet fields of the PPDU structure, creates confusion with respect to the first phrase.</t>
  </si>
  <si>
    <t>Use resolution proposed in document 15-10-0265-00-004g.</t>
  </si>
  <si>
    <t>How can “RxChannel” be a PD-DATA.indication value? The receiver needs to known the RX channel?</t>
  </si>
  <si>
    <t xml:space="preserve">no  </t>
  </si>
  <si>
    <t>The added text "Each OFDM PPDU ... number of OFDM symbols." repeats the normative information that is correctly specified in the figure.</t>
  </si>
  <si>
    <t>Delete the added text, instead just cross reference the figure, i.e. "The OFDM PPDU shall be formatted as illustrated in Figure 26d."</t>
  </si>
  <si>
    <t>Description for OFDM PPDU is not necessary. First list item: the purpose of the SHR is the same for all PHYs, the details belong in the appropriate PHY clause. And why are we discussing CCA mode here - what does  receiver do with CCA information in the SHR (which there isn't, according to 6.12b).  Second list item: again the purpose of the PHR is the same - it contains control information for the receiver to use in decoding the packet - as for any PHY. Third bullet item: also details that belong in 6.12b not in this clause.</t>
  </si>
  <si>
    <t>Remove from line 8 to line 23.</t>
  </si>
  <si>
    <t>Acronym definitions should be in lower case.</t>
  </si>
  <si>
    <t>Change to "long training field" and "short training field."</t>
  </si>
  <si>
    <t>Make "Header" and "Payload" lower case.</t>
  </si>
  <si>
    <t>Change to "header" and "payload."</t>
  </si>
  <si>
    <t>We generally refer to the "FCS," not the "CRC."</t>
  </si>
  <si>
    <t>Change to "MAC FCS."</t>
  </si>
  <si>
    <t>"extend the data fill" should be "extend the data to fill"</t>
  </si>
  <si>
    <t>"The PPDU packet ... (see 6.3.4a for details)." is a mess because the wrong format was used to define the figures.</t>
  </si>
  <si>
    <t>Change this to a set of sentence, one for each figure, that says "The PHY PPDU for yyyy shall be formatted as illustrated in Figure xy."</t>
  </si>
  <si>
    <t>Diag not complete</t>
  </si>
  <si>
    <t>Diag 26a should be updated to include "2" above SFD, and "var" above preamble.</t>
  </si>
  <si>
    <t>Instead of two editing instructions, just underline the added text.</t>
  </si>
  <si>
    <t>Why 2 PPDU structures for FSK? How are these two separated?</t>
  </si>
  <si>
    <t>Either justify in text the need for the two PPDUs or remove one.</t>
  </si>
  <si>
    <t>Reject.
Two PPDUs are required due to mode switch.</t>
  </si>
  <si>
    <t>Figure 26b is missing PSDU</t>
  </si>
  <si>
    <t>Add PSDU to figure 26b</t>
  </si>
  <si>
    <t>Table 26b:Field name is not very descriptive.</t>
  </si>
  <si>
    <t>Suggest "switching identification" or "switching parameters".</t>
  </si>
  <si>
    <t>Table 26b: Length of SHR is not shown in Table 26 in the base standard. Thus this is inconsistent with the base standard. This level of detail is not needed.</t>
  </si>
  <si>
    <t>Remove length from preamble and SFD to be consistent with the base standard.</t>
  </si>
  <si>
    <t>14-16</t>
  </si>
  <si>
    <t>There should be a PIB attribute to allow the network operator to select which MCS is used for OFDM header coding.  This allows the overhead for the OFDM header to be reduced.</t>
  </si>
  <si>
    <t>Incorporate PIB attribute phyOFDMHeaderMCS as is described in 191r2 pages 4-6.  Page 43, line 17 would also need to be changed.</t>
  </si>
  <si>
    <t>33-42</t>
  </si>
  <si>
    <t>Different drawing style than the other Format figures.</t>
  </si>
  <si>
    <t>Please use the same drawing style for consistency.</t>
  </si>
  <si>
    <t>33-54</t>
  </si>
  <si>
    <t>There is not sufficient and crystal clear information about the (over-the-air) transmission order for the bytes and/or bits from PHR and Mode Switching Fields. This is clarified for Preamble and SFD but not for the aforementioned PPDU fields.</t>
  </si>
  <si>
    <t>Consider creating separate subclauses for the MR-FSK and MR-O-QPSK. There is already one for OFDM. This may make the packet format subclause easier to read.</t>
  </si>
  <si>
    <t>Table 26c:Length of SHR is not shown in Table 26 in the base standard. Thus this is inconsistent with the base standard. Detail is not needed in this diagram.</t>
  </si>
  <si>
    <t>Signaling speed for FSK preamble is not mentioned here.</t>
  </si>
  <si>
    <t xml:space="preserve">Signaling speed for FSK preamble or reference to it must be mentioned </t>
  </si>
  <si>
    <t>Preamble</t>
  </si>
  <si>
    <t>chang/yasukawa/le</t>
  </si>
  <si>
    <t>6.3.1</t>
  </si>
  <si>
    <t>The multiple strings are concatenated. It might be clearer to say it this way. Also, it is probably enough to just name the PIB attribute. The details of the attribute can be found in the PIB table.</t>
  </si>
  <si>
    <r>
      <t xml:space="preserve">Change lines 39-42 as follows: "The bits in the preamble field for the MR-FSK PHY shall be a concatenation of multiple strings of “01010101, and the preamble length shall be determined by the PIB attribute </t>
    </r>
    <r>
      <rPr>
        <i/>
        <sz val="10"/>
        <rFont val="Arial"/>
        <family val="2"/>
      </rPr>
      <t>phyPreambleRepetitions</t>
    </r>
    <r>
      <rPr>
        <sz val="10"/>
        <rFont val="Arial"/>
        <family val="2"/>
      </rPr>
      <t>.”</t>
    </r>
  </si>
  <si>
    <t>See resolution to comment 820.</t>
  </si>
  <si>
    <t>The first sentence is unclear, and the phrase "the preamble length shall be" is true only when applied to length transmitted preamble. The last part starting with "(i.e." is extraneous and unnecessary as the range of the PIB attributes value is specified in 6.4.</t>
  </si>
  <si>
    <t xml:space="preserve">Replace paragraph with : "For the MR-FSK PHY the preamble shall be phyPreambleRepetitions multiples of the 8-bit sequence “01010101.” </t>
  </si>
  <si>
    <t>The preamble for 4GFSK is not explicitly specified.</t>
  </si>
  <si>
    <t>Change text to: "When 2 level FSK or GFSK is used, the bits in the preamble field for the MR-FSK PHY shall be multiple strings of “01010101. When 4 level FSK or GFSK is used, the bits in the preamble field for the MR-FSK PHY shall be multiple strings of “0111011101110111”"</t>
  </si>
  <si>
    <t>Document says: "...multiple strings of “01010101.” " and later it says: "...preamble length...of 4 – 1000 octets" Does the first pattern represent only one octet that is then repeated at least 4 times but not more than 1000?</t>
  </si>
  <si>
    <t>Clarify. For exmaple say:"...multiple strings of the octet 01010101…" etc.</t>
  </si>
  <si>
    <t>Sentence is awkward and as written not correct.   STF and LTF serve the same purpose as both the preamble and SFD (as shown in the figure, i.e. the SHR is comprised of LTF+STF). That's not what this sentence says.</t>
  </si>
  <si>
    <t>Replace paragraph with: "For the OFDM PHY, the STF and LTF serve the purpose of the preamble and SFD." or remove this paragraph and include sub-clause for STF and LTF in 6.3.1</t>
  </si>
  <si>
    <t>Change to "780 MHz,
915 MHz, and 2450 MHz."</t>
  </si>
  <si>
    <t>42-43</t>
  </si>
  <si>
    <t>Minimum LIFS and SIFS period is not defined for OFDM and MR-O-QPSK.</t>
  </si>
  <si>
    <t>Use the same LIFS (40 symbols) and SIFS (12 symbols)</t>
  </si>
  <si>
    <t>Specifying 4 - 1000 octets for the preamble length is not useful. It results in a huge verification space. A preamble length of 4 octets is too short in order to benefit from the coding gain introduced by FEC.</t>
  </si>
  <si>
    <t>Constrain the cardinality of preamble lengths to a reasonable subset, e.g. {8,16,32,64} octets.</t>
  </si>
  <si>
    <t>For a given band, the MR-O-QPSK PHY specifies a single preamble length, which is nice, since it greatly simplifies receiver design. It  causes, however, overhead for the high rate modes (especially for RateMode = 3).</t>
  </si>
  <si>
    <t>Consider using an additional short preamble (e.g. 4 octets), still allowing reception of RateMode = 0 with acceptable performance and still supporting antenna diversity.</t>
  </si>
  <si>
    <t>6.3.2</t>
  </si>
  <si>
    <t xml:space="preserve">General:  a lot of places are written to suggest setting a bit in the PHR controls the transmitter. That isn't correct. The PD-Data.request and settings in the PHY PIB control how the transmitter builds packets and transmits them (and thus how it SETs bits in the PHR).  The bits in the PHR indicate to the receiver how the packet was constructed, and thus, how to deal with it. </t>
  </si>
  <si>
    <t>Revise incorrect language using concepts and terminology consistent with the base standard.</t>
  </si>
  <si>
    <t>SFD Length is specified as 16 symbols but the MR-FSK PHY supports 4-FSK which maps 2 octets to 8 symbols.</t>
  </si>
  <si>
    <t>Distinguish between 2-FSK and 4-FSK in Table 27 or remove the "symbols" column entirely, since each PHY has a unique way of converting from octets to symbols anyway.</t>
  </si>
  <si>
    <t>SFD</t>
  </si>
  <si>
    <t>lu/schmidl/harada</t>
  </si>
  <si>
    <t>Inconsistent use of bits and symbols in much of the document.</t>
  </si>
  <si>
    <t>Recommend that a guideline be produced to help distinguish between bits, symbols and also bits/s - coded or uncoded</t>
  </si>
  <si>
    <t>"*As specified by IEEE 802.15.4d-2009" This needs to be a cross reference to the correct section in the draft, not to another amendment.</t>
  </si>
  <si>
    <t>Change to a cross reference, although it isn't clear why there is a cross reference anyway.  The names in the draft need to be unique.</t>
  </si>
  <si>
    <t>The sentence "The SFD field shall not be transmitted for the OFDM PHY." is unneeded and technically inaccurate. Even with OFDM there must be a delineation between synchronization and data.</t>
  </si>
  <si>
    <t>Remove sentence. Add reference to where OFDM synchronization is described.</t>
  </si>
  <si>
    <t>This sentence is a repetition of sentence in line 22. One of them is not necessary</t>
  </si>
  <si>
    <t>Remove the sentence that is not necessary. I suggest remove sentence in line 12, and so resolve also the consistency between the two paragraphs.</t>
  </si>
  <si>
    <t xml:space="preserve">Consistency: the first paragraph of 6.3.2 is supposed to say that OFDM does not use SFD yet the second paragraph lists OFDM as an exception for the 8-bit SFD. </t>
  </si>
  <si>
    <t>Remove OFDM from the list of exceptions.</t>
  </si>
  <si>
    <t>"The SFD field shall not be transmitted for the OFDM PHY." is extraneous. Refer to prior comment and provide a useful reference.</t>
  </si>
  <si>
    <t>Replace with "OFDM synchronization is described in 6.12b." (add appropriate xref)</t>
  </si>
  <si>
    <t>The sentence "The SFD field shall not be transmitted for the OFDM PHY" is an amendement</t>
  </si>
  <si>
    <t>underline the sentence</t>
  </si>
  <si>
    <t>First sentence: "The MR-FSK SFD field consists of 2 bytes" (1) "octet" is the appropriate term for 8-bit entity, and (2) 2 octets is the same as 16 bits as stated in the next sentence, so the first sentence is redundant.</t>
  </si>
  <si>
    <t>Remove first sentence of paragraph.</t>
  </si>
  <si>
    <t>"Octet" seems preferred over "byte".</t>
  </si>
  <si>
    <t>Change "bytes" to "octets" for consistency.</t>
  </si>
  <si>
    <t>The first SFD value is sent if the packet is sent without FEC.  The second SFD value is used when the packet is sent with FEC.  But as written it seem that either may be sent independent of if FEC is used to encode the frame, but depends on if FEC is implemented, which doesn't make sense. We don't need a PIB attribute at all: the PD-Data parameter for FEC defines if FEC is to be used to code the packet and thus which SFD value from table 28 is to be used.</t>
  </si>
  <si>
    <t>Change table 28a so col 1 says "not FEC coded" and "FEC coded";  Remove PIB attribute phyMRFSKSFD.</t>
  </si>
  <si>
    <t xml:space="preserve">The meaning of this sentence is not at all clear: "Devices which do not support FEC shall be capable of supporting the SFD associated with a value of zero for the PIB attribute phyMRFSKSFD (see Table 31) and uncoded (PHR+PSDU) (Table 28a). Devices which support FEC shall be capable of supporting the SFDs associated with a value of zero for the PIB attribute phyMRFSKSFD."  </t>
  </si>
  <si>
    <t xml:space="preserve">Delete sentence.  </t>
  </si>
  <si>
    <t>The "value of zero" is repeated twice (see lines 40 and 42).</t>
  </si>
  <si>
    <t>replace one of the "value of zero" by "value of one"</t>
  </si>
  <si>
    <t>Add the word "both" for clarity.</t>
  </si>
  <si>
    <t>Change to "supporting _both_ the SFDs."</t>
  </si>
  <si>
    <t>Both settings of phyMRFSKSFD are defined as zero.</t>
  </si>
  <si>
    <t>In line 42, change text "value of zero" to "value of one".</t>
  </si>
  <si>
    <t>The text says: "The SFD is transmitted starting from the leftmost bit." It is not necessary to say this here, because it is already stated at the beginning of 6.3.</t>
  </si>
  <si>
    <t>Consider removing the text, as it is redundant.</t>
  </si>
  <si>
    <t>The SFD pair in row 1 of table 28a offer better performance than the SFD pair in row 2.  There is no useful benefit of having two pairs of SFD's, especially when the SFD's in row 2 require a specialised correlator architecture.</t>
  </si>
  <si>
    <t>Remove the second row of table 28a</t>
  </si>
  <si>
    <t xml:space="preserve">Second SFD set requires a special rx structure.  </t>
  </si>
  <si>
    <t>If a second SFD is necessary it should use the same RX structure as the first</t>
  </si>
  <si>
    <t xml:space="preserve">The inclusion of an optional pair of SFDs is not needed. </t>
  </si>
  <si>
    <t>Remove optional pair of SFDs (associated with a value of phyMRFSKSFD == 1)</t>
  </si>
  <si>
    <t>The parameter phyMRFSKSFD shows which SFD to transmit, but does it signal which SFD pair to search for? - or must the RX search for all 4 SFD's</t>
  </si>
  <si>
    <t>Entry for the MR-O-QPSK PHY is missing.</t>
  </si>
  <si>
    <t>Add row for MR-O-QPSK PHY.</t>
  </si>
  <si>
    <t>"8-bit" repeats normative information.</t>
  </si>
  <si>
    <t>Delete "8-bit"</t>
  </si>
  <si>
    <r>
      <t xml:space="preserve">Why is </t>
    </r>
    <r>
      <rPr>
        <i/>
        <sz val="10"/>
        <rFont val="Arial"/>
        <family val="2"/>
      </rPr>
      <t>"SpreadingMode"</t>
    </r>
    <r>
      <rPr>
        <sz val="10"/>
        <rFont val="Arial"/>
        <family val="2"/>
      </rPr>
      <t xml:space="preserve"> written as one word, and why is it in italics? Also, it would be helpful to have a cross-reference to where this is defined.</t>
    </r>
  </si>
  <si>
    <r>
      <t xml:space="preserve">Consider writing </t>
    </r>
    <r>
      <rPr>
        <i/>
        <sz val="10"/>
        <rFont val="Arial"/>
        <family val="2"/>
      </rPr>
      <t>"SpreadingMode"</t>
    </r>
    <r>
      <rPr>
        <sz val="10"/>
        <rFont val="Arial"/>
        <family val="2"/>
      </rPr>
      <t xml:space="preserve"> in another form. Add a cross-reference to where this concept is explained.</t>
    </r>
  </si>
  <si>
    <t>MDSSS not defined until later.</t>
  </si>
  <si>
    <t>Define here at first occurrence and in acronyms/abbreviations.</t>
  </si>
  <si>
    <t xml:space="preserve">Table 28b is does not need all the details of which spreadkg modes are allowed in which bands.  "for the 915 MHz and 2450 MHz band. Not supported for the 780 MHz and 868 MHz band." is unneeded text (this should be explained in 6.12c someplace, though).  </t>
  </si>
  <si>
    <t>Remove unneeded text.</t>
  </si>
  <si>
    <t>The word "band" should be plural in two places.</t>
  </si>
  <si>
    <t>Change to "915 MHz and 2450 MHz bands." Also change to "780 MHz and 868 MHz bands."</t>
  </si>
  <si>
    <t>"The transmission sequence starts with LSB in the left to MSB in the right." is redundant, this is already the case for this subclause</t>
  </si>
  <si>
    <t>Delete "The transmission sequence starts with LSB in the left to MSB in the right."</t>
  </si>
  <si>
    <t>It looks like a couple of words are missing from this sentence. Re-word.</t>
  </si>
  <si>
    <t>Change to the following: "The transmission sequence starts with _the_ LSB _on_ the left to _the_ MSB _on_ the right."</t>
  </si>
  <si>
    <t>"The transmission sequence starts with LSB in the left to MSB in the right." can be stated more clearly</t>
  </si>
  <si>
    <t>Change to "The SFD is transmitted starting from the leftmost bit as shown in table 28b"</t>
  </si>
  <si>
    <t>6.3.2a</t>
  </si>
  <si>
    <t>The statement "This field controls the data rate and modulation scheme for the remaining portion of the packet" is not correct, as no fields for data rate or modulation scheme are shown in Figure 27a.  "controls" is not correct - the bits are set to indicate to the receiver how the packet was constructed when transmitted.</t>
  </si>
  <si>
    <t>Delete the sentence. Figure 27a indentifies the fields and the subsequent sub clauses describe each field.</t>
  </si>
  <si>
    <t xml:space="preserve">Figure 27a appears to describe the packet control field only when mode switch field == 0. When ==1 a different PPDU format is indicated. </t>
  </si>
  <si>
    <t>add "= 0" after "Mode Switch"</t>
  </si>
  <si>
    <t>"The Packet Control field is 5 bits in length and is shown in Figure 27a." is redundant, the number of bits is shown in the normative figure.</t>
  </si>
  <si>
    <t>Change to "The Packet Control field shall be formatted as illustrated in Figure 27a."  Change here and for all packet formats.  Don't put a field length in text if it is also specified in the figure or in another figure, both of which are the case for this field.</t>
  </si>
  <si>
    <t>Figure 27a</t>
  </si>
  <si>
    <t>Change the top row of Figure 27a in the following way. Add the word "Bits:" on the left hand side. Then "Mode Switch" would be bit "0," the reserved bits would be "1-2," etc.</t>
  </si>
  <si>
    <t>Change this figure, as well as Figure 27c and Figure 27d.</t>
  </si>
  <si>
    <t>6.3.2a.1</t>
  </si>
  <si>
    <t>The Mode Switch sub-field is described as being part of both the Packet Control and Switching fields. A sub-field cannot be common to multiple fields</t>
  </si>
  <si>
    <t>Separate Mode Switch from the description of Packet Control and make it a separate field of the PHR. Remove Mode Switch from the description and diagram of the Switching field</t>
  </si>
  <si>
    <t>I think the packet structure would be cleaner if the Mode Switch subfield was changed to a field. That is, the Mode Switch should not be contained within the Packet Control field or the Switching field.</t>
  </si>
  <si>
    <t>Make Mode Switch a separate "field." Modify Figures 26a, 26b, and 27a accordingly.</t>
  </si>
  <si>
    <t>"the entire packet" is inconsistent language. Two packet forms have been defined - one with mode switch == 0 and that one contains a PSDU.  The other with mode switch == 1 contains no PSDU but contains only mode switching parameters.  "shall be transmitted" also implies that setting a bit in the PHR controls the transmitter, which is not right.</t>
  </si>
  <si>
    <t>Delete this paragraph and replace with: "Mode Switch subfield set to zero indicates a packet formatted as shown in Figure 26a. Mode Switch subfield set to one indicates a packet formatted as shown in Figure 26b. Mode switching is described in [appropriate xref]"</t>
  </si>
  <si>
    <t>There is no header protection (cf FCS field definition in 7.2.1.9) and there is no packet protection for the mode switch frame (as defined in figure 26b). When bit error will happen on the mode switch bit, the receiver will switch to a random mode and the consequence would be very bad for the system. The mechanism for mode switching "on the fly" are not robust enough and could cause a security threat (denial of service attack).</t>
  </si>
  <si>
    <t>The mode switch mechanism should be removed or made more rebust againt bit errors and against denial of service attacks. Mode switching could be handled by the next higher layers.</t>
  </si>
  <si>
    <t>6.3.2a.2</t>
  </si>
  <si>
    <t>Inappropriate use of "shall", describes PHR bits as controlling packet construction. FCS length is determined by the MAC and indicated in the PD-Data.request. PHR bits are set on transmit according to the parameters, and indicate to the receiver how the packet was constructed.</t>
  </si>
  <si>
    <t>Change to: "The FCS subfield indicates the length of the FCS field (7.2.1.9) included in the MPDU. The field is set to 0 upon transmission when a 32 bit FCS is indicated in the PD-Data.request; The field is set to one on transmission when a 16 bit FCS is indicated in the PD-Data.request. Upon reception, the PD-Data.indication parameter for FCS length is set according to the value of this subfield."</t>
  </si>
  <si>
    <t>Which one is the default for the coex beacon (2 bytes according to Figure 92a)? Which one is the default for the RTJ? Which one is the default for other MR-FSK packets?</t>
  </si>
  <si>
    <t>specify the default setting</t>
  </si>
  <si>
    <t>6.3.2a.3</t>
  </si>
  <si>
    <t>Stating that PHR bits control transmission again.</t>
  </si>
  <si>
    <t xml:space="preserve">"The Data Whitening subfield indicates if data whitening of the PSDU was used upon transmission.  A value of 1 indicates the PSDU is whitened; a value of zero indicates the PSDU is not whitened". </t>
  </si>
  <si>
    <t>Re-word sentence to be consistent with other field descriptions in the 2006 standard.</t>
  </si>
  <si>
    <t>Replace the first sentence of the paragraph with the following: "The Data Whitening subfield shall be set to one to indicate that data whitening of the PSDU is enabled. A value of zero shall indicate that data whitening of the PSDU is disabled."</t>
  </si>
  <si>
    <t>"Data whitening shall never be applied. . ." is poor form.</t>
  </si>
  <si>
    <t>"Data whitening shall not be applied. . ."</t>
  </si>
  <si>
    <t>23-32</t>
  </si>
  <si>
    <t>There is no crystal clear information on the (over-the-air) transmission order for the bits from the Packet Control Field.</t>
  </si>
  <si>
    <t>40-44</t>
  </si>
  <si>
    <t>The description doesn't give a lot of sense for the 'normal' frame.</t>
  </si>
  <si>
    <t>Please reframe.</t>
  </si>
  <si>
    <t>table 5</t>
  </si>
  <si>
    <t>just list the minimum LIFS and SIFS of MR-FSK</t>
  </si>
  <si>
    <t>add the minimum LIFS and SIFS of OFDM and MR-O-QPSK</t>
  </si>
  <si>
    <t>6.3.2a/b</t>
  </si>
  <si>
    <t>subclauses of packet control field are in the wrong section of the SFD field.</t>
  </si>
  <si>
    <t>Move to section 6.3.3.</t>
  </si>
  <si>
    <t>The MR-O-QPSK PHY specifies a single octet  for the SFD. This seems to be adequate since each bit obtains a high processing gain relative to the processing gain during the PSDU part. However, robustness can be possibly further increased by considering 2 octets. Increasing robustness of SFD detection can be relevant in the context of PHR coding, as suggested in an other comment.</t>
  </si>
  <si>
    <t xml:space="preserve">Carefully analyze if extension to 2 octets is truly beneficial, since it increases the  overhead for the high rate modes. Consider replacing a preamble octet by an additional SFD octet. </t>
  </si>
  <si>
    <t>The text indicates that the packet control field is 5 bits while the table indicates that it is 4 bits.</t>
  </si>
  <si>
    <t>Have agreement between the text and the table.</t>
  </si>
  <si>
    <t>Accept in Principle.
Change the bit position of "Rate Mode" from "2" to "2-3" and the bit position of "Reserved" from "3" to "4".</t>
  </si>
  <si>
    <t>6.3.2b</t>
  </si>
  <si>
    <t>The Packet Control field is described as being 5 bits long as shown in Figure 27b. However Figure 27b only shows 4 bits. Note that Figure 26c shows 5 bits for the Packet Control field</t>
  </si>
  <si>
    <t>Either correct Figure 27b or the text on line 3 together with Figure 26c</t>
  </si>
  <si>
    <t>The text indicates the the packet control field is 5 bits while the table indicates that it is 4 bits.</t>
  </si>
  <si>
    <t>6.3.2b.1</t>
  </si>
  <si>
    <t>Language could be more clear as to the scope of the parity bits.</t>
  </si>
  <si>
    <t xml:space="preserve">"The parity check subfield covers the MR-O-QPSK PHR, and the value is computed as follows:" </t>
  </si>
  <si>
    <t>"Two parity bits as a function of the Rate Mode field, the Reserved field and the Frame Length field shall be transmitted."  Eh?  What is intended here?</t>
  </si>
  <si>
    <t>Perhaps it is, "The Parity Check field is two bits in length, and contains parity values of the Rate Mode field, the Reserved field and the Frame Length field, as calculated below."</t>
  </si>
  <si>
    <t>What does it mean to be a function of a reserved field?</t>
  </si>
  <si>
    <t>CSM should be optional, not mandatory.</t>
  </si>
  <si>
    <t>Change "shall" to "may.</t>
  </si>
  <si>
    <t>It is not necessary to say that the LSB is transmitted first and that the MSB is transmitted last. This is stated in the opening paragraph of 6.3.</t>
  </si>
  <si>
    <t xml:space="preserve">The computation of parity bits seems suboptimal under burst error conditions. </t>
  </si>
  <si>
    <t>Derive p0 from the even parity bits and p1 from the odd parity bits.</t>
  </si>
  <si>
    <t>calculation of the parity bits - how is this chosen?</t>
  </si>
  <si>
    <t>p0 on odd bits, p1 on even bits.  May be more optimal for burst errors</t>
  </si>
  <si>
    <t>"where addition is modulo-2 addition (addition over GF(2))"</t>
  </si>
  <si>
    <t>"where  is modulo-2 addition (addition over GF(2))" where  is the circle around the plus symbol.</t>
  </si>
  <si>
    <t>6.3.2b.2</t>
  </si>
  <si>
    <t>Define what rate modes are or add an xref to where the meaning of rate modes are defined.  Table 28c does not really add much.</t>
  </si>
  <si>
    <t>Define what rate modes are or add an xref to where the meaning of rate modes are defined.</t>
  </si>
  <si>
    <r>
      <t xml:space="preserve">Why is </t>
    </r>
    <r>
      <rPr>
        <i/>
        <sz val="10"/>
        <rFont val="Arial"/>
        <family val="2"/>
      </rPr>
      <t>"RateMode"</t>
    </r>
    <r>
      <rPr>
        <sz val="10"/>
        <rFont val="Arial"/>
        <family val="2"/>
      </rPr>
      <t xml:space="preserve"> written as one word, and why is it in italics? Also, it would be helpful to have a cross-reference to where this is defined.</t>
    </r>
  </si>
  <si>
    <r>
      <t xml:space="preserve">Consider writing </t>
    </r>
    <r>
      <rPr>
        <i/>
        <sz val="10"/>
        <rFont val="Arial"/>
        <family val="2"/>
      </rPr>
      <t>"RateMode"</t>
    </r>
    <r>
      <rPr>
        <sz val="10"/>
        <rFont val="Arial"/>
        <family val="2"/>
      </rPr>
      <t xml:space="preserve"> in another form. Add a cross-reference to where this concept is explained.</t>
    </r>
  </si>
  <si>
    <t>6.3.2b.3</t>
  </si>
  <si>
    <t>"6.3.2b.3 Reserved field The reserved subfield is for future usage and should be set to zero if not used", really, a whole subclause for a field that is zero?</t>
  </si>
  <si>
    <t>Don't use subclauses for reserved field definitions.  Reserved fields cannot be used and therefore change to "The Reserved field shall be set to zero and shall be ignored upon reception."</t>
  </si>
  <si>
    <t>There is no need to have a subclause for a reserved bit.</t>
  </si>
  <si>
    <t>Remove the subfield and move the statement about the reserved bits being set to zero to a more appropriate location.</t>
  </si>
  <si>
    <t>Reserved fields: "should be set to zero if not used" is not appropriate. Reserved means it shall be set to zero upon transmission and ignored upon reception.</t>
  </si>
  <si>
    <t>Change to: "The reserved subfield shall be set to zero on transmission and ignored on reception."</t>
  </si>
  <si>
    <t>"The reserved subfield is for future usage and should be set to zero if not used."  This needs to be stronger, to explicity prohibit use of the reserved subfield.</t>
  </si>
  <si>
    <t>"The reserved subfield shall be set to zero."</t>
  </si>
  <si>
    <t>replace "should" with "shall"</t>
  </si>
  <si>
    <t>replace "should" by "shall"</t>
  </si>
  <si>
    <t>The reserved field should not be used.</t>
  </si>
  <si>
    <t>Strike the words "if not used".</t>
  </si>
  <si>
    <t>Chang Sub Shin</t>
  </si>
  <si>
    <t>Figure 27b</t>
  </si>
  <si>
    <t>MR-O-QPSK seems not to support variable FCS length</t>
  </si>
  <si>
    <t>It seems to be added "FCS Length" subfield in Packet Control field for MR-O-QPSK beacuase of supporting variable FCS length</t>
  </si>
  <si>
    <t>Tae-Joon Park</t>
  </si>
  <si>
    <t>Figure27b</t>
  </si>
  <si>
    <t>Need to specify some detailed information on "Rate Mode" subfield.</t>
  </si>
  <si>
    <t>Add detailed information on "Rate Mode" subfield.</t>
  </si>
  <si>
    <t>Length of "Rate Mode" subfield is not 1 bit.</t>
  </si>
  <si>
    <t>Length of "Rate Mode" subfield should be 2 bits long.</t>
  </si>
  <si>
    <t>table 6</t>
  </si>
  <si>
    <t>why the sensitivity condition of MR-FSK is different from OFDM and OQPSK scheme</t>
  </si>
  <si>
    <t>use same condition, such as PSDU length = 100 octets</t>
  </si>
  <si>
    <t>table 6a</t>
  </si>
  <si>
    <t>while there are OFDM and MR-O-QPSK PHY in 780MHz, a new CSM should be define for this bands</t>
  </si>
  <si>
    <t>add a new CSM, Index = 1, Band = 780MHz, Modulation = O-QPSK, Rate Mode = 0, BW = 2MHz, Data Rate = 31.25Kbps</t>
  </si>
  <si>
    <t>Resolved by comment 909.</t>
  </si>
  <si>
    <t>Bit position entries in Fig. 27b are wrong.</t>
  </si>
  <si>
    <t>Correct Fig. 27b.</t>
  </si>
  <si>
    <t xml:space="preserve">Error detection based on two parity check entries is fairly weak and is not appropriate when using PHR forward error correction (FEC). </t>
  </si>
  <si>
    <t xml:space="preserve">Consider using a dedicated CRC-8. This  will extent the PHR field from 2  to 3 octets but considerably improve error detection capabilities. In this case, reliable error detection is feasible, even if the PHR field is FEC encoded using a simple block code (see other comment on PHR spreading of the MR-O-QPSK PHY). Alternatively,  parity check entries can be reduced to 1 bit or completely removed, since a wrong PHR will be detected at PSDU FCS check. </t>
  </si>
  <si>
    <t>6.3.3</t>
  </si>
  <si>
    <t>"The Frame Length field is 7 bits in length and specifies the total number of octets contained in the PSDU (i.e., PHY payload). For the MR-FSK, OFDM, and MR-O-QPSK PHYs, the Frame Length field is 11 bits in length.  The Frame Length field is a value between 0 and aMaxPHYPacketSize (see 6.4)."  This is simultaneously confusing and unclear.</t>
  </si>
  <si>
    <r>
      <t xml:space="preserve">How about, "The Frame Length field specifies the total number of octets contained in the PSDU (i.e., PHY payload). For the MR-FSK, OFDM, and MR-O-QPSK PHYs, the Frame Length field is 11 bits in length; for all other PHYs it is 7 bits in length. It The Frame Length field is a value between 0 and </t>
    </r>
    <r>
      <rPr>
        <i/>
        <sz val="10"/>
        <rFont val="Arial"/>
        <family val="2"/>
      </rPr>
      <t>aMaxPHYPacketSize</t>
    </r>
    <r>
      <rPr>
        <sz val="10"/>
        <rFont val="Arial"/>
        <family val="2"/>
      </rPr>
      <t>, inclusive (see 6.4)."</t>
    </r>
  </si>
  <si>
    <t>"7 bit" repeats normative information as does the "11 bit" later in the paragraph.  The field sizes have already been defined.</t>
  </si>
  <si>
    <t>Delete "7 bit" and "11 bit" as this information is already in the draft.</t>
  </si>
  <si>
    <t>Lines 3-4. For the Frame Length field, the LSB should be transmitted first.</t>
  </si>
  <si>
    <t>Delete "For the MR-FSK PHY, the most-significant bit (leftmost) shall be transmitted first."</t>
  </si>
  <si>
    <t xml:space="preserve">Table 29 needs to be updated to account for CRC-32.  </t>
  </si>
  <si>
    <t>Update Table 29 to state the frame length corresponds to 7 octets for an ACK packet and 11 octets or more for the other packets.</t>
  </si>
  <si>
    <t>MAC</t>
  </si>
  <si>
    <t>Remove the hyphen for consistency.</t>
  </si>
  <si>
    <t>Change to "most significant."</t>
  </si>
  <si>
    <t>6.3.3a</t>
  </si>
  <si>
    <t>There are a variety or problems with this field.  First, there is no description of its use in the MAC section.  What happens if the mode switch packet packet is lost but the following packet isn't?  Is the mode switch only for the packet that follows immediately or may more than one mode switched packet be sent?  No where is it specified that the mode switch packet is not ACKed.  How are the phyModeSwitchParameterEntries array communicated between devices?  The PIB is a local storage and is not the same on both devices.  While channel page 7 fields for Modulation and Mode are defined and therefore are known at both devices, for channel page 8, none of the parameters are defined.  How is support of mode switching and the supported modes and data rates communicated among devices?</t>
  </si>
  <si>
    <t>Delete this field and any concept related to this as it is a really bad idea.  If you want to switch among defined modes, then put the modulation mode in the PHR, send the PHR in the mandatory mode and the MAC portion in the other mode.  It is really that simple.  Alternately, simply send the new mode, any decent radio implementation can detect new, defined, modulations on the fly (e.g., 802.11g).</t>
  </si>
  <si>
    <t>The sub-clauses on Mode Switching such as 6.3.3a require further clarification, e.g. a state dependency is introduced at the PHY between consequtive packets, such as with the bit signaling the New Mode FEC; in light of this dependency, who controls and how are the PHY states at the receiving device managed?</t>
  </si>
  <si>
    <t>Clarify and fix sub-clauses</t>
  </si>
  <si>
    <t>6.3.4</t>
  </si>
  <si>
    <t xml:space="preserve">A single bit error can cause the device to switch modes causing communication failure. </t>
  </si>
  <si>
    <t>This is not a good design practice, should not rely on a single bit to determine the mode of operation, remove this capability and set as paramenter as a default mode.</t>
  </si>
  <si>
    <t>Switching mode and this packet are not suitable as defined. At low PSR packets may be dropped for a single bit error, despite havier protections like FEC. Too much riding in this single bit.</t>
  </si>
  <si>
    <t>This concept should be removed or The standard should define a default mode for this bit, which I suggest "no mode switching" to be the standard. Use other mechanims to change speed.</t>
  </si>
  <si>
    <t>For this form of the PPDU the mode switch field is always 1, show that in the figure and in the text.</t>
  </si>
  <si>
    <t xml:space="preserve">change first field in 27c to "Mode Switch = 1", Delete sentence "The Mode Switch subfield is described in 6.3.2a.1" and replace with "The mode switching PPDU is sent with the mode switch subfield set to 1". </t>
  </si>
  <si>
    <t>Figure 27c</t>
  </si>
  <si>
    <t>The design of the mode switching packet is flawed. The root of the problem is the Mode Switch bit that dictates how the rest of the frame is to be interpreted. When Mode Switch is 1, the Mode Switch FEC is used on the header. The sensitivity of the header decoding is therefore bound by this bit in its uncoded form. As a result, the Mode Switch FEC does not provide the intended gains.</t>
  </si>
  <si>
    <t xml:space="preserve">Remove the Mode Switch FEC. If FEC is to be leveraged, it should be done via the FEC method in the draft signaled with the SFD for the FEC PHR+PSDU. </t>
  </si>
  <si>
    <t>The Mode Switch Parameter Entry sub-field is carried over the air but the description does not identify whether the sub-field indexes the local (transmitter) array or the remote (receiver) array. In either case no reference is given to how the content of each (transmitter &amp; receiver) array is exchanged to make the sub-field meaningful in any given device pair</t>
  </si>
  <si>
    <t>Make the description of the parameter unambiguous. Include a reference to how the content of the arrays is exchanged to make the sub-field meaningful for each possible device pair</t>
  </si>
  <si>
    <t>Headings for mode switch subfields</t>
  </si>
  <si>
    <t>Add headings</t>
  </si>
  <si>
    <t>What is the point of the "mode switch parameter entry" in the PHR as from the xref description, these parameters only affect how the packet is transmitted  and are not needed in the receiver.</t>
  </si>
  <si>
    <t>Remove subfield.</t>
  </si>
  <si>
    <t xml:space="preserve">"(e.g., the packet following the mode switch operation)" seems incorrect.  </t>
  </si>
  <si>
    <t>I think "(i.e., the packet following the mode switch operation)" is what was meant.</t>
  </si>
  <si>
    <t>The "e.g." should be "i.e."</t>
  </si>
  <si>
    <t>Change text to "new mode packet (i.e., the packet following the mode switch operation)"</t>
  </si>
  <si>
    <t>The "New mode FEC" subfield is not needed. SFD value indicates if coding is used or not.</t>
  </si>
  <si>
    <t>bit for FEC should not be necessary</t>
  </si>
  <si>
    <t>Remove the bit</t>
  </si>
  <si>
    <t>"(signaling a coded or uncoded packet) (see 6.12a.1.3), that SFD shall override this control flag." is confusing.</t>
  </si>
  <si>
    <t>How about, "(and, therefore, packet coding information) (see 6.12a.1.3), that SFD shall override this value of the New Mode FEC subfield."</t>
  </si>
  <si>
    <t>See also comments 932, 933, 934.</t>
  </si>
  <si>
    <t>The New Mode FEC sub-field is described as being overridden by an SFD indicating FEC. Is the sub-field also overridden by an SFD indicating no FEC? If not what is the meaning of the combination New Mode FEC=1 and SFD = no FEC?</t>
  </si>
  <si>
    <t>Further evidence of less than fully consistent proposed feature. Remove Switching from the draft</t>
  </si>
  <si>
    <t>"If the new mode packet has an SFD..." Do we really want to send a packet with no SFD? The idea that a packet may not have an SFD is not clearly explained or illustrated in 6.3. This is confusing.</t>
  </si>
  <si>
    <t>If this is what is desired, then show it as a possible packet format.</t>
  </si>
  <si>
    <t>There is not a need to have the new mode FEC flag overridden by the new mode packet SFD</t>
  </si>
  <si>
    <t>The transmitter should match the control flag with the SFD that will be used.</t>
  </si>
  <si>
    <t xml:space="preserve">This isn't really a field, this is an alternate format for the PPDU. </t>
  </si>
  <si>
    <t>Change title to "mode switch PPDU"</t>
  </si>
  <si>
    <t>OFDM always use FEC, therefore, if the new mode is OFDM, then there is no choice for this bit</t>
  </si>
  <si>
    <t>if the new mode is OFDM, then the FEC bit should always be set to 1</t>
  </si>
  <si>
    <t>Reject.
No need to state what is already stated somewhere else.</t>
  </si>
  <si>
    <t>Change the bit name from "Page" to "Channel Page" to be consistent with the rest of the text.</t>
  </si>
  <si>
    <t>Change the name of the bit. Also change the footnote below Table 27d to say "Selects channel page 7 or 8."</t>
  </si>
  <si>
    <t>The New Mode sub-field description indicated the Mode sub-field is an index into phySUNPageEntriesSupported. However, the phySUNPageEntriesSupported data structure permits an entry to declare up to 16 modes to be supported and so the Mode sub-field of the New Mode sub-field is ambiguous or the same field is described for two different purposes simultaneously</t>
  </si>
  <si>
    <t>The Mode Switch requires both an index into the phySUNPageEntriesSupported as well as an indicator of the PHY Mode in that entry. This requires 2 4 bit fields – or a more concise representation of PHY Modes such as a table which would require less than 2x4 bits</t>
  </si>
  <si>
    <t>The "mode" bits of the "new mode" subfield index into a table of local device capabilities. The definition of phySUNPageEntriesSupported says it each entry contains "channel page definitions", which contains a band, a modulation type, and a bit map that specifies all the PHY modes supported in that band/mod type in that device. It doesn't tell me which of those modes you intend to switch to.  Further, two different devices may have completely different capabilities and so the index into phySUNPageEntriesSupported likely means something totally different in different devices (this PIB attribute describes the implementation, thus must be read only).</t>
  </si>
  <si>
    <t>Need a signaling method that identifies uniquely a single operating mode, which has the same meaning in the sending and receiving device.</t>
  </si>
  <si>
    <t>The text says "specifies the next mode of operation." We use the word "mode" a lot. For clarity, tie it into the terminology we've already established.</t>
  </si>
  <si>
    <t>Consider something like "specifies the next mode (i.e., data rate and PHY mode) of operation." Or someone can think of something better.</t>
  </si>
  <si>
    <t>For consistency, change text to "(channel page 7)" and "(channel page 8)."</t>
  </si>
  <si>
    <t>The 16 possible modes in the Mode field on the New Mode subfield refer to the index for the phySUNPageEntriesSupported array.  It is not clear how this array is maintained to be the same at the transmitter and receiver.</t>
  </si>
  <si>
    <t>Clarify how the mapping of the 16 possible modes is defined for both FSK and OFDM.  An example to illustrate how this is done for the switch from FSK to OFDM should be provided.</t>
  </si>
  <si>
    <t>The * and associated note 'selects page 7 or 8' is redundant as the interpretation of the bit is already described in the preceding text</t>
  </si>
  <si>
    <t>Remove the * from tne 'Page' field of Figure 27d and remove the associated note under the figure</t>
  </si>
  <si>
    <t>"The Mode Switch FEC subfield specifies the" is confusing. The field actually IS the error correction (BCH) bits,right?</t>
  </si>
  <si>
    <t>Change "FEC" to "check bits" or HCS (header check sequence). Change first sentence accordingly.</t>
  </si>
  <si>
    <t>Is the parity bit over the entire PHR, just the BCH, or something else?</t>
  </si>
  <si>
    <t>Specify what parity bit covers.</t>
  </si>
  <si>
    <t>Polarity of parrity bit is not specified</t>
  </si>
  <si>
    <t>Specify even or odd parity.</t>
  </si>
  <si>
    <t>Awkward wording. It looks like some words are missing from the sentence.</t>
  </si>
  <si>
    <t>Change from "In combination of BCH(15,11) code and one parity bit, single error correction and double error detection can be achieved" to "The combination of the BCH(15, 11) code and parity bit allows for the achievement of single error correction and double error detection."</t>
  </si>
  <si>
    <t>3-4</t>
  </si>
  <si>
    <t>"For the MR-FSK PHY, the most-significant bit (leftmost) shall be transmitted first" Why reverse the transmission order for the length field?</t>
  </si>
  <si>
    <t>Please use the same transmission order as defined earlier, i.e. "All multiple octet fields shall be transmitted or received least significant octet first and each octet shall be transmitted or received least significant bit (LSB) first."</t>
  </si>
  <si>
    <t>"For the MR-FSK PHY, the most-significant bit (leftmost) shall be transmitted first"</t>
  </si>
  <si>
    <t>14 to 21</t>
  </si>
  <si>
    <t>It is not clear what order the bits/bytes from the Mode Switching field are transmitted over the air.</t>
  </si>
  <si>
    <t>3 and 4</t>
  </si>
  <si>
    <t>Inverting the bit transmission order for  the subfield "Payload Length" of the PHR adds useless design burden.</t>
  </si>
  <si>
    <t xml:space="preserve">Keep the same bit transmission order for all the sub-fields of the PHR. </t>
  </si>
  <si>
    <t>Fig 27c</t>
  </si>
  <si>
    <t>Need units (bits) across the top.</t>
  </si>
  <si>
    <t>Add "Bits:" to first row.</t>
  </si>
  <si>
    <t>The description of mode switch parameter array is duplicated in 6.12a3</t>
  </si>
  <si>
    <t>Remove one of the redundant descriptions</t>
  </si>
  <si>
    <t>How does the receipt of a Mode Switch PPDU override the PHY PIB parameters controlling the local (receiver) PHY operation? If for example the PHY PIB attribute phyCurrentPage is set to 7 and the New Mode indicates Page 8 – how is the PIB attribute “suspended”?</t>
  </si>
  <si>
    <t>Explicit scope and precedence needs to be defined for conflicting PHY PIB attributes in mode switching operation</t>
  </si>
  <si>
    <t>The PHY PIB attribute phyCurrentChannel is set for the device operation and corresponds to a specific centre frequency. The Mode Switch provides a means to change the PHY Mode (if corrected) but not the channel number. When the PHY Mode is changed, the phyCurrentChannel value may not correspond to the current centre frequency. How is the PHY to interpret phyCurrentChannel during Mode Switch operation?</t>
  </si>
  <si>
    <t>State explicit PHY operation wrt PHY PIB attributes during Mode Switch operation</t>
  </si>
  <si>
    <t xml:space="preserve">ModeSwitchParamterEntry is not clear. How is sync without an SFD possible? Also, there is an issue related to FEC of the MR-FSK PHY. Since PHR and PSDU are encoded as a single block, termination of the convolutional code cannot be utilized, if the length of the code sequence cannot be extracted. Additional ModeSwitchFEC is not useful, since it depends on a-priory knowledge of an unprotected information bit. </t>
  </si>
  <si>
    <t>Completely revise the mode switch mechanism, especially in conjunction with FEC of the PHR and PSDU. Additional FEC using a BCH(15,11) code can be omitted. For improved error detection, a CRC-8 filed is recommended, independent of the entry ModeSwitch. Note that a double error detecting code is insufficient if PHR bits are forward error correcting encoded, due to the burst error structure typical for convolutional codes.</t>
  </si>
  <si>
    <t>"when present" is not needed.</t>
  </si>
  <si>
    <t>Remove "when present" (i.e. leave the text as it is in the base standard).</t>
  </si>
  <si>
    <t>Paragraph starting "If the Mode Switch subfield.." is redundant.</t>
  </si>
  <si>
    <t>6.3.4a</t>
  </si>
  <si>
    <t>The clause 6.3.4a should be under 6.3.1 (preamble) instead of under 6.3.4 (PSDU)</t>
  </si>
  <si>
    <t>move this clause under 6.3.1</t>
  </si>
  <si>
    <t>Unneeded text</t>
  </si>
  <si>
    <t xml:space="preserve">delete "as was previously" </t>
  </si>
  <si>
    <t>6.3.4a.1</t>
  </si>
  <si>
    <t xml:space="preserve">This section is completely baffling. </t>
  </si>
  <si>
    <t>Clarify  STF and LTF.</t>
  </si>
  <si>
    <t>seibert/schmidl/shearer/sangsung</t>
  </si>
  <si>
    <t>Use the acronym for short training field.</t>
  </si>
  <si>
    <t>Heading needed for Frequency Domain STF</t>
  </si>
  <si>
    <t>Insert heading</t>
  </si>
  <si>
    <t>This is the first use of short training field, so spell out the acronym here. (it is spelled out in the title, but not in the following text.)</t>
  </si>
  <si>
    <t>The text says "Frequency Domain STF:" Consider re-formatting this text as a subclause heading to make it stand out more. Note also that only the first word and the acronym in the title should be capitalized ("Domain" should be "domain").</t>
  </si>
  <si>
    <t>Re-format the text and change appropriate words to lower case. Make similar changes to page 37, line 51; page 39, line 1; page 39, line 8; page 39, line 15; page 42, line 13; page 42, line 20; page 42, line 36. 
If this is done, then also write a short introductory paragraph for 6.3.4a.1 and for 6.3.4a.2 (there should be at least one paragraph below each subclause heading).</t>
  </si>
  <si>
    <t>I think it is OK to capitalize the word "option" when it refers to a particular option (e.g, Option 1). But is this correct?</t>
  </si>
  <si>
    <t>Change to lower case if necessary.</t>
  </si>
  <si>
    <t>Table 29a</t>
  </si>
  <si>
    <t>I believe all of the minus signs should be changed to en dashes.</t>
  </si>
  <si>
    <t>Change the minus signs to en dashes for this table and also for tables 29b-e, tables 29g-k.</t>
  </si>
  <si>
    <t>table is in the wrong location</t>
  </si>
  <si>
    <t>move table 29b here</t>
  </si>
  <si>
    <t>move table 29c here</t>
  </si>
  <si>
    <t>Scaling factor should be sqrt(14/4) instead of sqrt(14/6)</t>
  </si>
  <si>
    <t>Update scaling factor in accordance with the number of tones</t>
  </si>
  <si>
    <t>The scaling factor of OFDM Mode 4 should account for 4 active subcarriers during STF not 6.</t>
  </si>
  <si>
    <t>Change to sqrt(14/4)</t>
  </si>
  <si>
    <t>Options 4 and 5 have an STF repetition factor of 2, so having a 1/4 CP for these two options would cause the repetition structure to break down.</t>
  </si>
  <si>
    <t>The STF's should be defined as 5 STF symbols with no cyclic prefix. There would be no change to Options 1,2, and 3, while Options 4 and 5 would have the repetition structure restored.  Also for all Options the last 1/2 STF symbol should be negated in the time domain since this corresponds to at least one repetition.  Figure 27e would then need to updated, and also lines 5 and 10 on page 39.</t>
  </si>
  <si>
    <t xml:space="preserve">Text would look better as two sentences. Also, there is a missing comma before "which." </t>
  </si>
  <si>
    <t>Change to "Figure 27e shows that for Options 2, 3, 4, and 5, the cyclic prefix is 1/4 of the useful part of the OFDM symbol. Therefore, there are 19 repetitions of the 1/4 STF symbol followed by the last 1/4 of the useful part of the fourth OFDM symbol, which is negated in the time domain."</t>
  </si>
  <si>
    <t>The STF's should be defined as 5 STF symbols with no cyclic prefix.There would be no change to Options 1,2, and 3, while Options 4 and 5 would have the repetition structure restored.  Also for all Options the last 1/2 STF symbol should be negated in the time domain since this corresponds to at least one repetition.  Figure 27e would then need to updated, and also lines 5 and 10 on page 39.</t>
  </si>
  <si>
    <t>Document says: "...so there are 19 repetitions of the 1/4 STF symbol…" Is 15 the correct number? 15/4 + 1/4 = 16/4 = 4 symbols.</t>
  </si>
  <si>
    <t>Correct number as necessary.</t>
  </si>
  <si>
    <t>Change punctuation in the last sentence of the paragraph. Also the word "the" is missing before 1/8.</t>
  </si>
  <si>
    <t>Change to "For Option 1, the cyclic prefix is also 1/4 symbol and the STF repetition is eight times per STF symbol. Therefore, there are 38 repetitions of the 1/8 STF symbol in the four STF symbols followed by the last 1/4 of the useful part of the fourth OFDM symbol, which is negated in the time domain."</t>
  </si>
  <si>
    <t>Document says: "… so there are 38 repetitions of 1/8 STF symbol in the four STF symbols…" Is 32 the correct number? 8x4=32 instead of 34?</t>
  </si>
  <si>
    <t>Heading needed for STF Normalisation</t>
  </si>
  <si>
    <t>Heading should be moved to be above the text on page 38, line 36</t>
  </si>
  <si>
    <t>Heading should be moved to be above the text on page 38, line 37</t>
  </si>
  <si>
    <t>figure 26b</t>
  </si>
  <si>
    <t xml:space="preserve">why there are no PSDU or MHR in the mode switch PPDU. Source address can tell the nodes the mode switch from which coordinator or which PAN, no source address may disrupt other PAN. Destination address can tell specific node to change the mode, no destination address make the mode swtich must do in the whole network, not just for node-to-node link. FCS can ensure the transmission data, avoid mistake command, no FCS can be result to wrong mode switch </t>
  </si>
  <si>
    <t>add PSDU part to the PPDU, and define some fields</t>
  </si>
  <si>
    <t>Two symbols of LTF does not allow for sufficient integration to match the case where the payload is encoded using 4x frequency repetition</t>
  </si>
  <si>
    <t>Increase LTF to 4 symbols.</t>
  </si>
  <si>
    <t>schmidl/seibert</t>
  </si>
  <si>
    <t>Fig 27e should be moved to be after the text on page 39, line 11</t>
  </si>
  <si>
    <t>Fig 27e should be moved to be after the text on page 39, line 12</t>
  </si>
  <si>
    <t>For clarity a new diagram describing the STF structure for Option 1 should be added</t>
  </si>
  <si>
    <t>Two symbols of LTF are not sufficiently robust enough to provide an accurate channel measurement when using 4x frequency repetition on the payload</t>
  </si>
  <si>
    <t>Increase number of LTF symbols to 4 to allow robust data demodulation at 4x frequency repetition or provide technical data to justify the use of only two symbols.</t>
  </si>
  <si>
    <t>The last z should not be negated because this complicates the STF and serves no useful purpose.  Detection of the negated correlation pulse will not be robust enough when compared with the robustness of the data</t>
  </si>
  <si>
    <t>remove the negation of the last z, or provide technical justification as to why it should be negated</t>
  </si>
  <si>
    <t>LTF is reliably detected when all the subcarriers are populated, thus there is no need to do anything else. Moreover, the method for signaling the transition between STF and LTF is inefficient. Inverting only 1/4 symbol does not allow reliable detection at low SNR. Unclear if other optimization methods were explored such as inverting the entire STF symbol</t>
  </si>
  <si>
    <t>Do not invert the last 1/4 symbol in the STF. If an optimization can be shown to be needed, a more robust method should be used such as inversions of the entire last STF symbol.</t>
  </si>
  <si>
    <t>Figure 27e</t>
  </si>
  <si>
    <t>Change the caption from "Options" to "options."</t>
  </si>
  <si>
    <t>Table contains tones spaced by 2 when they should be spaced by 4.</t>
  </si>
  <si>
    <t>Delete appropriate tones to ensure tone spacing of 4</t>
  </si>
  <si>
    <t>Table 29d</t>
  </si>
  <si>
    <t>The STF allocation for Mode 4 is incorrect. To get 1/4 symbol repetitions, subcarriers at -4 and +4 should be set to zero</t>
  </si>
  <si>
    <t>Assign non-zero values only to subcarriers at -6, -2, +2 and +6.</t>
  </si>
  <si>
    <t>Change to "a lesser number…"</t>
  </si>
  <si>
    <t>Missing word and unnecessary hyphenation.</t>
  </si>
  <si>
    <t>Change to "is the same" and remove the hyphen in "data-frame."</t>
  </si>
  <si>
    <t>Change from "would be required" to "is required."</t>
  </si>
  <si>
    <t>Awkward wording. "The normalization value to have the same power as the data for OFDM symbols is sqrt(Nactive/ (2*Nstf))…"</t>
  </si>
  <si>
    <t>Change to something like the following: "In order to have the same power as the data, the normalization value is sqrt(Nactive/ (2*Nstf))…"</t>
  </si>
  <si>
    <t>Change to "(2*Nstf)), where Nactive"</t>
  </si>
  <si>
    <t>while FSK support variable preamble length from 4 to 1000 octets, it's better to define a mandatory length</t>
  </si>
  <si>
    <t>add a mandatory length</t>
  </si>
  <si>
    <t>Simulations should be run to verify that the power boosting for the STF of 1.94 dB gives good performance.</t>
  </si>
  <si>
    <t>seibert/schmidl/shearer</t>
  </si>
  <si>
    <t>No reason to capitalize "option" here. Also the number 5 should be written out. Also subject-verb agreement error.</t>
  </si>
  <si>
    <t>Change from "5 Options is given" to "five options are given." Same comment for page 42, line 24.</t>
  </si>
  <si>
    <t>Power boosting may have regulatory implications</t>
  </si>
  <si>
    <t>Ensure that power boosting does not violate average or peak power specified by the various regulatory bodies.</t>
  </si>
  <si>
    <t>It is silly to have a table to specify that all 5 options use exactly the same value.</t>
  </si>
  <si>
    <t>Replace the last sentence with "The power boosting factors for each of the 5 Options shall be 1.94 dB." and delete the paragraph.</t>
  </si>
  <si>
    <t>Is there justification for the power boosting numbers. How do these affect PA linearity?  What are the implications for each mode?</t>
  </si>
  <si>
    <t>Provide technical justification for the choice of the power boosting numbers for each mode.</t>
  </si>
  <si>
    <t>How robust is each of the STF's in relation to the data transmission at the most robust rate?  How does multipath and fading affect its performance?</t>
  </si>
  <si>
    <t>Provide data to show that the reliability of the STF in relation to the reliability of the data at the lowest data rate in the agreed channels.</t>
  </si>
  <si>
    <t>Table 29f</t>
  </si>
  <si>
    <t xml:space="preserve">Clarify the relationship between the average power and the PAPR of the STF relative to the payload. </t>
  </si>
  <si>
    <t>figure 26d</t>
  </si>
  <si>
    <t>M and N in this figure is not defined clear</t>
  </si>
  <si>
    <t>define M and N</t>
  </si>
  <si>
    <t xml:space="preserve">The resolution of the values given in table 29f seems to be not relevant from a practical point of view. </t>
  </si>
  <si>
    <t>change to 2 dB or give an analytic expression of this value.</t>
  </si>
  <si>
    <t>Heading needed for STF Generation</t>
  </si>
  <si>
    <t>No need to hyphenate or capitalize "time domain."</t>
  </si>
  <si>
    <t>Change to "time domain." Also do a global search for other instances.</t>
  </si>
  <si>
    <t>This sentence is part equation and part sentence.</t>
  </si>
  <si>
    <t>Separate into a proper equation and accompanying text.</t>
  </si>
  <si>
    <t>"Time Domain STF Repetition: The time-domain STF is repeated to fill four OFDM symbols with the last 1/4 symbol repetition negated before transmission." repeats information that is better defined earlier in the specification (with a figure).</t>
  </si>
  <si>
    <t>Delete the text.</t>
  </si>
  <si>
    <t>Heading needed for STF Repetition</t>
  </si>
  <si>
    <t>6.3.4a.2</t>
  </si>
  <si>
    <t>Use the acronym for long training field.</t>
  </si>
  <si>
    <t>"6.3.4a.2 Long Training field for OFDM Frequency Domain LTF:" This should be the first usage of LTF, if so spell it out.  If not, it should be an acronym in the subclause title.</t>
  </si>
  <si>
    <t>Either spell out the acronym in the text or use the acronym in the title.</t>
  </si>
  <si>
    <t>Heading needed for Frequency Domain LTF</t>
  </si>
  <si>
    <t>Heading needed for LTF Generation</t>
  </si>
  <si>
    <t>The text for "LTF normalization" is not necessary as there is no power boosting.</t>
  </si>
  <si>
    <t>Delete "LTF normalization ... given in Table 29l." and Table 29l.  Replace it with "Power boosting is not used for the LTF."</t>
  </si>
  <si>
    <t>Heading needed for LTF Normalisation</t>
  </si>
  <si>
    <t>6.4.4a.2</t>
  </si>
  <si>
    <t>Simulations should be run to verify that the power boosting for the LTF of 0.0 dB gives good performance.</t>
  </si>
  <si>
    <t>"Time Domain LTF Repetition: The time-domain LTF is repeated to fill two OFDM symbols (240 us) before transmission." repeats normative information already described an earlier figure.</t>
  </si>
  <si>
    <t>Delete "Time Domain LTF Repetition: The time-domain LTF is repeated to fill two OFDM symbols (240 us) before transmission."</t>
  </si>
  <si>
    <t>monnerie</t>
  </si>
  <si>
    <t>Heading needed for Time Domain Repetition</t>
  </si>
  <si>
    <t>6.3.4a.3</t>
  </si>
  <si>
    <t>If the PHR is a field, then Rate, Frame Length, etc. are subfields.</t>
  </si>
  <si>
    <t>Modify the text accordingly.</t>
  </si>
  <si>
    <t>the clause 6.3.4a.3 refers to the OFDM header, which is not a preamble nor a PSDU</t>
  </si>
  <si>
    <t>the clause 6.3.4a.3 should be moved under a new clause 6.3.2c .Add the following sentence in 6.3.3: "the Frame Length Field shall not be transmitted for the OFDM PHY (the length is already defined in the OFDM header)"</t>
  </si>
  <si>
    <t>Remove "for robustness" as it is unneeded - the standard describes what is transmitted, not why. The same thing is said more precisely in a following paragraph so this is also redundant.</t>
  </si>
  <si>
    <t xml:space="preserve">Because 15.4g OFDM PHY includes unprecedently simple OFDM modulation schemes especially option 3 to 5 as shown in Table 75f, it is expected that the low power channel monitoring or surveillance function is available for MAC/NHL and appliation layer to coordinate the elaborated RRM (Radio Rsource Measurements and Managements) including remote CCA information, regulatory boundary information and other wake-up/power-save mechanisms. </t>
  </si>
  <si>
    <t xml:space="preserve">First reserved bit following 5bits Rate field of PHY header in Fig 27f is expected to assign as the SOI information (Sphere Of Influence) flag bit which is indicating RRM/Regulatory information is available for MAC/NHL or application layer. Some of OFDM PHY that optionally equipes a low power receive function to detect PHR during the dormant state, is able to trigger wake-up or to aquire the flagged frame to collect the RRM/Regulatory information without any MHR/MPDU processing at the time of overhearing. Above mentioned low power receiver function during the dormant state may not be unique to OFDM PHY because of the 15.4g inherent multi-hop relaying communication with sleep/wake-up mchanism like CSL of which reliability and applicability is affected by RRM/Regulatory factors of SOI. </t>
  </si>
  <si>
    <t>How are scrambler bits used?</t>
  </si>
  <si>
    <t>Describe data whitening mechanism used by OFDM PHY</t>
  </si>
  <si>
    <t xml:space="preserve">How is an 8-bit HCS justified? </t>
  </si>
  <si>
    <t>Cannot find description of how scrambler bits are used</t>
  </si>
  <si>
    <t xml:space="preserve">Add description </t>
  </si>
  <si>
    <t>Why are 8 bits needed for the HCS?  The header could be shortened.</t>
  </si>
  <si>
    <t>check out what makes sense</t>
  </si>
  <si>
    <t>No description of how the HCS is computed</t>
  </si>
  <si>
    <t>Provide description</t>
  </si>
  <si>
    <t>the size of PHY header fields for OFDM is 4.5 Octets</t>
  </si>
  <si>
    <t>increase the size to 5 octets for a interger unit</t>
  </si>
  <si>
    <t>6.12b.2.4</t>
  </si>
  <si>
    <t>3,12,20,28,36</t>
  </si>
  <si>
    <t>modify the Ncbps clearly</t>
  </si>
  <si>
    <t>for example, 96*{1,2} -&gt; 96*Nbpsc</t>
  </si>
  <si>
    <t>43-44</t>
  </si>
  <si>
    <t>"It is encoded using the lowest data rate in each OFDM bandwidth option for robustness" should be removed. There should be a PIB attribute to allow the network operator to select which MCS is used for OFDM header coding.  This allows the overhead for the OFDM header to be reduced.</t>
  </si>
  <si>
    <t xml:space="preserve">Incorporate PIB attribute phyOFDMHeaderMCS as is described in 191r2 pages 4-6. </t>
  </si>
  <si>
    <t>"It is encoded using the lowest data rate in each OFDM bandwidth option for robustness" is not correct.</t>
  </si>
  <si>
    <t>Please remove this requirement.</t>
  </si>
  <si>
    <t>HCS is not defined.</t>
  </si>
  <si>
    <t>Define HCS sequence by generator polynomial.</t>
  </si>
  <si>
    <t>"The PHY header fields include: ... Viterbi decoder flushing." repeats information that is already defined in the figure.</t>
  </si>
  <si>
    <t>Delete "The PHY header fields include: ... Viterbi decoder flushing"</t>
  </si>
  <si>
    <t xml:space="preserve">"The PHY header fields include:" </t>
  </si>
  <si>
    <t>Use the already-defined acronym of PHR. Change the text to the following: "The PHR field includes the following subfields:"</t>
  </si>
  <si>
    <t>"Rate field specifies"</t>
  </si>
  <si>
    <t>"Rate field specifying"</t>
  </si>
  <si>
    <t>Re-word the first entry of the list for better flow. Also it is not necessary to write "(5 bits)," since the number of bits is clearly shown in figure 27f.</t>
  </si>
  <si>
    <t>Change to "the Rate subfield, which specifies the data rate of the payload frame." Make similar changes to other items in the list.</t>
  </si>
  <si>
    <t>rate field of 5 bit is not sufficient for the all data rate modes of all options</t>
  </si>
  <si>
    <t>add the option field for OFDM</t>
  </si>
  <si>
    <t>It is not necessary to include the reserved bits in the dashed list. Their presence is clear from looking at Figure 27f.</t>
  </si>
  <si>
    <t>Remove the three bullets on reserved bits.</t>
  </si>
  <si>
    <t>"Frame Length field specifies"</t>
  </si>
  <si>
    <t>"Frame Length field specifying"</t>
  </si>
  <si>
    <t>"Scrambler field specifies"</t>
  </si>
  <si>
    <t>"Scrambler field specifying"</t>
  </si>
  <si>
    <t>Document says: " 8-bit CRC taken over the data fields…" What data fields? The one in the PSDU or in the MAC PDU or other?</t>
  </si>
  <si>
    <t>Please clarify what data fields this sentence is referring to.</t>
  </si>
  <si>
    <t>the HCS structure should be included</t>
  </si>
  <si>
    <t>insert the HCS structure</t>
  </si>
  <si>
    <t>PHY header should be defined more clearly</t>
  </si>
  <si>
    <t>define the block diagram of PHY header construction</t>
  </si>
  <si>
    <t>"All reserved bits shall be set to zero." is half the story.</t>
  </si>
  <si>
    <t>change to "reserved bits shall be set to zero on transmit and ignored on receive"</t>
  </si>
  <si>
    <t>The text about the reserved bits being set to zero is important and should be moved closer to the beginning of 6.3. In this way, it will apply to every reserved bit in the packet format definition.</t>
  </si>
  <si>
    <t>Move the text to the beginning of 6.3.</t>
  </si>
  <si>
    <t>It should be clarified that the rate field and frame length field are transmitted LSB first.</t>
  </si>
  <si>
    <t>It should be clarified that all fields are transmitted LSB first.</t>
  </si>
  <si>
    <t>OPFM symbol number for the PHY header of Option 1 and Option 2 should be modified considering the interleaver size</t>
  </si>
  <si>
    <t>4 OFDM symbols for Option 1 and 8 OFDM symbols for Option 2</t>
  </si>
  <si>
    <t>It is not clear how the header is encoded</t>
  </si>
  <si>
    <t>Explicitly call out the header coding and construction</t>
  </si>
  <si>
    <t>17</t>
  </si>
  <si>
    <t>"The PHY header shall be transmitted using the lowest supported MCS level for the option being used." should be removed. There should be a PIB attribute to allow the network operator to select which MCS is used for OFDM header coding.  This allows the overhead for the OFDM header to be reduced.</t>
  </si>
  <si>
    <t>"The PHY header shall be transmitted using the lowest supported MCS level for the option being used." is not correct.</t>
  </si>
  <si>
    <t>The sub-clauses on PIB attributes and related text need clarifications and changes, e.g. is there an implied coordination of various PIB attributes among devices?</t>
  </si>
  <si>
    <t>Clarify and fix sections</t>
  </si>
  <si>
    <t>taylor/gilb</t>
  </si>
  <si>
    <t>6.4.1</t>
  </si>
  <si>
    <t>There is additional text in this row that is not marked for underline, only "127" appears in the base standard.</t>
  </si>
  <si>
    <t>Underline all of the added text.</t>
  </si>
  <si>
    <t>Table 30</t>
  </si>
  <si>
    <t>The text "for all other PHYs" must be underlined, since it is being added to an already-existing table.</t>
  </si>
  <si>
    <t>Underline as specified.</t>
  </si>
  <si>
    <t>The cross references for 6.13.1 and 6.13.2 are not hyperlinked in the PDF, perhaps they are not done correctly in the Framemaker as well?</t>
  </si>
  <si>
    <t>Check to make sure they are cross references and not numbers.</t>
  </si>
  <si>
    <t>1 ms for turnaround time?  Just to get an ACK?  That is silly and will waste power.  Has the impact on the MAC been considered?</t>
  </si>
  <si>
    <t>Change the turnaround time to some reasonable amount.  The 12 symbols used in 15.4-2006 seems reasonable.</t>
  </si>
  <si>
    <t xml:space="preserve">Hartman was on 7/1 call and raised points, Cristina countered – left to discuss at Ad-hoc.
Prior - Accept in Principle
Remove use of the ASunTurnaroundTime term,  set ATurnaroundTime as 12symbols for all other PHY’s and 1mS (in symbol time) for the SUN PHY’s. </t>
  </si>
  <si>
    <t>aTurnaroundTime is used numerous places in the MAC specification. Do not need to introduce a new PHY constant to replace an existing one.</t>
  </si>
  <si>
    <t xml:space="preserve">define different values of aTurnaroundTime for different PHYs as necessary. </t>
  </si>
  <si>
    <t>Resolved by comment 1073.</t>
  </si>
  <si>
    <t>TX to RX turn around time is specified as 1 ms This unreasonable in many cases where receiving nodes has to use Forward error correction in software to correct transition  errors before turning around and return an acknowledgement</t>
  </si>
  <si>
    <t>Change TX to RX round time to be up to 10 ms</t>
  </si>
  <si>
    <t>Link to cross reference is broken.</t>
  </si>
  <si>
    <t>Fix link to 6.13.1.</t>
  </si>
  <si>
    <t>6.4.2</t>
  </si>
  <si>
    <t>A consistent convention is not used to make it clear which attributes are applicable to each PHY</t>
  </si>
  <si>
    <t>It should be stated that all attributes are applicable to all PHY's except when noted otherwise in the description column, and then each description should be clarified.</t>
  </si>
  <si>
    <t>Identifier values missing from Table 31.</t>
  </si>
  <si>
    <t>Provide identifier values for all entries.</t>
  </si>
  <si>
    <t xml:space="preserve"> the text for the range cannot modify the the legacy mode</t>
  </si>
  <si>
    <t>change the text in the range as follow"0-511 for 802.15.4g-compliant devices, 0-26 otherwise"</t>
  </si>
  <si>
    <t>The removed text (26 in this instance) is missing from the edits.</t>
  </si>
  <si>
    <t>Check all modified text to make sure that all removed text is marked with strikethrough and all added text is underlined.</t>
  </si>
  <si>
    <t>change  channel range to 0- 2047</t>
  </si>
  <si>
    <t xml:space="preserve">1600 channels 450-470 12.k Band </t>
  </si>
  <si>
    <t>phyCurrentChannel 0-511 is limiting and restrctive for future expanson.</t>
  </si>
  <si>
    <t>Change pyhCurrentChannel from 0-511 to 0-65535.</t>
  </si>
  <si>
    <t>Document/table says: "The RF channel to use for all following transmissions and receptions…" This reading seems to remove the Frequency Hopping Character of the SUN PHY.</t>
  </si>
  <si>
    <t xml:space="preserve">Should remove "…all following transmissions…" for something more in line with FHSS, for example "…the next slot for transmissions…" </t>
  </si>
  <si>
    <t>Table 31</t>
  </si>
  <si>
    <r>
      <t xml:space="preserve">Originally, the range for </t>
    </r>
    <r>
      <rPr>
        <i/>
        <sz val="10"/>
        <rFont val="Arial"/>
        <family val="2"/>
      </rPr>
      <t>phyCurrentPage</t>
    </r>
    <r>
      <rPr>
        <sz val="10"/>
        <rFont val="Arial"/>
        <family val="2"/>
      </rPr>
      <t xml:space="preserve"> was 0-26. Show "26" as struck through text.</t>
    </r>
  </si>
  <si>
    <t xml:space="preserve">phyCurrentChannel: 511 is not sufficient for all bands and PHYs. </t>
  </si>
  <si>
    <t>Change to the maximum # of channels which may be defined in a band for all channelization which I think is 1600.</t>
  </si>
  <si>
    <t>48+</t>
  </si>
  <si>
    <t>Table 31: phyCurrentChannel Range insufficient</t>
  </si>
  <si>
    <t>Increase range to 0-2047</t>
  </si>
  <si>
    <t xml:space="preserve">Corresponding PHY constants for the MR-O-QPSK PHY are missing. </t>
  </si>
  <si>
    <t>Update PHY constants or generalize to SUN specific constants covering all sub- PHYs (MR-FSK, OFDM and MR-O-QPSK).</t>
  </si>
  <si>
    <t>Corresponding PHY PIB attributes for the MR-O-QPSK PHY are missing or are incorrect.</t>
  </si>
  <si>
    <t>Update PHY PIB attributes or generalize to SUN specific attributes covering all sub- PHYs (MR-FSK, OFDM MR-O-QPSK).</t>
  </si>
  <si>
    <t>schmidt/schmidl</t>
  </si>
  <si>
    <t>Identifiers in table missing.</t>
  </si>
  <si>
    <t>The range for phyCurrentSUNPageEntry is specified as 32 bits. 32 bits is not a range</t>
  </si>
  <si>
    <t>Replace 32 bits with a non-specific range indication</t>
  </si>
  <si>
    <t>Change to "channel page 7" for consistency.</t>
  </si>
  <si>
    <t>Make the change. Do a global search to make sure the word "channel" is always included for consistency.</t>
  </si>
  <si>
    <t>the attribute name must include "SUN" to specify that this PIB attribute must be supported by 802.15.4g-compliant devices</t>
  </si>
  <si>
    <t>rename the attribute as "phySUNFSKFECScheme"</t>
  </si>
  <si>
    <t>Define NRNSC and RSC, since it is the first appearance for both in the text.</t>
  </si>
  <si>
    <t>rename the attribute as "phySUNFSKFECInterleaving"</t>
  </si>
  <si>
    <t>rename the attribute as "phySUNGenericPHYDescriptors"</t>
  </si>
  <si>
    <t>Document/table says: "phyFSKFECInterleaving", Is this parameter used only by FSK?</t>
  </si>
  <si>
    <t>Attribute phyGenericPHYDescriptors should be read only as it describes features of a specific implementation,</t>
  </si>
  <si>
    <t>Show as read only</t>
  </si>
  <si>
    <t>Add the word "channel" for consistency.</t>
  </si>
  <si>
    <t>Change to "a channel page 8."</t>
  </si>
  <si>
    <t>column Range says "...except
UWB,CSS, and MRFSK PHYs…" while column Description says "except for UWB, CSS, and SUN PHYs…" Is the exception only for FSK or for all SUNs?</t>
  </si>
  <si>
    <t>Correct if necessary to make it consistent.</t>
  </si>
  <si>
    <t>What should be said about other SUN PHYs?</t>
  </si>
  <si>
    <t>I would guess that the maximum number of symbols for the OFDM PHY per frame is different as well.</t>
  </si>
  <si>
    <t>Add text to describe how the number of symbols for the OFDM PHY is calculated.</t>
  </si>
  <si>
    <t>phyMaxSUNChannelSupported should be read only.</t>
  </si>
  <si>
    <t>Further evidence that the channel numbering proposal for MRFSK PHYs requires clarification and verification. The description of phyMaxSUNChannelsSupported is incorrect. It states that 'The page 7 or page 8 entry specified by phyCurrentSUNPageEntry describes the total number of defined channel for the PHY mode….' This is not correct</t>
  </si>
  <si>
    <t>Clarify and correct the description of number of channels and channel numbering</t>
  </si>
  <si>
    <t>taylor/chang</t>
  </si>
  <si>
    <t>Change pyhMaxSUMChannelSupported from 0-511 to 0-65535.</t>
  </si>
  <si>
    <r>
      <t xml:space="preserve">The first paragraph in the description starts off "The page 7 or page 8 entry specified by </t>
    </r>
    <r>
      <rPr>
        <i/>
        <sz val="10"/>
        <rFont val="Arial"/>
        <family val="2"/>
      </rPr>
      <t>phyCurrentSUNPageEntry</t>
    </r>
    <r>
      <rPr>
        <sz val="10"/>
        <rFont val="Arial"/>
        <family val="2"/>
      </rPr>
      <t xml:space="preserve">…" Why is this included here? The description is supposed to be about </t>
    </r>
    <r>
      <rPr>
        <i/>
        <sz val="10"/>
        <rFont val="Arial"/>
        <family val="2"/>
      </rPr>
      <t>phyMaxSUNChannelSupported.</t>
    </r>
  </si>
  <si>
    <t>Remove the paragraph noted. Make sure the information is included elsewhere.</t>
  </si>
  <si>
    <t>Change NumChannels from 0-511 to 0-65535.</t>
  </si>
  <si>
    <t>It is not necessary to call out the name of the attribute being described.</t>
  </si>
  <si>
    <r>
      <t xml:space="preserve">Change the second paragraph in the description as follows: "The highest channel number supported by the device. It is used to size the </t>
    </r>
    <r>
      <rPr>
        <i/>
        <sz val="10"/>
        <rFont val="Arial"/>
        <family val="2"/>
      </rPr>
      <t>phySUNChannelsSupported</t>
    </r>
    <r>
      <rPr>
        <sz val="10"/>
        <rFont val="Arial"/>
        <family val="2"/>
      </rPr>
      <t xml:space="preserve"> array." Change the third paragraph as follows: "This attribute is only valid if </t>
    </r>
    <r>
      <rPr>
        <i/>
        <sz val="10"/>
        <rFont val="Arial"/>
        <family val="2"/>
      </rPr>
      <t>phyCurrentPage</t>
    </r>
    <r>
      <rPr>
        <sz val="10"/>
        <rFont val="Arial"/>
        <family val="2"/>
      </rPr>
      <t xml:space="preserve"> equals 7 or 8."</t>
    </r>
  </si>
  <si>
    <t>rename the attribute as "phySUNModeSwitchParameterEntries"</t>
  </si>
  <si>
    <t>The range for phyModeSwitchParameterEntries is specified as an Array... An Array is not a range</t>
  </si>
  <si>
    <t>Replace 'An Array…' with a non-specific range indication</t>
  </si>
  <si>
    <t>Is this also read only? Is it set by the NHL (and if so, how does it know what to set it to?) or is it describing characteristics of a specific implementation?</t>
  </si>
  <si>
    <t>Clarify and revise.</t>
  </si>
  <si>
    <t>Is there a list of mode switch parameter entries?  How is this defined?</t>
  </si>
  <si>
    <t>Add further description</t>
  </si>
  <si>
    <t>"phyMRFSKSFD" Why does this set of values need to be different? Why two sets?</t>
  </si>
  <si>
    <t>This seems to be unnecessary complexity. It should be only one set of values not two or more. Suggest to select only one set and adopt it.</t>
  </si>
  <si>
    <t>rename the attribute as "phySUNMRFSKMode"</t>
  </si>
  <si>
    <t>See previous comment on SFD suitability due to RX structure.</t>
  </si>
  <si>
    <t>rename the attribute as "phySUNNumGenericPHYDescriptors"</t>
  </si>
  <si>
    <t>phyNumGenericPHYDescriptors should be read only (describes what is supported by the implementation).</t>
  </si>
  <si>
    <t>Add a cross-reference to table 31a.</t>
  </si>
  <si>
    <t>phyNumSUNPageEntries-Supported shoudl be read only, as it describes a specific implementation and is not set by NHL. This is true for all the attributes that describe a particular implementation including phyMaxSUNChannelSupported, phyGenericPHYDescriptors, phyNumGenericPHYDescriptors, etc.</t>
  </si>
  <si>
    <t>Mark as read only.</t>
  </si>
  <si>
    <t>It would be helpful to say what an "entry" is.</t>
  </si>
  <si>
    <t>Add explanatory text.</t>
  </si>
  <si>
    <t>The description field should state that phySHRDuration does not apply for OFDM.</t>
  </si>
  <si>
    <t>Upperscript symbol "...n†…" called but not explained. Same for line35 of the precendent page.</t>
  </si>
  <si>
    <t>Explain the meaning of the symbol "...n†…"</t>
  </si>
  <si>
    <t>What should be said here about other SUN PHYs?</t>
  </si>
  <si>
    <t>I would guess that the number of symbols SHR for the OFDM PHY is different as well.</t>
  </si>
  <si>
    <t>Add text to describe how the number of symbols for the OFDM PHY SHR is calculated.</t>
  </si>
  <si>
    <t>Table 31: phySUNPageEntriesSupported should be read only as it describes the specific features of an implementation and can not be set by a higher layer.</t>
  </si>
  <si>
    <t xml:space="preserve"> phySUNChannelsSupported should be read only (what is supported by the implementation).</t>
  </si>
  <si>
    <t>channel spacing  range of 1,200,000 is excessive, given that the maximum channel bandwitdh is around 400KHz</t>
  </si>
  <si>
    <t>replace 1,200,000 with 64 steps of 10kHz</t>
  </si>
  <si>
    <t>phySUNPageEntriesSupported must be read only ("supported" describes what the implementation supports).</t>
  </si>
  <si>
    <t>data rate  range of 1,000,000 is excessive</t>
  </si>
  <si>
    <t>replace 1,000,000 with 100 steps of 10bps</t>
  </si>
  <si>
    <t>The correct values for the OFDM PHY are missing from the entries in this table.</t>
  </si>
  <si>
    <t>The OFDM PHY calculates symbols in a much different fashion and so there should be additions to each of these PIB values for the OFDM PHY.  Of course the real answer is that the PIB is over specified.  These are values which cannot change once the PHY is specified, hence there is no reason to put them in the PIB.  The MAC knows these because it knows the PHY to which it is attached.  I recommend deleting all PIB entries that are fixed based on the PHY type as the MAC already knows the values.</t>
  </si>
  <si>
    <t xml:space="preserve">The description field should state that phySymbolsPerOctet does not apply for OFDM.  Also values in description (4/3 and 32/6) do not match the values allowed in the range field. </t>
  </si>
  <si>
    <t>The description field should state that phySymbolsPerOctet does not apply for OFDM.  Also range numbers should be corrected.</t>
  </si>
  <si>
    <t>rolfe/schmidl</t>
  </si>
  <si>
    <t>The change to phyPreambleSymbolLength description would define the entire preamble as one symbol, which is not at all the point of this PIB attribute.   A preamble SYMBOL for the MR-FSK PHY as described in 6.3.1 is one bit.  The definition appears to describe the overall preamble length in bits. Further, this attribute is not used anywhere in this draft, thus changing the definition serves no purpose.</t>
  </si>
  <si>
    <t>Remove the modifications to this attribute.</t>
  </si>
  <si>
    <r>
      <t>Lines 35-37. "</t>
    </r>
    <r>
      <rPr>
        <i/>
        <sz val="10"/>
        <rFont val="Arial"/>
        <family val="2"/>
      </rPr>
      <t>phyPreambleSymbolLength</t>
    </r>
    <r>
      <rPr>
        <sz val="10"/>
        <rFont val="Arial"/>
        <family val="2"/>
      </rPr>
      <t xml:space="preserve">" is for UWB. For MR-FSK the preamble length is specied by </t>
    </r>
    <r>
      <rPr>
        <i/>
        <sz val="10"/>
        <rFont val="Arial"/>
        <family val="2"/>
      </rPr>
      <t>phyPreambleRepetitions</t>
    </r>
    <r>
      <rPr>
        <sz val="10"/>
        <rFont val="Arial"/>
        <family val="2"/>
      </rPr>
      <t>.</t>
    </r>
  </si>
  <si>
    <t>Delete "See description
for MR-FSK
PHY." from Range and delete "For the MR-FSK PHY:= phyPreambleRepetitions
× phySymbolsPerOctet." from Description.</t>
  </si>
  <si>
    <r>
      <t xml:space="preserve">Lines 38-40. Attribute </t>
    </r>
    <r>
      <rPr>
        <i/>
        <sz val="10"/>
        <rFont val="Arial"/>
        <family val="2"/>
      </rPr>
      <t>phyPreambleRepetitions</t>
    </r>
    <r>
      <rPr>
        <sz val="10"/>
        <rFont val="Arial"/>
        <family val="2"/>
      </rPr>
      <t xml:space="preserve"> is specifically for MR-FSK PHY.</t>
    </r>
  </si>
  <si>
    <t>Change the Description from "The number (in octets) of preamble repetitions." to "The number (in octets) of preamble repetitions for MR-FSK PHY."</t>
  </si>
  <si>
    <t>The generic PHY descriptor includes a "modulation scheme" field. When ModulationScheme = 1,  OFDM FFT size should be defined</t>
  </si>
  <si>
    <t>add field and necessary parameters for FFT size</t>
  </si>
  <si>
    <t>The generic PHY descriptor includes a "modulation scheme" field. When ModulationScheme = 1,   OFDM active tones should be defined</t>
  </si>
  <si>
    <t>add field and necessary parameters  for FFT active tones</t>
  </si>
  <si>
    <t>The generic PHY descriptor includes a "modulation scheme" field. When ModulationScheme = 1,   OFDM # pilot tones should be defined</t>
  </si>
  <si>
    <t>add field and necessary parameters  for # pilot tones</t>
  </si>
  <si>
    <t>The generic PHY descriptor includes a "modulation scheme" field. When ModulationScheme = 1,   OFDM # data tones should be defined</t>
  </si>
  <si>
    <t>add field and necessary parameters  for # data tones</t>
  </si>
  <si>
    <t>The generic PHY descriptor includes a "modulation scheme" field. When ModulationScheme = 2, relevant DSSS parameters should be defined</t>
  </si>
  <si>
    <t>add fields and necessary parameters for DSSS o-QPSK modulation</t>
  </si>
  <si>
    <t>The range of PIB attribute phyPreambleRepetitions is debatable.  A preamble length of 1000 octets is unnecessary. It complicates time out logic and, if used, can add significant on-air overhead. A short preamble can lead to increased cost, thus, the minimum length should also be increased.</t>
  </si>
  <si>
    <t>Change the range of phyPreambleRepetitions to 8-64 octets.</t>
  </si>
  <si>
    <t>The description field should state that phyPreambleRepetitions does not apply for OFDM.</t>
  </si>
  <si>
    <t>phyPreambleRepetitions description: the value is not "in octets" it is the number of times the octet long preamble pattern is repeated.</t>
  </si>
  <si>
    <t>Change to: number of times the 1-octet preamble pattern (6.3.1) is repeated.</t>
  </si>
  <si>
    <t>The description field should state that phyScramblePSDU does not apply for OFDM.</t>
  </si>
  <si>
    <r>
      <t xml:space="preserve">Add a new PIB attribute </t>
    </r>
    <r>
      <rPr>
        <i/>
        <sz val="10"/>
        <rFont val="Arial"/>
        <family val="2"/>
      </rPr>
      <t>phyChannelSpacingCSM</t>
    </r>
    <r>
      <rPr>
        <sz val="10"/>
        <rFont val="Arial"/>
        <family val="2"/>
      </rPr>
      <t xml:space="preserve"> (integer value) that takes the following values:  </t>
    </r>
    <r>
      <rPr>
        <i/>
        <sz val="10"/>
        <rFont val="Arial"/>
        <family val="2"/>
      </rPr>
      <t>phyChannelSpacingCSM</t>
    </r>
    <r>
      <rPr>
        <sz val="10"/>
        <rFont val="Arial"/>
        <family val="2"/>
      </rPr>
      <t xml:space="preserve"> = 0 indicates the mandatory mode for MR-FSK uses 200 kHz channel spacing;  </t>
    </r>
    <r>
      <rPr>
        <i/>
        <sz val="10"/>
        <rFont val="Arial"/>
        <family val="2"/>
      </rPr>
      <t>phyChannelSpacingCSM</t>
    </r>
    <r>
      <rPr>
        <sz val="10"/>
        <rFont val="Arial"/>
        <family val="2"/>
      </rPr>
      <t xml:space="preserve"> = 1 indicates the mandatory mode for MR-FSK uses 400 kHz channel spacing.</t>
    </r>
  </si>
  <si>
    <t>6.12</t>
  </si>
  <si>
    <t>"6.12 UWB PHY specification" is not modified and should not be in the draft.</t>
  </si>
  <si>
    <t>Delete "6.12 UWB PHY specification"</t>
  </si>
  <si>
    <t>35~37</t>
  </si>
  <si>
    <r>
      <t>"</t>
    </r>
    <r>
      <rPr>
        <i/>
        <sz val="10"/>
        <rFont val="Arial"/>
        <family val="2"/>
      </rPr>
      <t>phyPreambleSymbolLength</t>
    </r>
    <r>
      <rPr>
        <sz val="10"/>
        <rFont val="Arial"/>
        <family val="2"/>
      </rPr>
      <t xml:space="preserve">" is for UWB. For MR-FSK the preamble length is specied by </t>
    </r>
    <r>
      <rPr>
        <i/>
        <sz val="10"/>
        <rFont val="Arial"/>
        <family val="2"/>
      </rPr>
      <t>phyPreambleRepetitions</t>
    </r>
    <r>
      <rPr>
        <sz val="10"/>
        <rFont val="Arial"/>
        <family val="2"/>
      </rPr>
      <t>.</t>
    </r>
  </si>
  <si>
    <t>38~40</t>
  </si>
  <si>
    <r>
      <t xml:space="preserve">Attribute </t>
    </r>
    <r>
      <rPr>
        <i/>
        <sz val="10"/>
        <rFont val="Arial"/>
        <family val="2"/>
      </rPr>
      <t>phyPreambleRepetitions</t>
    </r>
    <r>
      <rPr>
        <sz val="10"/>
        <rFont val="Arial"/>
        <family val="2"/>
      </rPr>
      <t xml:space="preserve"> is specifically for MR-FSK PHY.</t>
    </r>
  </si>
  <si>
    <t>Table 31a is in the wrong location.</t>
  </si>
  <si>
    <t>Move table 31a inside clause 6.4.2, after table 31</t>
  </si>
  <si>
    <t>Table 31a applies only to 802.15.4g-compliant devices</t>
  </si>
  <si>
    <t>Add the text: "The following PIB attributes are for 802.15.4g-compliant devices only"</t>
  </si>
  <si>
    <t>In Table 31a, it is implicitly assumed that the channel BW is identical to Channel Spacing. However, it is not the case where channels are allocated in an overlapping manner, like 950MHz band in Japan.</t>
  </si>
  <si>
    <t>Add channel BW parameter as follows:
Name: ChannelBW
Type: Integer
Range: 1–1,200,000
Description: The channel bandwidth specified in hertz.</t>
  </si>
  <si>
    <t>The parameter values in 6.42 require further clarification. For example, the paramters in table in 31a are not consistent with the tolerences specified in 6.12.a4</t>
  </si>
  <si>
    <t>Ensure technical consistency between related paramter specifications</t>
  </si>
  <si>
    <t xml:space="preserve">"Hertz" is the name of a quite significant figure in physics and should be capitalized. </t>
  </si>
  <si>
    <t>Capitalize "Hertz", Hz, etc.</t>
  </si>
  <si>
    <t>NumChannels: 511 is not enough, could be a greater # of channels for some bands and channelization.</t>
  </si>
  <si>
    <t>Use realistic value (at least 1600)</t>
  </si>
  <si>
    <t>Not sure 1Hz channel spacing is all that useful (would data rate then be specified in bits per fortnight?)</t>
  </si>
  <si>
    <t>Use realistic range. 1 kHz seems appropriate.</t>
  </si>
  <si>
    <t>Mike Fischer</t>
  </si>
  <si>
    <t>Fischer Consulting</t>
  </si>
  <si>
    <t>Table 31a</t>
  </si>
  <si>
    <t>The Generic PHY parameters, including ChannelSpacing, FirstChannelFrequency and DataRate have resolutions that are too fine and are not consistent with the radio specification parameters</t>
  </si>
  <si>
    <t>Revise the resolutions as appropriate</t>
  </si>
  <si>
    <t>Document/Table says in the range column of DataRate : "1–1,000,000" If this mechanism is going to be used to describe generic implementaions it should not be limited to 1Mbps but much more.</t>
  </si>
  <si>
    <t xml:space="preserve">Chage the upper limit of this parameter. Suggest 24 bits (16Mbps) or better 32 bits (4.3Gbps) </t>
  </si>
  <si>
    <t xml:space="preserve">Remove DataRate and replace with Symbol rate. </t>
  </si>
  <si>
    <t>Replace "data rate" with "symbol rate".</t>
  </si>
  <si>
    <t>Lines 22-31. Since Generic PHY parameters for OFDM and O-QPSK are not defined, in the Range field, mark values 1-3 as reserved for ModulationScheme and delete "NOTE — if specific parameters
are not defined for the other modulation schemes, values 1–3 will be left as reserved."</t>
  </si>
  <si>
    <t>A generic PHY is not needed for OFDM</t>
  </si>
  <si>
    <t>Remove OFDM from the range for ModulationScheme</t>
  </si>
  <si>
    <t>Is two bits for modulation scheme representation sufficient - there is only one reserved option for an additional modulation scheme - what about PSK and ASK which are supported by 802.15.4-2009?  BPSK is called out in Table 1.</t>
  </si>
  <si>
    <t>Increase mod scheme to 3 bits</t>
  </si>
  <si>
    <t>Document says: "NOTE-…' This note is is unclear: Parameters for OFDM and OQPSK are already defined in the document.</t>
  </si>
  <si>
    <t>Clarify note or remove.</t>
  </si>
  <si>
    <t>The note indicates that the draft is incomplete.</t>
  </si>
  <si>
    <t>Delete note, define appropriate parameter sets for each of the other modulation schemes.</t>
  </si>
  <si>
    <t>Note is not necessary</t>
  </si>
  <si>
    <t>remove note</t>
  </si>
  <si>
    <t>What is meant by the "NOTE?"</t>
  </si>
  <si>
    <t>Please explain.</t>
  </si>
  <si>
    <t>The modulation is restricted to 2 or 4 level FSK in the Generic PHY?  How is this generic?</t>
  </si>
  <si>
    <t>Provide for more generality than just FSK</t>
  </si>
  <si>
    <t>Name is "FSK Modulation Order"</t>
  </si>
  <si>
    <t>Change to "Modulation Order"</t>
  </si>
  <si>
    <t>Float is defined as type for "FSK modulation index" - how is this implemented?</t>
  </si>
  <si>
    <t>Please clarify what this means</t>
  </si>
  <si>
    <t>This is technically confusing and wrong.</t>
  </si>
  <si>
    <t>Correct it. Use 0 (zero) to mean FSK w/no Filter and any other number to mean Gaussian Filtered with that BT product.</t>
  </si>
  <si>
    <t>BT=1 is not FSK. It's actually GFSK. With FSK there is no Gaussian filter (or BT = infinite)</t>
  </si>
  <si>
    <t>Change text in FSKBT/range cell to:                      0 = GFSK with BT = 0.5                             1 = FSK</t>
  </si>
  <si>
    <t>Table 31b applies only to 802.15.4g-compliant devices</t>
  </si>
  <si>
    <t>Table 31b</t>
  </si>
  <si>
    <t>The term "secondary PPDU" is used here but not anywhere else in the draft.</t>
  </si>
  <si>
    <t>Either use this term throughout the draft (make it more common) or don't introduce a new term.</t>
  </si>
  <si>
    <t xml:space="preserve">secondary preamble length is not necessary  </t>
  </si>
  <si>
    <t>A secondary preamble is nt necessary, remove it</t>
  </si>
  <si>
    <t>secondary preamble is not necessary</t>
  </si>
  <si>
    <t>22~31</t>
  </si>
  <si>
    <t>Since Generic PHY parameters for OFDM and O-QPSK are not defined, in the Range field, mark values 1-3 as reserved for ModulationScheme and delete "NOTE — if specific parameters
are not defined for the other modulation schemes, values 1–3 will be left as reserved."</t>
  </si>
  <si>
    <t>Kuor-Hsin Chang</t>
  </si>
  <si>
    <t>36~38</t>
  </si>
  <si>
    <t>Specify BT for GFSK only.</t>
  </si>
  <si>
    <t xml:space="preserve">Change "Type" from Enumeration" to "Float"                                          Specify "Range" to be "0.3-1.0"       Change "Description" to be "The bandwidth time product (BT) for GFSK"  </t>
  </si>
  <si>
    <t>44-46</t>
  </si>
  <si>
    <t>Too much flexibility on settling delay is not good for interoperability.</t>
  </si>
  <si>
    <t>Fix settling delay to 255 us or 320 us (16 symbols at 50 kbps)</t>
  </si>
  <si>
    <t>48-50</t>
  </si>
  <si>
    <t>Secondary preamble can be skipped.</t>
  </si>
  <si>
    <t>Change 0-255 to 4-255.</t>
  </si>
  <si>
    <t>51,52</t>
  </si>
  <si>
    <t>Table 31b: secondarySFD should not be optional</t>
  </si>
  <si>
    <t>Remove boolean; make secondary SFD mandatory</t>
  </si>
  <si>
    <t>51-52</t>
  </si>
  <si>
    <t>Secondary SFD can be skipped.</t>
  </si>
  <si>
    <t>A secondary SFD should always be present.</t>
  </si>
  <si>
    <t>Table 31b:  The secondarySFD element descriptor seems incomplete (and is lacking a period at the end).</t>
  </si>
  <si>
    <t>How about, "A value of TRUE indicates a secondary SFD is transmitted.  A value of FALSE indicates that a secondary SFD is not transmitted."</t>
  </si>
  <si>
    <t>6.12a</t>
  </si>
  <si>
    <t>The section on the MR-FSK PHY in sub-clause 6.12a requires further clarification, e.g. there is missing the initial state of the memory registers used in the FEC, it is unclear how bits map to coded/interleaved bits, superscripts and subscripts appear swapped at time, etc.</t>
  </si>
  <si>
    <t>lu</t>
  </si>
  <si>
    <t>6.12a.1</t>
  </si>
  <si>
    <t>Additional modulation types should be called out as a future ammendment to this specification.</t>
  </si>
  <si>
    <r>
      <t xml:space="preserve">Add text to "The generic PHY mechanism also allows other modulation schemes to be supported </t>
    </r>
    <r>
      <rPr>
        <b/>
        <sz val="10"/>
        <rFont val="Arial"/>
        <family val="2"/>
      </rPr>
      <t>as an ammendment to this specification.</t>
    </r>
    <r>
      <rPr>
        <sz val="10"/>
        <rFont val="Arial"/>
        <family val="2"/>
      </rPr>
      <t>"</t>
    </r>
  </si>
  <si>
    <t>Lines 13-17. The box showing FSK/GFSK Modulation references subclause 6.12a.1.3 which is the incorrect subclause. Add a new section to provide details for FSK/GFSK Modulation and correct the reference.</t>
  </si>
  <si>
    <t xml:space="preserve">See comment. Add a FSK/GFSK Modulation subclause, and in this subclause, define the transmitter spectrum mask </t>
  </si>
  <si>
    <t>Resolved by comment 1227.</t>
  </si>
  <si>
    <t>6.12a.1.1</t>
  </si>
  <si>
    <t>"Reference reference modulator diagram" This this is incorrect</t>
  </si>
  <si>
    <t>"MR-FSK reference modulator diagram"</t>
  </si>
  <si>
    <t>John Geiger</t>
  </si>
  <si>
    <t>GE Digital Energy</t>
  </si>
  <si>
    <t>6.12a.1.2</t>
  </si>
  <si>
    <t xml:space="preserve">The FSK and GFSK modulation are inadequately specified making it possible to build a radio that wastefully uses spectrum. Using the methodology  used in IEEE802.15.4d-2009 section 6.6b.3.2 would expliciately ensure sufficient spectral limiting was used. </t>
  </si>
  <si>
    <t>The PSD mask for the FSK and GFSK PHY is specified such as below.
— The average power measured within ± 100 kHz of the frequency 300 kHz apart from the center
frequency shall be –30 dBc or less 
— The average power with 100 kHz resolution bandwidth in the frequency in the usable band except for the frequency band within ± 300 kHz of the carrier frequency fc shall be
–50dBc
NOTE—The PSD has to comply with applicable country regulations.</t>
  </si>
  <si>
    <t>"For 2-level FSK/GFSK modulation, symbol '0' shall be modulated on -f and symbol '1' shall be modulated on +f." repeats normative information better described in Table 75a.</t>
  </si>
  <si>
    <t>Delete "For 2-level FSK/GFSK modulation, symbol '0' shall be modulated on -f and symbol '1' shall be modulated on +f."</t>
  </si>
  <si>
    <t>SHR shall never be sent in 4(G)FSK modulation, and it should be avoided for PHR as well.</t>
  </si>
  <si>
    <t>SHR and PHR shall be sent in 2(G)FSK at the same symbol rate (as proposed in the slide 12 of IEEE 802.15-00-0006-00-004g).</t>
  </si>
  <si>
    <t>Parentheses needed to clarify function</t>
  </si>
  <si>
    <t>(symbol rate)*(modulation index)/2</t>
  </si>
  <si>
    <t>According to the IEEE style manual, use "×" for multiplication in equations.</t>
  </si>
  <si>
    <t>Make change. Same comment for equation 11.</t>
  </si>
  <si>
    <t>bits or symbols?</t>
  </si>
  <si>
    <t>Gilb to write editorial guideline, no change required</t>
  </si>
  <si>
    <t>Except for here, the rest of the draft maps a "00" symbol to the largest negative output (voltage or deviation), and Grey codes the remaining mappings. This is an established encoding also used in 802.11.</t>
  </si>
  <si>
    <t>Change the symbol mapping as follows: " 00 -3
01 -1
11 +1
10 +3 "</t>
  </si>
  <si>
    <t>6.12a.1.3</t>
  </si>
  <si>
    <t>"Depending on the value of the SFD pattern, as described in Table 28a, forward error correction may be employed on the PHR and PSDU as a single block of data."  Or . . . What?</t>
  </si>
  <si>
    <t>Continue the explanation.  What other possibilities are there, encoded in the value of the SFD pattern?</t>
  </si>
  <si>
    <t>The acronym "FEC" has been defined. There is no need to spell out "forward error correction" in the text.</t>
  </si>
  <si>
    <t>Replace "forward error correction" with FEC. Search text for other instances.</t>
  </si>
  <si>
    <t>13~17</t>
  </si>
  <si>
    <t>The box showing FSK/GFSK Modulation references subclause 6.12a.1.3 which is the incorrect subclause. Add a new section to provide details for FSK/GFSK Modulation and correct the reference.</t>
  </si>
  <si>
    <t>Block diagram in Figure 65a is incomplete, since FEC and Data Whitening are missing.</t>
  </si>
  <si>
    <t>Add boxes for FEC and Data Whitening to Figure 65a.</t>
  </si>
  <si>
    <t xml:space="preserve">Encoding PHR and PSDU as a single bock of data is not recommended, since the PSDU length can be very short or even zero. A trellis-based decoding algorithm (e.g. Viterbi algorithm) is usually based on reliable a-priory knowledge on the position of the termination sequence.  </t>
  </si>
  <si>
    <t>Either terminated the PHR filed by a tail bit sequence, or consider using a dedicated block code for the  PHR field.</t>
  </si>
  <si>
    <t>Table 75b doesn't add any useful information.</t>
  </si>
  <si>
    <t>Delete Table 75b.  Change "Depending on the value of the SFD pattern, as described in Table 28a, forward error correction may be employed on the PHR and PSDU as a single block of data." to be "If the SFD indicated that FEC is used, as described in Table 28a, then the FEC is applied to the PHR and PSDU as a single block of data."</t>
  </si>
  <si>
    <t>Document says: "…uncoded…mandatory mode…"</t>
  </si>
  <si>
    <t>There should be a better option for the mandatory mode to perform, in which case the FEC should be mandatory and not the opposite.</t>
  </si>
  <si>
    <t>Table 75b</t>
  </si>
  <si>
    <t>Instead of having a "comments" column in the table, add a sentence containing this information to the preceding paragraph. Also, use the word "shall" to indicate something that is required and "may" to indicated something optional. Alternatively, can all the information in the table be easily said with words?</t>
  </si>
  <si>
    <t>Determine whether the table is needed. If so, then at least remove the comments column in table and add text to the preceding paragraph.</t>
  </si>
  <si>
    <t>Charles Razzell</t>
  </si>
  <si>
    <t>Maxim</t>
  </si>
  <si>
    <t>Encoding the PHR and PSDU as a single block of data makes it difficult to extract the information contained in the PHR that is required to receive the PSDU, e.g. the length field.  Any attempt to extract the PHR data will require that the Viterbi traceback be done on a sequence that is not terminated with tail bits, and this leads to sub-optimum performance. Especially for blocks as short as the PHR.
This means that the PHR could be less reliable than the PSDU which is highly undesireable.</t>
  </si>
  <si>
    <t>Inserting 3 tail bits after the PHR will enable the PHR to be reliably decoded, but the overhead of the tails bits is significant in relation to the 16 data bits. This results in 38 bits being transmitted for every 16 data bits, which presumably motivated the encoding as single block of data in the first place. Nevertheless, the disadvantages to the decoder are such that I recommend to either separately terminate the PHR with its own tail bits or consider using a systematic BCH(40,16) instead.</t>
  </si>
  <si>
    <t>Both the transmitter and receiver need to know the type of FEC and the interleaving that will be used. The PIB is not shared between the devices, so that the types of FEC and interleaving cannot be determined by reading the PIB. "Two types of FEC ... if FEC is not used."</t>
  </si>
  <si>
    <t>Add a MAC command to exchange the PHY capabilities between devices so that the devices will know the details of any optional modes that can be used between the devices.  Relying on setting the PIB will not work.</t>
  </si>
  <si>
    <t>Trends (802.11n, WiMAX, G.hn, etc.) moving towards LDPC. Docs. 10-241, 10-242 provide proposal and analysis of LDPC for 4g.</t>
  </si>
  <si>
    <t>Remove references to convolutional coding and associated PIB attributes. Replace with LDPC for FEC.</t>
  </si>
  <si>
    <t>Two convolutional coding options are unnecessary. Doc. 10-112 states that both offer same bit-error performance, same free distance. Having one option and using systematic coding maximizes potential for interoperability.</t>
  </si>
  <si>
    <t>Remove references to NRNSC coding option. Remove references to pkyFSKFECScheme PIB attribute. Limit convolutional coding to RSC.</t>
  </si>
  <si>
    <t>NRNSC - this nomenclature is clumsy</t>
  </si>
  <si>
    <t>choose more standard acronym</t>
  </si>
  <si>
    <t>Interleaving should be mandatory for coded PHR/PSDU.</t>
  </si>
  <si>
    <t>Align with industry practices, restate interleaving as required when coding is used. Remove references to phyFSKFECInterleaving PIB attribute.</t>
  </si>
  <si>
    <t>"When the SFD pattern indicates a coded packet, FEC shall be employed on the PHR and PSDU bits, applying either a ½ rate systematic or non-systematic convolution coding with constraint length K = 4 and using the generator polynomials shown in Equation (8) and Equation (9)." is already covered in the previous text.</t>
  </si>
  <si>
    <t>Change to "The systematic convolution code is defined in Equation (8) while the non-systematic convolution code is defined in Equation (9)."</t>
  </si>
  <si>
    <t>Constraint length K = 4 is short given that code is not concatenated. Does not align with related standards.</t>
  </si>
  <si>
    <t>K = 7. Update necessary parameters.</t>
  </si>
  <si>
    <t>6.12a.3</t>
  </si>
  <si>
    <t>Equation overruns equation number.</t>
  </si>
  <si>
    <t>Make it not so.</t>
  </si>
  <si>
    <t xml:space="preserve">Equation (10) needs is too long and needs to be reformatted.  Also, it purports to deal with elements b_i, but they don't </t>
  </si>
  <si>
    <t>Explain the equation, Pi and pi are not defined, what do they mean?</t>
  </si>
  <si>
    <t xml:space="preserve">equation is overly complicated.  </t>
  </si>
  <si>
    <t>Bit nomenclature should be alligned with standard convolutional encoder terminology eg.  OFDM.</t>
  </si>
  <si>
    <t xml:space="preserve">Equation 10 </t>
  </si>
  <si>
    <t>The end of the equation is difficult to read.</t>
  </si>
  <si>
    <t>Please fix.</t>
  </si>
  <si>
    <t xml:space="preserve">32 to 43 </t>
  </si>
  <si>
    <t xml:space="preserve">There is a mismatch between the variable used to represent the output of the convolutional coding scheme in Figure 65b and the variable used in Equation (10). </t>
  </si>
  <si>
    <t>Use resolution proposed in document 15-10-0266-00-004g.</t>
  </si>
  <si>
    <t>52~53</t>
  </si>
  <si>
    <t>Equation number "(10)" should be in the next line.</t>
  </si>
  <si>
    <t>The purpose of Table 75b is not clear. What is meant by SFD pattern?</t>
  </si>
  <si>
    <t>Clarify.</t>
  </si>
  <si>
    <t>Why are two types of FEC of specified?</t>
  </si>
  <si>
    <t>Consider using a single type of FEC.</t>
  </si>
  <si>
    <t>Both forms of convolutional encoding schemes have identical performance.  Having a choice of two schemes unecessarily complicates the standard and the final implementation.</t>
  </si>
  <si>
    <t>The RSC has the advantage of being systematic, which tips the scales in favor of its adoption.  Propose to adopt RSC only.</t>
  </si>
  <si>
    <t>The length L needs to include the Tail bits.</t>
  </si>
  <si>
    <t>Add ", and termination sequence (tail bits)" at end of sentence.</t>
  </si>
  <si>
    <t>Change "…in order to return the encoder to the zero state" to "…in order to reset the encoder to the zero state"</t>
  </si>
  <si>
    <t>Restructure the sentence so that "In order to reset the encoder to the zero state" precedes the remainder of the sentence.</t>
  </si>
  <si>
    <t>The wording "so-called" seems too casual.</t>
  </si>
  <si>
    <t>Change to "(tail bits)" or "(i.e., tail bits)."</t>
  </si>
  <si>
    <t>6.12.a.1.3</t>
  </si>
  <si>
    <t>1 to 13</t>
  </si>
  <si>
    <t xml:space="preserve">There is a mismatch between the name of the variable used to represent the output of the convolutional coding scheme in Figure 65c and the name of the variable used in Equation (10). </t>
  </si>
  <si>
    <t>Interleaver interleaves two-bits-at-a-time.  This is sub-optimum because it does not decorrelate the bits in time.</t>
  </si>
  <si>
    <t>Re-design the interleaver as a bit-interleaver.</t>
  </si>
  <si>
    <t>6.12a.1.4</t>
  </si>
  <si>
    <t>"expended"</t>
  </si>
  <si>
    <t>"extended"</t>
  </si>
  <si>
    <t>Why is there a specific bit sequence for the stuffing bits</t>
  </si>
  <si>
    <t>Provide explanation for the specific sequence</t>
  </si>
  <si>
    <t>6.12a.2</t>
  </si>
  <si>
    <t>Data Whitening is optional. What is the default value for the mandatory mode?</t>
  </si>
  <si>
    <t>Define default value for mandatory mode. Suggest mandatory mode default to be no-use of whitening.</t>
  </si>
  <si>
    <t>The order of data whitening relative to FEC encoding is unclear.</t>
  </si>
  <si>
    <t>Clarify that, at the transmitter, when FEC is not used, data whitening is applied to the uncoded PSDU data bits. When FEC is used, data whitening is applied to the coded PSDU data bits following FEC encoding.</t>
  </si>
  <si>
    <t>Data whitening improves spectral properties at low cost or complexity</t>
  </si>
  <si>
    <t>Require that data whitening be mandatory</t>
  </si>
  <si>
    <t>A nine stage register makes the sequence too short</t>
  </si>
  <si>
    <t>Require a 16 stage register</t>
  </si>
  <si>
    <t>9-17</t>
  </si>
  <si>
    <t xml:space="preserve">There seems to be an error in the interleaver figure since Document 182 r1 has the agreed figure, and then Document 182 r2 was uploaded on afternoon on the last day of the Orlando meeting with a re-drawn figure and was not presented.  </t>
  </si>
  <si>
    <t>Use the figure that was agreed in the FEC subgroup and during the Orlando meeting in document 182 r1 for the interleaver.</t>
  </si>
  <si>
    <t>1 to 20</t>
  </si>
  <si>
    <t>The FEC interleaving scheme from Figure 65e does not provide indepence w/r/t to the FSK modulation order. Also, the text does not provide sufficient information on the interleaving procedure to so as to achieve proper implementation.</t>
  </si>
  <si>
    <t>What is the reason to specify this particular kind of stuffing bits (i.e. non-zero bits)? They are usually zero.</t>
  </si>
  <si>
    <t>Explain why stuffing bits are given as specified in figure 65f and 65g.</t>
  </si>
  <si>
    <t>In case of FEC being enabled, is data whitening to be applied to the raw PSDU info bits  or to the bits at the output of the FEC and possibly interleaver?</t>
  </si>
  <si>
    <t xml:space="preserve">Specify the order of whitening in conjunction with FEC and interleaving. </t>
  </si>
  <si>
    <t>Interleaving can be either disabled or enabled. What is the benefit of having interleaving disabled if FEC based on convolutional codes is enabled? The entries of the interleaver are  tuples of code-bits (symbols) in stead of code-bits. Note that in this case, correlation between code-bits within the symbols are  not broken.</t>
  </si>
  <si>
    <t>Explain. Consider having interleaving always enabled in case FEC is enabled. Consider using a bit-interleaver instead of a symbol interleaver.</t>
  </si>
  <si>
    <t>PN9(n) should be "is the PN9 sequence bit" for consistency.</t>
  </si>
  <si>
    <t>Change "is PN9 sequence" to "is the PN9 sequence bit".</t>
  </si>
  <si>
    <t>The data whitening scheme should be improved by using a dynamic seed for the register</t>
  </si>
  <si>
    <t>Make the channel number serve as the seed for the data whitening algorithm</t>
  </si>
  <si>
    <t>The text is unclear</t>
  </si>
  <si>
    <t>Clarify the text</t>
  </si>
  <si>
    <t>Mode Switch is optional. What is the default value for the mandatory mode?</t>
  </si>
  <si>
    <t>Define default value for mandatory mode. Suggest mandatory mode default to be no-use of switch mode.</t>
  </si>
  <si>
    <t xml:space="preserve">Support for mode switching is optional for any PHY. </t>
  </si>
  <si>
    <t>Change line to state that "Support for mode switching is optional".</t>
  </si>
  <si>
    <t>"the device will change"</t>
  </si>
  <si>
    <t>It seems like this should be a "shall."</t>
  </si>
  <si>
    <t>Accept in Principle.
Use "a device that supports mode switching shall'.</t>
  </si>
  <si>
    <t xml:space="preserve">Mode Switching to a new mode like OFDM on every frame can be inefficient and have worse performance than the new mode it is trying to switch to.  </t>
  </si>
  <si>
    <t>Data rate change or PHY Mode change should only be done by the higher layers.</t>
  </si>
  <si>
    <t>Document says: " ...change its mode of operation in the following frame to the new mode…" The description of this change shows clearly that the next so-called frame is in fact the same frame at different mode. This distinction is praticularily important if we are dealing with FH where the next frame may require next channel, etc.</t>
  </si>
  <si>
    <t>I suggest that this be called the "continuation of the frame" instead of the "following  frame".</t>
  </si>
  <si>
    <t>"When changing from the current operating mode to the new mode, a settling delay, ... may exist."</t>
  </si>
  <si>
    <t xml:space="preserve">Is this correct? </t>
  </si>
  <si>
    <t>The settling delay between the mode switch packet and the packet at the new mode needs to be standardized to avoid interoperability issues.</t>
  </si>
  <si>
    <t xml:space="preserve">Define settling delays for switching between the various modes. </t>
  </si>
  <si>
    <t>The fact that the secondary SFD can be optional can lead to interoperability issues since a receiving device would have no knowledge whether it needs to search for that SFD prior to demodulating the rest of the frame.</t>
  </si>
  <si>
    <t>Always send a secondary synchronization header or signal the absence of that header in the mode switch packet.</t>
  </si>
  <si>
    <t>Incorrect punctuation.</t>
  </si>
  <si>
    <t>Remove comma after "(Figure 27c)."</t>
  </si>
  <si>
    <t>Capitalize the name of the field.</t>
  </si>
  <si>
    <t>Change "switching field" to "Switching field."</t>
  </si>
  <si>
    <t>Question: is the modulation scheme the only thing that can change?</t>
  </si>
  <si>
    <t>If so, please state this more plainly. If not, please give a more detailed explanation.</t>
  </si>
  <si>
    <t>"The channel number and frequency band are not changed by the mode switch mechanism." If this action is not allowed, use stronger language.</t>
  </si>
  <si>
    <t>Change to something like the following: "The mode switch mechanism shall not be capable of changing the channel number and frequency band."</t>
  </si>
  <si>
    <t>Sentence is missing a period.</t>
  </si>
  <si>
    <t>Change "… important An …" to "… important.  An …".</t>
  </si>
  <si>
    <t>Why is channel alignment important?  Is this informative or normative.</t>
  </si>
  <si>
    <t>clarify</t>
  </si>
  <si>
    <t>after "Table 75d" add: "Table 75d lists the channel center frequencies for the various PHY modes.</t>
  </si>
  <si>
    <t>Table 75a: the OFDM mode defines a 5 standard modes with channel spacing as low as 100KHz</t>
  </si>
  <si>
    <t>change the channel spacing granularity for OFDM from 400kHz to 100kHz</t>
  </si>
  <si>
    <t>Table 75d doesn't seem to explain anything new.  The channelization is defined elsewhere in the draft, there is no need to repeat it here.</t>
  </si>
  <si>
    <t>Delete Table 75d.</t>
  </si>
  <si>
    <t>How is Table 75d related to the Mode switch mechanism? Is it referring to CSM? Is it desirable to have a common channel spacing of 400 kHz for all subPHYs?</t>
  </si>
  <si>
    <t>Explain the purpose of channel alignment in more detail. A moderate channel spacing of 400 kHz rather than 200 kHz is useful for CSM, since it allows relaxed requirements on the crystal tolerance for all frequency bands up to 2450 MHz.</t>
  </si>
  <si>
    <t xml:space="preserve">Consider moving the examples in Figures 65i, 65j to an informative annex. </t>
  </si>
  <si>
    <t>Is the "new preamble" and "new SFD" the same as the "secondary" preamble and SFD?</t>
  </si>
  <si>
    <t>If so, make the terminology consistent.</t>
  </si>
  <si>
    <t>Accept in Principle.
Use "secondary".</t>
  </si>
  <si>
    <t>"mode switch frame" should be "mode switch packet."</t>
  </si>
  <si>
    <t>Make correction.</t>
  </si>
  <si>
    <t>Accept in Principle.
Change "mode switch frame" to "mode switch packet."</t>
  </si>
  <si>
    <t>The field names in the example PPDUs in figures 65i &amp; 65j do not match the defined MR-FSK PPDU field names</t>
  </si>
  <si>
    <t>Correct the figures</t>
  </si>
  <si>
    <t>Consider changing the figure titles for figures 65i and 65j to "Example mode switch packet" and "Example new mode packet."</t>
  </si>
  <si>
    <t>Add the words "octets" and "bits" to the figure like in Figure 65i.</t>
  </si>
  <si>
    <t>48-52</t>
  </si>
  <si>
    <t>Figure 65j: secondarySFD should not be optional</t>
  </si>
  <si>
    <t>Remove word "optional"</t>
  </si>
  <si>
    <t>CRC is shown in the frame format.</t>
  </si>
  <si>
    <t>Resolved by comment 1303.</t>
  </si>
  <si>
    <t>Figure 65i</t>
  </si>
  <si>
    <t>Figures 65i and 65j:  Font is incorrect, and borders need some serious help.</t>
  </si>
  <si>
    <t>Correct font and borders.</t>
  </si>
  <si>
    <t>6.12a.4</t>
  </si>
  <si>
    <t>The section on Radio specification requires further clarification, e.g. it is unclear to what band/mode combinations the parameters in Table 75e apply.</t>
  </si>
  <si>
    <t>Clarify. Expand section to include appropriate tables for various band/mode combinations.</t>
  </si>
  <si>
    <t>Sentence needs to contain the word "shall".</t>
  </si>
  <si>
    <t>Change sentence to "A device implementing the MR-FSK PHY shall satisfy the requirements shown in Table 75e.".</t>
  </si>
  <si>
    <t>Parametric values may depend on requirements of regulatory authorities.</t>
  </si>
  <si>
    <t>Append to sentence ", or values as required by the relevant regulatory authority.".</t>
  </si>
  <si>
    <t>Resolved by comment 1308.</t>
  </si>
  <si>
    <t xml:space="preserve">It is unclear to which band/mode combination Table 75e applies </t>
  </si>
  <si>
    <t>Expand section to include tables applicable to various band/mode combinations</t>
  </si>
  <si>
    <t>Lines 9-10. Change "Modulation index range" to "Modulation index tolerance"</t>
  </si>
  <si>
    <t xml:space="preserve">A deviation of 20% (+/- 200000 ppm!) of the modulation index from its standard value is pretty high compared to tolerance defined for other FSK parameters. If the aim is to allow low cost radio designs the upper/lower bounds on tolerance of other FSK parameters should be increased.  </t>
  </si>
  <si>
    <t xml:space="preserve">Increase the upper/lower bounds on other FSK parameter tolerance, as follows: Frequency tolerance = +/- 400 ppm, symbol rate tolerance = +/- 400 ppm.   </t>
  </si>
  <si>
    <t>Dcoument says: "...Frequency tolerance/stability... ±20 ppm…" As described it seems to dictate that it cannot be different, while it wants to say that it has to be better than …</t>
  </si>
  <si>
    <t>Suggest to change this spec to "better than 20ppm" or "within 20ppm max". Similar proposal for next parameter System Time Stability.</t>
  </si>
  <si>
    <t>The frequency tolerance is unnecessarily tight and should be increased to +/- 50 ppm</t>
  </si>
  <si>
    <t>Change the value for frequency tolerance/stability to +/- 50 ppm.</t>
  </si>
  <si>
    <t>Resolved by comment 1315.</t>
  </si>
  <si>
    <t xml:space="preserve">Lines 12-13. "System time stability" is not a PHY only function and shouldn't be part of the PHY standard. </t>
  </si>
  <si>
    <t>Delete "System time stability".</t>
  </si>
  <si>
    <t>TX amplifier fall time should also be specified.</t>
  </si>
  <si>
    <t>Change Parameter to "TX amplifier rise/fall time".</t>
  </si>
  <si>
    <t>18</t>
  </si>
  <si>
    <t xml:space="preserve">Receiver sensitivity: -90 dBm. Since there are several mandatory data rates ranging from 5 kbps to 100 kbps the reference receiver sensitivity must be clarified. </t>
  </si>
  <si>
    <t>Please elaborate or define different receiver sensitivities for different mandatory data rates.</t>
  </si>
  <si>
    <t>Sensitivity should be specified for a given data rate and coded or uncoded</t>
  </si>
  <si>
    <t>Provide a table with required sensitivity per data rate. Coded and uncoded</t>
  </si>
  <si>
    <t>10dB adjacent channel rejection is not sufficent and not consistent with 6.1.1, line 4</t>
  </si>
  <si>
    <t>replace it with 40dB</t>
  </si>
  <si>
    <t>30dB alternate channel rejection  is not sufficient to ensure good coexistance. ADI and TI presentations show that 50dB is easily achievable with both FSK and GFSK modulations</t>
  </si>
  <si>
    <t>replace it with 50dB</t>
  </si>
  <si>
    <t>The symbol rate tolerance is unnecessarily tight.</t>
  </si>
  <si>
    <t>Change the value from +/- 20 ppm to +/- 0.1%.</t>
  </si>
  <si>
    <t>Accept in Principle
Set symbol rate tolerances so that fewer data rates need to be defined.
Cristina to check w/L&amp;G w.r.t. the particular data rate they’re interested in.</t>
  </si>
  <si>
    <t>Resolved by comment 1328.</t>
  </si>
  <si>
    <t>Symbol rate tolerance has been specified as 20 ppm which exclude certain vendors legacy devices compliance to the mandatory data rates. As a result additional mandatory data rates has been proposed</t>
  </si>
  <si>
    <t>Increase symbol rate tolerances to +- 400 ppm will eliminate the problem and result in a single mandatory data rate</t>
  </si>
  <si>
    <t>The symbol rate tolerance requirement of +/-20 ppm is unnecessarily strict and can be relaxed without any performance impact.</t>
  </si>
  <si>
    <t>Increase the symbol rate tolerance to +/-0.1%.</t>
  </si>
  <si>
    <t xml:space="preserve">The section on the OFDM PHY in sub-clause 6.12b requires further clarification, e.g. on the large plurality of modes included, compliancy requirements, missing EVM requirements, etc. </t>
  </si>
  <si>
    <t>6.12b.1</t>
  </si>
  <si>
    <t>While first part of specification states that OFDM PHY supports signal bandwidths from 1MHz down to &lt;100kHz, Table 75f Option 1 requires more than 1MHz signal bandwidth.</t>
  </si>
  <si>
    <t>One way to provide best repertoire of signal bandwidth is a modification of option1 as following, 
Active tones 78, # Pilot tones 6, # Data tones 72, Data Rates: 75kbps/MCS 0, 150kbps/MCS 1, 300kbps/MCS 2, 600kbps/MCS 3&amp;4, 900kbps/MCS 5&amp;6.</t>
  </si>
  <si>
    <t>sangsung</t>
  </si>
  <si>
    <t xml:space="preserve">The choice of cyclic prefix is too long, particularly for these networks. Also, the impact of multipath will be limited, given the long symbol times. </t>
  </si>
  <si>
    <t>Shorten cycling prefix, e.g. to 1/8 of the symbol time.</t>
  </si>
  <si>
    <t>millett/schmidl</t>
  </si>
  <si>
    <t>". . . with 10416 and 2/3 Hz tone spacing . . ."  I think there was a cut-and-paste error somewhere, in which something got left out.</t>
  </si>
  <si>
    <t>Add the deleted text, whatever it was.</t>
  </si>
  <si>
    <t>6.12.b</t>
  </si>
  <si>
    <t>What does "10416 and 2/3 Hz" mean, is it 10416.666 Hz?</t>
  </si>
  <si>
    <t>If so, express it as a fraction or "10416 2/3 Hz"</t>
  </si>
  <si>
    <t xml:space="preserve">10416 and 2/3 </t>
  </si>
  <si>
    <t>10416.33'</t>
  </si>
  <si>
    <t>"five different recommended", they aren't recommended, they are specified or required.</t>
  </si>
  <si>
    <t>Delete "five different recommended"</t>
  </si>
  <si>
    <t>There is no common data rate required for the OFDM system. While it may make sense to have 5 different options, each selected based on a frequency band, within an option, at least one MCS should be mandatory.</t>
  </si>
  <si>
    <t>Make lowest MCS defined for an OFDM option mandatory if that option is supported.  Require that if a higher MCS index is supported, all lower MCS indexes shall also be supported.</t>
  </si>
  <si>
    <t>34</t>
  </si>
  <si>
    <t>In order to achieve interoperability among devices from different vendors, all MCS levels in Table 75f should be supported for each Option that a device implements.</t>
  </si>
  <si>
    <t>This statement considerably complicates the capabilities matrix because each data rate must be called out individually</t>
  </si>
  <si>
    <t>Change to read "..shall support one or several of the 5 options.  Within these options  16QAM and DCM are optional"</t>
  </si>
  <si>
    <t>10~12</t>
  </si>
  <si>
    <t>A modulation index tolerance of +/- 20% doesn't make sense with a frequency tolerance of +/- 20 ppm. A test mechanism needs to be established for how to check the mod index and the frequency tolerance.</t>
  </si>
  <si>
    <t>The frequency tolerance should be a measurement based on the center frequency. The modulation index tolerance should be measured using the modulated signal.</t>
  </si>
  <si>
    <t>Resolved by comment 1347.</t>
  </si>
  <si>
    <t xml:space="preserve">"System time stability" is not a PHY only function and shouldn't be part of the PHY standard. </t>
  </si>
  <si>
    <t>Resolved by comment 1317.</t>
  </si>
  <si>
    <t>14-15</t>
  </si>
  <si>
    <t>"TX amplifier rise time ≤100 μs" is an implementation parameter and doesn't serve any purpose here.</t>
  </si>
  <si>
    <t>Please remove.</t>
  </si>
  <si>
    <t>Please remove. Power ramping, when applicable, is specified by regional regulations.</t>
  </si>
  <si>
    <t>19~21</t>
  </si>
  <si>
    <t xml:space="preserve">The mechanism used to measure adjacent and alternate channel rejection should be specified. </t>
  </si>
  <si>
    <t>Define how the parameters are measured. For example: Establish a bit error rate reference at a receiver sensitivity point. Increase the received signal by 3 dB and then inject an interfering signal (adjacent or alternate channel) at the specified dB value below the power level of the intended signal. For example, if the reference receiver sensitivity is -90 dBm, increase the "on channel" signal to -87 dBm. Inject an interfering signal at -80 dBm (10 dB above the reference) and verify that the BER at the desired channel is equal to or better than the value measured without an interfering signal.</t>
  </si>
  <si>
    <t>9~10</t>
  </si>
  <si>
    <t>Change "Modulation index range" to "Modulation index tolerance"</t>
  </si>
  <si>
    <t>Resolved by comment 1312.</t>
  </si>
  <si>
    <t>612b</t>
  </si>
  <si>
    <t>Though clear for a reader familiar with OFDM, a less dense definition of the OFDM signal is recommended.</t>
  </si>
  <si>
    <t>Consider a mathematical signal description which defines the time domain OFDM baseband signal as a function of the  DFT size N, the tone spacing and the cyclic prefix.</t>
  </si>
  <si>
    <t>Radio specifications are incomplete. The receiver sensitivity is not specified with regard to the data rate. Frequency tolerance of +/- 20 ppm is not appropriate for 12.5 kHz channel spacing at 450 - 470 MHz or 200 kHz channel spacing at 2400-2483.5 MHz.</t>
  </si>
  <si>
    <t>Define the terms in more detail, i. e. system time stability versus symbol rate tolerance. It is recommended to require that symbol clock frequency and transmit center frequency can be assumed locked (as specified by the MR-O-QPSK PHY and the OFDM PHY). This greatly enhances robustness of symbol drift tracking. A tighter clock offset tolerance is required to meet adjacent channel rejection for 12.5 kHz spacing. For the frequency band 2400-2483.5 MHz, a mandatory mode of 100 kbit/s with 400 kHz channel spacing is highly recommended, relaxing clock offset tolerances to +/- 20 ppm. This should be also seen in conjunction with the two other SUN PHYs, specifying +/- 20 ppm within this band.</t>
  </si>
  <si>
    <t>No indication of occupied b/w</t>
  </si>
  <si>
    <t>useful to put b/w in the table because it is not explicitly called out anywhere else</t>
  </si>
  <si>
    <t>Table 75f</t>
  </si>
  <si>
    <t>Option 5 is questionable - it has 33% pilot overhead and only 4 data tones. The channel width is hardly wider than most coherent bandwdith in actual channels, thus diluting the value of OFDM.</t>
  </si>
  <si>
    <t>Remove Option 5 or consider assigning all tones to data and using differential encoding techniques.</t>
  </si>
  <si>
    <t>Pilot tones take up too much b/w relative to the data tones - they should be dropped for Option 3,4,5</t>
  </si>
  <si>
    <t>Provide text showing how this can be done</t>
  </si>
  <si>
    <t>6.12b.2.9</t>
  </si>
  <si>
    <t>too complex in same data rate mode</t>
  </si>
  <si>
    <t>remove the DCM mode</t>
  </si>
  <si>
    <t>DCM complicates the transmitter and the reciever by introducing a 16QAM constellation and the inherent peak-to-average ratio problems as well as a requirement for much more stringent EVM requirements.  DCM has not been shown to improve performance in SUN channels.</t>
  </si>
  <si>
    <t>Remove DCM to simplify the number of options, or elaborate on the addirional technical requirements necessary to support DCM and provide simulation results to demonstrate improved performance for all  options that use it.</t>
  </si>
  <si>
    <t xml:space="preserve">For DCM, a QPSK is specified in table 75f. But the mappings described in figures  65m and 65n show  16-QAM constellations. </t>
  </si>
  <si>
    <t>Too many differents OFDM modes (5 option * 8 modulation) for only 4 differents data rate,</t>
  </si>
  <si>
    <t>Please remove some unwanted mode or clarify why so much mode are needed</t>
  </si>
  <si>
    <t>monnerie/schmidl</t>
  </si>
  <si>
    <t>Jaehwan Kim</t>
  </si>
  <si>
    <t>6.12b.2.1</t>
  </si>
  <si>
    <t>the generator polynomial for the scrambler should be included</t>
  </si>
  <si>
    <t>insert the scrambler structure.</t>
  </si>
  <si>
    <t xml:space="preserve">Scrambling should be performed after FEC and prior to modulation mapping. </t>
  </si>
  <si>
    <t>Flip order of Encoder/Puncturer/Interleaver and Scrambler steps</t>
  </si>
  <si>
    <t>Does the block titled "Subcarrier Modulation Mapper" refer purely to constellation mapping or does it include subcarrier assignment? If not, what block performs the latter and how is DCM represented in this flow? If subcarrier assignment is included, shouldn't "Frequency Domain Spreading" be part of this assignment?</t>
  </si>
  <si>
    <t>Fix Figure 65k</t>
  </si>
  <si>
    <t>STS and LTS?</t>
  </si>
  <si>
    <t>Change to STF and LTF to match the usage earlier in the draft.</t>
  </si>
  <si>
    <t>6.12b.2.2</t>
  </si>
  <si>
    <t>"For BPSK, b0 determines the I value, as illustrated in Table 75g. For QPSK, b0 determines the I value and b1 determines the Q value, as illustrated in Table 75h. For 16-QAM, b0b1 determines the I value and b2b3 determines the Q value, as illustrated in Table 75i."</t>
  </si>
  <si>
    <t>This is redundant, the figure and the table define this. Delete the paragraph.</t>
  </si>
  <si>
    <t>Define QAM the first time it is used.</t>
  </si>
  <si>
    <t>"prescribed"</t>
  </si>
  <si>
    <t>"described"</t>
  </si>
  <si>
    <t>Pick one, either the table or the figure to define the modulation maping, but don't use both to describe the same, very important, normative information.</t>
  </si>
  <si>
    <t>Pick either the figure or the table and delete the other one.</t>
  </si>
  <si>
    <t xml:space="preserve">DCM adds complexity to the standard. In some cases under frequency selective fading, it could result in performance degradation from the increased exposure to fading conditions. In a flat fading environment, DCM does not help as any subcarrier works as well as any other. </t>
  </si>
  <si>
    <t>Remove DCM from the draft.</t>
  </si>
  <si>
    <t>Figure and table reference should be explicit.</t>
  </si>
  <si>
    <t>Change "… in the figure below, ..." to "in Figures 65m and 65n, ...", and  "… in the table below." to "… in Table 75k.".</t>
  </si>
  <si>
    <t xml:space="preserve">DCM requires 16-QAM modulation be used even for low rate systems, thus increasing the PAPR and potentially also the EVM requirements. </t>
  </si>
  <si>
    <t>The 50 should be N, and the 51 should be N+1 in both Figures 65n and 65m.  The axes in Figure 65m should use k+N instead of k+50</t>
  </si>
  <si>
    <t>Resolved by comment 1391.</t>
  </si>
  <si>
    <t>Figures 65m/n are not clear. What is the purpose of the term + 50?</t>
  </si>
  <si>
    <t>Figures need to be generalized with regard to N.</t>
  </si>
  <si>
    <t>Accept in Principle.
Keep the figure, delete the table.</t>
  </si>
  <si>
    <t>6.12b.2.3</t>
  </si>
  <si>
    <t>"The DATA field, composed of PSDU, tail, and pad parts," is not correct.  On page 29 line 17 and in Figure 26d, this is the PSDU field.</t>
  </si>
  <si>
    <t>Define the structure in one location, not in multiple locations or you end up with errors like this.  I would move the definition of the DATA field to Figure 26d, including the tail and pad parts.</t>
  </si>
  <si>
    <t>Remove the 3/4.  It is a 1/2 rate code.  Puncturing is a separate activity</t>
  </si>
  <si>
    <t>The term "industry standard" is not necessary - it sounds like marketing</t>
  </si>
  <si>
    <t>remove</t>
  </si>
  <si>
    <t>The figure should be in black and white with no color.</t>
  </si>
  <si>
    <t>Resolved by comment 1400.</t>
  </si>
  <si>
    <t xml:space="preserve">The interleaving scheme used in the OFDM PHY is suboptimal. Since interleaving is only done within a symbol, it can be shallow for modes with few data carriers such as Option 5. </t>
  </si>
  <si>
    <t xml:space="preserve">Interleave across multiple symbols. </t>
  </si>
  <si>
    <t>It seems like these should all be made into proper equations.</t>
  </si>
  <si>
    <t>Make into numbered equations.</t>
  </si>
  <si>
    <t>It seems unusual to include Matlab scripts in clause 6. Can this information be represented in another way? Or can this information be moved into an annex?</t>
  </si>
  <si>
    <t>Consider changing the format of this subclause and/or moving the Matlab information to an annex.</t>
  </si>
  <si>
    <t>The interleaving scheme is defined through reference to Matlab scripts. It is poor practice to base a comprehensive description for an IEEE standard upon an undefined, unreferenced,  and undescribed commercial software method</t>
  </si>
  <si>
    <t>Substitute a proper description of the interleaving scheme</t>
  </si>
  <si>
    <t>"Matlab scripts:" Matlab is a proprietary, trademarked name.  The equations should be general, define any functions that are not obvious, don't use proprietary formats.</t>
  </si>
  <si>
    <t>Delete "Matlab scripts" and reformat the following equations as equations.  Also, reformat the mess on page 63.</t>
  </si>
  <si>
    <t>Definition of Ncbps and Nbpsc are needed</t>
  </si>
  <si>
    <t>schmidl/sangsung</t>
  </si>
  <si>
    <t>Interleaving definitions are not good for the lower data rate options- interleaving should be defined over multiple symbols</t>
  </si>
  <si>
    <t>describe a more effective interleaver</t>
  </si>
  <si>
    <t>Provide the definitions.</t>
  </si>
  <si>
    <t>1-19</t>
  </si>
  <si>
    <t>Figure 65o is coloured.</t>
  </si>
  <si>
    <t>Make Figure 65o black and white.</t>
  </si>
  <si>
    <t>Interleaving definitions should be done in a table</t>
  </si>
  <si>
    <t>Make a table</t>
  </si>
  <si>
    <t>The Nrow values were all set to 12 to avoid having TBD's in the draft.  However, the value of 12 is not optimal for all Options.  For Option 5 the (Ncbps/Nrow) value is fractional when it should always be an integer in the equations.</t>
  </si>
  <si>
    <t>Optimize the value of Nrow for all Options such as using Nrow=4 for Option 5.</t>
  </si>
  <si>
    <t>6.12b.2.5</t>
  </si>
  <si>
    <t>"Frequency spreading by 2x:" is poor editorial format.</t>
  </si>
  <si>
    <t>Merge this into the next paragraph for this and the 4x line.  Fix other instances in the draft as well.</t>
  </si>
  <si>
    <t>Make Frequency spreading x2 as a heading</t>
  </si>
  <si>
    <t>6.12b.2.6</t>
  </si>
  <si>
    <t>Pilot tones reduce the data rate</t>
  </si>
  <si>
    <t>Consider other modulation modes that do not require pilot tones.</t>
  </si>
  <si>
    <t xml:space="preserve">The method for pilot staggering may not fully adress the problem of channel estimation under frequency selective fading, since the distance in frequency between pilots could still be larger than the channel coherence bandwidth. </t>
  </si>
  <si>
    <t>Clarify or consider other methods.</t>
  </si>
  <si>
    <t>In options 1, 2, 3, use 2x or 4x frequency repetition to achieve acceptable performance in poor SNR conditions. Successful recombination at the reciever relies on accurate demodulation of the pilots in order to achieve accurate demodulation of the data and the pilots may not be robust enough to perform this function at low SNR.</t>
  </si>
  <si>
    <t>Consider other options for demodulation when frequency repetition is used.</t>
  </si>
  <si>
    <t>should fix the positions of pilot tones</t>
  </si>
  <si>
    <t xml:space="preserve">remove the Pilot set 2&amp;Pilot set 3 to maintain the continuity between PHY header and PSDU and to reduce the implementation complexity </t>
  </si>
  <si>
    <t>6.12b.3.2</t>
  </si>
  <si>
    <t>Change "bytes" to "octets"</t>
  </si>
  <si>
    <t xml:space="preserve">Change "byte" to "octet". </t>
  </si>
  <si>
    <t>In Table 75m both columns should be 0 1</t>
  </si>
  <si>
    <t>Resolved by comment 1425.</t>
  </si>
  <si>
    <t>6.12b.2.7</t>
  </si>
  <si>
    <t>A cyclic prefix of 24us is much longer than is necessary for common channels with excess multipath of 5us. The Hilly terrain channel of 15us excess delay is rare.</t>
  </si>
  <si>
    <t xml:space="preserve">Reduce the length of the cyclic prefix to 1/8th of a symbol which will give approx. 10% increase in data rate. </t>
  </si>
  <si>
    <t>The number of coded bits for Option 2 should include 12 bits, and Option 5 should exclude 4 bits.</t>
  </si>
  <si>
    <t>The order of the bits should be DATA bits, TAIL bits, and then PAD bits.  This allows the receiver to stop decoding after the TAIL bits are received.  All the bits should be scrambled with the scrambled TAIL bits then replaced by non-scrambled TAIL bits.</t>
  </si>
  <si>
    <t>No definition of NDBPS</t>
  </si>
  <si>
    <t>define the NDBPS</t>
  </si>
  <si>
    <t>PSDU(LENGTH) should be defined more clearly</t>
  </si>
  <si>
    <t>define the block diagram of PSDU construction</t>
  </si>
  <si>
    <t>Accept in Principle.
PSDU length is the length of the PSDU in octets.</t>
  </si>
  <si>
    <t>Resolved by comment 1439.</t>
  </si>
  <si>
    <t>Resolved by comment 1440.</t>
  </si>
  <si>
    <t>A new section is needed to define the mapping between the 2 bits in the header which indicate the scrambler seed to be used and the 4 scrambler seeds for OFDM.</t>
  </si>
  <si>
    <t>The OFDM scrambler itself needs to be specified.</t>
  </si>
  <si>
    <t>6.12b.3.1</t>
  </si>
  <si>
    <t>Not clear how OFDM fits to the various channels</t>
  </si>
  <si>
    <t>Need analysis to show how the various OFDM options fit into the channel spacings</t>
  </si>
  <si>
    <t>A table needs to be inserted with the sensitivity levels in dBm for all Options and MCS levels that are defined in Table 75f</t>
  </si>
  <si>
    <t>Resolved by comment 1451.</t>
  </si>
  <si>
    <t>the PER can be computed like the MR-FSK</t>
  </si>
  <si>
    <t>use 1% instead of 10%</t>
  </si>
  <si>
    <t>6.12b.3.3</t>
  </si>
  <si>
    <t>MCS is not defined here or in previous occurences including the acr/abrev section.</t>
  </si>
  <si>
    <t>Define at first occurrence and in acronyms/abbreviations.</t>
  </si>
  <si>
    <t>Accept.
Definition is Modulation Coding Scheme.</t>
  </si>
  <si>
    <t>Figures for adjacent channel rejection seem very low for the SUN application where there are many neigboring interferers</t>
  </si>
  <si>
    <t>Make the adjacent and alternate channel rejection figures more stringent.</t>
  </si>
  <si>
    <t>The requirements for adjacent channel rejection are driven by regulatory and coexistence constraints. Proposed reassigning this comment to the Radio Specification subgroup</t>
  </si>
  <si>
    <t>612b.3.2</t>
  </si>
  <si>
    <t>Required receiver sensitivity is not specified.</t>
  </si>
  <si>
    <t>Add required receiver sensitivity (in dBm) for each data rate. Information on noise figure and implementation loss is not required.</t>
  </si>
  <si>
    <t>6.12b.3.3/4</t>
  </si>
  <si>
    <t>channel spacing is not defined</t>
  </si>
  <si>
    <t>add channel spacing</t>
  </si>
  <si>
    <t>6.12b.3.4</t>
  </si>
  <si>
    <t xml:space="preserve">Change "byte" to "octet". Everywhere. </t>
  </si>
  <si>
    <t>6.12c</t>
  </si>
  <si>
    <t>The section on the MR-OQPSK PHY in sub-clase 6.12c requires further clarification, e.g. on the mandatory and optional behavior, why there is variation in data whitening and in coding/interleaving between the various modes, etc.</t>
  </si>
  <si>
    <t>MR-O-QPSK specification  does not include pilot symbols for channel spreading estimation in the payload</t>
  </si>
  <si>
    <t>Include pilot symbols for channel spreading estimation in the payload</t>
  </si>
  <si>
    <t>What is the meaning of "a compliant device" in this sentence?</t>
  </si>
  <si>
    <t>change the sentence as follow "For the frequency bands 915MHz and 2450MHz, a 802.15.4g-compliant device support optionally one of the spreading modes."</t>
  </si>
  <si>
    <t>6.12c.1</t>
  </si>
  <si>
    <t>46</t>
  </si>
  <si>
    <t>“bit-to-symbol” mapping is not defined</t>
  </si>
  <si>
    <t>change “bit-to-symbol” to “bit-to-chip”</t>
  </si>
  <si>
    <t>13-20</t>
  </si>
  <si>
    <t>The Japanese band is missing</t>
  </si>
  <si>
    <t>Add it, use ISM 902-928 as template</t>
  </si>
  <si>
    <t>Modulation is offset QPSK not QPSK</t>
  </si>
  <si>
    <t>correct to “offset quadrature phase-shift keying”</t>
  </si>
  <si>
    <t>Comment appears to refer to line 37. The comment is true, however, the acronym has already been defined and used multiple times within clause 6. It is not necessary to define it again here. Change text to say, "Modulation is raised cosine shaped O-QPSK."</t>
  </si>
  <si>
    <t xml:space="preserve">For the SHR,PHR field, bit-differential encoding with pure (N0,1)-DSSS  is used. This is balanced with regard to lowest PSDU data rate, since during PSDU, bit-differential encoding with (Nx,1)-DSSS and rate 1/2 convolutional coding is applied, where N0 = 4*Nx. However, pure spreading is prone to residual clock offset estimation errors. In contrast to the SFD field of the SHR, a single bit error in the PHR field usually causes a packet error. </t>
  </si>
  <si>
    <t>During the PHR, bit-differential encoding with (Nx,1), DSSS in conjunction with rate 1/4 block coding is more efficient, leading to the same PHR duration. However, the influence to residual clock offset errors is considerably reduced. An efficient approach for block coding is to use a low complexity  ML soft-decodable (32,8, dmin = 13) block code, allowing immediate access to the data rate information, when decoding the first octet of the PHR field. A detailed proposal will be given in upcoming meetings.</t>
  </si>
  <si>
    <t>6.12c.3</t>
  </si>
  <si>
    <t>the table 75o is in the wrong location</t>
  </si>
  <si>
    <t>move the table to 6.12c.1</t>
  </si>
  <si>
    <t>Subcript used in Table 75o and 75p spreading column not described until later.</t>
  </si>
  <si>
    <t>Descirbe subscript here or refer to description in 6.12c.4.4.</t>
  </si>
  <si>
    <t>the table 75p is in the wrong location</t>
  </si>
  <si>
    <t>move the table to 6.12c.2</t>
  </si>
  <si>
    <t>6.12c.4</t>
  </si>
  <si>
    <t>It is stated that a compliant MR-OQPSK device shall implement payload FEC and interleaving. Yet Table 75q shows FEC and interleaving may not be used in some modes. Furthermore, subclause 6.12c.5 states a compliant MR-OQPSK device shall be able to communicate using the DSSS specification from the existing standard by bypassing FEC/interleaving. Mandatory requirements and optional features are unclearly stated.</t>
  </si>
  <si>
    <t>Clarify intention</t>
  </si>
  <si>
    <t>6.12c.2</t>
  </si>
  <si>
    <t xml:space="preserve">For frequency band 915 MHz, a  relative high chip rate of 1000 kchip/s is specified. In conjunction with  rate ½ convolutional coding, this leads to a PSDU data rate of 500 kbit/s. A robust receiver benefits from traditional single carrier equalization during PSDU decoding.  For long packets, channel tracking is required to address coherence time of the channel. </t>
  </si>
  <si>
    <t xml:space="preserve">Consider insertion of pilot sequences (with good auto-correlation properties) during the PSDU part, for example inserting 64 known chips every 1024 chips, causing little overhead. This could be restricted to certain frequency bands and rate modes e.g. "RateMode" is 2 or 3. </t>
  </si>
  <si>
    <t>6.12c.4.1</t>
  </si>
  <si>
    <t>the table 75q is in the wrong location</t>
  </si>
  <si>
    <t>move the table to 6.12c.3</t>
  </si>
  <si>
    <t>6.12c.4.4</t>
  </si>
  <si>
    <t>"(N,4)-DSSS" should be at the top of the next page.</t>
  </si>
  <si>
    <t>6.12c.4.5</t>
  </si>
  <si>
    <t>"As for"</t>
  </si>
  <si>
    <t>"For" or "As with", depending on what was meant</t>
  </si>
  <si>
    <t>6.12a.4.5</t>
  </si>
  <si>
    <t>Change to "turbo product code."</t>
  </si>
  <si>
    <t>It is not clear whether 'odd parity code' means the 'SPC Encoder' in Figure 65w.</t>
  </si>
  <si>
    <t>Replace 'odd parity code' with 'Single Parity Check(SPC) Encoder'.</t>
  </si>
  <si>
    <r>
      <t>For the case of n=4, t</t>
    </r>
    <r>
      <rPr>
        <vertAlign val="superscript"/>
        <sz val="10"/>
        <rFont val="Arial"/>
        <family val="2"/>
      </rPr>
      <t>x</t>
    </r>
    <r>
      <rPr>
        <vertAlign val="subscript"/>
        <sz val="10"/>
        <rFont val="Arial"/>
        <family val="2"/>
      </rPr>
      <t>3</t>
    </r>
    <r>
      <rPr>
        <sz val="10"/>
        <rFont val="Arial"/>
        <family val="2"/>
      </rPr>
      <t xml:space="preserve"> and t</t>
    </r>
    <r>
      <rPr>
        <vertAlign val="superscript"/>
        <sz val="10"/>
        <rFont val="Arial"/>
        <family val="2"/>
      </rPr>
      <t>x</t>
    </r>
    <r>
      <rPr>
        <vertAlign val="subscript"/>
        <sz val="10"/>
        <rFont val="Arial"/>
        <family val="2"/>
      </rPr>
      <t>n-1</t>
    </r>
    <r>
      <rPr>
        <sz val="10"/>
        <rFont val="Arial"/>
        <family val="2"/>
      </rPr>
      <t xml:space="preserve"> overlap.</t>
    </r>
  </si>
  <si>
    <r>
      <t>Remove t</t>
    </r>
    <r>
      <rPr>
        <vertAlign val="superscript"/>
        <sz val="10"/>
        <rFont val="Arial"/>
        <family val="2"/>
      </rPr>
      <t>x</t>
    </r>
    <r>
      <rPr>
        <vertAlign val="subscript"/>
        <sz val="10"/>
        <rFont val="Arial"/>
        <family val="2"/>
      </rPr>
      <t>3</t>
    </r>
    <r>
      <rPr>
        <sz val="10"/>
        <rFont val="Arial"/>
        <family val="2"/>
      </rPr>
      <t xml:space="preserve"> .</t>
    </r>
  </si>
  <si>
    <t>"a posteriori" should be italicized.</t>
  </si>
  <si>
    <t>6.1.2c.4.1</t>
  </si>
  <si>
    <t>figure 65s</t>
  </si>
  <si>
    <t>there are three route in PSDU spread, it's not clear whether choose one route according to the rate mode or add three route result</t>
  </si>
  <si>
    <t>add a mux to the figure to clear the idea</t>
  </si>
  <si>
    <t>6.12c.4.6</t>
  </si>
  <si>
    <t>Why is whitening used for the DSSS mode but not the MDSSS mode?</t>
  </si>
  <si>
    <t>equation (28)</t>
  </si>
  <si>
    <t>The function in equation (28), '┌ ┐', is not clearly defined.</t>
  </si>
  <si>
    <r>
      <t xml:space="preserve">Replace '┌1/n ┐' with 'floor(1/n)'. 
</t>
    </r>
    <r>
      <rPr>
        <i/>
        <sz val="10"/>
        <rFont val="Arial"/>
        <family val="2"/>
      </rPr>
      <t xml:space="preserve">Insert the following paragraph after the last paragraph of 6.12c.4.5: 
</t>
    </r>
    <r>
      <rPr>
        <sz val="10"/>
        <rFont val="Arial"/>
        <family val="2"/>
      </rPr>
      <t>"The floor function of a real number x, floor(x), is a function that returns the largest integer less than or equal to x.".</t>
    </r>
  </si>
  <si>
    <t>6.1.2.c.4.6</t>
  </si>
  <si>
    <t>wrong entry in Table 75ab</t>
  </si>
  <si>
    <t>Correct entry for frequency band 2400-2483.5 MHz.</t>
  </si>
  <si>
    <t>6.12c.4.8</t>
  </si>
  <si>
    <t>"ceiling (.)" should not have a space before the parenthesis.  (It's a function.)</t>
  </si>
  <si>
    <t>6.12c.4.7</t>
  </si>
  <si>
    <t>Equation (33) is wrong, addressing invalid indexes of the chip sequence.</t>
  </si>
  <si>
    <t>Correct equation (33).</t>
  </si>
  <si>
    <t>6.12c.4.9</t>
  </si>
  <si>
    <t>"floor (.)" should not have a space before the parenthesis.  (It's a function.)</t>
  </si>
  <si>
    <t>6.12c.5</t>
  </si>
  <si>
    <t>". . . EVM specification. . ." should be, ". . . the EVM specification. . ."</t>
  </si>
  <si>
    <t>". . . code specified 6.5." should be, ". . . code specified in 6.5."</t>
  </si>
  <si>
    <t>". . . by bypassing FEC and interleaver and passing a legacy IEEE 802.15.4 PPDU according 6.3 to the. . . " should be, ". . . by bypassing the FEC and interleaver and passing a legacy IEEE 802.15.4 PPDU according to 6.3 to the. . . "</t>
  </si>
  <si>
    <t>6.12c.6.1</t>
  </si>
  <si>
    <t>The requirement is for "accuracy" or "stability", not a tolerance.  Further, "clock offset tolerance" is a meaningless term, unless one is refering to a wall clock or some other measure of absolute time.  I think the writer wants "clock frequency accuracy" here.  Besides, what "clock" is this?  A PHY-layer symbol clock?  The MAC symbol clock?  It's not clear.</t>
  </si>
  <si>
    <t>(If this is what was meant -- one never knows! -- plus a bit of what I think should be there.)  "A compliant device shall generate its symbol clock and its RF carrier from the same frequency reference.  The frequency accuracy of the symbol clock and the RF carrier shall be ± 20 ppm or better.  When communicating with legacy devices (see 6.12c.5), the receiver shall be able to receive signals having as much as ± 40 ppm symbol frequency error, and as much as ± 40 ppm RF carrier frequency error."</t>
  </si>
  <si>
    <t>6.12c.6.2</t>
  </si>
  <si>
    <t>38-43</t>
  </si>
  <si>
    <t xml:space="preserve">The sensitivity numbers are &gt;15dB worse than models and similar real world systems.  They do not show the benefit of the higher processing gain.  I understand that they cannot be specified too close to a best case, however they shouldn't be arbitrarily poor either. </t>
  </si>
  <si>
    <t>Since the previous standard spec'd -85dBm and practical implementations and models were able to achieve &gt;=10dB better than that, I suguest we revise the number to be closer. E.g. instead of -105dBm, somewhere closer to -110dBm should be reasonable, and similiar changes for the other modes.</t>
  </si>
  <si>
    <t>Terms like "maximum ratio" and "FER" are confusing in this context. Minimum ISR is misleading too, see Table 75af.</t>
  </si>
  <si>
    <t>Avoid ambiguities when specifying the required  ISR values.</t>
  </si>
  <si>
    <t>6.13.2</t>
  </si>
  <si>
    <t>What about OFDM? Is it necessary to say anything here?</t>
  </si>
  <si>
    <t>Resolved by comment 1506.</t>
  </si>
  <si>
    <t>6.12c.6.3</t>
  </si>
  <si>
    <t>21-40</t>
  </si>
  <si>
    <t>The minimum ISR assumes a particulariliy poor receiver architecture which cannot take advantage of processing gain, hence the 0dB ISR at 2MHz,  in reality it is quite possible to have positive dB ISR at 0MHz (co-channel) as well as 2MHz away.  While I'm not suggesting to force a particular receiver architecture, it doesn't make sense to always assume one that isn't able to take advantage of the benefits of the processing gain.</t>
  </si>
  <si>
    <t>Include an ISR for co-channel, and revise table to represent a receiver architecture appropriate for utilizing processing gain.  At a minimum add text to indicate that there are receiver architectures capable of far exceeding the worst case numbers.  If left as is, again the benefit of large spreading is 'hidden' from the reader.</t>
  </si>
  <si>
    <t>the table 75ag is in the wrong location</t>
  </si>
  <si>
    <t>move the table to 6.12c.6.4</t>
  </si>
  <si>
    <t>Table 75ag--CCA duration should be wrong.</t>
  </si>
  <si>
    <t xml:space="preserve">"Table 74aq--RX-to-TX turnaround time", have to be correct. </t>
  </si>
  <si>
    <t>Doc 362r01 submitted further elaborating comment. Whether or not scenario is valid and resolution to be determined at ad-hoc.
Prior - Reject.
Table contains CCA durations and not Turnaround times.</t>
  </si>
  <si>
    <t>6.12c.6.4</t>
  </si>
  <si>
    <t>Table 75ag: the Tcca in this table can exceed 20 symbol times which means slotted CSMA will not work with this PHY. This appears to break the 15.4 MAC.</t>
  </si>
  <si>
    <t>Not really sure but we can't break the MAC.</t>
  </si>
  <si>
    <t>Add 950-960MHz band and Tcca as 512us in Table 75ag.</t>
  </si>
  <si>
    <t>Add 950-960MHz band and Tcca as 512us in Table 75ag--CCA duration.</t>
  </si>
  <si>
    <t>There is a common problem in standards with how to define the turnaround time. The goal is that the receiver is ready before the transmitter begins sending. Hence TX to RX &lt; RX to TX.  So, you would say that the transmitter shall not TX before time aTurnaround while the receiver shall be ready before aTurnaround.  However, we cannot allow the transmitter to wait an arbitrarily long time to transmit.  Neither can we say that the turnaround time is exact.  This is a problem in the base standard and in this draft.</t>
  </si>
  <si>
    <t xml:space="preserve">Change the definition so that the RX to TX time shall be aSUNTurnaroundTime +/- 0.5 symbol or similar accuracy requirement. </t>
  </si>
  <si>
    <t>the OFDM PHY turnaround time is not defined</t>
  </si>
  <si>
    <t>Add " and OFDM PHY" after "MR-FSK PHY"</t>
  </si>
  <si>
    <t>The RX-to-TX turnaround time should be defined for OFDM</t>
  </si>
  <si>
    <t>Deine the RX-to-TX turnaround time should be defined for OFDM</t>
  </si>
  <si>
    <t>The RX-to-TX turnaround time can be defined as: "In the case of the OFDM PHY, the RX-to-TX turnaround time shall also be less than or equal to
aSUNTurnaroundTime."</t>
  </si>
  <si>
    <t>6.13.3</t>
  </si>
  <si>
    <t>31</t>
  </si>
  <si>
    <t>Modulated signal quality has not been defined for MR-FSK.</t>
  </si>
  <si>
    <t>Include signal quality requirements for MR-FSK.</t>
  </si>
  <si>
    <t>li/seibert</t>
  </si>
  <si>
    <t>Modulated signal quality has not been defined for OFDM.</t>
  </si>
  <si>
    <t>Include signal quality requirements for OFDM.</t>
  </si>
  <si>
    <t>Resolved by comment 1510.</t>
  </si>
  <si>
    <t>6.13.4b</t>
  </si>
  <si>
    <t>This appears to be specifying an implementation.</t>
  </si>
  <si>
    <t>Remove or reword so it is described in terms of a verifiable normative behavior.</t>
  </si>
  <si>
    <t>6.13.4</t>
  </si>
  <si>
    <t>Specifications for the MR-FSK and the MR-O-QPSK PHY are missing.</t>
  </si>
  <si>
    <t xml:space="preserve">Though already given in 6.12a.4 and  6.12c.6.1, repeat specifications here for the MR-FSK and MR-O-QPSK PHY. </t>
  </si>
  <si>
    <t>EVM specification of the OFDM PHY is missing. This is usually required for a production test.</t>
  </si>
  <si>
    <t>Define mode dependent EVM values.</t>
  </si>
  <si>
    <t>6.13.6</t>
  </si>
  <si>
    <t>6.13.9</t>
  </si>
  <si>
    <t>The CCA is defined in terms of symbols, so this is not applicable to OFDM.</t>
  </si>
  <si>
    <t>It can be clarified that this does not apply to OFDM.</t>
  </si>
  <si>
    <t>Resolved by comment 1525.</t>
  </si>
  <si>
    <t>It should be clarified how the CCA is defined for OFDM.</t>
  </si>
  <si>
    <t>Remove the restriction of CCA mode 4 applying only to the UWB PHY</t>
  </si>
  <si>
    <t>Change the first paragraph of 6.13.9 to state " The PHY shall provide the capability to perform CCA on the channel specified by phyCurrentChannel and phyCurrentPage according to at least one of the following six methods (modes 5, and 6 apply only to the UWB PHY): "</t>
  </si>
  <si>
    <t xml:space="preserve">Table 2cd: Length of SHR is not shown in Table 26 in the base standard. Thus this is inconsistent with the base standard. </t>
  </si>
  <si>
    <t>Remove length from STF and LTF to be consistent with the base standard.</t>
  </si>
  <si>
    <t>6.1.2a.1.2</t>
  </si>
  <si>
    <t>“Deviation” is not defined.</t>
  </si>
  <si>
    <t xml:space="preserve">replace right column with entries -df, +df, -3df, +3df, e.t.c. </t>
  </si>
  <si>
    <r>
      <t xml:space="preserve">6: Some of the PHY synchronization preambles seem to be unnecessary large. For devices that are reasonably well-aligned (e.g., only 100ns out of synch), such as may be the case with back-to-back communications, one should be able to cut-down on the synchronization preamble, thereby saving on time latency, communication energy, and the-like. An example hereof would be ACK frames (roughly 50% of traffic), which are almost in synch with the frame they respond to. </t>
    </r>
    <r>
      <rPr>
        <b/>
        <sz val="10"/>
        <rFont val="Arial"/>
        <family val="2"/>
      </rPr>
      <t xml:space="preserve">Suggested remedy: </t>
    </r>
    <r>
      <rPr>
        <sz val="10"/>
        <rFont val="Arial"/>
        <family val="2"/>
      </rPr>
      <t>introduce low-overhead PHY headers for almost-in-synch communication pairs, such as ACKs.</t>
    </r>
  </si>
  <si>
    <t>Suggested remedy: introduce low-overhead PHY headers for almost-in-synch communication pairs, such as ACKs.</t>
  </si>
  <si>
    <t>The section on MAC specification in clause 7 requires further clarifications, e.g.  support for frequency hopping.</t>
  </si>
  <si>
    <t>Add appropriate capabilities into the dashed list.</t>
  </si>
  <si>
    <t xml:space="preserve">MAC support for channel hopping in non-beacon enabled PANs is needed, w/o dependence on global synchronization. </t>
  </si>
  <si>
    <t xml:space="preserve">Adopt NBSCH MAC described in document #269. </t>
  </si>
  <si>
    <t>mason/monnerie</t>
  </si>
  <si>
    <t>Oops, the page numbers restarted at 11 here.</t>
  </si>
  <si>
    <t>Fix the page numbers so that they continue correctly after Clause 6.</t>
  </si>
  <si>
    <t>Page numbering is broken (11 instead of 89)</t>
  </si>
  <si>
    <t>Correct page numbering</t>
  </si>
  <si>
    <t>Resolution same as comment 1537.</t>
  </si>
  <si>
    <t>7.2.1</t>
  </si>
  <si>
    <t>Figure 79: How do we know whether FCS is 2 or 4 octets?</t>
  </si>
  <si>
    <t>Add frame format option to indicate FCS size</t>
  </si>
  <si>
    <t>7.2.1.1.1</t>
  </si>
  <si>
    <t>The value of the newly specified coex-beacon is currently 100. However this value is subjected to change depending on the allocation of TG4e which is handling the general MAC specifications.</t>
  </si>
  <si>
    <t>A comment has been submitted to TG4e letter ballot to request for bit allocation for the newly specified coex-beacon. Keep track on the TG4e updates on this matter.</t>
  </si>
  <si>
    <t>Frame type allocation is inconsistent with the 4e amendment. Adopt a flexible frame type for SUN frames.</t>
  </si>
  <si>
    <t>Adopt extensible MAC frame described in document #268.</t>
  </si>
  <si>
    <t>Related to comment 1540.</t>
  </si>
  <si>
    <t>Lines 39-41. Frame type 100 has been used by 4e.</t>
  </si>
  <si>
    <t>Work with 4e to finalize the Frame Type for the Coex-beacon. After 4e and 4g have added their new frame types, there should be at least two reserved frame types left for future use.</t>
  </si>
  <si>
    <t>7.2.1.9</t>
  </si>
  <si>
    <t>Not the defined useage of the acronym</t>
  </si>
  <si>
    <t>Change MRFSK to MR-FSK</t>
  </si>
  <si>
    <t>The FCS field size for OFDM is not defined.</t>
  </si>
  <si>
    <t>the FCS size of 4 octets for MR-FSK is incompatible with the size of 2 for the Coex beacon (cf figure 92a in clause 7.2.2.4a)</t>
  </si>
  <si>
    <t>modify the sentence as follow: "A device compliant with the MR-FSK shall implement the 2-octet FCS (for coex beacon) and 4-octet FCS (for all other transactions)."</t>
  </si>
  <si>
    <t>Accept in Principle.
Coex-beacon FCS may be either 2 or 4 bytes in length. Change Figure 92a to reflect this.</t>
  </si>
  <si>
    <t>Change "MRFSK" to "MR-FSK" to be consistent wth rest of the draft.</t>
  </si>
  <si>
    <t>Resolution the same as comment 1543.</t>
  </si>
  <si>
    <t>The insertions make it possible for a non-SUN 802.15.4 device to expect a 4-octet FCS.</t>
  </si>
  <si>
    <t>Start last sentence with "Only ..."</t>
  </si>
  <si>
    <t>Text only mentions MR-FSK PHY. What about other SUN PHYs?</t>
  </si>
  <si>
    <t>Add/modify text as needed.</t>
  </si>
  <si>
    <t>27-41</t>
  </si>
  <si>
    <t>New Frame types are clearly a MAC enhancement which is out of scope for TG4g. Furthermore, it will use the last available frame type when considered together with TG4e. Not a good idea at all.</t>
  </si>
  <si>
    <t>Delete clause 7.2.1.1.1</t>
  </si>
  <si>
    <t>In part, related to comment 1540, 1541.</t>
  </si>
  <si>
    <t>39~41</t>
  </si>
  <si>
    <t>Frame type 100 has been used by 4e.</t>
  </si>
  <si>
    <t>Related to comments 1540, 1541.</t>
  </si>
  <si>
    <t>Table120</t>
  </si>
  <si>
    <t>There is conflict in Frame type value "100"(Coex-beacon) with TG4e MAC one. If the value of b2 in Frame type value of Frame Control Field(TG4e MAC) is defined to be "1", It means "Short Frame Control Filed" with 1 byte length.</t>
  </si>
  <si>
    <t>It is need to be resovled in case of the value "100" of Frame type value.</t>
  </si>
  <si>
    <t>Table 120: the use of b2 collides with sFCF redefinition of TG4e amendment.</t>
  </si>
  <si>
    <t>harmonize</t>
  </si>
  <si>
    <t>Reject.
TG4e re-defined a bit that is already in use by 15.4-2006. The harmonization must take place on the 4e side. No change is necessary to the 4g draft.</t>
  </si>
  <si>
    <t>What is a modulo 2 sum?</t>
  </si>
  <si>
    <t>write the mathematical operations correctly</t>
  </si>
  <si>
    <t>What is "xk"?</t>
  </si>
  <si>
    <t>Resolution same as for comment 1565.</t>
  </si>
  <si>
    <t>What is "divided (modulo 2)"? As far as I know, division and modulo are related but different operations.</t>
  </si>
  <si>
    <t>is is not needed</t>
  </si>
  <si>
    <t>treated as a polynomial, multiplied by</t>
  </si>
  <si>
    <t>Reject.
The verb "is" is needed.</t>
  </si>
  <si>
    <t>What is an initial remainder of the division? Of what division? And why can a result of a mathematical operation be preset?</t>
  </si>
  <si>
    <t>Which bit is transmitted first?</t>
  </si>
  <si>
    <t>Specify the bit ordering</t>
  </si>
  <si>
    <t xml:space="preserve">Accept in Principle.
Add a figure like Figure 81 (for 2-octet) for the 4-octet FCS. </t>
  </si>
  <si>
    <t>The specification needs some clarification</t>
  </si>
  <si>
    <t>Add a block diagram and more details in appendix</t>
  </si>
  <si>
    <t>Resolved per comment 1563.</t>
  </si>
  <si>
    <t>42~43</t>
  </si>
  <si>
    <t>For "xk" the "k" should be superscript.</t>
  </si>
  <si>
    <t>Re-format "k" as a superscript.</t>
  </si>
  <si>
    <t>7.2.2</t>
  </si>
  <si>
    <t>Text from 15.4-2006 requires modification, since a fifth frame type is being added.</t>
  </si>
  <si>
    <t>Change to the following: "Five frame types are defined: beacon, data, acknowledgment, MAC command, and coexistence beacon. These frame types are discussed in 7.2.2.1 through 7.2.2.4a."</t>
  </si>
  <si>
    <t>7.2.2.4a</t>
  </si>
  <si>
    <t>the FCS size of 2 octets for the coex beacon is incompatible with the mandatory size of 4 octet for MR-FSK (cf amendement in 7.2.1.9, page 11 line 50)</t>
  </si>
  <si>
    <t>Add some explanation around the FCS size of 2 octets</t>
  </si>
  <si>
    <t>Accept in Principle.
Change figure to show that FCS may be 2 or 4 bytes long. Similar to comment 1545.</t>
  </si>
  <si>
    <t>7.2.2.4a.2</t>
  </si>
  <si>
    <t xml:space="preserve">It is not clear why a coex-beacon frame format have to be separated from the one as is existing and to be defined inclusively together with DSME. </t>
  </si>
  <si>
    <t>Novel beacon format may not be needed for coex beacon. Existing beacon may be extended conprehensively with DSME and Coex functions.</t>
  </si>
  <si>
    <t>So can any coordinator send a coex beacon, or is it just the PAN coordinator that has this capability?</t>
  </si>
  <si>
    <t>Modify the text as needed.</t>
  </si>
  <si>
    <t>11-54</t>
  </si>
  <si>
    <t>The specification of a coex-beacon is clearly a MAC enhancement. This is out of scope of TG4g.</t>
  </si>
  <si>
    <t>Remove the Coex-Beacon:
- remove clause 7.2.2.4a.2
- remove clause 7.2.1.1.1
- remove abbreviations CBI, CBO, and CBSN from clause 4
- remove macCBSN, macCoexBeaconOrder, and macOffsetTimeOrder from Table 127 in clause 7.4.2
- remove clause 7.5.1.2a
- remove clause 7.5.6.1
- remove clause 7.5.8c</t>
  </si>
  <si>
    <t>Reject.
The PAR scope says: "defines an alternate PHY and only those MAC modifications needed to support its implementation." Therefore, changes to the MAC are allowed.</t>
  </si>
  <si>
    <t>Figure 92a</t>
  </si>
  <si>
    <t>The FCS subfield is only 2 bytes in length of Coex-beacon frame.</t>
  </si>
  <si>
    <t xml:space="preserve">Change it to 2/4 bytes in length </t>
  </si>
  <si>
    <t>Accept.
Similar to comment 1545.</t>
  </si>
  <si>
    <t>Changsoon Choi</t>
  </si>
  <si>
    <t>IHP</t>
  </si>
  <si>
    <t>7.2.2.4</t>
  </si>
  <si>
    <t>Why do we need coexistence beacon although we have different PHY for different frequency band?  It makes implementation difficult.</t>
  </si>
  <si>
    <t>Address clear reason for it, or simply remove it</t>
  </si>
  <si>
    <t>7.2.4.a</t>
  </si>
  <si>
    <t>no aux. Security header is envisioned</t>
  </si>
  <si>
    <t>at least authentication might be useful</t>
  </si>
  <si>
    <t xml:space="preserve">The term "following beacon" is not used anywhere else. </t>
  </si>
  <si>
    <r>
      <t xml:space="preserve">Maybe call it the "usual periodic beacon" (like in 7.5.1.2a) or "following periodic beacon" (this is used in the PIB description of </t>
    </r>
    <r>
      <rPr>
        <i/>
        <sz val="10"/>
        <rFont val="Arial"/>
        <family val="2"/>
      </rPr>
      <t>macOffsetTimeOrder).</t>
    </r>
    <r>
      <rPr>
        <sz val="10"/>
        <rFont val="Arial"/>
        <family val="2"/>
      </rPr>
      <t xml:space="preserve"> </t>
    </r>
  </si>
  <si>
    <t>Accept.
Use the second suggestion in the comment.</t>
  </si>
  <si>
    <t>Is the coex-beacon frame ever sent in a nonbeacon-enabled PAN? I didn't think it was, but then I saw text to the contrary in 7.5.1.2a.</t>
  </si>
  <si>
    <t>Table 121a shows only the modulation scheme, not the PHY mode.</t>
  </si>
  <si>
    <t>Either change the subfield name or add in more information.</t>
  </si>
  <si>
    <t>There are change of names to the frequency diversity schemes specified in TG4e.</t>
  </si>
  <si>
    <t xml:space="preserve">Update the names to keep consistency. Replace 'EGTS-DCH' with 'DSME-GTS Channel Hopping Mode'. Replace 'EGTS-CA' with 'DSME-GTS Channel Adaptation Mode. DSME: Distributed Synchronous multi-channel extension </t>
  </si>
  <si>
    <t>The commenter has a good point. However, the text was removed per the resolution to comment 1578.</t>
  </si>
  <si>
    <t xml:space="preserve">Lines 26-31. The EGTS and TSCH mechanisms defined by the 4e working group are designed for 802.15.4-2006 based PHY modes, and these new mechanisms are addressing different applications than those covered by the new 4g defined PHYs. Part of the mechanisms in EGTS and TSCH may be able to be used by 4g SUN devices but neither EGTS nor TSCH can be efficiently used in its entirety. Adding a "Frequency Diversity Control" subfield and specifying EGTS and TSCH as options seems to be mandating 4g to use either EGTS or TSCH for frequency diversity control. The use of EGTS and TSCH for 4g PHY modes should not mandated by the standard. The MR-FSK PHY will likely use frequncy hopping as the frequency diversity scheme.  </t>
  </si>
  <si>
    <t>Delete Frequency Diversity Control field from Figure 92b and delete text from line 25 to line 31 on Page 15.</t>
  </si>
  <si>
    <t>Frequency Diversity Control subfield seems to represent type of channel diversity scheme operating in the PAN, not of supported diversity schemes.</t>
  </si>
  <si>
    <t xml:space="preserve">The subfield may be represented in type of integer value, rather than in 4bit bitmap. </t>
  </si>
  <si>
    <t>Resolved per comment 1578.</t>
  </si>
  <si>
    <t>The term EGTS is only defined in TG4e and does not exist in 802.15.4-2006. This term cannot be used in TG4g amendement or it must be explained within TG4g amendement.</t>
  </si>
  <si>
    <t>The frequency diversity field must be defined in TG4e, not in TG4g</t>
  </si>
  <si>
    <t>The term TSCH is only defined in TG4e and does not exist in 802.15.4-2006. This term cannot be used in TG4g amendement or it must be explained within TG4g amendement.</t>
  </si>
  <si>
    <t>The diversity schemes are not defined in this draft. Therefore, it is not clear from reading this draft how to set the subfield.</t>
  </si>
  <si>
    <t>If it is necessary to include this subfield, then some information should be included about the various options.</t>
  </si>
  <si>
    <t>Change the acronym definition to agree with the TG4e draft.</t>
  </si>
  <si>
    <t>Change TSCH to time "slotted" channel hopping.</t>
  </si>
  <si>
    <t>EGTS is incorrect termilogy.</t>
  </si>
  <si>
    <t>Change "EGTS channel adaptation (CA)…" 
to "DSME channel adaptation (DSME-CA) …"</t>
  </si>
  <si>
    <t>Accept in Principle.
Resolved as in CID 1578.</t>
  </si>
  <si>
    <t>“Additionally, if the source and destination PAN are operating in different PHY modes and both intend to employ the same frequency diversity scheme, all corresponding frames facilitating that frequency diversity scheme shall be conducted using the CSM specified in Table 6a (6.1a)” is not be effective unless appropriate services on NHL and application layer. Overlapped co-ex beacon should require most elaborated and rigid mechanism than any existing non-beacon systems.</t>
  </si>
  <si>
    <t>Proposed text; 
Additionally, if the source and destination PAN are operating in different PHY modes and both intend to employ the same frequency diversity scheme, all corresponding frames facilitating that frequency diversity scheme may be conducted using the CSM specified in Table 6a (6.1a) if elaborated NHL and application layer services are available.</t>
  </si>
  <si>
    <t xml:space="preserve">The EGTS and TSCH mechanisms defined by the 4e working group are designed for 802.15.4-2006 based PHY modes, and these new mechanisms are addressing different applications than those covered by the new 4g defined PHYs. Part of the mechanisms in EGTS and TSCH may be able to be used by 4g SUN devices but neither EGTS nor TSCH can be efficiently used in its entirety. Adding a "Frequency Diversity Control" subfield and specifying EGTS and TSCH as options seems to be mandating 4g to use either EGTS or TSCH for frequency diversity control. The use of EGTS and TSCH for 4g PHY modes should not mandated by the standard. The MR-FSK PHY will likely use frequncy hopping as the frequency diversity scheme.  </t>
  </si>
  <si>
    <t>26-31</t>
  </si>
  <si>
    <t>This paragraph deals clearly with MAC issues, espially with MAC issues of an 802.15.4 MAC enhancement. This is out of scope of TG4g.</t>
  </si>
  <si>
    <t>Delete this paragraph on the Frequency Diversity Control subfield. Delete the Frequency Diversity Control from figure 92b.</t>
  </si>
  <si>
    <t>33-35</t>
  </si>
  <si>
    <t>This paragraph talks about a case where the source and the destination PAN operate in different PHY modes. How can the communicate with each other if they operate in different PHY modes? The described case is impossible.</t>
  </si>
  <si>
    <t>Delete this paragraph.</t>
  </si>
  <si>
    <t>Figure 92b</t>
  </si>
  <si>
    <t xml:space="preserve">There is several TG4e MAC operation mode in TG4e MAC. All modes(DSME, LL, TSCH) excepting of 15.4 MAC mode cannot support Inter-PHY mode coexistence with coex-beacon frames.
The superfram structure of All modes(DSME, LL, TSCH) is different in time unit, configuration, etc. you can find each difference in TG4e MAC draft. </t>
  </si>
  <si>
    <t>Inter-PHY mode coexistence with coex-beacon frames can only be supported in 15.4 MAC mode. So, There is no need in Frequency Diversity control subfield.</t>
  </si>
  <si>
    <t xml:space="preserve">Is support for the newly defined commands RTJ/RTJR mandatory in SUN networks? The text implies that a) all new devices join via RTJ-RTJR exchanges prior to association requests and b) devices in SUN networks need to peridically listen for RTJ commands sent by new devices trying to join. This adds overhead to SUN networks and is in contradiction to section 6.1 that states SUN networks can simply operate using optional modes. </t>
  </si>
  <si>
    <t>Remove RTJ/RTJR commands or make them optional.</t>
  </si>
  <si>
    <t>Modify Text per 0405-01</t>
  </si>
  <si>
    <t>7.3.</t>
  </si>
  <si>
    <t>“Request to Join” and “Request to Join Response” are a confusing name with MLME-JOIN for existing TSCH-MAC implementation, and these primitives may tend to be a bit ambiguous mechanism if they are working without appropriate NHL and application layer services.</t>
  </si>
  <si>
    <t>In the case of coexistence management, the term “Join” should not be proper expression because any nodes supporting different PHY systems doesn't join each other system. 
“Request to Coex-Coordinate” may work, but still inclusive commands and may be controversial.</t>
  </si>
  <si>
    <t>Table 123 contains novel command frames of RTJ and RTJR which seem to replicate these existing functions inclusively, e.g. beacon_request, association_request and response, and radio resource information request and response. So, RTJ and RTJR may not be atomic.</t>
  </si>
  <si>
    <t xml:space="preserve">MAC/NHL and even application layer is not able to serve and manage all the expecting functions expecting by RTJ and RTJR inclusively. Rather, information of multi-PHY existence, beacon_request, security or authentication management, Radio Resouce Measurements and Managements, association_request and response, and relating processes performed by higher layer or application layer, have to be re-used. </t>
  </si>
  <si>
    <t>Are RTJ commands only sent using the CSM? If so, this needs to be stated in these sections. If not, the device would already have to know the PHY mode used for the network and a RTJ command is not required</t>
  </si>
  <si>
    <t>Clarify whether RTJ and RTJR commands are only sent using a CSM.</t>
  </si>
  <si>
    <t>7.3.9a</t>
  </si>
  <si>
    <t>The RTJ command cannot be mandatory since existing devices do not implement it.</t>
  </si>
  <si>
    <t>Make use of RTJ/RTJR optional</t>
  </si>
  <si>
    <t>Text says, "to be used by a device to advertise to other devices." It seems like this command can be sent by an unassociated device to either a PAN coordinator or a coordinator - ? Or is it just a PAN coordinator? 7.3.9b says that the response command "provides the current value of the PAN coordinator’s PIB attribute
phyCurrentSUNPageEntry."</t>
  </si>
  <si>
    <t>Please explicitly say who can send the command and who can receive it at the beginning of the subclause. Get rid of the words "other devices."</t>
  </si>
  <si>
    <t>No need to say "(beacon-enabled or nonbeacon-enabled)."</t>
  </si>
  <si>
    <t>Remove text in parenthesis.</t>
  </si>
  <si>
    <t xml:space="preserve">"This command shall be sent by an unassociated device that wishes to discover and associate with a PAN." I don't think the word "shall" should be used here. A device may also send a beacon request command. </t>
  </si>
  <si>
    <t>Change "shall" to "may."</t>
  </si>
  <si>
    <t>Text says, "unassociated device that wishes to discover and associate with a PAN."</t>
  </si>
  <si>
    <t>I don't think the text should say "associate," since association is not accomplished using this command.</t>
  </si>
  <si>
    <t>7.3</t>
  </si>
  <si>
    <t>1-44</t>
  </si>
  <si>
    <t>Clause 7.3 is out of scope of the 15.4g PAR.
The RTJ / RTJR MAC commands are not necessary for the implementation of the 15.4g PHY amendment. The only information that is transmitted with this exchange is the value of the PIB attribute phyCurrentSUNPageEntry, which "corresponds to the PHY operating mode currently in use by the existing network". The reality is, if you don't know the PHY operating mode currently in use by the existing network, the sender will be neither able to send the RTJ to the other device nor to receive the RTJR. That is, the value of the PHY operating mode currently in use by the existing network is already know to the receiver of the RTJR that would only transmit this value, superfluously.</t>
  </si>
  <si>
    <t>Delete clause 7.3</t>
  </si>
  <si>
    <t>27-</t>
  </si>
  <si>
    <t xml:space="preserve">It looks like the only purpose of RTJ and RTJR is to exchange phyCurrentSUNPageEntry once an unassociated device establishes the communications with an existing device in a PAN. This can be easily done in NHL when an initial communication is established. </t>
  </si>
  <si>
    <t>Delete RTJ and RTJR commends and its associated text including Figure 103c.</t>
  </si>
  <si>
    <t>7.3.9b</t>
  </si>
  <si>
    <t>Should say "Request to join," not "joint."</t>
  </si>
  <si>
    <t>Text says, "is issued by a device." What type of device(s)? I guess the transmitting device must be either a PAN coordinator or a coordinator?</t>
  </si>
  <si>
    <t>Add that the command is sent to an unassociated device.</t>
  </si>
  <si>
    <t>Change "The RJT command…" to "The RTJR command…"</t>
  </si>
  <si>
    <t>Incorrect Command reference</t>
  </si>
  <si>
    <t>Change RTJ to RTJR</t>
  </si>
  <si>
    <t>Resolution same as comment 1621.</t>
  </si>
  <si>
    <t xml:space="preserve">The reference is broken, it is probably meant to say Table 31. </t>
  </si>
  <si>
    <t>Fix reference</t>
  </si>
  <si>
    <t xml:space="preserve">This comment refers to lines 30-31. </t>
  </si>
  <si>
    <t>What does this mean? Please clarify.</t>
  </si>
  <si>
    <t>Change "source address of the received RTJ command" to "source address from the received RTJ command"</t>
  </si>
  <si>
    <t>Text is correct as is.</t>
  </si>
  <si>
    <t>Should be RTJ.</t>
  </si>
  <si>
    <t>7.5.1.2a</t>
  </si>
  <si>
    <t>Grammatical error</t>
  </si>
  <si>
    <t>Change "specified as" to "as specified"</t>
  </si>
  <si>
    <t>Figure 103b</t>
  </si>
  <si>
    <t>(Pity about the page numbering.)  Figure 103b:  What's "Tab. 3. 31"?</t>
  </si>
  <si>
    <t>"Table 3"?</t>
  </si>
  <si>
    <t>Cross-reference should be to Table 31. Make correction. Also correct the page numbering.</t>
  </si>
  <si>
    <t>Figure 103c</t>
  </si>
  <si>
    <t>Figure uses terminology not defined here. For example, "network PHY data" and "network data."</t>
  </si>
  <si>
    <t>Is this figure needed? If so, use defined terminology in figures.</t>
  </si>
  <si>
    <t>In Figure 103c, the message sequences do not appear to line up with normal 802.15.4 messaging. How does a given device (i.e. Device B) know when to listen for a new device? What channel (or channel sequences) are used for these communications when the PHY CSM is one which requires frequency hopping?</t>
  </si>
  <si>
    <t>Define operation using the PHY modes where frequency hopping is required.</t>
  </si>
  <si>
    <t>7.4.2</t>
  </si>
  <si>
    <t>The mandatory mode defined in 6.12a (MR-FSK) will require the use of frequency hopping, due to some local regulations (cf clause G.1.2.4, section 15.247 of FCC CFR47). The TG4g amendement must provide the MAC mechanism that will enable frequency hopping.</t>
  </si>
  <si>
    <t>Include in the TG4g draft the text defined in 15-10-0258-00-004g-frequency-hopping-support-in-tg4g.doc. The text include additional MAC PIB attributes and an informative annex explaining how these attributes can be used to enable frequency hopping. This resolution should be made during a joint session with TG4e</t>
  </si>
  <si>
    <t>the attribute macCoexBeaconOrder does not make sense. If the CSM is mandatory (cf 7.5.8a), the coex beacon must be sent continuously, therefore there is no need to define this attribute</t>
  </si>
  <si>
    <t>remove the attribute macCoexBeaconOrder</t>
  </si>
  <si>
    <t xml:space="preserve">Lines 9-13. The timing for Coex beacons does not appear to be defined when the PAN is operating in non-beacon mode. </t>
  </si>
  <si>
    <t>Add a definition for non-beacon mode operation.</t>
  </si>
  <si>
    <t>Table 127</t>
  </si>
  <si>
    <t>It's not clear what the following sentence means; "If CBO = 31,the PAN is operating as a nonbeacon-enabled PAN."</t>
  </si>
  <si>
    <t>Cralify or eliminate this sentence.</t>
  </si>
  <si>
    <t>The offset for OFDM is not specified</t>
  </si>
  <si>
    <t>replace "and the MRFSK PHYs" by ", the MRFSK PHY and the OFDM PHY"</t>
  </si>
  <si>
    <t xml:space="preserve">The description of attribute macSyncSymbolOffset needs to be amended since the first symbol after the SFD is no longer the first symbol of the Length field but the first symbol of the PHR. </t>
  </si>
  <si>
    <t xml:space="preserve">Ammend the description of the MAC attribute macSyncSymbolOffset to state that the first symbol after the SFD is that of the PHR in the case of the MRFSK PHYs. </t>
  </si>
  <si>
    <t xml:space="preserve">Text says that coex-beacons are mandatory for beacon-enabled PANs. </t>
  </si>
  <si>
    <t>9-13</t>
  </si>
  <si>
    <t xml:space="preserve">The timing for Coex beacons does not appear to be defined when the PAN is operating in non-beacon mode. </t>
  </si>
  <si>
    <t>Figure 105a</t>
  </si>
  <si>
    <t>The figure makes it look like the co-ex beacon is sent during the CFP - ? Also, 7.5.8c says: "The coex-beacon may be transmitted in any part of the superframe."</t>
  </si>
  <si>
    <t>This would interfere with legacy 15.4 devices. This issue needs to be resolved if this new feature is to be included.</t>
  </si>
  <si>
    <t>28</t>
  </si>
  <si>
    <t>In equation 3, what symbol time is used. One could assume it would be based on the CSM, but this is not clear.</t>
  </si>
  <si>
    <t>Define the symbol time more clearly.</t>
  </si>
  <si>
    <t>The acronym definition should be in lower case.</t>
  </si>
  <si>
    <t>Change to "offset time order."</t>
  </si>
  <si>
    <t>Make "Offset Time Order" lower case.</t>
  </si>
  <si>
    <t>Change as suggested.</t>
  </si>
  <si>
    <t>Resolution same as comment 1658.</t>
  </si>
  <si>
    <t>Lines 36-37. This sentence states that maxCoexBeaconOrder is used to describe the interval between coex beacons in non-beacon mode, but this conflicts with Table 127 where a value of 31 is only used if the PAN is operating in non-beacon mode. How is the interval defined for non-beacon mode?</t>
  </si>
  <si>
    <t>Clarify non-beacon mode operation.</t>
  </si>
  <si>
    <t>7.5.6.1</t>
  </si>
  <si>
    <t>"it" at the end of line 46 is ambiguous</t>
  </si>
  <si>
    <t>replace "it" with the identity of the specific item to be incremented</t>
  </si>
  <si>
    <t>Replace "it" with "macCBSN."</t>
  </si>
  <si>
    <t>36-37</t>
  </si>
  <si>
    <t>This sentence states that maxCoexBeaconOrder is used to describe the interval between coex beacons in non-beacon mode, but this conflicts with Table 127 where a value of 31 is only used if the PAN is operating in non-beacon mode. How is the interval defined for non-beacon mode?</t>
  </si>
  <si>
    <t>7.5.8a</t>
  </si>
  <si>
    <t>Both sub-clause 7.5.8a and 7.5.8b use "will" to describe use of the command frames. Is "will" consistent with IEEE standard language in this case?</t>
  </si>
  <si>
    <t>Replace "will" by "may" or "should"</t>
  </si>
  <si>
    <t>3</t>
  </si>
  <si>
    <t>No mandatory mode for OFDM defined in 6.12b, so it is not clear what will be the common signaling mode for OFDM.</t>
  </si>
  <si>
    <t xml:space="preserve">Define the mandatory mode for OFDM </t>
  </si>
  <si>
    <t>The CSM in this subclause is not specified anywhere.</t>
  </si>
  <si>
    <t>Provide the specification of the CSM.</t>
  </si>
  <si>
    <t>The sentence is confusing</t>
  </si>
  <si>
    <t>Change the text as follow: "The use of the Common Signal Mode (CSM) is mandatory for a 802.15.4g-compliant device (as defined in 6.1.1, 6.12a, 6.12b and 6.12c)</t>
  </si>
  <si>
    <t>There is not a mandatory mode for OFDM defined in 6.12b, so it is not clear what will be the common signaling mode for OFDM.</t>
  </si>
  <si>
    <t>resolve the problem</t>
  </si>
  <si>
    <t>"The CSM is defined as the mandaatory mode.." is incorrect. Perhaps it is intended that the CSM uses the mandatory mode?</t>
  </si>
  <si>
    <t>Correct the text to make clear what is meant</t>
  </si>
  <si>
    <t xml:space="preserve">“The CSM is defined as the mandatory mode for a given band defined in 6.1.1, 6.12a, 6.12b, and 6.12c. The
CSM mode will be used to communicate the RTJ and RTJR commands defined in 7.3.9a and 7.3.9b.” may not be effective to coordinate coexisting systems with inappropriate NHL and application layer services, rather may disturb overall coordination using different means. </t>
  </si>
  <si>
    <t xml:space="preserve">Don't consider and plan PHY/MAC centric management and solution to administrate the multiple PHY challenges. 
Reconsider CSM itself and make it optional and PHY independent, that is namely, "co-location of multiple PHYs under identical upper layer as an implementation dependent base, with an appropriate supports of NHL and application layer which coordinate and manage PHYs, RRM and management information including security provisions." </t>
  </si>
  <si>
    <t>7.5.8b</t>
  </si>
  <si>
    <t>Lines 8-9. Is the purpose of CSM only to facilitate communication between coordinators or any devices? If only for coordinators, "SUN devices will periodically…" should be rewritten as "SUN coordinators will periodically…"</t>
  </si>
  <si>
    <t>8~9</t>
  </si>
  <si>
    <t>Is the purpose of CSM only to facilitate communication between coordinators or any devices? If only for coordinators, "SUN devices will periodically…" should be rewritten as "SUN coordinators will periodically…"</t>
  </si>
  <si>
    <t>For devices using the new 802.15.4g PHY modes where frequency hopping spreading is required to meet regulatory requirements, it is not clear how a device joins a newtork and communicates with the network coordinator. For a useful standard, these mechanisms needs to be defined.</t>
  </si>
  <si>
    <t>Define how an unsynchronized device acquires frequency and timing information in order to joing the network in a frequency hopping system.</t>
  </si>
  <si>
    <t>It is not clear how a device using an FSK mode where frequency hopping is required would monitor for a RTJ message using CSM. A device that would be scanning for RTJ messages would be hopping across channels listening for a message. How does the initiating device (the device sending the RTJ) know which channel to use at any particular point in time.</t>
  </si>
  <si>
    <t xml:space="preserve">Lines 1-43. The channel scan times ignore how this would work when a PHY mode requiring frequency hopping is employed. How does the device sending the RTJ know which channel to use for a transmission? How does a device scanning know which channel to use to receive a RTJ command? </t>
  </si>
  <si>
    <t>Define mechanism to support frequency hopping PHY modes.</t>
  </si>
  <si>
    <t xml:space="preserve">In the example of calculation, a result of “676.67” seems to be strange. In addition, two periods of RTJ interval and Scan interval may require to be (nearly) coprime each other for synchronous coexisting systems. </t>
  </si>
  <si>
    <t>Reconsider RTJ and RTJR and Coex-beacon and make it optional and PHY independent, that is namely "accept co-location of multiple PHY as an implementation dependent base".</t>
  </si>
  <si>
    <t>38</t>
  </si>
  <si>
    <t>In the example max scan time = (scan period) * (number of scans) should equal 1.015 seconds * 66.67 = 67.67 seconds</t>
  </si>
  <si>
    <t>Resolved per comment 1702.</t>
  </si>
  <si>
    <t>7.5.8c</t>
  </si>
  <si>
    <t xml:space="preserve">It is not clear what "coordinators" mean in this context. </t>
  </si>
  <si>
    <t>Clarify the definition of "coodinators"</t>
  </si>
  <si>
    <t xml:space="preserve">Overwhelming majority of the existing WPAN implementation doesn't use any beacon enabled mode and does work. For this end coex-beacon should not be mandated by PHY/MAC only system view. </t>
  </si>
  <si>
    <t>“shall” have to be substituted by “may”.
So,
“all coordinators may be able to transmit or receive CSM index0,”
“A coex-beacon may be sent in the CSM ,e.g. index0”.</t>
  </si>
  <si>
    <t>51</t>
  </si>
  <si>
    <t>"A coex beacon shall be sent in the CSM index 0" is not clear.</t>
  </si>
  <si>
    <t>It appears the intent is to say that the standard defined PHY mode used as the CSM is the bit 0 position of the channel page. This would imply that the CSM is different for each PHY mode as compared to being consistent for a given frequency band.</t>
  </si>
  <si>
    <t>There is cofusing in the tx manner of coex-beacon frame. There is two possible case. First, if tx of coex-beacon is not using back-off algorithm, the collision probability of transmission is higher than 15.4 beacon frame. It may increase poor performance. second, if it is using back-off algorithm, the tx time of coex-beacon may be delayed so, it will occur synchronization problem because there is no timing information for sync.</t>
  </si>
  <si>
    <t>first case : The protection algorithm of tx coex-beacon must besupported, but using current OTD, CBI machanism  cannot solve this problem. 
Second case : Add "tx offset timing information" subfield into coex-beacon frame</t>
  </si>
  <si>
    <t>Betty Zhao</t>
  </si>
  <si>
    <t>Huawei</t>
  </si>
  <si>
    <t>The coex-beacon may be transmitted in any part of the superframe.' is not correct.</t>
  </si>
  <si>
    <t>The coex-beacon can not be transmitted in beacon slot. And how to avoid collision between normal data transmission and coex-beacon if coex-beacon is transmitted in CFP periodically?</t>
  </si>
  <si>
    <t xml:space="preserve">The duplication tx time of coex-beacon frame between existing coordinators in two-hop neighbor boundary can occur.    </t>
  </si>
  <si>
    <t>The shceduling machanism of coex-beacon tx time is needed.</t>
  </si>
  <si>
    <t>1-43</t>
  </si>
  <si>
    <t xml:space="preserve">The channel scan times ignore how this would work when a PHY mode requiring frequency hopping is employed. How does the device sending the RTJ know which channel to use for a transmission? How does a device scanning know which channel to use to receive a RTJ command? </t>
  </si>
  <si>
    <t>The scan time(CBI) for coex-beacon of incoming coordinator is not sufficient.</t>
  </si>
  <si>
    <t>change it to maximum CBI</t>
  </si>
  <si>
    <t xml:space="preserve">Lines 1-7. This section describes how a device behaves if it receives a coex beacon. If the coex beacon is sent using the CSM, the CSMs appear to be defined for PHYs that require frequency hopping. If frequency hopping is used for the CSM but the operating mode is non-frequency hopping, the channel information is not communciated by the coex beacon. </t>
  </si>
  <si>
    <t>Clarify CSM operation and how channel information is communicated.</t>
  </si>
  <si>
    <t>Lines 1-7. "the timing information applicable for synchronization purposes is specified in the coex-beacon" does not appear to be an accurate statement. How does a coex beacon provide information to allow a new device to synchronize to a network? The PHY mode information is passed, but no additional information as to which channel or channels are used. For PANs using a frequency hopping PHY, channel sequences and timing information need to be established.</t>
  </si>
  <si>
    <t>Update document to describe how this information is transferred.</t>
  </si>
  <si>
    <t>If CBI is setted at the maximam number, cordinators can not start usual communication for about 100 days due to the first scan sequence.</t>
  </si>
  <si>
    <t>Eliminate "for at least the duration of the CBI".</t>
  </si>
  <si>
    <t>"Any incoming potential coordinator shall first scan for the coex-beacon for at least the duration of the CBI before starting its own network." This statement has two problems. First, the coex-beacon scan must be optional (use "may" instead of "shall"). Second, 15.4-2006 has its own procedure for starting a new network.</t>
  </si>
  <si>
    <t>Change the sentence to make the scan optional. Get rid of the part about starting its own PAN.</t>
  </si>
  <si>
    <t xml:space="preserve">The amendement can only make a recommendation here. Requiring that the device shall move to another channel, achieve synchronization or stop communication has strong security implications (denial of service) and the method to go around this issue would be out of scope for this amendment. </t>
  </si>
  <si>
    <t>replace the word "shall" by "should". Add the following sentence : "A device acting upon the reception of a coex-beacon should do so after full authentification of the source. The specification of the process involved during this event is out of scope of this standard."</t>
  </si>
  <si>
    <t>Figure 112b</t>
  </si>
  <si>
    <t>In this figure, it looks like the coex-beacon is sent during the CAP. But is CSMA used prior to transmission? I'm guessing not. This contradicts the existing standard.</t>
  </si>
  <si>
    <t>Either work out a way to fit the coex-beacon in with the existing standard or remove it.</t>
  </si>
  <si>
    <t>Mandatory support for and periodic transmission of coex-beacons by all coordinators, including in non-beacon enabled PANs seems to contradict the intent behind such PANs.</t>
  </si>
  <si>
    <t>Make support for coex beacons optional and limited to "network" coordinators or bridge devices.</t>
  </si>
  <si>
    <t>1-7</t>
  </si>
  <si>
    <t xml:space="preserve">This section describes how a device behaves if it receives a coex beacon. If the coex beacon is sent using the CSM, the CSMs appear to be defined for PHYs that require frequency hopping. If frequency hopping is used for the CSM but the operating mode is non-frequency hopping, the channel information is not communciated by the coex beacon. </t>
  </si>
  <si>
    <t>"the timing information applicable for synchronization purposes is specified in the coex-beacon" does not appear to be an accurate statement. How does a coex beacon provide information to allow a new device to synchronize to a network? The PHY mode information is passed, but no additional information as to which channel or channels are used. For PANs using a frequency hopping PHY, channel sequences and timing information need to be established.</t>
  </si>
  <si>
    <t>Harmonize figure 79 with 4e draft, which has expanded the general format</t>
  </si>
  <si>
    <t>Merge with 4e definition.</t>
  </si>
  <si>
    <t>Page numbering after page 88 is out of order. Clause 7 begins on page number 11 instead of 89</t>
  </si>
  <si>
    <t>table 120</t>
  </si>
  <si>
    <t>the frame type value of "100" indicates coex-beacon is conflict with the frame type value definition of 4e.</t>
  </si>
  <si>
    <t>discuss with 4e, and merge.</t>
  </si>
  <si>
    <t>line 45~54</t>
  </si>
  <si>
    <t>as coex-beacon frame used to avoid different PANs to conflict, the coex-beacon frame should indicate the superframe information, like which slot will use which channel.</t>
  </si>
  <si>
    <t>can merge the ABT of 4e DSME into the frame format of coex-beacon frame.</t>
  </si>
  <si>
    <t>Resolved per comment 1748.</t>
  </si>
  <si>
    <t>figure 92a</t>
  </si>
  <si>
    <t>does the frame format of coex-beacon need auxiliary security header?</t>
  </si>
  <si>
    <t>maybe add the auxiliary security header like beacon frame of 15.4-2006 will be better, and the length of this field can be set to 0/5/6/10/14, we can choose this field present or not according to application.</t>
  </si>
  <si>
    <t>as coex-beacon frame will exit in both beacon-enabled network and nonbeacon-enabled network, subfields "Beacon Order", "Superframe Order" and "Final CAP Slot" will be unuseful for the nonbeacon-enabled network.</t>
  </si>
  <si>
    <t>should add some description about when to ignore these subfields in the following paragraph.</t>
  </si>
  <si>
    <t>line 22~23</t>
  </si>
  <si>
    <t>as each PHY has different symbol rate, how to get the symbol duration to define the superframe? does each PHY have an unified symbol duration or each data rate will have a symbol duration? If choose the second choice, just has "PHY Mode Control" Subfield in coex-beacon frame can not explain the superframe clearly enough.</t>
  </si>
  <si>
    <t>we should define standard symbol duration for different PHY mode, then we can just according to PHY mode, to determine the superframe structure of the coex-beacon sender.</t>
  </si>
  <si>
    <t>Frequency Diversity Control subfield only has 4 bits with one bit representing one frequency diversity scheme.  3 bits have been taken and 1 reserved.  It is unclear if any of the existing 3 schemes are suitable for SUN at all.  1 reserved is not enough.</t>
  </si>
  <si>
    <t>Use different bit patterns to represent different (up to 16) schemes.</t>
  </si>
  <si>
    <t>7.2.2.4a.3</t>
  </si>
  <si>
    <t>line 52~54</t>
  </si>
  <si>
    <r>
      <t>can't find definition of "</t>
    </r>
    <r>
      <rPr>
        <i/>
        <sz val="10"/>
        <rFont val="Arial"/>
        <family val="2"/>
      </rPr>
      <t>aMaxBeaconPayloadLength</t>
    </r>
    <r>
      <rPr>
        <sz val="10"/>
        <rFont val="Arial"/>
        <family val="2"/>
      </rPr>
      <t>" and "</t>
    </r>
    <r>
      <rPr>
        <i/>
        <sz val="10"/>
        <rFont val="Arial"/>
        <family val="2"/>
      </rPr>
      <t>macBeaconPayload</t>
    </r>
    <r>
      <rPr>
        <sz val="10"/>
        <rFont val="Arial"/>
        <family val="2"/>
      </rPr>
      <t>"</t>
    </r>
  </si>
  <si>
    <r>
      <t>please add, and check, is the coex-beacon payload will be a MAC PIB attribute like "</t>
    </r>
    <r>
      <rPr>
        <i/>
        <sz val="10"/>
        <rFont val="Arial"/>
        <family val="2"/>
      </rPr>
      <t>macBeaconPayload</t>
    </r>
    <r>
      <rPr>
        <sz val="10"/>
        <rFont val="Arial"/>
        <family val="2"/>
      </rPr>
      <t>"?</t>
    </r>
  </si>
  <si>
    <t>What is "low energy discovery"?  How does not qualify as "low energy"?</t>
  </si>
  <si>
    <t>Explain "low energy".</t>
  </si>
  <si>
    <t>table 123</t>
  </si>
  <si>
    <t>there didn't indicate whether RFD shall be capable of sending or receiving the new added MAC command frames.</t>
  </si>
  <si>
    <t>please add.</t>
  </si>
  <si>
    <t>figure 103b</t>
  </si>
  <si>
    <r>
      <t xml:space="preserve">the command payload of RTJR will be copied from </t>
    </r>
    <r>
      <rPr>
        <i/>
        <sz val="10"/>
        <rFont val="Arial"/>
        <family val="2"/>
      </rPr>
      <t>phyCurrentSUNPageEntry</t>
    </r>
    <r>
      <rPr>
        <sz val="10"/>
        <rFont val="Arial"/>
        <family val="2"/>
      </rPr>
      <t>, maybe give the clear format of this field will be better.</t>
    </r>
  </si>
  <si>
    <r>
      <t xml:space="preserve">please add a figure, or just illustrated clearly in this figure, which subfields and these subfields description of </t>
    </r>
    <r>
      <rPr>
        <i/>
        <sz val="10"/>
        <rFont val="Arial"/>
        <family val="2"/>
      </rPr>
      <t>phyCurrentSUNPageEntry</t>
    </r>
    <r>
      <rPr>
        <sz val="10"/>
        <rFont val="Arial"/>
        <family val="2"/>
      </rPr>
      <t>.</t>
    </r>
  </si>
  <si>
    <t>figure 103c</t>
  </si>
  <si>
    <t>the RTJ/RTJR packet sequence is not clear enough.</t>
  </si>
  <si>
    <t>please give more description in this section, or in the corresponding places in the function description section.</t>
  </si>
  <si>
    <t>which channel or channels are coex-beacons transmitted on?</t>
  </si>
  <si>
    <t>Explain how MPM works with channel hopping.</t>
  </si>
  <si>
    <t>line 4</t>
  </si>
  <si>
    <t>"CSM mode will be used to communicate the RTJ and RTJR commands"</t>
  </si>
  <si>
    <t>as the following description, CSM mode also will be used to transmit coex-beacon frame.</t>
  </si>
  <si>
    <t>figure 112a</t>
  </si>
  <si>
    <t>as description before, devices will periodically monitor the CSM for RTJ during periods of inactivity, but in this picture, Beacon Period is 1000ms, Scan Period is 1015ms, then after some periods, the scan slot will be confict with the activity period.</t>
  </si>
  <si>
    <t>please check.</t>
  </si>
  <si>
    <t>line 2~3</t>
  </si>
  <si>
    <t>"If an incoming coordinator detects a coex-beacon, it shall either occupy another channel, achieve synchronizaion with the existing PAN, or stop communication."
if the incoming coordinator choose to occupy another channel, it still maybe conflict the existing PAN, as the existing PAN may be in different channel in different slots.</t>
  </si>
  <si>
    <t>should add some mechanism to communicate channel using situation of different PANs.</t>
  </si>
  <si>
    <t>"If an incoming coordinator detects a coex-beacon, it shall either occupy another channel, achieve synchronizaion with the existing PAN, or stop communication."
If the incoming coordinator choose to achieve synchronization with the existing PAN, how to synchronized with the existing PAN?</t>
  </si>
  <si>
    <t>please add the synchronization machanism, and add corresponding field in coex-beacon frame for synchronizaion.</t>
  </si>
  <si>
    <t>what channel or channels does an incoming coordinator scan for coex-beacons?</t>
  </si>
  <si>
    <t>The page numbers are incorrect and so are the equation numbers.</t>
  </si>
  <si>
    <t>Fix both.</t>
  </si>
  <si>
    <t>Annex E</t>
  </si>
  <si>
    <t>The coexistence  analysis is missing for all PHYs.</t>
  </si>
  <si>
    <t>Complete coexistence analysis for all PHYs that operate in bands which are specified in other 802 wireless standards (at least).</t>
  </si>
  <si>
    <t>Front Matter</t>
  </si>
  <si>
    <t>iv</t>
  </si>
  <si>
    <t>The list of voting members is missing.</t>
  </si>
  <si>
    <t>insert editiorial instruction "&lt;insert names here&gt;" after the list of officers and before the list of major contributors.</t>
  </si>
  <si>
    <t>Anex G</t>
  </si>
  <si>
    <t>Japanese regulatory update with regard to 950MHz band rules hopefully be included in Anex G.</t>
  </si>
  <si>
    <t>Japanese regulatory update with regard to 950MHz band rules (950-958MHz) hopefully be included in Anex G.</t>
  </si>
  <si>
    <t>M</t>
  </si>
  <si>
    <t>Annex M</t>
  </si>
  <si>
    <t>A new annex should be added that goes through an example of the OFDM packet formation step by step with actual example data values.  This is important to allow all implementers to have the same test vectors for the transmitter so that it will be easier to achieve interoperability of devices from different vendors.</t>
  </si>
  <si>
    <t>Add a new annex to give an example of packet formation for Option 3, MCS1.  The annex should include at a minimum tables with example data for STF generation, LTF generation, and header encoding with both frequency and time domain representations.  Then an example with PSDU padding and scrambling, coding, interleaving, symbol mapping, frequency spreading, and pilot insertion should be given.  Finally the real and imaginary values for the entire packet should be given in a large table.</t>
  </si>
  <si>
    <t>Resolved per comment 1780.</t>
  </si>
  <si>
    <t>M.1</t>
  </si>
  <si>
    <t>Sentence reads better with the commas removed.</t>
  </si>
  <si>
    <t>Change "Mechanisms, such as the Generic PHY, can …" to "Mechanisms such as the Generic PHY can …".</t>
  </si>
  <si>
    <t>“The generic PHY descriptor includes a collection of PIB attributes.” This statement is not true</t>
  </si>
  <si>
    <r>
      <t>Delete 1</t>
    </r>
    <r>
      <rPr>
        <vertAlign val="superscript"/>
        <sz val="10"/>
        <rFont val="Arial"/>
        <family val="2"/>
      </rPr>
      <t>st</t>
    </r>
    <r>
      <rPr>
        <sz val="10"/>
        <rFont val="Arial"/>
        <family val="2"/>
      </rPr>
      <t xml:space="preserve"> sentence on line 19. Replace “These attributes form” with “The generic PHY descriptor provides”</t>
    </r>
  </si>
  <si>
    <t>Annex M.2</t>
  </si>
  <si>
    <t>52</t>
  </si>
  <si>
    <t>OFDM should be removed from the generic PHY.</t>
  </si>
  <si>
    <t>M.3</t>
  </si>
  <si>
    <t>Why is the ammendment being called out?  When this ammendment gets "rolled" into the baseline, there is no concept of P802.15.4d-2009.  If there is not other designation separating these GFSK PHYs, then too bad.</t>
  </si>
  <si>
    <t>Delete "Std 802.15.4d-2009"</t>
  </si>
  <si>
    <t>Replace the reference to 15.4d with a cross-reference to the place in clause 6 where this PHY is defined. Change text as follows: "A device that supports the GFSK PHY described in 6.x..."
Note from Monique: the 15.4d amendment is mentioned in other parts of the draft (and so are 15.4a and 15.4c). Note that the revision of 15.4 is not published yet. Check with IEEE to see the proper way to reference a published amendment. In the particular case called out by the commenter, we can replace the reference to 15.4d with a cross-reference to the place in clause 6 where this PHY is defined.</t>
  </si>
  <si>
    <t>See comment 1788 for resolution.</t>
  </si>
  <si>
    <t>States pages 0-6, but Figure M3 only shows page six coding</t>
  </si>
  <si>
    <t>If the figure is only for page 6, then and that description the figure.  If it is to represent all page 0 through 6, then do not code the page field in the figure M3.</t>
  </si>
  <si>
    <t>Resolution dependent on the outcome of comment 1791.</t>
  </si>
  <si>
    <t>What is the relevance of including a Page 6 Channel Supported description in the SUN channel page use?</t>
  </si>
  <si>
    <t>Delete lines 31-32 on page 28 Annex M and Figure M3 on page 29 Annex M</t>
  </si>
  <si>
    <t>Figure M.1 appears to be missing QPSK after the O dash in the page 7 row</t>
  </si>
  <si>
    <t>Resolution same as for comment 1794.</t>
  </si>
  <si>
    <t>Change "A device that supports…" to "A device supports…"</t>
  </si>
  <si>
    <t>41~42</t>
  </si>
  <si>
    <t>Change "2 = O-" to "2 = O-QPSK"</t>
  </si>
  <si>
    <t>d1P802.15.4e draft also adds an annex M</t>
  </si>
  <si>
    <t>Coordinate with TG4e.</t>
  </si>
  <si>
    <t>The adjective term "Smart" for utility networks is a marketing driven terminology. This is inappropriate for a standard. The next edition then will be named "more/enhanced smart" as a degree of the adjective smart?</t>
  </si>
  <si>
    <t xml:space="preserve">Delete smart in the title as well as the normative text e.g. SUN. </t>
  </si>
  <si>
    <t>Reject.
The title must match what's in the PAR.</t>
  </si>
  <si>
    <t>Adrian Jennings</t>
  </si>
  <si>
    <t>Time Domain Corporation</t>
  </si>
  <si>
    <t xml:space="preserve">This comment applies to the document in general. It's not at all clear why three new PHYs are being added. Section 5.2a describes three device classes, but these are never linked to any particular PHY even though that is suggested. Also, the device classes are not mentioned elsewhere in the document. Finally, section 5.4.1.3a describes the advantages of the OFDM PHY, but no similar paragraph exists for the other two PHYs. </t>
  </si>
  <si>
    <t>It should be made clear why three PHYs are being added, what the differences between them are from a functionality and performance standpoint, and how they might be deployed in practice. If this is related to the device class definition then that link should be made more explicit. If not then the device class definition should be considered for removal since it does not appear to add an useful guidance.</t>
  </si>
  <si>
    <t>This comment applies to the generic PHY mechanism which is described variously in sections 6.1.1, 6.1.2.5a, 6.1.2.5a.2, 6.1.2.5a.3, 6.1.2.6, 6.3.3a, 6.4.2, 6.12a.1 and Annex M. The generic PHY mechanism does not seem to fulfill the requirements of a standard at all, and looks more like an API for proprietary modes of operation. Although an optional mode, the generic PHY mechanism does not specify any of the important parameters for an air interface protocol. Rather it serves as a mechanism for defining new protocols within a formal framework. In this way it is not possible for one vendor to read the standard and know for certain what another vendor might implement. The purpose of a standard is to prevent this by defining mandatory modes, which a vendor can rely on being present in all devices, and optional modes, which are fully specified modes which may or may not be present in some devices. A standard is not a framework for defining new modes which are not publicly accessible to all vendors of equipment.</t>
  </si>
  <si>
    <t xml:space="preserve">The Generic PHY mechanism should be removed in its entirety. </t>
  </si>
  <si>
    <t>Yes.</t>
  </si>
  <si>
    <t>With the addition of PHY modes that require frequency hopping spreading, mechanisms need to be added to the standard to define network operation with the constraints of a frequency hopping PHY. Several existing mechanisms (channel scans, etc) are based on PHYs that operate on a single channel for any given period of time.</t>
  </si>
  <si>
    <t>Add the mechanisms described in doc.0258 r0 into the draft. Additional work beyond this document is also required to ensure that the overall standard addresses how frequency hopping PHYs work with 802.15.4.</t>
  </si>
  <si>
    <t>Cheolhyo Lee</t>
  </si>
  <si>
    <t xml:space="preserve">The definition of transmitting procedures are not clear in many parts, for example, a role of CSM. There are many errata in the draft, pleasse check the spelling and notations. </t>
  </si>
  <si>
    <t>Define clearly the transmission procedures. And check the spelling in the text or figures</t>
  </si>
  <si>
    <t>"Channel Page" is used throughout this document with inconsistent capitalization</t>
  </si>
  <si>
    <t>Pick a capitalization (I prefer "Channel Page") and stick with it.</t>
  </si>
  <si>
    <t>The phrase "SUN devices" is used sporadically throughout this amendment.  The connection between "SUN devices" and the amendment in many places is very tenuous, if not non-existant.</t>
  </si>
  <si>
    <t>If the term "SUN devices" is to be used, it must be used cinsistently throughout this specification in every place that specifies behavior of a "SUN device".</t>
  </si>
  <si>
    <t>Accept in Principle.
Editors to add SUN Devices definition to Clause 3 and ensure appropriate use throughout document.</t>
  </si>
  <si>
    <t>This amendment was written as if it will never be incorporated into the base document.  This is not true; at some point all these amendments will have to be rolled up into a new base document.  Language such as "have been added" or "new PHY" simply does not make sense.  Referring to "IEEE Std P802.15.4g" also makes no sense; once the rollup happens the amendments go away.</t>
  </si>
  <si>
    <t>Write this amendment with the viewpoint that it will at some point become part of the base specification as one seamless whole.</t>
  </si>
  <si>
    <t>Resolved per comment 1799.</t>
  </si>
  <si>
    <t>Last Gasp Outage messages are not addressed.</t>
  </si>
  <si>
    <t xml:space="preserve">Although this may be viewed as an "upper layer issue", need to add a section referencing/specifying this capability since it's a requirement for the industry. </t>
  </si>
  <si>
    <t>beecher/buffington</t>
  </si>
  <si>
    <t>Add the mechanisms described in doc.0258/r0 into the draft. Additional work beyond this document is also required to ensure that the overall standard addresses how frequency hopping PHYs work with 802.15.4.</t>
  </si>
  <si>
    <t>Numbering of additional Figures, Tables, Subclauses and Annexes are identical to 15.4e.</t>
  </si>
  <si>
    <t>Aline numbering with other amendments like 4e.</t>
  </si>
  <si>
    <t>All numbering in this draft standard  (subclauses, figures, tables) is based on the 802.15.4-2009 "roll-up" document, which is not and never will be a published standard. It seems that the correct approach is to base the numbering on the combination of the 2006 published standard and its amendments.</t>
  </si>
  <si>
    <t>Re-number everything correctly. Question: how should we take into account other amendments currently in progress?</t>
  </si>
  <si>
    <t>Make sure all figures are in an IEEE-approved format.</t>
  </si>
  <si>
    <t>Update figures as necessary.</t>
  </si>
  <si>
    <t>Draft has poor grammar and unclear text in many places.  The text also does not hang together cohesively as the same aspect is discussed in different sections for different PHY modes.  This results in misinterpretations and general confusion for non-802.15 participants who want to make use of the specification in the future.</t>
  </si>
  <si>
    <t>Clean up grammar and structure of entire draft</t>
  </si>
  <si>
    <t>Accept in Principle.
Editors will review the document and make the necessary changes to improve the clarity.</t>
  </si>
  <si>
    <r>
      <t xml:space="preserve">7.4.2 (of 802.15.4-2006): The parameters macACKWaitDuration and aTurnAroundTime, etc., should be redefined for the newly introduced PHYs. Moreover, tie-ing this to symbol units seems to make less sense, esp. for very low data rate PHYs considered (since these lead to large delays, with processing latency perhaps much smaller). </t>
    </r>
    <r>
      <rPr>
        <b/>
        <sz val="10"/>
        <rFont val="Arial"/>
        <family val="2"/>
      </rPr>
      <t xml:space="preserve">Suggested remedy: </t>
    </r>
    <r>
      <rPr>
        <sz val="10"/>
        <rFont val="Arial"/>
        <family val="2"/>
      </rPr>
      <t>Please adapt accordingly.</t>
    </r>
  </si>
  <si>
    <t>Suggested remedy: Please adapt accordingly.</t>
  </si>
  <si>
    <t>There is no specification about frequency hopping.</t>
  </si>
  <si>
    <t>Frequency hopping needs to be specified in either 15.4e or 15.4g or both.</t>
  </si>
  <si>
    <t>Overall</t>
  </si>
  <si>
    <t>Reject</t>
  </si>
  <si>
    <t>Principle</t>
  </si>
  <si>
    <t>Withdrawn</t>
  </si>
  <si>
    <t>Out of scope</t>
  </si>
  <si>
    <t>Unresolvable</t>
  </si>
  <si>
    <t>Total resolved E's</t>
  </si>
  <si>
    <t>Percent resolved E's</t>
  </si>
  <si>
    <t>Written</t>
  </si>
  <si>
    <t>Percent</t>
  </si>
  <si>
    <t>Scrambing</t>
  </si>
  <si>
    <t>x</t>
  </si>
  <si>
    <t>Total assigned open T's</t>
  </si>
  <si>
    <t>jillings</t>
  </si>
  <si>
    <t>vanwyk</t>
  </si>
  <si>
    <t>vanwyk/harada/lu</t>
  </si>
  <si>
    <t xml:space="preserve">Reject.
This new text is inappropriate in the standard, as is paragraph 5.4.1.3a. </t>
  </si>
  <si>
    <t>Resolution being worked on by James G. that would address this comment.</t>
  </si>
  <si>
    <t>Accept in Principle
Provide an informative annex to describe how this requirement can be achieved with the current capabilities/features.</t>
  </si>
  <si>
    <t>Accept in Principle.
Resolved by comment 431.</t>
  </si>
  <si>
    <t>Accept in Principle.
Resolved as comment 526.</t>
  </si>
  <si>
    <t>Accept in Principle.
A mechanism was defined in 802.15.14d-2009 which is available to all.
No change required</t>
  </si>
  <si>
    <t>Accept in Principle.
Change "P802.15.4g-compliant" to "SUN"</t>
  </si>
  <si>
    <t>Reject.
Requiring all device to support CSM adds unnecessary complexity to low power devices that are supposed to be simple.</t>
  </si>
  <si>
    <t>Reject.
at risk of great peril...
PHY primitives are described in 15.4-2006 and are being amended for consistency.</t>
  </si>
  <si>
    <t>Accept in Principle.
Delete the row with RxChannel and any associated primitive(s) listing(s).</t>
  </si>
  <si>
    <t>Accept in Principle.
Resolved as in comment 835</t>
  </si>
  <si>
    <t>Accept in Principle.
Change to: "The FCS subfield indicates the length of the FCS field (7.2.1.9) included in the MPDU. The field shall be set to zero upon transmission when a 32 bit FCS is indicated in the PD-Data.request; The field shall be set to one on transmission when a 16 bit FCS is indicated in the PD-Data.request. Upon reception, the PD-Data.indication parameter for FCS length shall be set according to the value of this subfield."</t>
  </si>
  <si>
    <t>Reject.
The intention of CSM is to facilitate the avoidance of co-channel interference among different PHYs, which is a significant cause of performance degradation. Such an important functionality should not be made optional.</t>
  </si>
  <si>
    <t>Accept in Principle.
Document #435, which is also applicable to OFDM, show that an HCS of 8 is just right.
No change required</t>
  </si>
  <si>
    <t>Accept in Principle.
Resolved as in comment 1036.
No change required</t>
  </si>
  <si>
    <t>Reject.
The option must be known before decoding the header, so this field is not necessary in the header.</t>
  </si>
  <si>
    <t>Accept in Principle.
Resolved by comment 1085</t>
  </si>
  <si>
    <t>Accept in Principle.
Technical editors will remove duplicated information.</t>
  </si>
  <si>
    <t>Accept in Principle.
Technical Editor will add clarifying text.</t>
  </si>
  <si>
    <t>Accept in Principle.
Resolution the same as 1125.</t>
  </si>
  <si>
    <t>Reject.
Std. should not define these type of implementation specifics, Turnaround time covers this.</t>
  </si>
  <si>
    <t>Accept.
Std. should not define these type of implementation specifics, Turnaround time covers this.</t>
  </si>
  <si>
    <t>Accept.
Resolved by comment 1357.</t>
  </si>
  <si>
    <t>Accept in Principle.
The technical editors will modify accordingly.</t>
  </si>
  <si>
    <t>Accept in Principle.
Change Matlab into proper equations.</t>
  </si>
  <si>
    <t>Accept in Principle.
Resolved through CID 1406</t>
  </si>
  <si>
    <t xml:space="preserve">Accept.
The term bytes does not have a place in the standard. The term octets is already defined in 802-2001 overview and architecture.
A/I for editors to please check for all occurrences in TG4g draft and correct those as well.
</t>
  </si>
  <si>
    <t>Reject.
(at the risk of terrible peril by the .15 CTE)
This is inconsistent with the current standard and should be addressed as a whole in the 15.4 revision.</t>
  </si>
  <si>
    <t>Accept in Principle.
Change the first paragraph of 6.13.9 to state: “The PHY shall provide the capability to perform CCA on the channel specified by phyCurrentChannel and phyCurrentPage according to at least one of the following six methods (modes 5, and 6 apply only to the UWB PHY):”
Add the following sentence before the last paragraph of 6.13.9: “CCA mode 4 would typically be used in low duty cycle applications.”</t>
  </si>
  <si>
    <t>Accept in Principle.
Keep track on the TG4e development and modify accordingly.</t>
  </si>
  <si>
    <t>Accept.
Similar to comment 1544.</t>
  </si>
  <si>
    <t>Reject.
The coex-beacon frame is only applicable to the regulatory domains with multiple PHYs specified. The information contained in the coex-beacon is different from those in a beacon. Furthermore, there are certain information in the beacon that is not appropriate to be sent to an alien network from another PHY and another system. Therefore it is more appropriate to have a separated format for this particular functionality.</t>
  </si>
  <si>
    <t xml:space="preserve">Accept in Principle.
Add to the last paragraph of subclause 7.2.2.4a.2, the sentence "The subfields Beacon Order, Superframe Order, Final CAP Slot and Offset Time Order shall be ignored in the non-beacon enabled network. </t>
  </si>
  <si>
    <t>Accept.
Resolved as in CID 1578.</t>
  </si>
  <si>
    <t>Reject.
The function of macCoexBeaconOrder is to establish relative interval timing between two consecutive coex-beacons and is a necessary attribute. For example, in the case where an incoming network synchronizes with the existing network, the location (in time) of the existing network's coex-beacon has to be known by the incoming network to avoid coex-beacon collision.</t>
  </si>
  <si>
    <t>Accept in Principle.
Resolved per comment 1707.</t>
  </si>
  <si>
    <t>Accept in Principle.
The reference is not normative, and the bibliography is the appropriate place for it. Add ANSI X3.66 to the bibliography.
Prior Accept in Principle on 5/20/10
Editors to provide reference.</t>
  </si>
  <si>
    <t xml:space="preserve">Accept in Principle.
Resolved as in Comment 42 </t>
  </si>
  <si>
    <t>Accept in Principle.
Already in the base standard in the preceding paragraph
No change required</t>
  </si>
  <si>
    <t>Accept in Principle.
The individual PHYs have all analyzed the impact of the channel on transmission and reception, including coherence time of the channel. This analysis indicates that the proposed PHYs cooperate successfully even at these low data rates.
No change Required</t>
  </si>
  <si>
    <t>Accept in Principle.
Justification - As SUN is a NAN and no group exists which covers this and there was a desire to use the 15.4 MAC as this was deemed the best fit for this par.
No change required</t>
  </si>
  <si>
    <t>Accept in Principle.
The requirements for the SUN PHYs are listed in Clauses 6 &amp; 7 and also listed in the PICS. 
No change required.</t>
  </si>
  <si>
    <t>Accept in Principle.
Yes, the style of the base document is to only have informative test in clause 5. Will remove "shalls" in clause 5 of amendment</t>
  </si>
  <si>
    <t>Accept in Principle.
The basic philosophy of having the CSM for interference avoidance is given in 5.2b. The operational procedures are given in 7.5.8c. The parameter settings, PHY constants and PIB parameters are the same as the mandatory FSK mode in Table 6a.
No change required</t>
  </si>
  <si>
    <t>Accept in Principle.
Network management is accomplished at the network layer and beyond the scope of the standard
No change required</t>
  </si>
  <si>
    <t>Accept in Principle.
This text is being removed per the resolution to comment 160. Replace all remaining occurrences of 950-956 MHz with 950-958 MHz for Japan for 4g PHYs (see 15-10-0465-01).</t>
  </si>
  <si>
    <t>Accept in Principle.
Resolve as comment 167</t>
  </si>
  <si>
    <t>Accept in Principle.
Resolved as in comment 76</t>
  </si>
  <si>
    <t>Accept in Principle.
This can be accomplished via the Generic PHY, which allows the specification of arbitrary bit rates.
No change required</t>
  </si>
  <si>
    <t>Accept in Principle.
Resolved as indicated in doc 15-10-0320-03</t>
  </si>
  <si>
    <t>Reject.
Channel assignment and channel switching is controlled by the NHL through the MLME SAP, already define in 802.15.4 and consistent with the architecture.</t>
  </si>
  <si>
    <t>Accept in Principle.
Resolution same as comment 816.</t>
  </si>
  <si>
    <t>Accept in Principle.
Strike text "namely, the first
symbol of the Length field" in Table 86 of 802.15.4-2006</t>
  </si>
  <si>
    <t>Accept in Principle.
Change bullet as follows: "Multiple over-the-air data rates"</t>
  </si>
  <si>
    <t>Accept in Principle.
Delete bullet. It is covered by resolution to comment 42.</t>
  </si>
  <si>
    <t>Reject.
The assumption of a specific power requirement is an implementation issue and has no relevance to the 4g standard. European product compliance is governed by harmonized standard EN300220.</t>
  </si>
  <si>
    <t>Accept.
Also modify the figure title appropriately. Do a global search for other occurrences.</t>
  </si>
  <si>
    <t>Accept in Principle.
Explanation to be given to group and commenter.</t>
  </si>
  <si>
    <t>Accept in Principle.
Resolved per comment 675.</t>
  </si>
  <si>
    <t>Accept in Principle.
Resolved per comment 719.</t>
  </si>
  <si>
    <t>Accept in Principle.
Change the drawing of Figure 26b, 26c, 26d to be consistent with the convention of 802.15.4-2006, namely remove the length of SHR. See Comment 801, 806, 817, 1532.</t>
  </si>
  <si>
    <t>Accept in Principle.
The commenter has a good point that OFDM doesn't use SFD. For sure it doesn't have 8-bit SFD.
Change the first sentence of the second paragraph of 6.3.2 as follows: “For all PHYs that transmit an SFD, except for the ASK, CSS, and UWB, and MR-FSK, the SFD is an 8-bit field.” Also remove “OFDM” from the third sentence of the same paragraph</t>
  </si>
  <si>
    <t>Accept in Principle.
Change "The SFD field of the MR-O-QPSK PHY shall be an 8-bit sequence selected from the list in Table 28b." to "The SFD field of the MR-O-QPSK PHY is shown in Table 28b."</t>
  </si>
  <si>
    <t>Accept in Principle.
Change text "SpreadingMode is “MDSSS” during PSDU for the 915 MHz and 2450 MHz band. Not supported for the 780 MHz and 868 MHz band." to "SpreadingMode is “MDSSS” during PSDU for the
915 MHz and 2450 MHz band." Delete text "Not supported for the 780 MHz and 868 MHz band".</t>
  </si>
  <si>
    <t>Accept in Principle.
Resolution same as comment 856.</t>
  </si>
  <si>
    <t>Accept.
Editor's note: change the format of Figure 27a, 27c, and 27d to be the same as Figure 42 of 802.15.4-2006.</t>
  </si>
  <si>
    <t>Accept in Principle.
Change the footnote below Table 27d to say "Selects channel page 7 or 8." is resolved by comment 946. For "Page", even though it is used to select channel page 7 or channel page 8, it is not representing a channel page. Keep the name of "Page" can avoid confusion.</t>
  </si>
  <si>
    <t>Accept.
Show "26" as struck through text.</t>
  </si>
  <si>
    <t xml:space="preserve">Accept in Principle.
Expand table to cover all, making it band specific, including the mandatory modes.
Steve J. w/Jeritt, Khanh, Cristina to define and present at Ad-hoc
</t>
  </si>
  <si>
    <t>Accept in Principle.
Express it as "10416 2/3 Hz"</t>
  </si>
  <si>
    <t xml:space="preserve">Accept in Principle.
Quality metric to be defined by Khanh and Cristina
</t>
  </si>
  <si>
    <t>Accept in Principle.
In the interest of homogeneity it should be defined in symbols, which is equivalent to time. To be defined in time.</t>
  </si>
  <si>
    <t>Accept.
Comment appears to refer to page 19.</t>
  </si>
  <si>
    <t>Accept.
Change to "the MR-FSK PHY mode for the 915 MHz band (mandatory mode and one optional mode), the MR-FSK PHY mode for the 950 MHz band …"</t>
  </si>
  <si>
    <t>Accept.
Editors to rid the document of "P802.15.4g."</t>
  </si>
  <si>
    <t>Technical &amp; General</t>
  </si>
  <si>
    <t>for
Tech/Gen
Stats</t>
  </si>
  <si>
    <t>Percent resolved T's, G's and E's</t>
  </si>
  <si>
    <t>Total resolved T's and G's</t>
  </si>
  <si>
    <t>Percent resolved T's and G's</t>
  </si>
  <si>
    <t>Accept in Principle.
Resolution same as comment 526.
Prior AP on 5/20/10.</t>
  </si>
  <si>
    <t>Resolution same as comment 577.</t>
  </si>
  <si>
    <t>Accept in Principle.
The mandatory PHY mode that facilitates multi-PHY coexistence in regulatory domains with multiple PHYs specified is given in sub-clause 6.1 and table 6a. 
No change required.</t>
  </si>
  <si>
    <t>Accept in Principle.
Address the clear reason for having the coexistence beacon. There are several regulatory domains with multiple PHYs specified, and thus justifies the necessity of the coexistence beacon.
No change required</t>
  </si>
  <si>
    <t>Accept in Principle.
The term "CSM" is used to avoid confusion between two mechanism, namely the MPM scheme and device classes. For the MPM scheme facilitating interference avoidance among different PHYs (subclauses 5.2b, 6.1a, 7.2.2.4a.2, 7.5.8c), the term "CSM" is used. For the device classes (subclauses 7.3.9a, 7.3.9b, 7.5.8a and 7.5.8b), the term "CSM" is used.
No change required</t>
  </si>
  <si>
    <t xml:space="preserve">Accept in Principle.
Remove the part "before starting its own network." from the sentence. The scan for coex-beacon should be mandatory. The main reason is to make sure that there are no other networks (from an alien PHY) occupying the current channel. Both scanning procedures may take place sequentially. There are no conflicts in having both scanning process. </t>
  </si>
  <si>
    <t>Accept in Principle.
The timing information required for the incoming network to achieve synchronization is already given in the coex-beacon. These timing information are the Final CAP Slot subfield that specifies the boundary of the CAP, the BO and SO that specifies the inactive portion, the CBO that specifies the location of the coex-beacon to avoid collision. The specific algorithm to utilize these timing information and perform synchronization is not within the scope of this standard.
No change required</t>
  </si>
  <si>
    <t>Accept in Principle.
The transmitting procedure of the CSM is the same as the process of the mandatory FSK.
No change required
The editorial modification will be handled by the technical editors.</t>
  </si>
  <si>
    <t>Accept in Principle.
Resolved per comment 167.</t>
  </si>
  <si>
    <t>Accept in Principle.
Partial resolved per comment 170.</t>
  </si>
  <si>
    <t>Accept in Principle.
Resolved as comment 66.
Prior AP on 5/18/10
Resolved as comment 66.</t>
  </si>
  <si>
    <t>Accept in Principle.
Change the paragraph to read "A smart grid enables multiple applications to operate over shared network resources, providing monitoring and control of a utility system."
Prior AP on 5/18/10
Editors to clean up wording.</t>
  </si>
  <si>
    <t>Accept in Principle.
Change the range for the phyCurrentChannel PIB value to 0 – 65535 for SUN PHYs. No change for existing PHYs.</t>
  </si>
  <si>
    <t>Accept in Principle.
Resolution the same as 1085.</t>
  </si>
  <si>
    <t>Defer - The CSM is intended to be received and understood by a different PHY, possibly by a different manufacturer. It is therefore more preferable to have a single channel spacing for the CSM, unless there is a critical reason for providing two channel spacing choices.</t>
  </si>
  <si>
    <t>Open Assigned T's</t>
  </si>
  <si>
    <t>Accept in Principle.
Resolved as in doc: 523/r1, slides 2-5.</t>
  </si>
  <si>
    <t>Minor T&amp;G</t>
  </si>
  <si>
    <t>Accept in Principle.
Parenthesis will be inserted around "(modulo 2)", making it the same as in 802.11.</t>
  </si>
  <si>
    <t>Accept in Principle.
Resolved per comment 1558.</t>
  </si>
  <si>
    <t>Accept in Principle.
Resolved as in doc: 488/r1.</t>
  </si>
  <si>
    <t>Reject.
These two bands are governed differently (FCC Part 90 applies to 896-901 and FCC Part 24 applies to 901-902) and are regarded as distinct bands which just happen to be neighbors. Their separation was intentional. Therefore, no change to the draft is needed.</t>
  </si>
  <si>
    <t>Accept in Principle.
Rename subclause 6.1.2.5a as ‘Channel pages for SUN PHYs.’ Move 6.1.2.5a, 6.1.2.5a.1, and 6.1.2.5a.2 after the already-existing channel pages subclause (shown in 802.15.4-2006). Leave 6.1.2.5a.3 and 6.1.2.5a.4 in their current locations (and re-number appropriately).</t>
  </si>
  <si>
    <t>Accept in Principle.
Resolution same as for comment 477.</t>
  </si>
  <si>
    <t>Accept in Principle.
The anchor for the table is at the end of the sentence that introduces the table. FrameMaker moved it to the next page, because it didn't fit at the bottom of the previous page. The text and tables will continue to shift around as we modify the draft, so it will not help to move the anchor at this time. Once the draft is finished and ready for publication, this type of issue can be resolved. No change is needed at this time.</t>
  </si>
  <si>
    <t>Accept in principle. 
Same as resolution to comment 971.</t>
  </si>
  <si>
    <t>Accept.
Resolved by comment 968.</t>
  </si>
  <si>
    <t>Accept in Principle.
The anchor for table 75ag is located at the end of 6.12c.6.4. FrameMaker moved it to the next page, because it didn't fit at the bottom of the previous page. The text and tables will continue to shift around as we modify the draft, so it will not help to move the anchor at this time. Once the draft is finished and ready for publication, this type of issue can be resolved. No change is needed at this time.</t>
  </si>
  <si>
    <t>Accept in Principle.
The anchor for the figure is located at the end of 6.12c.3. For some reason, figure 65s appears before Table 75q, even though the figure's anchor appears after the table's anchor. The text, tables and figures will continue to shift around as we modify the draft, so it will not help to move the anchor at this time. Once the draft is finished and ready for publication, this type of issue can be resolved. No change is needed at this time.</t>
  </si>
  <si>
    <t>Accept in Principle.
The anchor for the table is at the end of 6.12c.2. The text and tables will continue to shift around as we modify the draft, so it will not help to move the anchor at this time. Once the draft is finished and ready for publication, this type of issue can be resolved. No change is needed at this time.</t>
  </si>
  <si>
    <t>Accept in Principle.
The anchor for the table is at the end of 6.12c.1. FrameMaker moved it to the next page, because it didn't fit at the bottom of the previous page. The text and tables will continue to shift around as we modify the draft, so it will not help to move the anchor at this time. Once the draft is finished and ready for publication, this type of issue can be resolved. No change is needed at this time.</t>
  </si>
  <si>
    <t>Accept in Principle.
Sentence is being removed per the resolution to comment 66.</t>
  </si>
  <si>
    <t>Accept in Principle.
Spell it out in line 30 (first occurrence) and also in line 44 (a more visible location).</t>
  </si>
  <si>
    <t>Reject.
There are two occurences of "SUN" prior to line 44. Resolved as comment 53.</t>
  </si>
  <si>
    <t>Reject.
Informative sentences are allowed in normative clauses. In fact, clause 5 in 802.15.4-2006 contains mostly informative text. Note, however, that the second paragraph has been revised per the resolution to comment 66.</t>
  </si>
  <si>
    <t>Reject.
Resolved as comment 78.
Prior AP on 5/20/10.</t>
  </si>
  <si>
    <t>Work in Progress</t>
  </si>
  <si>
    <t>Open - Not assigned</t>
  </si>
  <si>
    <t>Ready to Vote On</t>
  </si>
  <si>
    <t>Open Technical
Comment
Assignments</t>
  </si>
  <si>
    <t>Reject.
Paragraph states that maximum power is often used, not always used. Therefore this does not preclude the support for non-mains  powered applications.
Prior AP on 5/20/10.
No change required</t>
  </si>
  <si>
    <t>Reject.
A device is only required to implement one of the three PHYs. On top of that, the PAN coordinators are required by 7.5.8a to support the mandatory CSM. There is no conflict having the statement in 5.2b.
No change required</t>
  </si>
  <si>
    <t>Reject.
Current draft is aligned with the PAR.
No change required</t>
  </si>
  <si>
    <t>Withdrawn.
Previous Accept in Principle on 5/20/10</t>
  </si>
  <si>
    <t>Accept in Principle.
Resolved as in doc:10/538r4</t>
  </si>
  <si>
    <t>Accept in Principle.
Resolved as in doc:10/538r4
Editor's note: this comment was reclassified from an E to a T on 6/3/10.</t>
  </si>
  <si>
    <t>Accept in Principle.
Resolved as in doc:10/538r4
Prior A on 5/20/10.</t>
  </si>
  <si>
    <t xml:space="preserve">Accept in Principle.
Resolution as in Document 15-10-0558-01-0004g
</t>
  </si>
  <si>
    <t xml:space="preserve">Reject.
Current text is unfortunately ambiguous. Replacement text and figures in Document 15-10-0558-01-0004g provide corrections
</t>
  </si>
  <si>
    <t>Withdrawn,</t>
  </si>
  <si>
    <t>Accept in Principle.
Resolution as in Document 15-10-0523-04-0004g, slides 6, 7, 8.</t>
  </si>
  <si>
    <t>Accept in Principle.
Add 12 bit value for option 2, before the 24 bit value.</t>
  </si>
  <si>
    <t>Accept in Principle.
Resolved by comment 1430.</t>
  </si>
  <si>
    <t>Accept in Principle.
Change the text by replacing 1MHz by 1.2MHz. This will resolve the inconsistency without changing the option 1.</t>
  </si>
  <si>
    <t>Reject.
Some channels will require more than 1/8th CP eg hilly terrain.</t>
  </si>
  <si>
    <t>Reject.
Resolved by comment 1336.</t>
  </si>
  <si>
    <t>Accept in Principle.
Resolved by comment 182.</t>
  </si>
  <si>
    <t>Percent open T's assigned</t>
  </si>
  <si>
    <t>Accept in Principle.
Add following sentence at the 6.12a.1.1. “All fields in PPDU use the same symbol rate and modulation order, unless specified otherwise elsewhere in this standard."</t>
  </si>
  <si>
    <t>Reject.
Increasing minimum length No need to increase minimum length as it works without any problem under existing standard (15.4d) and could unnecessarily increase energy consumption, which must be avoided, especially for battery operated devices.
Decreasing maximum length Maximum length has been chosen so as to satisfy broader range of application areas, and is required for very low duty-cycled devices.</t>
  </si>
  <si>
    <t>Reject.
Resolved by comment 826.</t>
  </si>
  <si>
    <t>Reject.
There are no reasons nor use cases to define a mandatory length, as a receiver does not have to receive all preambles and devices may operate under various duty cycles, synchronization methods.</t>
  </si>
  <si>
    <t>Reject.
Resolved by comment 1003.</t>
  </si>
  <si>
    <t>Accept in Principle.
Change to: number of repetitions the 1-octet preamble pattern (6.3.1).</t>
  </si>
  <si>
    <t>Reject.
Each of the PHYs addresses a different application/environment. The MR-FSK PHY mode has been selected to provide good transmit power efficiency due to the constant envelope of the transmit signal.  The MR-O-QPSK PHY shares the characteristics of the current 802.15.4 O-QPSK, making multi-mode systems more cost effective and easier to design.  The MR-OFDM PHY has been designed to provide higher data rates in channels that have significant delay spread.</t>
  </si>
  <si>
    <t>Reject.
No default is required because the PHY sets it in an implementation dependent manner for each packet.  The values is carried by the PHR so that the receiving device is capable of correctly demodulating the packet.</t>
  </si>
  <si>
    <t>Accept in Principle.
The selection of data whitening is determined by the PHY and signaled in the PHY. The payload coding is selected by the MAC through the PHY data service SAP.
No change required.</t>
  </si>
  <si>
    <t>Accept in Principle.
A modulation index of 0.5 is orthogonal FSK  which allows certain optimizations in the receiver and is more spectrally efficient than using a modulation index of 1.0.  A modulation index of 1.0 takes up more bandwidth, but can improve the sensitivity of the receiver.
No change required</t>
  </si>
  <si>
    <t>Reject.
Resolved as in doc: 10/581r3</t>
  </si>
  <si>
    <t>Accept in Principle.
Resolved as in doc: 10/581r3</t>
  </si>
  <si>
    <t>Accept in Principle.
Resolved as in doc: 10/581r3
Prior AP on 5/20/10</t>
  </si>
  <si>
    <t>Accept in Principle.
Resolved as in doc: 10/581r3
Prior AP on 6/25/10</t>
  </si>
  <si>
    <t>Accept in Principle.
Resolved as in doc: 10/581r3
Prior AP on 7/13/10</t>
  </si>
  <si>
    <t>Accept.
Resolved as in doc: 10/581r3</t>
  </si>
  <si>
    <t xml:space="preserve">Accept in Principle.
Resolved as in doc: 10/581r3, and replacing 1 with i in resolution.
</t>
  </si>
  <si>
    <t xml:space="preserve">Accept in Principle.
</t>
  </si>
  <si>
    <t>Accept in Principle.
Resolved as in doc: 10/409r4</t>
  </si>
  <si>
    <t>Accept in Principle.
Resolved as in doc: 10/409r3</t>
  </si>
  <si>
    <t>Reject.
There is no specification on how to obtain the information on whether any backhaul management service/mechanism is present.
No change required
Prior A on 5/20/10</t>
  </si>
  <si>
    <t>Accept in Principle.
The CSM is the mandatory PHY mode (see Table 6a) that has to be supported by all network coordinators. The MPM is essential to facilitate inter-PHY coexistence and should therefore be kept.
No change required.</t>
  </si>
  <si>
    <t>Reject.
There are no specifications on how the knowledge on the capability of the upper layer can be obtained and the proposed text is therefore not within the scope of this standard.</t>
  </si>
  <si>
    <t>Accept in Principle
Each PHY has specific characteristics in addressing unique requirements in respective market segments and is therefore necessary. The multi-PHY management is specified to facilitate the interference avoidance among the PHYs.
No change required.</t>
  </si>
  <si>
    <t>Accept in Principle.
Each PHY has specific characteristics in addressing unique requirements in respective market segments and is therefore necessary. The multi-PHY management is specified to facilitate the interference avoidance among the PHYs.
No change required.</t>
  </si>
  <si>
    <t>Accept in Principle.
CSM is currently used to transmit the coex-beacon.
No change required.</t>
  </si>
  <si>
    <t>Reject.
Resolved as in doc: 10/564r4
Prior R on 5/20/10</t>
  </si>
  <si>
    <t>Reject.
Resolved as in doc: 10/564r4</t>
  </si>
  <si>
    <t>Accept in Principle.
Resolved as in doc: 10/564r4</t>
  </si>
  <si>
    <t>Accept in Principle.
Resolved as in doc: 10/564r4
Prior A on 5/20/10</t>
  </si>
  <si>
    <t>gilb/popa</t>
  </si>
  <si>
    <t>Accept in Principle.
Resolved as in doc: 10/266r4</t>
  </si>
  <si>
    <t>Accept in Principle.
Resolved as in doc: 10/538r4</t>
  </si>
  <si>
    <t>Accept in Principle.
Resolved as in doc: 10/522r2
No change required</t>
  </si>
  <si>
    <t>Accept in Princple.
Resolved by doc. # 266/r3.</t>
  </si>
  <si>
    <t>Reject.
Resolved as in doc: 31/r18.
Prior AP on 7.13.10
Resolved as in doc: 522/r2, slides 4&amp;5.</t>
  </si>
  <si>
    <t>Accept in Principle.
Resolved as in doc:10/570r0</t>
  </si>
  <si>
    <t>Accept in Principle.
Resolved as in doc:10/605r1 and adding a statement that GH = 5 MHz for the 2.4 GHz band;  to change "OFDM" to "MR-OFDM" in the first sentence of Slide 6;  and to add "in MHz" to the end of the last sentence on Slide 6.</t>
  </si>
  <si>
    <t>Accept in Principle.
Resolution same as comment 627</t>
  </si>
  <si>
    <t>prior mtg</t>
  </si>
  <si>
    <t>Sort by Group</t>
  </si>
  <si>
    <t>Group Total</t>
  </si>
  <si>
    <t>Accept in Principle.
Resolved as in doc: 10/609r1</t>
  </si>
  <si>
    <t>Reject.
Resolved as in doc: 10/609r1</t>
  </si>
  <si>
    <t>Accept.
Resolved as in doc: 10/609r1</t>
  </si>
  <si>
    <t>Accept in Principle.
Resolved as in doc: 10/592r0</t>
  </si>
  <si>
    <t>vote
select</t>
  </si>
  <si>
    <t>Accept in Principle.
Resolved per comment 1573.</t>
  </si>
  <si>
    <t xml:space="preserve">Accept in Principle.
authentication is not required since the coex-beacon is exchanged between networks that belong to different networks.
No change required
</t>
  </si>
  <si>
    <t>Reject.
Resolved as in doc: 564/r6. slide 6.</t>
  </si>
  <si>
    <t>Accept in Principle.
Resolved as in doc: 356/r4.</t>
  </si>
  <si>
    <t>Reject.
Resolved as in doc:10/611r0</t>
  </si>
  <si>
    <t>Total resolved T's, G's and E's</t>
  </si>
  <si>
    <t>Accept in Principle.
Resolved by doc.# 616/r0, slide 5 and delete receiver sensitivity from table 75e.</t>
  </si>
  <si>
    <t>Accept in Principle.
Resolve as in comment 244
Prior AP on 5/18/10</t>
  </si>
  <si>
    <t>Accept in Principle.
Resolution is the same as comment 1203.</t>
  </si>
  <si>
    <t>Accept in Prinicple.
Resolution same as for comment 494.</t>
  </si>
  <si>
    <t>Accept in Principle.
Resolved by comment 494.</t>
  </si>
  <si>
    <t>Accept in Principle.
Resolved by comment 263.</t>
  </si>
  <si>
    <t>Accept in Principle.
Resolution same as comment 176.</t>
  </si>
  <si>
    <t>Accept in Principle. 
Resolved by comment 271.</t>
  </si>
  <si>
    <t>Accept in Principle. 
Line 9 on page 11 was removed per the resolution to comment 266. No change required.</t>
  </si>
  <si>
    <t>Accept in Principle.
Remove the term "P802.15.4g-compliant" per the resolution to comment 114. Do not introduce the term "amendment." Instead, modify the text as follows: "A SUN device implements at least one of the following PHYs: the MR-FSK PHY, the MR-OFDM PHY, or the MR-O-QPSK PHY. Given that three PHYs are defined within the application space, it is possible that multiple, different SUN PHYs may be operating in the same location and within the same frequency band." Also, to be consistent, replace the remaining three occurrences of "PHY mode" with "PHY."</t>
  </si>
  <si>
    <t>Accept.
Separate subclauses for MR-FSK and MR-OQPSK. See resolution in doc 15-10-0592-00.</t>
  </si>
  <si>
    <t xml:space="preserve">Accept in Principle. 
See resolution to comment 431. </t>
  </si>
  <si>
    <t xml:space="preserve">Reject.
Having them as figures is consistent. </t>
  </si>
  <si>
    <t>Accept in Principle.
Resolution same as for comments 42 and 43.</t>
  </si>
  <si>
    <t>Accept in Principle.
Resolved in part by comment 57. Add an itemized list for the SUN PHYs only in order to keep the text explaining that there are "three PHYs targeting SUN applications."</t>
  </si>
  <si>
    <t>Accept in Principle.
Resolution same as comment 108.</t>
  </si>
  <si>
    <t>Accept in Principle.
Resolution same as comment 160.</t>
  </si>
  <si>
    <t>Accept in Principle.
Resolved as in comment 244.</t>
  </si>
  <si>
    <t>Accept.
Resolve as in comment 244.</t>
  </si>
  <si>
    <t>Accept in Principle.
Resolve as in comment 244.</t>
  </si>
  <si>
    <t>Accept in Principle.
The only occurrence of 783 MHz is on page 15. The entire paragraph (including the dashed list) is being removed per the resolution to comment 440.</t>
  </si>
  <si>
    <t>Accept.
Move tables 1a and 1b and accompanying text to 6.12.a.1.</t>
  </si>
  <si>
    <t>Accept in Principle.
Resolved in part by comment 1018. Changed order of and rearranged STF text on "Time domain STF generation," "Time domain STF repetition," and "STF normalization." Similarly, swapped the order of the LTF text on "Time domain LTF repetition" and "LTF normalization."</t>
  </si>
  <si>
    <t>Reject.
Leave the text as is.</t>
  </si>
  <si>
    <t>Accept.
Replaced last sentence and deleted table.</t>
  </si>
  <si>
    <t>Accept.
Added a 5-level heading.</t>
  </si>
  <si>
    <t>Reject.
Even though the acronym was defined in 6.3, this is where the field is explained in depth.</t>
  </si>
  <si>
    <t>Accept in Principle.
"Frequency domain LTF" is now a level five heading. Added a line of text beneath 6.3.4a.2 and introduced the acronym there.</t>
  </si>
  <si>
    <t>Accept in Principle.
"Frequency domain STF" is now a level five heading. Added a line of text beneath 6.3.4a.1 and introduced the acronym there.</t>
  </si>
  <si>
    <t>Accept in principle.
Made the requested change.  Also made similar change  to p.38, l. 39.</t>
  </si>
  <si>
    <t>Accept in Principle.
First requested change was made. On page 42, the text was replaced per the resolution to comment 1025.</t>
  </si>
  <si>
    <t>Accept in Principle.
Text was removed per resolution to comment 1029.</t>
  </si>
  <si>
    <t>Accept in Principle.
The correct number is 19. No change is necessary.</t>
  </si>
  <si>
    <t>Accept in Principle.
Also added a comma after "the cyclic prefix is also 1/4 symbol."</t>
  </si>
  <si>
    <t>Accept.
Added a five level heading.</t>
  </si>
  <si>
    <t>Accept in Principle.
No change is necessary.</t>
  </si>
  <si>
    <t>Accept in Principle.
There is no need to have a field called PHR. The subfields mentioned in the comment will be added to figure 26d as fields. See doc 15-10-0592-00.</t>
  </si>
  <si>
    <t>Accept in Principle.
The cross-reference to 6.13.2 is not broken. The cross-reference to 6.13.1 is not hyperlinked, because this subclause is not included in the amendment (only in the published standard). No change required.</t>
  </si>
  <si>
    <t>Accept.
Note from Monique on 7/21/10: Made the requested change. Note that these values may change again, depending on the order of publication of the amendments in progress.</t>
  </si>
  <si>
    <t>Accept.
Same as comment 1082.</t>
  </si>
  <si>
    <t>Accept.
Changed to 0x00000000–0xffffffff.</t>
  </si>
  <si>
    <t>Accept.
Comment appears to refer to p.44, l.27.</t>
  </si>
  <si>
    <t>Accept.
Note from Monique: added the same text as for comment 1077. It says, "This attribute is only valid for the MR-FSK PHY."</t>
  </si>
  <si>
    <t>Accept in Principle.
The range of TxChannel will work with Comment 1085.
Note from Monique: Changed range to 0-65535 to match resolution of comment 1085.</t>
  </si>
  <si>
    <t>Accept in Principle.
Add (see 6.1.2.5a.1) after "Generic PHY Defined PHY Modes" in Figure 22a.
Note from Monique: The correct D1 reference is 6.1.2.5a.2.</t>
  </si>
  <si>
    <t>Accept in Principle.
Resolved by the resolutions to comments 489, 490 and 339. Changed text to the following: "Channel page 7 specifies each standard-defined SUN PHY operating mode supported by the device."</t>
  </si>
  <si>
    <t>Accept in Principle.
Resolved by comment 339.</t>
  </si>
  <si>
    <t>Accept in Principle.
Replace the last sentence of the first paragraph in subclause 6.1a as "The modulation and channel specification of CSM is given in Table 1a. Other detailed PHY parameters are specified in 6.12a."
Note from Monique: Table 1a was moved to 6.12a per the resolution to comment 419. Add "The modulation and channel specification of CSM is given in 6.12a."</t>
  </si>
  <si>
    <t xml:space="preserve">Accept in Principle.
The tables and text were moved to 6.12a.1 (see also comment 338).
</t>
  </si>
  <si>
    <t>Accept in Principle.
See resolution to comment 339.</t>
  </si>
  <si>
    <t>Accept.
Same as resolution to comment 338.</t>
  </si>
  <si>
    <t xml:space="preserve">Accept in Principle.
The dashed list was removed. </t>
  </si>
  <si>
    <t>Replace Paragraph: "For the SUN PHYs defined in clause 6.12a, 6.12b and 6.12c, channel page 7 is used for the standard defined PHY modes, and channel page 8 is used for the parametrically defined (generic) PHY modes. A device that implements more than one of the PHY modes described by channel page 7 may have multiple channel page 7 entries in the phyChannelsSupported table."
Note from Monique: combined this text with the text from comment 456. Added the following: "Channel page 7 is used to specify the standard-defined PHY modes supported by the device, and channel page 8 is used to specify the Generic PHY defined PHY modes supported by the device. A device that implements more than one PHY mode described by channel page 7 may have multiple channel page 7 entries in the phyChannelsSupported table."</t>
  </si>
  <si>
    <t>Accept in Principle.
Added the following text: "Channel page 7 is used to specify the standard-defined PHY modes supported by the device, and channel page 8 is used to specify the Generic PHY defined PHY modes supported by the device. A device that implements more than one PHY mode described by channel page 7 may have multiple channel page 7 entries in the phyChannelsSupported table.
The structures of channel pages 7 and 8 are shown in Figure 22a. For more detail on channel page 7 and channel page 8, see 6.1.2.7.1 and 6.1.2.7.2, respectively."</t>
  </si>
  <si>
    <t>Accept in Principle.
Comment refers to page 15, not 16. Text was moved to 6.12a.1.</t>
  </si>
  <si>
    <t>Accept.
Note from Monique on 7/22/10: Proposed resolution should say, "Accept in Principle. See resolution to comment 787."</t>
  </si>
  <si>
    <t>Accept in Principle.
Subclause 6.3 will be reorganized as described in doc 15-10-0592-00. Also, the following text was added: "The Frame Length field shall not be transmitted for the SUN PHYs, since the length is already specified in the PHR."</t>
  </si>
  <si>
    <t>Accept in Principle.
Comment refers to page 29. Resolved by 15-10-0592-00.</t>
  </si>
  <si>
    <t>Accept.
Note from Monique on 7/22/10: Proposed resolution should say, "Accept in Principle. See resolution to comment 790."</t>
  </si>
  <si>
    <t>Accept in Principle.
Text was removed per resolution to comment 791.</t>
  </si>
  <si>
    <t>Accept.
Note from Monique on 7/22/10: Proposed resolution should say: "Accept in Principle. Text was removed per resolution to comment 791."</t>
  </si>
  <si>
    <t>Accept in Principle. 
Resolved by doc 15-10-0592-00.</t>
  </si>
  <si>
    <t>Accept in Principle.
Resolved as in doc: 15-10-0592-00</t>
  </si>
  <si>
    <t>Accept in Principle.
Change "...for the 780 MHz, 915 MHz and 2450 MHz bands, and a sequence of four zero octets for the 868 MHz band." to "...for the 780 MHz, 915 MHz, and 2450 MHz bands. It shall also contain a sequence of four zero octets for the 868 MHz band."</t>
  </si>
  <si>
    <t>Accept in Principle.
Resolved as in doc: 523/r1, slides 2-5.
Note from Monique on 7/22/10: The contents of the MR-FSK SFD description is now in a separate subclause and is no longer shown in Table 27. See resolution to comment 816.</t>
  </si>
  <si>
    <t>Accept in Principle.
Changed to "As specified in 6.11."</t>
  </si>
  <si>
    <t>Accept in Principle.
Resolution as in Document 15-10-0523-04-0004g, slides 6, 7, 8.
Note from Monique on 7/22/10: According to the referenced doc, this is a reject.</t>
  </si>
  <si>
    <t>Accept.
Note from Monique on 7/22/10: Should say "Accept in Principle. Resolution in doc 15-10-0523-04, slide 6."</t>
  </si>
  <si>
    <t>Accept in Principle. 
Resolution in doc 15-10-0523-04, slide 6.</t>
  </si>
  <si>
    <t>Accept.
Note from Monique; There is no line number given. Is the comment referring to table 27? If so, the contents of the SUN PHYs' SFD descriptions are now in separate subclauses and are no longer shown in Table 27. See resolution to comment 816.</t>
  </si>
  <si>
    <t>Accept in Principle.
Changed the first sentence as requested. The second sentence was removed while resolving comment 853.</t>
  </si>
  <si>
    <t>Accept in Principle.
See resolution to comment 855.</t>
  </si>
  <si>
    <t>Accept.
Note from Monique on 7/22/10: Should be "Accept in Principle. See resolution to comment 816."</t>
  </si>
  <si>
    <t>Accept in Principle.
See resolution to comment 868.</t>
  </si>
  <si>
    <t>Accept in Principle.
See resolution to comment 816.</t>
  </si>
  <si>
    <t>Accept in Principle.
See resolution to comment 885.</t>
  </si>
  <si>
    <t>Accept.
Use "specifies the next mode of operation." 
Note from Monique on 7/22/10: The proposed resolution is the same as what's already there. How can it be accept?</t>
  </si>
  <si>
    <t>Accept in Principle.
See resolution to comment 1046.</t>
  </si>
  <si>
    <t>Accept.
Replace with reference to Figure 31.
Note from Monique: It should be "Table" 31, figure 31.</t>
  </si>
  <si>
    <t xml:space="preserve">Accept in Principle.
SUN PHY PPDU formats have been moved into separate subclauses, and, as a result, the figures were also moved. </t>
  </si>
  <si>
    <t>Accept in Principle.
Resolution as in Document 15-10-0558-01-0004g
Note from Monique: see resolution to 1058 regarding the first part of the comment.</t>
  </si>
  <si>
    <t>Accept.
Note from Monique on 7/29/10: The proposed statement now appears at the beginning of 6.3. See resolution to comment 1058.</t>
  </si>
  <si>
    <t>Accept.
Note from Monique on 7/29/10: The statement proposed appears in the beginning of 6.3. See resolution to 1058.</t>
  </si>
  <si>
    <t>Accept.
Note from Monique on 7/29/10: Should be "AP." Combined the two footnotes onto one. They do not contradict, because the channels may overlap in frequency.</t>
  </si>
  <si>
    <t>Accept in Principle.
Changed to "a non-recursive and non-systematic code."</t>
  </si>
  <si>
    <t>Accept in Principle.
Change to a recursive and systematic code.</t>
  </si>
  <si>
    <t>Accept.
Note from Monique: Added the "dagger" symbol as in 15.4-2006. Also added the paragraph from 15.4-2006 that explains the use of the dagger.</t>
  </si>
  <si>
    <t>Accept in Principle.
Footnote symbol either to be deleted or add the for footnote.
Note from Monique on 7/29/10: Read-only "dagger" originates from 15.4-2006. Added the paragraph from the published standard that explains this symbol.</t>
  </si>
  <si>
    <t>Accept in Principle.
Freq band 0 is 450-470 MHz.</t>
  </si>
  <si>
    <t>Accept in Principle.
Comment refers to page 29. The paragraph was removed per the resolution to comment 791.</t>
  </si>
  <si>
    <t>Editor's note: the values may change at a later date depending on the order of publication of the various amendments.</t>
  </si>
  <si>
    <t>Accept in Principle.
The SUN PHY PPDU formats are now explained in a separate subclause. Therefore, the text referred to by the commenter is no longer needed in 6.3.2.</t>
  </si>
  <si>
    <t xml:space="preserve">Accept.
Note from Monique on 8/2/10: Change to "Accept in Principle. The SUN PHY PPDU formats are now explained in a separate subclause. Therefore, the text referred to by the commenter is no longer needed in 6.3.2." </t>
  </si>
  <si>
    <t>Accept in Principle.
This comment was previously accepted on 5/20/10. The range has been changed to 950-958. See 15-10-0465-01.</t>
  </si>
  <si>
    <r>
      <t xml:space="preserve">Accept in Principle.
Change text to the following: "The center frequency </t>
    </r>
    <r>
      <rPr>
        <u val="single"/>
        <sz val="10"/>
        <rFont val="Arial"/>
        <family val="2"/>
      </rPr>
      <t>of each</t>
    </r>
    <r>
      <rPr>
        <sz val="10"/>
        <rFont val="Arial"/>
        <family val="2"/>
      </rPr>
      <t xml:space="preserve"> of these channels is defined as follow."</t>
    </r>
  </si>
  <si>
    <r>
      <t xml:space="preserve">Accept in Principle.
Change text to the following: "The center frequency </t>
    </r>
    <r>
      <rPr>
        <u val="single"/>
        <sz val="10"/>
        <rFont val="Arial"/>
        <family val="2"/>
      </rPr>
      <t>of each</t>
    </r>
    <r>
      <rPr>
        <sz val="10"/>
        <rFont val="Arial"/>
        <family val="2"/>
      </rPr>
      <t xml:space="preserve"> of these channels is ..."</t>
    </r>
  </si>
  <si>
    <t>Accept in Principle.
Use the MR-FSK LIFS and SIFS for the MR-OQPSK
Tim to resolve LIFS and SIFS for OFDM PHY’s.
Editor's note: added table entry for MR-O-QPSK. Waiting on input for MR-OFDM.</t>
  </si>
  <si>
    <t xml:space="preserve">Accept.
Editor's note: see resolution to comment 676. This should be AP.
</t>
  </si>
  <si>
    <t>Accept in Principle.
Added the entire list of parameters and underlined the new ones. Done for both clauses 6 and 7.</t>
  </si>
  <si>
    <t>Accept in Principle.
See resolution to comment 1235.</t>
  </si>
  <si>
    <t>Accept in Principle.
Resolved as in doc: 356/r3.
Editor's note: The San Diego minutes show that 15-10-0356-04 was approved, not rev 3.</t>
  </si>
  <si>
    <t>Accept in Principle.
Resolved as in doc: 10/564r4
Note from Monique on 8/4/10: This table was removed in response to the resolution of comment 1235, which was resolved on 5/20/10. Text was also re-worded as proposed in comment 1235.</t>
  </si>
  <si>
    <t>Accept in Principle.
Changed NRNSC to mean non-recursive and non-systematic code. See resolution to comment 26.</t>
  </si>
  <si>
    <t>Accept in Principle.
The Switching field was removed per doc 15-10-0592-00.</t>
  </si>
  <si>
    <t>Accept in Principle.
See resolution to comment 1338.</t>
  </si>
  <si>
    <t>Accept in Principle.
Changed to "better than 20 ppm." The System Time Stability was removed following resolution to comment 1317.</t>
  </si>
  <si>
    <t>Accept in Principle.
The following nominal bandwidth will be added in table 74f. Option 1: 1094kHz, Option 2: 552kHz, Option 3: 281kHz, Option 4: 156kHz, Option 5: 73kHz.
Editor's note: This comment appears to be referring to Table 75f on page 56.</t>
  </si>
  <si>
    <t xml:space="preserve">Accept.
Note from Monique: This should be an "AP," since the resolution could be to either remove the figure or the tables. Comment 1396 is very similar, and the resolution is to remove the table and keep the figures. The tables have been removed here. </t>
  </si>
  <si>
    <t>Accept in Principle.
Made the two lines into level-5 headings. Modified other occurences in 6.12b.</t>
  </si>
  <si>
    <t xml:space="preserve">Accept in Principle.
Add definition to Clause 3 and first use. Definition is Number of Data Bits per OFDM Symbol.
Editor's note: The acronyms are in Clause 4. Add NDBPS to Clause 4 instead of Clause 3. </t>
  </si>
  <si>
    <t>Accept.
Editor's note: Changed the first input bit from -1 to 0.</t>
  </si>
  <si>
    <t xml:space="preserve">                                                                                                                                                                                                                                                                                                                                                                                                                                                                                                                                                                                                                                                                                                                                                                                                                                                                                                                                                                                                                                                                                                                                                                         </t>
  </si>
  <si>
    <t>Accept in Principle.
Re-order the frequency bands in increasing order. Reserved values will be shown as the last table entry.</t>
  </si>
  <si>
    <t>Accept in Principle.
Changed the column heading of Table 3a to "Frequency band identifier," and changed the column heading of Table 3b to "Modulation scheme identifier." Changed the "Binary" in both tables to "(binary)." Also removed the parenthesis and commas from the table rows. Deleted the decimal column entirely (see comment 509). These changes make the table format more in-line with table 4 and also with the "Symbol-to-chip mapping" table shown in the published standard.</t>
  </si>
  <si>
    <t>Accept in Principle.
See resolution to comment 510.</t>
  </si>
  <si>
    <t>Accept in Principle.
Note this comment refers to table 103b in clause 7. Corrected reference to Table 31.</t>
  </si>
  <si>
    <t>Accept in Principle.
See resolution to comment 771.</t>
  </si>
  <si>
    <t>Accept in Principle.
The first paragraph from 15.4-2006 is sufficient for the table parameter description: "The result of the request to transmit a packet." The error code explanations are now in 6.2.1.2.3 (as a result of comment 718). The remaining text in the table description is from 15.4a-2007. It is not clear why 15.4a-2007 chose to put the error code explanations in a separate place. These error code explanations have been moved out of the table and into 6.2.1.2.3 for consistency.</t>
  </si>
  <si>
    <t>Accept in Principle.
Modified the table such that bit position 2 only covers 200 kbps, GFSK, mod index 1.0, and channel spacing 600 kHz. Added bit position 3 to mean 400 kbps, 4-GFSK, mod index 0.33, and channel spacing 600 kHz. Bit positions 4-19 are reserved.</t>
  </si>
  <si>
    <t>Accept in Principle.
Color is allowed as long as it is not used to convey information. The figure must have the same meaning when it is printed in black and white as when it is printed in color. No change is needed to the draft.</t>
  </si>
  <si>
    <t>Accept in principle. Resolved by the resolution of comment 1307.</t>
  </si>
  <si>
    <t>Accept in Principle.
Resolved as in doc:10/538r4
Editor's note:The lower guard band is 25 kHz, and the upper guard band is zero.</t>
  </si>
  <si>
    <t>Accept.
Editor's note on 8/18/10: This should be an "Accept in Principle." The figure was updated per doc 15-10-0538-04.</t>
  </si>
  <si>
    <t>Accept.
Editor's note on 8/18/10: This should be an "Accept in Principle." The figure was updated per doc 15-10-0538-04.</t>
  </si>
  <si>
    <t>Accep in Principle.
This comment appears to refer to p.11, line 9 in 6.1. The item reffing to FEC was deleted.</t>
  </si>
  <si>
    <t>Accept.
Editor's note on 8/18/10: Should be "Accept in Principle." The frequency band order in Table 3a was changed according to the resolution of comment 505.</t>
  </si>
  <si>
    <t>Accept in Principle. 
The frequency band order in Table 3a was changed according to the resolution of comment 505.</t>
  </si>
  <si>
    <t>Accept in Principle.
Resolved as in doc:10/538r4.</t>
  </si>
  <si>
    <t>Accept.
Editor's note: see resolution to comment 526.</t>
  </si>
  <si>
    <t>Accept in Principle.
Change equation (4) to Fc=904 + 2k.</t>
  </si>
  <si>
    <t xml:space="preserve">Accept.
Replaced the reference as suggested. </t>
  </si>
  <si>
    <t>Reject.
The preference is to keep the text as it currently is. R=3/4 is still a supported coding rate. Line 40 explains that it is obtained by puncturing.</t>
  </si>
  <si>
    <t>Reject.
More text is expected to be added to this subclause. The preference is to keep all the OFDM information together.</t>
  </si>
  <si>
    <t>Accept in Principle.
Replace 111 with "see below" in figures 22B -22L and clarify line 44 of pg 16 by stating what a "1" and a "0" mean and the type (i.e. read, write, etc.).
Prior AP on 5/20/10.
Note from editors on 8/11/10: Adding the following text: "A bit set equal to one shall indicate that a particular standard-defined PHY mode is supported by the device. A bit set equal to zero shall indicate that a particular standard-defined PHY mode is not supported by the device. A device may support more then one standard-defined PHY mode." Read/write type is specified in Table 31 PHY PIB attributes.</t>
  </si>
  <si>
    <t xml:space="preserve">Accept.
Note from the editors: We can't add in the general statement requested by the commenter, because it will not be valid once this amendment is rolled in with the standardized PHYs. We added a note to the following PIB attributes: phyFSKFECScheme, phyFSKFECInterleaving, phyMRFSKSFD, phyModeSwitchParameterEntries, phyScramblePSDU, and phyPreambleRepetitions. The note says, "This attribute is only valid for the MR-FSK PHY." A note saying "This attribute is not used by the MR-O-QPSK PHY" is also added to the phySymbolsPerOctet attribute. Also changed the names of phyPreambleRepetitions and phyScramblePSDU to phyFSKPreambleRepetitions and phyFSKScramblePSDU for consistency. </t>
  </si>
  <si>
    <t>Resolution the same as for comment 668.</t>
  </si>
  <si>
    <t>Accept in Principle.
SUN will be included in Clause 3. Neither HAN nor NAN appear in the 15.4g draft, and these terms will not be included in Clause 3.</t>
  </si>
  <si>
    <t>Accept.
Editor's note on 7/19/10: After this comment was resolved, the group agreed to not use the terms "15.4g" or "amendment" in this document. This should be Accept in Principle.
Therefore, the text was changed as follows: "This standard, with the exception of the SUN PHYs, is backward-compatible to the 2003 edition; in other words, devices conforming to this standard, but which do not support the SUN PHYs, are capable of joining and functioning in a PAN composed of devices conforming to IEEE Std 802.15.4-2003."</t>
  </si>
  <si>
    <t>Accept in Principle.
"SpreadingMode" is no longer in italics. It is written as one word, because it is a variable. A cross-reference is included in the text where the term is introduced.</t>
  </si>
  <si>
    <t>Accept in Principle.
MDSSS was added to Clause 4. The term is written out in a footnote in Figure 22p, in 6.3a.2.3 and in 6.12c. Also, for consistency, all MR-O-QPSK tables 22x have a footnote with a cross-reference to the appropriate spreading subclause (6.12c.1.4 or 6.12c.1.5).</t>
  </si>
  <si>
    <t>Accept in Principle.
"RateMode" is no longer in italics. It is written as one word, because it is a variable. A cross-reference is included in the text where the term is introduced.</t>
  </si>
  <si>
    <t>Accept in Principle.
Having three acronyms back to back makes the name difficult to understand. Instead, added the following note to the description: 'This attribute is only valid for the MR-FSK PHY."</t>
  </si>
  <si>
    <t>Accept in Principle.
Added the following note to the description: 'This attribute is only valid for the MR-FSK PHY."</t>
  </si>
  <si>
    <t>Accept in Principle.
The anchor for the table is at the end of 6.4.2. The text and tables will continue to shift around as we modify the draft, so it will not help to move the anchor at this time. Once the draft is finished and ready for publication, this type of issue can be resolved. No change is needed at this time.</t>
  </si>
  <si>
    <t>Accept.
Changed to "Hertz."</t>
  </si>
  <si>
    <t>Accept in Principle.
Changed text to say, 'If the SFD indicates that FEC is used, as described in Table 29a, then the FEC is applied to the PHR and PSDU as a single block of data."</t>
  </si>
  <si>
    <t>Accept in Principle.
This bit of text is unnecessary. Remove it. Also remove similar text on page 72, line 50 ["(N,1)-DSSS"].</t>
  </si>
  <si>
    <t>Accept in Principle.
Change to "For."</t>
  </si>
  <si>
    <t>Accept in Principle.
Do not repeat information, but provide reference in 6.13.4 to the location of the information (a reference to 6.12a.3.1.)</t>
  </si>
  <si>
    <t xml:space="preserve">Accept.
Comment appears to refer to table 26d on page 30. </t>
  </si>
  <si>
    <r>
      <t xml:space="preserve">Accept in principle. Comment appears to refer to 6.12a.1.2. Change "Deviation * </t>
    </r>
    <r>
      <rPr>
        <sz val="10"/>
        <rFont val="Calibri"/>
        <family val="2"/>
      </rPr>
      <t>∆</t>
    </r>
    <r>
      <rPr>
        <sz val="10"/>
        <rFont val="Arial"/>
        <family val="2"/>
      </rPr>
      <t>f" to "Frequency Deviation (∆f)".</t>
    </r>
  </si>
  <si>
    <t>Accept in Principle.
Definitions have been added for "PHY mode" and "SUN."</t>
  </si>
  <si>
    <t xml:space="preserve">Reject.
Since the term NAN is not used anywhere in the draft, no definition was added and the term was not introduced here. The network is commonly referred to as a SUN in the draft. A new definition for SUN was added to Clause 3 as a result of comment 6. </t>
  </si>
  <si>
    <t>Accept in Principle.
Modified text per resolutions to comments 56 and 57.</t>
  </si>
  <si>
    <t>Accept in Principle.
Resolved by resolution to comment 42.</t>
  </si>
  <si>
    <t>Accept in Principle.
The comment appears to refer to line 9. Changed text to say the following: "...manner possible, three distinct device classes are defined..." Also changed line 5 to "Device class components of the _SUN_ WPAN."</t>
  </si>
  <si>
    <t>Accept in Principle.
The first occurrence is resolved by comment 87. Removed all other occurences of the word "draft."</t>
  </si>
  <si>
    <t>Accept in Principle.
Resolution same as comment 105.</t>
  </si>
  <si>
    <t>Accept.
Editors to find appropriate location within clause 6.
Editor's note: This should be Accept in Principle. The text in clause 5 was changed from "shall implement" to "implements." The following sentence was added to 6.1: "A SUN device shall implement at least one of the SUN PHYs."</t>
  </si>
  <si>
    <t>Accept in Principle.
See resolution to comment 108.</t>
  </si>
  <si>
    <t>Accept in Principle.
See resolution to comment 178.</t>
  </si>
  <si>
    <t>Clean up language.  E.g., "… Doppler spread (signal spread in the frequency domain, sometimes caused by reflections of the signal off moving objects)"</t>
  </si>
  <si>
    <t>Accept.
Editor's note on 7/19/10: This should be changed to AP, because the subclause is being deleted per the resolution to CID 244.</t>
  </si>
  <si>
    <t>Accept.
Cristina to write the PICs.
Editor's note on 8/26/10: The PICS will be added to the draft following the September meeting.</t>
  </si>
  <si>
    <t>Accept in Principle.
Will define the BT in clause 6.12a.1 and delete the footnotes.
Editor's note: The footnotes are still part of the tables, but both Tables 1a and 1b have been moved to 6.12a.1. This is the only location for this information within 6.12a.</t>
  </si>
  <si>
    <t>Resolution same as comment 872.
The commenter withdrew this comment on August 31.</t>
  </si>
  <si>
    <t>Accept in Principle.
The OFDM PHY will follow the channel mapping proposed for other PHYs For example Option 3 to 5 will be compatible with the channel mapping proposed in 
MR-FSK PHY and options 1 and 2 will be compatible with the non-frequency hopping channel mapping (ie legacy 802.15.4). Note: the channel separation for the adjacent channel rejection will be defined independently.                       Editor's note on 08/31: The channel numbering for OFDM is resolved by doc. 0605/r2. Bands of operation for OFDM has been added in Table 1.</t>
  </si>
  <si>
    <t>Accept in Principle.
Provide a reference to 6.3.2a.2.                   "Accept in Principle.
Provide a reference to 6.3.2a.2.
Editor's note: the correct subclause is now 6.3a.1.3 as a result of the reorganization of the PPDU format information."
Editor's note: the correct subclause is now 6.3a.1.3 as a result of the reorganization of the PPDU format information.</t>
  </si>
  <si>
    <t>Accept in Principle.
Change "PHY mode description" to "PHY description" in Table 121a and all relvant text.
Editor's note: Table was updated per doc 15-10-0409/r4.</t>
  </si>
  <si>
    <t>Accept in Principle.
Acronym no longer appears in the draft.</t>
  </si>
  <si>
    <t>Accept in Principle.
It is correct that the coex-beacon cannot be transmitted simultaneously with the beacon. The incoming network, upon receiving the coex-beacon from the existing network, will attempt to avoid using the same channel with the latter, and thus avoiding collision.
Editor's note on 8/31/10: No change is required.</t>
  </si>
  <si>
    <t>Accept in Principle.
Change text in Clause 4 to the following: "CBI    coex-beacon (coexistence beacon) interval."</t>
  </si>
  <si>
    <t xml:space="preserve">Accept in Principle.
The front matter, which includes this introduction, is not part of the standard. The introduction may be re-written at any time. For the next draft, the term SUN has been introduced and the three new PHYs have been called out. This text will be re-visited prior to publication. </t>
  </si>
  <si>
    <t>Accept in Principle.
Moved the new subclause after 5.5.5.</t>
  </si>
  <si>
    <t>Accept.
Editor's note: There is no line number given, but the comment probably refers to the fact that there is a list of frequency bands covered by the OFDM PHY in lines 16-27. The list of OFDM frequencies was removed per comment 440. Therefore, no change is needed for this part. The commenter probably also refer to Table 1 as well. The proposed text for MR-O-QPSK for 470 and 950 MHz bands have been added to Table 1.</t>
  </si>
  <si>
    <t>Accept in Principle.
Proposed resolutions in documents 15-10-0417-00-004g (slide 7 includes text)</t>
  </si>
  <si>
    <t>Accept in Principle.
Proposed resolutions in documents 15-10-0417-00-004g (slide 7 includes text).</t>
  </si>
  <si>
    <t>Accept in Principle.
Remove "Index 0" throughout the text. Use the term "CSM" consistently.</t>
  </si>
  <si>
    <t>Accept in Principle.
Replaced "RF" with "logical." Changed the text to the following: "The _logical_ channel to use for all following transmissions and receptions."</t>
  </si>
  <si>
    <t>Accept in Principle.
The exception is for all SUN PHYs. Updated the text in the "range" column to include all SUN PHYs.</t>
  </si>
  <si>
    <r>
      <t xml:space="preserve">Accept in Principle.
Review </t>
    </r>
    <r>
      <rPr>
        <i/>
        <sz val="10"/>
        <rFont val="Arial"/>
        <family val="2"/>
      </rPr>
      <t>phyMaxFrameDuration</t>
    </r>
    <r>
      <rPr>
        <sz val="10"/>
        <rFont val="Arial"/>
        <family val="2"/>
      </rPr>
      <t xml:space="preserve"> for other SUN PHYs.
Editor's note: added references to the appropriate subclauses for MR-O-QPSK and MR-OFDM.</t>
    </r>
  </si>
  <si>
    <t>Accept in Principle.
Added a reference to 6.12b.2.9 where the information is given.</t>
  </si>
  <si>
    <t xml:space="preserve">Accept.
Also make similar changes to other acronym definitions. </t>
  </si>
  <si>
    <t>Accept. 
Editor's note: The comment refers to page 5, not page 13.</t>
  </si>
  <si>
    <t>Accept in Principle. A reference to 6.12c.1.9 is given in sections 6.12c.1.{2,3,4}, and the meaning of the subscript is clearly described in 6.12c.1.9.</t>
  </si>
  <si>
    <t>Accept in Principle.
Editor's note: There is a proposal on the table to remove both 7.5.8a and 7.5.8b.</t>
  </si>
  <si>
    <t>Accept in Principle.
Editor's note: There is a proposal on the table to remove 7.5.8a.</t>
  </si>
  <si>
    <t>Accept.
Editor's note: There is a proposal on the table to remove 7.5.8b.</t>
  </si>
  <si>
    <t>Accept.
Editor's note: Meet with 4e editor in Hawaii.</t>
  </si>
  <si>
    <t>Accept. 
Editor's note: The dashed list was removed by comment 490.  Made the channel page examples (figures 22b-22x) consistent with Figure 22a.</t>
  </si>
  <si>
    <t>Accept in Principle.
Set the 4 octet as the default value for the FCS.
Editor's note: Text was added to 7.2.1.9.</t>
  </si>
  <si>
    <t>Editor's note: Tim will produce the diagram once CID 976, 993 and 994 are resolved.</t>
  </si>
  <si>
    <t>Accept in Principle.
Include the mathematical descriptions from the OFDM worksheet in doc #811 which includes the mathematical relations between the OFDM parameters.
Editor's note on 9/1/10: Text was supplied by Emmanuel and Tim. Note that the standard does not specify the FFT (or DFT) size. Therefore, there will not be a mathematical formula linking the parameters to the DFT size</t>
  </si>
  <si>
    <t>Accept in Principle.
Add the following paragraph to 5.1a, "Three alternative PHYs are provided for SUN devices. The MR-FSK PHY was selected to provide good transmit power efficiency due to the constant envelope of the transmit signal. The MR-O-QPSK PHY shares the characteristics of the current IEEE 802.15.4-2006 O-QPSK PHY, making multi-mode systems more cost effective and easier to design. The MR-OFDM PHY was designed to provide higher data rates in channels that have significant delay spread."</t>
  </si>
  <si>
    <t xml:space="preserve">Accept in Principle.
The names of fields and subfields are capitalized throughout the draft. Since this is neither, change to "channel page." </t>
  </si>
  <si>
    <t>Accept.
Editors will take care of this prior to publication.</t>
  </si>
  <si>
    <t>Accept in Principle.
Resolved as in doc: 10/609r1. Change text "FSK is the only modulation scheme with defined parameters" in line 43 of page 22 to "FSK is the only specified modulation scheme for generic PHY". Also, Generic PHY is only defined for FSK is also mentioned in line 1 of page 15, line 43 of page 22, and line 21-22 of the first page of Annex M.</t>
  </si>
  <si>
    <t>Accept in Principle.
Resolved as in doc:10/538r4
Editor's note: The resolution has not been incorporated into the draft due to unresolved comments 1179, 1181, 1184, etc. Also, part of the resolution conflicts with the resolution detail for comment 1185 documneted in doc. 10/0609r1.</t>
  </si>
  <si>
    <t>Accept.
Editor's note: This should be accept in principle, since no specific resolution is given. PHR section has been re-written.</t>
  </si>
  <si>
    <t>Editor's note: According to the IEEE editorial staff, either format is correct. IEEE 802.15.4-2006 uses “see 6.x.x” most often. Modified most cross-references in the 4g draft for consistency. Some may still need to be changed. Coordinate with 802.15 TE/15.4i editor in Hawaii to decide on a consistent format.</t>
  </si>
  <si>
    <t xml:space="preserve">Accept.
Editor's note: Equations have been re-numbered. According to the 802.15 TE, only equations referenced in the draft require an equation number. Removed most equation numbers from the draft. Some may still need to be removed. Coordinate with TE and 15.4i editor in Hawaii to decide on a consistent approach.
</t>
  </si>
  <si>
    <t>Accept in Principle.
Resolved as in CID 1578.
Editor's note: CID 1578 was resolved on 5/20/10. Change from "wp" tp "AP" on 9/7/10.</t>
  </si>
  <si>
    <r>
      <t xml:space="preserve">Accept in Principle.
Editor's note on 8/25/10: </t>
    </r>
    <r>
      <rPr>
        <i/>
        <sz val="10"/>
        <rFont val="Arial"/>
        <family val="2"/>
      </rPr>
      <t>aMROQPSKSFDLength</t>
    </r>
    <r>
      <rPr>
        <sz val="10"/>
        <rFont val="Arial"/>
        <family val="2"/>
      </rPr>
      <t xml:space="preserve"> and </t>
    </r>
    <r>
      <rPr>
        <i/>
        <sz val="10"/>
        <rFont val="Arial"/>
        <family val="2"/>
      </rPr>
      <t>aMROQPSKPHRLength</t>
    </r>
    <r>
      <rPr>
        <sz val="10"/>
        <rFont val="Arial"/>
        <family val="2"/>
      </rPr>
      <t xml:space="preserve"> are being proposed. This will be reviewed among other changes.</t>
    </r>
  </si>
  <si>
    <t>Accept.
Editor's note: The list was removed per the resolution to comment 440.</t>
  </si>
  <si>
    <t>Accept in Principle.
Resolved by comment 490.</t>
  </si>
  <si>
    <t>Accept.
Editor's note: the commenter refers to tables 3a and 3b (not figures)</t>
  </si>
  <si>
    <t>Accept in Principle. Pratly resolved by doc. 10/0605r2, MR-FSK and MR-OFDM have the same channel numbering scheme. MR-O-QPSK has different channel scheme due to the fact that wider BW is needed.</t>
  </si>
  <si>
    <t>Accept in Principle.
The correct number is 38. No change is necessary.</t>
  </si>
  <si>
    <t>Accept in Principle.
Resolved by comment 1085.
Editor's note: Also resolved in part by comment 1084.</t>
  </si>
  <si>
    <t>Accept.
Editor's note: removed the entire row from the table.</t>
  </si>
  <si>
    <t>Accept.
Editor's note: This should be Accept in Principle, since no specific suggestion is given. The following definitions have been added to Clause 3: PHY mode, SUN, SUN device, and TV Whitespace.</t>
  </si>
  <si>
    <t>Accept
Editor's note: This should be Accept in Principle, since no specific suggestion is given. The following definitions have been added to Clause 3: PHY mode, SUN, SUN device, and TV Whitespace.</t>
  </si>
  <si>
    <t>Accept in Principle.
Resolution same as comment 502 (resolved as in doc. 15-10-538-04).</t>
  </si>
  <si>
    <t>Accept in Principle. 
Resolved as in doc 15-10-0488-01.</t>
  </si>
  <si>
    <t>Accept in Principle.
Resolution same as comment 1145 (Resolved as in doc. 15-10-0609-01).</t>
  </si>
  <si>
    <t>Accept in Principle.
Resolution same as comment 1786 (Resolved as in doc. 15-10-0609-01).</t>
  </si>
  <si>
    <t>Reject.
The task group discussed this and determined that modes and data rates should remain as is.</t>
  </si>
  <si>
    <t>Accept in Principle.
CSM has been defined for each frequency band in Table 6a. Specification to facilitate frequency hopping in the CSM is given in 10/671r0.</t>
  </si>
  <si>
    <t>Accept in Principle.
Resolved as in CID 103.</t>
  </si>
  <si>
    <t>Accept in Principle.
Information to facilitate frequency hopping in the CSM is given in 10/671r0.</t>
  </si>
  <si>
    <t xml:space="preserve">Accept in Principle.
All coordinators are required to support the CSM (i.e. mandatory FSK mode). On top of that, all devices should support the CSM for a more harmonized environment. No change required.
</t>
  </si>
  <si>
    <t>Accept in Principle.
The TG4g CA document is given in 10/668r0.</t>
  </si>
  <si>
    <t>Reject.
Scheduling algorithm to minimize coex-beacon transmission is implementation-dependent and out-of-scope.</t>
  </si>
  <si>
    <t>Accept in Principle.
CSM is used for transmitting the coex-beacon frame. No change required.</t>
  </si>
  <si>
    <t>Accept in Principle.
Resolution in doc: 10/628r4</t>
  </si>
  <si>
    <t>Reject.
Resolution in doc: 10/628r4</t>
  </si>
  <si>
    <t>Accept in Principle.
Per doc 15-10-0331-07 change “GFSK” to be “Filtered FSK” throughout the document. Change “(G)FSK” to be “Filtered FSK” throughout the document, with the exceptions listed in 15-10-0331-07.</t>
  </si>
  <si>
    <t>Accept in Principle.
Per doc 15-10-0331-07 BT is now defined as 0.5 for GFSK and modulation, FSK or GFSK, is selected by the modulation type parameter.</t>
  </si>
  <si>
    <t>Accept in Principle.
Per doc 15-10-0331-07 GFSK is defined in 802.15.4d, and so is a part of the base standard.</t>
  </si>
  <si>
    <t>Accept in Principle.
Resolution in doc 15-10-0331-07.</t>
  </si>
  <si>
    <t>Reject.
Per doc 727/r0.</t>
  </si>
  <si>
    <t>Accept in Principle.
Made sure the acronym clause contains only those acronyms appearing at least once in the draft. Removed acronyms appearing in 15.4-2006, 15.4a-2007, 15.4c-2009 and 15.4d-2009 (removed AGC, FEC).</t>
  </si>
  <si>
    <t>Accept in Principle.
The text using this term was deleted per the resolution to comment 1578. Removed EGTS-DCH from Clause 4.</t>
  </si>
  <si>
    <t>Accept in Principle.
Resolution as in doc 401/r1</t>
  </si>
  <si>
    <t>Accept in Principle.
Resolved as in doc 15-10-0738-01</t>
  </si>
  <si>
    <t>Reject.
Per doc 15-10-0738-01</t>
  </si>
  <si>
    <t>Accept in Principle.
Resolved as in doc: 10/404r6</t>
  </si>
  <si>
    <t>Accept in Principle.
Delete 7.5.8a and b, and 7.3.9a.</t>
  </si>
  <si>
    <t>Accept in Principle.
Resolved by the RED text in pre D2.</t>
  </si>
  <si>
    <t>Accept in Principle.
Resolved as in doc: 15-10-xxxx-00-004g-ofdm-comment-resolutions.pptx</t>
  </si>
  <si>
    <t>Reject.
Per doc: 15-10-xxxx-00-004g-ofdm-comment-resolutions.pptx</t>
  </si>
  <si>
    <t>0</t>
  </si>
  <si>
    <t/>
  </si>
  <si>
    <t>Closed</t>
  </si>
  <si>
    <t>2</t>
  </si>
  <si>
    <t>Same as comment 7.
Editor's note: This should be Accept in Principle, since no specific suggestion is given. The following definitions have been added to Clause 3: PHY mode, SUN, SUN device, and TV Whitespace.</t>
  </si>
  <si>
    <t>7/12/10</t>
  </si>
  <si>
    <t>Resolution same as comment 27.</t>
  </si>
  <si>
    <t xml:space="preserve">A list of symbols is not typical for 802 standards, and there is no such list in 802.15. The editors feel it is not needed.
No change is necessary.
</t>
  </si>
  <si>
    <t>Resolution same as comment 23.</t>
  </si>
  <si>
    <t>Revisit this comment after resolving clause 6 comments.
Editor's note on 8/31/10: Clause 5 general description has been updated to better match clause 6.</t>
  </si>
  <si>
    <t>The first bullet item is re-written per the resolution to comment 42. As a result of this change, the second bullet item is deleted.</t>
  </si>
  <si>
    <t>Resolved by comment 42.</t>
  </si>
  <si>
    <t>Replace with a reference to 6.1.1.</t>
  </si>
  <si>
    <t>Resolved as comment 54.
Editor's note on 7/19/10: After this comment was resolved, the group agreed to not use the terms "15.4g" or "amendment" in this document. This should be Accept in Principle.</t>
  </si>
  <si>
    <t>Change text as follows: "In addition, five new alternative PHYs are specified…" 
Editor's note: Added the following sentence to 6.1: "A SUN device shall implement at least one of the SUN PHYs."</t>
  </si>
  <si>
    <t xml:space="preserve">Resolved as comment 61. </t>
  </si>
  <si>
    <t>See resolution for comment 61.
Editor's note on 6/7/10: Change subclause heading to read as follows: "Device class components of the _SUN_ WPAN."</t>
  </si>
  <si>
    <t>Delete "this draft standard." Change text as follows: "three unique device classes are defined to provide"
Editor's note on 6/7/10: See also resolutions to comments 86 and 87.</t>
  </si>
  <si>
    <t>Rearrange sentence as suggested and take into account comment 86.</t>
  </si>
  <si>
    <t>See resolution for comment 61.</t>
  </si>
  <si>
    <t>Change to "Multi-PHY mode (MPM) management of the _SUN_ WPAN."</t>
  </si>
  <si>
    <t>In order to make the eventual roll-up of the various amendments easier, change text to read as follows: "A _SUN_ device."</t>
  </si>
  <si>
    <t>Change to say: "with different PHYs before _these coordinators start their_ respective networks." See also the resolutions to comments 108 and 125.</t>
  </si>
  <si>
    <t>Resolved by comment 128.</t>
  </si>
  <si>
    <t xml:space="preserve">Commenter is correct. However, this text is being removed. See resolution to comment 160. </t>
  </si>
  <si>
    <t>Resolved as comment 160.</t>
  </si>
  <si>
    <t>Resolved by comment 160</t>
  </si>
  <si>
    <t>Accept in Principle
Resolved by comment 160</t>
  </si>
  <si>
    <t>Accept
Definition is - A label indicating a part of the spectrum, which is available for a radio communication application (service, system) at a given time in a given geographical area on a non-interfering / non-protected basis with regard to other services with a higher priority on a national basis.
Editor's note on 6/7/10: This line of text has been removed per the resolution to comment 171. However, added the definition to Clause 3.</t>
  </si>
  <si>
    <t>Accept in Principle
Resolve as comment 167</t>
  </si>
  <si>
    <t>Note that the dashed list is being deleted per the resolution to comment 160. Delete the line.</t>
  </si>
  <si>
    <t>Resolution same as comment 171.</t>
  </si>
  <si>
    <t>Accept in Principle. Commenter is correct. However, subclause was deleted per the resolution to comments 177 and 178.</t>
  </si>
  <si>
    <t>Accept.
-editors coordinate with TG4e editors
resolution as comment 190</t>
  </si>
  <si>
    <t>Resolved by comment 190.</t>
  </si>
  <si>
    <t>Resolved by comment 190</t>
  </si>
  <si>
    <t>Reject.
The intention of the MPM is to convert the multi-PHY SUN devices to become well-behaved and understanding devices. Interference avoidance among non-SUN networks is out-of-scope of the MPM specification. There will be other subclauses in the standard to respond to the SUN vs. non-SUN interference issues.</t>
  </si>
  <si>
    <t>Delete line of text.</t>
  </si>
  <si>
    <t>Resolved per comment 266.</t>
  </si>
  <si>
    <t xml:space="preserve"> Resolved per comment 271.</t>
  </si>
  <si>
    <t>Change to MR-OFDM as decided in the resolution to comment 27.</t>
  </si>
  <si>
    <t xml:space="preserve">Move cross-references to be next to the respective PHY names. </t>
  </si>
  <si>
    <t>Sort table additions such that the rows are shown in order of increasing frequency.</t>
  </si>
  <si>
    <t xml:space="preserve">Add footnote next to the table title stating the following: “Data rates shown are over-the-air data rates.” </t>
  </si>
  <si>
    <t>Same as resolution to comment 283.</t>
  </si>
  <si>
    <t>Resolved by comment 277.</t>
  </si>
  <si>
    <t>Change modulation to 4-GFSK for the 200kbps data rates (lines 45 and 49).</t>
  </si>
  <si>
    <t>Remove from 5.4.1.</t>
  </si>
  <si>
    <t>The paragraph and tables 1a and 1b will be moved to 6.12a.1 according to the resolution of comment 338.</t>
  </si>
  <si>
    <t>Resolved as indicated in comment 388.</t>
  </si>
  <si>
    <t>Resolution is the same as comment 377.</t>
  </si>
  <si>
    <t>Same as comment 409. Added the resolution accept date once this was discovered.</t>
  </si>
  <si>
    <t>Resolved by comment 440.</t>
  </si>
  <si>
    <t>Delete the subclause title as proposed by the commenter. Check for other instances of empty subclauses. 
All subclauses added by this amendment will be re-numbered properly (see also comment 1810).</t>
  </si>
  <si>
    <t>Resolved by comment 453.</t>
  </si>
  <si>
    <t>See comment 456.</t>
  </si>
  <si>
    <t>Editors to make appropriate changes.</t>
  </si>
  <si>
    <t>Same as comment 465. Added the resolution accept date once this was discovered.</t>
  </si>
  <si>
    <t>Resolved by comment 477.</t>
  </si>
  <si>
    <t>Reject. Channel page 7 is also used to define optional data rates.</t>
  </si>
  <si>
    <t>Comment refers to page 24, line 16. Accept.</t>
  </si>
  <si>
    <t>Resolved by comment 490.</t>
  </si>
  <si>
    <t>Remove the word "draft."</t>
  </si>
  <si>
    <t>Change to the "standard-defined SUN PHY modes."</t>
  </si>
  <si>
    <t>Accept in principle. 
Figure updated per doc 15-10-0538-04.</t>
  </si>
  <si>
    <t xml:space="preserve">Accept in principle. Delete the text on line 30, 40, and 51 (Generic PHY Channel Descriptor:, Generic PHY Modulation Scheme and Modulation Scheme Specific Parameters:, Generic PHY Data Rate:). Modify the remaining text to better tie it into Figure 22m. </t>
  </si>
  <si>
    <t>Accept in Principle. Partly resolved by comment 604. Partly resolved by comment 606.</t>
  </si>
  <si>
    <t>Accept in Principle. Resolution same as comment 606.</t>
  </si>
  <si>
    <t>Resolution the same as for comment 642.</t>
  </si>
  <si>
    <t>Resolution same as for comment 646.</t>
  </si>
  <si>
    <t>Accept. Editor's note: This should be "Accept in principle".  5 MHz has been allocated as the higher guard for 2.4GHz frequency band.</t>
  </si>
  <si>
    <t>Accept in Principle. The commenter is correct. However, completion of a new revision of 802.15.4-2006 is expected before the publication of 802.15.4g, and this will affect the numbering scheme. Also, there are other amendments in progress at this time, and the order of publication of the amendments will affect the numbering scheme. Therefore, the numbering scheme issue will be address at a later date (prior to publication). No change to the draft is required at this
time.</t>
  </si>
  <si>
    <t>Resolution same as comment 668.</t>
  </si>
  <si>
    <t>Resolution same as for comment 484.</t>
  </si>
  <si>
    <t>Strikethrough the text "throughout this standard." "Draft" was an added word and should have been underlined. As it is no longer needed, delete it.</t>
  </si>
  <si>
    <t>Resolution the same as for comment 484.</t>
  </si>
  <si>
    <t>Change description for page 7 to "Specify the standard-defined SUN PHY modes" and page 8  "Specify SUN PHY modes defined using the Generic PHY mechanism" and provide xref.</t>
  </si>
  <si>
    <t xml:space="preserve">Reject. Text is fine as it is.
</t>
  </si>
  <si>
    <t>Resolved in comment 711.</t>
  </si>
  <si>
    <t>Resolved by comment 751.</t>
  </si>
  <si>
    <t>The same resolution as comment 796.
Note from Monique: should be AP</t>
  </si>
  <si>
    <t>Reject. Figure 26a follows the convention of 802.15.4-2006</t>
  </si>
  <si>
    <t>Resolution same as comment 811.</t>
  </si>
  <si>
    <t>The same resolution as comment 820.</t>
  </si>
  <si>
    <t>Same resolution as 841.</t>
  </si>
  <si>
    <t>Same as comment 880</t>
  </si>
  <si>
    <t xml:space="preserve">Same as comment 885.
Note from Monique: Should be AP, since no specific resolution is given. </t>
  </si>
  <si>
    <t xml:space="preserve">Same as comment 895.
Editor's note: Should be AP, since no specific resolution is given. </t>
  </si>
  <si>
    <t xml:space="preserve">Same as comment 895.
Editor's note: Should be AP, since the resolution given differs from that of comment 895. </t>
  </si>
  <si>
    <t xml:space="preserve">Same as comment 895.
Note from Monique: Should "See resolution to comment 895." </t>
  </si>
  <si>
    <t>Resolution same as comment 894.</t>
  </si>
  <si>
    <t>Resolution same as comment 880.</t>
  </si>
  <si>
    <t>Resolution same as comment 927.</t>
  </si>
  <si>
    <t>M and N are meant to be variables. Replaced both "M" and "N" with the word "variable."</t>
  </si>
  <si>
    <t>Resolution same as comment 1012.</t>
  </si>
  <si>
    <t xml:space="preserve">Accept in principle.Change the text "The Header Check Sequence (HCS) field (H7–H0) is an 8-bit CRC taken over the data fields only." to "The Header Check Sequence (HCS) field (H7–H0) is an 8-bit CRC taken over the PHY header fields." </t>
  </si>
  <si>
    <t>Resolution same as comment 1071.</t>
  </si>
  <si>
    <t>Resolution same as comment 1072.</t>
  </si>
  <si>
    <t>Resolution the same as 1077.</t>
  </si>
  <si>
    <t>Resolution the same as 1142.</t>
  </si>
  <si>
    <t>Resolution is the same as comment 1142.</t>
  </si>
  <si>
    <t>Resolution the same as comment 1142.</t>
  </si>
  <si>
    <t>Resolution the same as comment 1144.</t>
  </si>
  <si>
    <t xml:space="preserve">Accept in principle. Delete line 38-44 on page 52. Add: where
REn  is the PSDU bit at the output of the FSK or GFSK demodulator
Rn  is the PSDU bit after de-whitening after line 12 of page 52. </t>
  </si>
  <si>
    <t>Accept in principle. Since Figure 65i and 65j duplicate the contents in 6.3a, we delete the text in line 29-31 of Page 54 and Figure 65i and 65j.</t>
  </si>
  <si>
    <t>7</t>
  </si>
  <si>
    <t>Accept in Principle.
The timing information required for the incoming network to achieve synchronization is already given in the coex-beacon. These timing information are the Final CAP Slot subfield that specifies the boundary of the CAP, the BO and SO that specifies the inactive portion, the CBO that specifies the location of the coex-beacon to avoid collision. The specific algorithm to utilize these timing information and perform synchronization is not within the scope of this standard. The timing information to facilitate frequency hopping is given in 10/671r0.</t>
  </si>
  <si>
    <t>15-10-0283-23-004g-LB51-comments.xls</t>
  </si>
  <si>
    <t>September 2010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</si>
</sst>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d/yy;@"/>
    <numFmt numFmtId="166" formatCode="dd\-mmm"/>
    <numFmt numFmtId="167" formatCode="mm/dd/yy"/>
    <numFmt numFmtId="168" formatCode="dd/mm/yyyy"/>
    <numFmt numFmtId="169" formatCode="0.000000000000000000000000000000"/>
    <numFmt numFmtId="170" formatCode="&quot;Yes&quot;;&quot;Yes&quot;;&quot;No&quot;"/>
    <numFmt numFmtId="171" formatCode="&quot;True&quot;;&quot;True&quot;;&quot;False&quot;"/>
    <numFmt numFmtId="172" formatCode="&quot;On&quot;;&quot;On&quot;;&quot;Off&quot;"/>
    <numFmt numFmtId="173" formatCode="[$€-2]\ #,##0.00_);[Red]\([$€-2]\ #,##0.00\)"/>
  </numFmts>
  <fonts count="6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u val="single"/>
      <sz val="12.5"/>
      <color indexed="39"/>
      <name val="Arial"/>
      <family val="2"/>
    </font>
    <font>
      <b/>
      <sz val="8"/>
      <color indexed="8"/>
      <name val="Tahoma"/>
      <family val="2"/>
    </font>
    <font>
      <sz val="10"/>
      <color indexed="10"/>
      <name val="Arial"/>
      <family val="2"/>
    </font>
    <font>
      <sz val="10"/>
      <color indexed="8"/>
      <name val="Arial"/>
      <family val="2"/>
    </font>
    <font>
      <i/>
      <sz val="10"/>
      <name val="Arial"/>
      <family val="2"/>
    </font>
    <font>
      <sz val="8"/>
      <color indexed="8"/>
      <name val="Tahoma"/>
      <family val="2"/>
    </font>
    <font>
      <i/>
      <sz val="10"/>
      <color indexed="8"/>
      <name val="Arial"/>
      <family val="2"/>
    </font>
    <font>
      <sz val="11"/>
      <color indexed="28"/>
      <name val="Calibri"/>
      <family val="2"/>
    </font>
    <font>
      <vertAlign val="superscript"/>
      <sz val="10"/>
      <name val="Arial"/>
      <family val="2"/>
    </font>
    <font>
      <vertAlign val="subscript"/>
      <sz val="10"/>
      <name val="Arial"/>
      <family val="2"/>
    </font>
    <font>
      <b/>
      <sz val="12"/>
      <name val="Arial"/>
      <family val="2"/>
    </font>
    <font>
      <sz val="12"/>
      <name val="Arial"/>
      <family val="2"/>
    </font>
    <font>
      <u val="single"/>
      <sz val="10"/>
      <name val="Arial"/>
      <family val="2"/>
    </font>
    <font>
      <sz val="10"/>
      <name val="Calibri"/>
      <family val="2"/>
    </font>
    <font>
      <sz val="8"/>
      <name val="Tahoma"/>
      <family val="2"/>
    </font>
    <font>
      <b/>
      <sz val="8"/>
      <name val="Tahoma"/>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
      <patternFill patternType="solid">
        <fgColor rgb="FF92D050"/>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4" fillId="2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1" borderId="1" applyNumberFormat="0" applyAlignment="0" applyProtection="0"/>
    <xf numFmtId="0" fontId="54" fillId="0" borderId="6" applyNumberFormat="0" applyFill="0" applyAlignment="0" applyProtection="0"/>
    <xf numFmtId="0" fontId="55" fillId="32" borderId="0" applyNumberFormat="0" applyBorder="0" applyAlignment="0" applyProtection="0"/>
    <xf numFmtId="0" fontId="0" fillId="0" borderId="0">
      <alignment/>
      <protection/>
    </xf>
    <xf numFmtId="0" fontId="0" fillId="33" borderId="7" applyNumberFormat="0" applyFont="0" applyAlignment="0" applyProtection="0"/>
    <xf numFmtId="0" fontId="56" fillId="27" borderId="8" applyNumberFormat="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5">
    <xf numFmtId="0" fontId="0" fillId="0" borderId="0" xfId="0" applyAlignment="1">
      <alignment/>
    </xf>
    <xf numFmtId="0" fontId="0" fillId="0" borderId="0" xfId="58">
      <alignment/>
      <protection/>
    </xf>
    <xf numFmtId="49" fontId="1" fillId="0" borderId="0" xfId="58" applyNumberFormat="1" applyFont="1" applyAlignment="1">
      <alignment horizontal="left"/>
      <protection/>
    </xf>
    <xf numFmtId="0" fontId="2" fillId="0" borderId="0" xfId="58" applyFont="1">
      <alignment/>
      <protection/>
    </xf>
    <xf numFmtId="0" fontId="1" fillId="0" borderId="0" xfId="0" applyFont="1" applyAlignment="1">
      <alignment/>
    </xf>
    <xf numFmtId="0" fontId="3" fillId="0" borderId="0" xfId="58" applyFont="1" applyAlignment="1">
      <alignment horizontal="center"/>
      <protection/>
    </xf>
    <xf numFmtId="0" fontId="4" fillId="0" borderId="10" xfId="58" applyFont="1" applyBorder="1" applyAlignment="1">
      <alignment vertical="top" wrapText="1"/>
      <protection/>
    </xf>
    <xf numFmtId="0" fontId="4" fillId="0" borderId="11" xfId="58" applyFont="1" applyBorder="1" applyAlignment="1">
      <alignment vertical="top" wrapText="1"/>
      <protection/>
    </xf>
    <xf numFmtId="0" fontId="4" fillId="0" borderId="0" xfId="58" applyFont="1" applyAlignment="1">
      <alignment vertical="top" wrapText="1"/>
      <protection/>
    </xf>
    <xf numFmtId="0" fontId="4" fillId="0" borderId="12" xfId="58" applyFont="1" applyBorder="1" applyAlignment="1">
      <alignment vertical="top" wrapText="1"/>
      <protection/>
    </xf>
    <xf numFmtId="0" fontId="0" fillId="0" borderId="12" xfId="58" applyBorder="1" applyAlignment="1">
      <alignment vertical="top" wrapText="1"/>
      <protection/>
    </xf>
    <xf numFmtId="0" fontId="4" fillId="0" borderId="0" xfId="0" applyFont="1" applyAlignment="1">
      <alignment/>
    </xf>
    <xf numFmtId="0" fontId="4" fillId="0" borderId="0" xfId="58" applyFont="1" applyAlignment="1">
      <alignment horizontal="left"/>
      <protection/>
    </xf>
    <xf numFmtId="0" fontId="0" fillId="0" borderId="0" xfId="58" applyAlignment="1">
      <alignment wrapText="1"/>
      <protection/>
    </xf>
    <xf numFmtId="0" fontId="0" fillId="0" borderId="0" xfId="0" applyFont="1" applyFill="1" applyBorder="1" applyAlignment="1">
      <alignment horizontal="left" vertical="top"/>
    </xf>
    <xf numFmtId="49" fontId="0" fillId="0" borderId="0" xfId="0" applyNumberFormat="1"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46" applyNumberFormat="1" applyFont="1" applyFill="1" applyBorder="1" applyAlignment="1" applyProtection="1">
      <alignment horizontal="center" vertical="top"/>
      <protection/>
    </xf>
    <xf numFmtId="0" fontId="0" fillId="0" borderId="0" xfId="46" applyNumberFormat="1" applyFont="1" applyFill="1" applyBorder="1" applyAlignment="1" applyProtection="1">
      <alignment vertical="top" wrapText="1"/>
      <protection/>
    </xf>
    <xf numFmtId="0" fontId="0" fillId="0" borderId="0" xfId="0" applyFont="1" applyFill="1" applyBorder="1" applyAlignment="1">
      <alignment horizontal="center" vertical="top" wrapText="1"/>
    </xf>
    <xf numFmtId="165" fontId="0" fillId="0" borderId="0" xfId="0" applyNumberFormat="1" applyFont="1" applyFill="1" applyBorder="1" applyAlignment="1">
      <alignment horizontal="center" vertical="top" wrapText="1"/>
    </xf>
    <xf numFmtId="0" fontId="0" fillId="0" borderId="0" xfId="0" applyFont="1" applyFill="1" applyBorder="1" applyAlignment="1">
      <alignment vertical="top"/>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center" vertical="top" wrapText="1"/>
    </xf>
    <xf numFmtId="0" fontId="0" fillId="0" borderId="0" xfId="0" applyNumberFormat="1" applyFont="1" applyFill="1" applyBorder="1" applyAlignment="1">
      <alignment vertical="top" wrapText="1"/>
    </xf>
    <xf numFmtId="0" fontId="17" fillId="0" borderId="0" xfId="0" applyFont="1" applyAlignment="1">
      <alignment/>
    </xf>
    <xf numFmtId="0" fontId="18" fillId="0" borderId="0" xfId="0" applyNumberFormat="1" applyFont="1" applyAlignment="1">
      <alignment/>
    </xf>
    <xf numFmtId="0" fontId="18" fillId="0" borderId="0" xfId="0" applyFont="1" applyAlignment="1">
      <alignment/>
    </xf>
    <xf numFmtId="0" fontId="11" fillId="0" borderId="0" xfId="0" applyFont="1" applyAlignment="1">
      <alignment/>
    </xf>
    <xf numFmtId="0" fontId="0" fillId="34" borderId="0" xfId="0" applyNumberFormat="1" applyFont="1" applyFill="1" applyAlignment="1">
      <alignment/>
    </xf>
    <xf numFmtId="0" fontId="0" fillId="0" borderId="0" xfId="0" applyFont="1" applyAlignment="1">
      <alignment/>
    </xf>
    <xf numFmtId="0" fontId="0" fillId="0" borderId="0" xfId="0" applyNumberFormat="1" applyFont="1" applyAlignment="1">
      <alignment/>
    </xf>
    <xf numFmtId="0" fontId="0" fillId="35" borderId="0" xfId="0" applyNumberFormat="1" applyFont="1" applyFill="1" applyAlignment="1">
      <alignment/>
    </xf>
    <xf numFmtId="9" fontId="0" fillId="0" borderId="0" xfId="0" applyNumberFormat="1" applyFont="1" applyAlignment="1">
      <alignment/>
    </xf>
    <xf numFmtId="0" fontId="0" fillId="0" borderId="0" xfId="0" applyFont="1" applyAlignment="1">
      <alignment horizontal="left"/>
    </xf>
    <xf numFmtId="0" fontId="0" fillId="0" borderId="0" xfId="0" applyAlignment="1">
      <alignment horizontal="center"/>
    </xf>
    <xf numFmtId="0" fontId="0" fillId="0" borderId="0" xfId="0" applyFont="1" applyFill="1" applyAlignment="1">
      <alignment/>
    </xf>
    <xf numFmtId="0" fontId="0" fillId="0" borderId="0" xfId="0" applyNumberFormat="1" applyAlignment="1">
      <alignment/>
    </xf>
    <xf numFmtId="0" fontId="0" fillId="0" borderId="0" xfId="0" applyFont="1" applyAlignment="1">
      <alignment horizontal="center"/>
    </xf>
    <xf numFmtId="9" fontId="0" fillId="0" borderId="0" xfId="0" applyNumberFormat="1" applyAlignment="1">
      <alignment/>
    </xf>
    <xf numFmtId="10" fontId="0" fillId="0" borderId="0" xfId="0" applyNumberFormat="1" applyAlignment="1">
      <alignment/>
    </xf>
    <xf numFmtId="0" fontId="6" fillId="0" borderId="0" xfId="0" applyFont="1" applyAlignment="1">
      <alignment/>
    </xf>
    <xf numFmtId="0" fontId="6" fillId="0" borderId="0" xfId="0" applyFont="1" applyAlignment="1">
      <alignment horizontal="left"/>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Alignment="1">
      <alignment horizontal="left"/>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65" fontId="6" fillId="0" borderId="0" xfId="0" applyNumberFormat="1" applyFont="1" applyFill="1" applyBorder="1" applyAlignment="1">
      <alignment horizontal="center" vertical="center" wrapText="1"/>
    </xf>
    <xf numFmtId="0" fontId="0" fillId="0" borderId="0" xfId="0" applyFill="1" applyBorder="1" applyAlignment="1">
      <alignment horizontal="left" vertical="top" wrapText="1"/>
    </xf>
    <xf numFmtId="0" fontId="0" fillId="0" borderId="0" xfId="0" applyFill="1" applyBorder="1" applyAlignment="1">
      <alignment horizontal="center" vertical="top" wrapText="1"/>
    </xf>
    <xf numFmtId="165" fontId="0" fillId="0" borderId="0" xfId="0" applyNumberFormat="1" applyFont="1" applyFill="1" applyBorder="1" applyAlignment="1">
      <alignment horizontal="center" vertical="top"/>
    </xf>
    <xf numFmtId="17" fontId="0" fillId="0" borderId="0" xfId="0" applyNumberFormat="1" applyFont="1" applyFill="1" applyBorder="1" applyAlignment="1">
      <alignment horizontal="center" vertical="top"/>
    </xf>
    <xf numFmtId="166"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wrapText="1"/>
    </xf>
    <xf numFmtId="0" fontId="9" fillId="0" borderId="0" xfId="0"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0" fontId="0" fillId="0" borderId="0" xfId="0" applyFill="1" applyAlignment="1">
      <alignment/>
    </xf>
    <xf numFmtId="0" fontId="0" fillId="0" borderId="0" xfId="0" applyFill="1" applyBorder="1" applyAlignment="1">
      <alignment horizontal="center" vertical="top"/>
    </xf>
    <xf numFmtId="0" fontId="0" fillId="0" borderId="0" xfId="0" applyFont="1" applyAlignment="1">
      <alignment horizontal="left" vertical="center"/>
    </xf>
    <xf numFmtId="0" fontId="0" fillId="0" borderId="0" xfId="0" applyAlignment="1">
      <alignment horizontal="center" vertical="center"/>
    </xf>
    <xf numFmtId="0" fontId="0" fillId="0" borderId="0" xfId="0" applyFont="1" applyAlignment="1">
      <alignment horizontal="center" vertical="center"/>
    </xf>
    <xf numFmtId="0" fontId="18" fillId="0" borderId="0" xfId="0" applyFont="1" applyAlignment="1">
      <alignment horizontal="left" vertical="center"/>
    </xf>
    <xf numFmtId="9" fontId="0" fillId="0" borderId="0" xfId="0" applyNumberFormat="1" applyAlignment="1">
      <alignment horizontal="center"/>
    </xf>
    <xf numFmtId="0" fontId="0" fillId="36" borderId="0" xfId="0" applyFont="1" applyFill="1" applyBorder="1" applyAlignment="1">
      <alignment vertical="top" wrapText="1" shrinkToFit="1"/>
    </xf>
    <xf numFmtId="0" fontId="0" fillId="36" borderId="0" xfId="46" applyNumberFormat="1" applyFont="1" applyFill="1" applyBorder="1" applyAlignment="1" applyProtection="1">
      <alignment horizontal="center" vertical="top"/>
      <protection/>
    </xf>
    <xf numFmtId="0" fontId="0" fillId="36" borderId="0" xfId="46" applyNumberFormat="1" applyFont="1" applyFill="1" applyBorder="1" applyAlignment="1" applyProtection="1">
      <alignment vertical="top" wrapText="1"/>
      <protection/>
    </xf>
    <xf numFmtId="0" fontId="9" fillId="36" borderId="0" xfId="0" applyFont="1" applyFill="1" applyBorder="1" applyAlignment="1">
      <alignment horizontal="center" vertical="top" wrapText="1"/>
    </xf>
    <xf numFmtId="0" fontId="0" fillId="36" borderId="0" xfId="0" applyNumberFormat="1" applyFont="1" applyFill="1" applyBorder="1" applyAlignment="1">
      <alignment vertical="top" wrapText="1"/>
    </xf>
    <xf numFmtId="167" fontId="0" fillId="36" borderId="0" xfId="0" applyNumberFormat="1" applyFont="1" applyFill="1" applyBorder="1" applyAlignment="1">
      <alignment horizontal="center" vertical="top"/>
    </xf>
    <xf numFmtId="0" fontId="6" fillId="36" borderId="0" xfId="0" applyFont="1" applyFill="1" applyBorder="1" applyAlignment="1">
      <alignment horizontal="center" vertical="top"/>
    </xf>
    <xf numFmtId="0" fontId="10" fillId="36" borderId="0" xfId="0" applyFont="1" applyFill="1" applyBorder="1" applyAlignment="1">
      <alignment horizontal="left" vertical="top"/>
    </xf>
    <xf numFmtId="0" fontId="10" fillId="36" borderId="0" xfId="0" applyFont="1" applyFill="1" applyBorder="1" applyAlignment="1">
      <alignment horizontal="center" vertical="top"/>
    </xf>
    <xf numFmtId="0" fontId="10" fillId="36" borderId="0" xfId="0" applyFont="1" applyFill="1" applyBorder="1" applyAlignment="1">
      <alignment vertical="top" wrapText="1"/>
    </xf>
    <xf numFmtId="0" fontId="0" fillId="37" borderId="0" xfId="0" applyFont="1" applyFill="1" applyBorder="1" applyAlignment="1">
      <alignment horizontal="center" vertical="top" wrapText="1"/>
    </xf>
    <xf numFmtId="0" fontId="0" fillId="37" borderId="0" xfId="0" applyFont="1" applyFill="1" applyBorder="1" applyAlignment="1">
      <alignment horizontal="left" vertical="top"/>
    </xf>
    <xf numFmtId="0" fontId="0" fillId="37" borderId="0" xfId="0" applyFont="1" applyFill="1" applyBorder="1" applyAlignment="1">
      <alignment horizontal="center" vertical="top"/>
    </xf>
    <xf numFmtId="0" fontId="0" fillId="37" borderId="0" xfId="0" applyFont="1" applyFill="1" applyBorder="1" applyAlignment="1">
      <alignment vertical="top" wrapText="1"/>
    </xf>
    <xf numFmtId="0" fontId="0" fillId="37" borderId="0" xfId="0" applyFill="1" applyBorder="1" applyAlignment="1">
      <alignment horizontal="left" vertical="top" wrapText="1"/>
    </xf>
    <xf numFmtId="165" fontId="0" fillId="37" borderId="0" xfId="0" applyNumberFormat="1" applyFont="1" applyFill="1" applyBorder="1" applyAlignment="1">
      <alignment horizontal="center" vertical="top" wrapText="1"/>
    </xf>
    <xf numFmtId="0" fontId="0" fillId="37" borderId="0" xfId="0" applyFont="1" applyFill="1" applyBorder="1" applyAlignment="1">
      <alignment horizontal="left" vertical="top" wrapText="1"/>
    </xf>
    <xf numFmtId="49" fontId="0" fillId="37" borderId="0" xfId="0" applyNumberFormat="1" applyFont="1" applyFill="1" applyBorder="1" applyAlignment="1">
      <alignment horizontal="center" vertical="top" wrapText="1"/>
    </xf>
    <xf numFmtId="168" fontId="0" fillId="36" borderId="0" xfId="0" applyNumberFormat="1" applyFont="1" applyFill="1" applyBorder="1" applyAlignment="1">
      <alignment horizontal="center" vertical="top"/>
    </xf>
    <xf numFmtId="0" fontId="0" fillId="36" borderId="0" xfId="0" applyNumberFormat="1" applyFont="1" applyFill="1" applyBorder="1" applyAlignment="1">
      <alignment horizontal="left" vertical="top" wrapText="1"/>
    </xf>
    <xf numFmtId="17" fontId="0" fillId="36" borderId="0" xfId="0" applyNumberFormat="1" applyFont="1" applyFill="1" applyBorder="1" applyAlignment="1">
      <alignment horizontal="center" vertical="top"/>
    </xf>
    <xf numFmtId="168" fontId="0" fillId="36" borderId="0" xfId="0" applyNumberFormat="1" applyFont="1" applyFill="1" applyBorder="1" applyAlignment="1">
      <alignment horizontal="center" vertical="top" wrapText="1"/>
    </xf>
    <xf numFmtId="166" fontId="0" fillId="36" borderId="0" xfId="0" applyNumberFormat="1" applyFont="1" applyFill="1" applyBorder="1" applyAlignment="1">
      <alignment horizontal="center" vertical="top"/>
    </xf>
    <xf numFmtId="0" fontId="0" fillId="36" borderId="0" xfId="0" applyNumberFormat="1" applyFont="1" applyFill="1" applyBorder="1" applyAlignment="1">
      <alignment horizontal="center" vertical="top"/>
    </xf>
    <xf numFmtId="0" fontId="0" fillId="36" borderId="0" xfId="0" applyFill="1" applyBorder="1" applyAlignment="1">
      <alignment horizontal="center" vertical="top"/>
    </xf>
    <xf numFmtId="49" fontId="0" fillId="36" borderId="0" xfId="0" applyNumberFormat="1" applyFont="1" applyFill="1" applyBorder="1" applyAlignment="1">
      <alignment vertical="top" wrapText="1"/>
    </xf>
    <xf numFmtId="49" fontId="0" fillId="36" borderId="0" xfId="0" applyNumberFormat="1" applyFont="1" applyFill="1" applyBorder="1" applyAlignment="1">
      <alignment horizontal="center" vertical="top" wrapText="1"/>
    </xf>
    <xf numFmtId="0" fontId="0" fillId="36" borderId="0" xfId="0" applyFill="1" applyBorder="1" applyAlignment="1">
      <alignment horizontal="left" vertical="top" wrapText="1"/>
    </xf>
    <xf numFmtId="0" fontId="0" fillId="36" borderId="0" xfId="0" applyFill="1" applyBorder="1" applyAlignment="1">
      <alignment horizontal="center" vertical="top" wrapText="1"/>
    </xf>
    <xf numFmtId="49" fontId="0" fillId="36" borderId="0" xfId="0" applyNumberFormat="1" applyFont="1" applyFill="1" applyBorder="1" applyAlignment="1">
      <alignment horizontal="center" vertical="top"/>
    </xf>
    <xf numFmtId="0" fontId="0" fillId="36" borderId="0" xfId="0" applyFill="1" applyBorder="1" applyAlignment="1">
      <alignment vertical="top" wrapText="1"/>
    </xf>
    <xf numFmtId="0" fontId="0" fillId="36" borderId="0" xfId="0" applyFont="1" applyFill="1" applyBorder="1" applyAlignment="1">
      <alignment horizontal="center" vertical="top" wrapText="1"/>
    </xf>
    <xf numFmtId="0" fontId="0" fillId="36" borderId="0" xfId="0" applyFont="1" applyFill="1" applyBorder="1" applyAlignment="1">
      <alignment horizontal="left" vertical="top"/>
    </xf>
    <xf numFmtId="0" fontId="0" fillId="36" borderId="0" xfId="0" applyFont="1" applyFill="1" applyBorder="1" applyAlignment="1">
      <alignment vertical="top"/>
    </xf>
    <xf numFmtId="0" fontId="0" fillId="36" borderId="0" xfId="0" applyFont="1" applyFill="1" applyBorder="1" applyAlignment="1">
      <alignment horizontal="center" vertical="top"/>
    </xf>
    <xf numFmtId="0" fontId="0" fillId="36" borderId="0" xfId="0" applyFont="1" applyFill="1" applyBorder="1" applyAlignment="1">
      <alignment vertical="top" wrapText="1"/>
    </xf>
    <xf numFmtId="0" fontId="0" fillId="36" borderId="0" xfId="0" applyFont="1" applyFill="1" applyBorder="1" applyAlignment="1">
      <alignment horizontal="left" vertical="top" wrapText="1"/>
    </xf>
    <xf numFmtId="165" fontId="0" fillId="36" borderId="0" xfId="0" applyNumberFormat="1" applyFont="1" applyFill="1" applyBorder="1" applyAlignment="1">
      <alignment horizontal="center" vertical="top" wrapText="1"/>
    </xf>
    <xf numFmtId="0" fontId="0" fillId="36" borderId="0" xfId="0" applyNumberFormat="1" applyFont="1" applyFill="1" applyBorder="1" applyAlignment="1">
      <alignment horizontal="center" vertical="top" wrapText="1"/>
    </xf>
    <xf numFmtId="165" fontId="0" fillId="36" borderId="0" xfId="0" applyNumberFormat="1" applyFont="1" applyFill="1" applyBorder="1" applyAlignment="1">
      <alignment horizontal="center" vertical="top"/>
    </xf>
    <xf numFmtId="0" fontId="0" fillId="0" borderId="0" xfId="0" applyFill="1" applyBorder="1" applyAlignment="1">
      <alignment horizontal="left" vertical="top" shrinkToFit="1"/>
    </xf>
    <xf numFmtId="0" fontId="0" fillId="0" borderId="0" xfId="0" applyFill="1" applyBorder="1" applyAlignment="1">
      <alignment horizontal="left" vertical="top"/>
    </xf>
    <xf numFmtId="0" fontId="0" fillId="0" borderId="0" xfId="0" applyFill="1" applyBorder="1" applyAlignment="1">
      <alignment wrapText="1"/>
    </xf>
    <xf numFmtId="0" fontId="0" fillId="37" borderId="0" xfId="0" applyFill="1" applyBorder="1" applyAlignment="1">
      <alignment horizontal="center" vertical="top" wrapText="1"/>
    </xf>
    <xf numFmtId="165" fontId="0" fillId="0" borderId="0" xfId="0" applyNumberFormat="1" applyFill="1" applyBorder="1" applyAlignment="1">
      <alignment horizontal="center" vertical="top" wrapText="1"/>
    </xf>
    <xf numFmtId="0" fontId="0" fillId="38" borderId="0" xfId="0" applyFill="1" applyBorder="1" applyAlignment="1">
      <alignment horizontal="left" vertical="top" wrapText="1"/>
    </xf>
    <xf numFmtId="0" fontId="0" fillId="0" borderId="0" xfId="0" applyFont="1" applyBorder="1" applyAlignment="1">
      <alignment wrapText="1"/>
    </xf>
    <xf numFmtId="0" fontId="0" fillId="36" borderId="0" xfId="0" applyFill="1" applyAlignment="1">
      <alignment horizontal="left" vertical="top" wrapText="1"/>
    </xf>
    <xf numFmtId="0" fontId="0" fillId="36" borderId="0" xfId="0" applyFont="1" applyFill="1" applyAlignment="1">
      <alignment vertical="top" wrapText="1"/>
    </xf>
    <xf numFmtId="0" fontId="23" fillId="36" borderId="0" xfId="0" applyFont="1" applyFill="1" applyAlignment="1">
      <alignment wrapText="1"/>
    </xf>
    <xf numFmtId="0" fontId="4" fillId="0" borderId="11" xfId="58" applyFont="1" applyBorder="1" applyAlignment="1">
      <alignment vertical="top" wrapText="1"/>
      <protection/>
    </xf>
    <xf numFmtId="0" fontId="3" fillId="0" borderId="11" xfId="58" applyFont="1" applyBorder="1" applyAlignment="1">
      <alignment vertical="top" wrapText="1"/>
      <protection/>
    </xf>
    <xf numFmtId="164" fontId="4" fillId="0" borderId="11" xfId="58" applyNumberFormat="1" applyFont="1" applyBorder="1" applyAlignment="1">
      <alignment horizontal="left" vertical="top" wrapText="1"/>
      <protection/>
    </xf>
    <xf numFmtId="0" fontId="5" fillId="0" borderId="12" xfId="58" applyFont="1" applyBorder="1" applyAlignment="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_BuiltIn_Bad 1"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A1" sqref="A1"/>
    </sheetView>
  </sheetViews>
  <sheetFormatPr defaultColWidth="9.140625" defaultRowHeight="12.75"/>
  <cols>
    <col min="1" max="1" width="9.140625" style="1" customWidth="1"/>
    <col min="2" max="2" width="15.421875" style="1" customWidth="1"/>
    <col min="3" max="3" width="38.28125" style="1" customWidth="1"/>
    <col min="4" max="4" width="43.7109375" style="1" customWidth="1"/>
    <col min="5" max="16384" width="9.140625" style="1" customWidth="1"/>
  </cols>
  <sheetData>
    <row r="1" spans="2:4" ht="26.25">
      <c r="B1" s="2" t="s">
        <v>3775</v>
      </c>
      <c r="C1" s="3"/>
      <c r="D1" s="4" t="s">
        <v>3774</v>
      </c>
    </row>
    <row r="3" ht="18.75">
      <c r="C3" s="5" t="s">
        <v>0</v>
      </c>
    </row>
    <row r="4" ht="18.75">
      <c r="C4" s="5" t="s">
        <v>1</v>
      </c>
    </row>
    <row r="5" ht="18.75">
      <c r="B5" s="5"/>
    </row>
    <row r="6" spans="2:4" ht="15.75" customHeight="1">
      <c r="B6" s="6" t="s">
        <v>2</v>
      </c>
      <c r="C6" s="121" t="s">
        <v>3</v>
      </c>
      <c r="D6" s="121"/>
    </row>
    <row r="7" spans="2:4" ht="18.75" customHeight="1">
      <c r="B7" s="6" t="s">
        <v>4</v>
      </c>
      <c r="C7" s="122" t="s">
        <v>5</v>
      </c>
      <c r="D7" s="122"/>
    </row>
    <row r="8" spans="2:4" ht="15.75" customHeight="1">
      <c r="B8" s="6" t="s">
        <v>6</v>
      </c>
      <c r="C8" s="123">
        <v>40435</v>
      </c>
      <c r="D8" s="123"/>
    </row>
    <row r="9" spans="2:4" ht="14.25" customHeight="1">
      <c r="B9" s="121" t="s">
        <v>7</v>
      </c>
      <c r="C9" s="6" t="s">
        <v>8</v>
      </c>
      <c r="D9" s="6" t="s">
        <v>9</v>
      </c>
    </row>
    <row r="10" spans="2:4" ht="15.75">
      <c r="B10" s="121"/>
      <c r="C10" s="8" t="s">
        <v>10</v>
      </c>
      <c r="D10" s="8"/>
    </row>
    <row r="11" spans="2:4" ht="31.5">
      <c r="B11" s="121"/>
      <c r="C11" s="8" t="s">
        <v>11</v>
      </c>
      <c r="D11" s="8" t="s">
        <v>12</v>
      </c>
    </row>
    <row r="12" spans="2:4" ht="15.75">
      <c r="B12" s="121"/>
      <c r="C12" s="9"/>
      <c r="D12" s="10"/>
    </row>
    <row r="13" spans="2:4" ht="14.25" customHeight="1">
      <c r="B13" s="121" t="s">
        <v>13</v>
      </c>
      <c r="C13" s="11" t="s">
        <v>14</v>
      </c>
      <c r="D13" s="6"/>
    </row>
    <row r="14" spans="2:4" ht="15.75" customHeight="1">
      <c r="B14" s="121"/>
      <c r="C14" s="124"/>
      <c r="D14" s="124"/>
    </row>
    <row r="15" spans="2:3" ht="15.75">
      <c r="B15" s="121"/>
      <c r="C15" s="12"/>
    </row>
    <row r="16" spans="2:4" ht="15.75" customHeight="1">
      <c r="B16" s="6" t="s">
        <v>15</v>
      </c>
      <c r="C16" s="121" t="s">
        <v>16</v>
      </c>
      <c r="D16" s="121"/>
    </row>
    <row r="17" spans="2:4" s="13" customFormat="1" ht="20.25" customHeight="1">
      <c r="B17" s="6" t="s">
        <v>17</v>
      </c>
      <c r="C17" s="121" t="s">
        <v>18</v>
      </c>
      <c r="D17" s="121"/>
    </row>
    <row r="18" spans="2:4" s="13" customFormat="1" ht="84" customHeight="1">
      <c r="B18" s="7" t="s">
        <v>19</v>
      </c>
      <c r="C18" s="121" t="s">
        <v>20</v>
      </c>
      <c r="D18" s="121"/>
    </row>
    <row r="19" spans="2:4" s="13" customFormat="1" ht="36.75" customHeight="1">
      <c r="B19" s="9" t="s">
        <v>21</v>
      </c>
      <c r="C19" s="121" t="s">
        <v>22</v>
      </c>
      <c r="D19" s="121"/>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W1817"/>
  <sheetViews>
    <sheetView tabSelected="1" zoomScale="75" zoomScaleNormal="75"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6.7109375" style="0" customWidth="1"/>
    <col min="2" max="2" width="17.7109375" style="0" customWidth="1"/>
    <col min="3" max="3" width="32.28125" style="0" customWidth="1"/>
    <col min="4" max="4" width="10.7109375" style="0" customWidth="1"/>
    <col min="5" max="5" width="8.7109375" style="0" customWidth="1"/>
    <col min="6" max="6" width="12.7109375" style="0" customWidth="1"/>
    <col min="7" max="8" width="8.7109375" style="0" customWidth="1"/>
    <col min="9" max="9" width="33.8515625" style="0" customWidth="1"/>
    <col min="10" max="10" width="36.00390625" style="0" customWidth="1"/>
    <col min="11" max="11" width="30.7109375" style="0" customWidth="1"/>
    <col min="12" max="13" width="12.7109375" style="0" customWidth="1"/>
    <col min="14" max="14" width="13.7109375" style="0" customWidth="1"/>
    <col min="15" max="15" width="19.421875" style="0" customWidth="1"/>
    <col min="16" max="16" width="14.7109375" style="0" customWidth="1"/>
    <col min="17" max="18" width="20.7109375" style="0" customWidth="1"/>
    <col min="19" max="20" width="10.7109375" style="0" customWidth="1"/>
    <col min="21" max="21" width="12.7109375" style="0" customWidth="1"/>
    <col min="22" max="22" width="15.7109375" style="0" customWidth="1"/>
    <col min="23" max="24" width="8.8515625" style="0" customWidth="1"/>
  </cols>
  <sheetData>
    <row r="1" spans="1:23" ht="51">
      <c r="A1" s="48" t="s">
        <v>23</v>
      </c>
      <c r="B1" s="49" t="s">
        <v>24</v>
      </c>
      <c r="C1" s="49" t="s">
        <v>25</v>
      </c>
      <c r="D1" s="48" t="s">
        <v>26</v>
      </c>
      <c r="E1" s="48" t="s">
        <v>27</v>
      </c>
      <c r="F1" s="48" t="s">
        <v>28</v>
      </c>
      <c r="G1" s="48" t="s">
        <v>29</v>
      </c>
      <c r="H1" s="48" t="s">
        <v>30</v>
      </c>
      <c r="I1" s="50" t="s">
        <v>31</v>
      </c>
      <c r="J1" s="50" t="s">
        <v>32</v>
      </c>
      <c r="K1" s="51" t="s">
        <v>33</v>
      </c>
      <c r="L1" s="48" t="s">
        <v>34</v>
      </c>
      <c r="M1" s="52" t="s">
        <v>35</v>
      </c>
      <c r="N1" s="48" t="s">
        <v>36</v>
      </c>
      <c r="O1" s="50" t="s">
        <v>37</v>
      </c>
      <c r="P1" s="50" t="s">
        <v>38</v>
      </c>
      <c r="Q1" s="50" t="s">
        <v>39</v>
      </c>
      <c r="R1" s="50" t="s">
        <v>40</v>
      </c>
      <c r="S1" s="50" t="s">
        <v>41</v>
      </c>
      <c r="T1" s="50" t="s">
        <v>3311</v>
      </c>
      <c r="U1" s="52" t="s">
        <v>42</v>
      </c>
      <c r="V1" s="63" t="s">
        <v>3354</v>
      </c>
      <c r="W1" s="50" t="s">
        <v>3419</v>
      </c>
    </row>
    <row r="2" spans="1:23" ht="38.25">
      <c r="A2" s="102">
        <v>1</v>
      </c>
      <c r="B2" s="103" t="s">
        <v>43</v>
      </c>
      <c r="C2" s="103" t="s">
        <v>44</v>
      </c>
      <c r="D2" s="105" t="s">
        <v>45</v>
      </c>
      <c r="E2" s="105" t="s">
        <v>3667</v>
      </c>
      <c r="F2" s="105">
        <v>0</v>
      </c>
      <c r="G2" s="105">
        <v>0</v>
      </c>
      <c r="H2" s="105">
        <v>0</v>
      </c>
      <c r="I2" s="106" t="s">
        <v>46</v>
      </c>
      <c r="J2" s="106" t="s">
        <v>47</v>
      </c>
      <c r="K2" s="107" t="s">
        <v>48</v>
      </c>
      <c r="L2" s="102" t="s">
        <v>49</v>
      </c>
      <c r="M2" s="108">
        <v>40332</v>
      </c>
      <c r="N2" s="102" t="s">
        <v>50</v>
      </c>
      <c r="O2" s="105" t="s">
        <v>51</v>
      </c>
      <c r="P2" s="102"/>
      <c r="Q2" s="102"/>
      <c r="R2" s="102"/>
      <c r="S2" s="109" t="s">
        <v>49</v>
      </c>
      <c r="T2" s="109" t="s">
        <v>3668</v>
      </c>
      <c r="U2" s="110" t="s">
        <v>3669</v>
      </c>
      <c r="V2" s="105" t="s">
        <v>3668</v>
      </c>
      <c r="W2" s="105"/>
    </row>
    <row r="3" spans="1:23" ht="25.5">
      <c r="A3" s="102">
        <v>2</v>
      </c>
      <c r="B3" s="103" t="s">
        <v>43</v>
      </c>
      <c r="C3" s="103" t="s">
        <v>44</v>
      </c>
      <c r="D3" s="105" t="s">
        <v>45</v>
      </c>
      <c r="E3" s="105" t="s">
        <v>3667</v>
      </c>
      <c r="F3" s="105">
        <v>0</v>
      </c>
      <c r="G3" s="105" t="s">
        <v>52</v>
      </c>
      <c r="H3" s="105">
        <v>1</v>
      </c>
      <c r="I3" s="106" t="s">
        <v>53</v>
      </c>
      <c r="J3" s="106" t="s">
        <v>54</v>
      </c>
      <c r="K3" s="107" t="s">
        <v>48</v>
      </c>
      <c r="L3" s="102" t="s">
        <v>49</v>
      </c>
      <c r="M3" s="108">
        <v>40332</v>
      </c>
      <c r="N3" s="102" t="s">
        <v>50</v>
      </c>
      <c r="O3" s="105" t="s">
        <v>51</v>
      </c>
      <c r="P3" s="102"/>
      <c r="Q3" s="102"/>
      <c r="R3" s="102"/>
      <c r="S3" s="109" t="s">
        <v>49</v>
      </c>
      <c r="T3" s="109" t="s">
        <v>3668</v>
      </c>
      <c r="U3" s="110" t="s">
        <v>3669</v>
      </c>
      <c r="V3" s="105" t="s">
        <v>3668</v>
      </c>
      <c r="W3" s="105"/>
    </row>
    <row r="4" spans="1:23" ht="63.75">
      <c r="A4" s="102">
        <v>3</v>
      </c>
      <c r="B4" s="103" t="s">
        <v>43</v>
      </c>
      <c r="C4" s="103" t="s">
        <v>44</v>
      </c>
      <c r="D4" s="105" t="s">
        <v>45</v>
      </c>
      <c r="E4" s="105" t="s">
        <v>3667</v>
      </c>
      <c r="F4" s="105">
        <v>0</v>
      </c>
      <c r="G4" s="105" t="s">
        <v>52</v>
      </c>
      <c r="H4" s="105" t="s">
        <v>55</v>
      </c>
      <c r="I4" s="106" t="s">
        <v>56</v>
      </c>
      <c r="J4" s="106" t="s">
        <v>57</v>
      </c>
      <c r="K4" s="107" t="s">
        <v>48</v>
      </c>
      <c r="L4" s="102" t="s">
        <v>49</v>
      </c>
      <c r="M4" s="108">
        <v>40332</v>
      </c>
      <c r="N4" s="102" t="s">
        <v>50</v>
      </c>
      <c r="O4" s="105" t="s">
        <v>51</v>
      </c>
      <c r="P4" s="102"/>
      <c r="Q4" s="102"/>
      <c r="R4" s="102"/>
      <c r="S4" s="109" t="s">
        <v>49</v>
      </c>
      <c r="T4" s="109" t="s">
        <v>3668</v>
      </c>
      <c r="U4" s="110" t="s">
        <v>3669</v>
      </c>
      <c r="V4" s="105" t="s">
        <v>3668</v>
      </c>
      <c r="W4" s="105"/>
    </row>
    <row r="5" spans="1:23" ht="114.75">
      <c r="A5" s="102">
        <v>4</v>
      </c>
      <c r="B5" s="107" t="s">
        <v>58</v>
      </c>
      <c r="C5" s="107" t="s">
        <v>59</v>
      </c>
      <c r="D5" s="105" t="s">
        <v>60</v>
      </c>
      <c r="E5" s="105" t="s">
        <v>3670</v>
      </c>
      <c r="F5" s="105">
        <v>2</v>
      </c>
      <c r="G5" s="105">
        <v>2</v>
      </c>
      <c r="H5" s="105">
        <v>1</v>
      </c>
      <c r="I5" s="106" t="s">
        <v>61</v>
      </c>
      <c r="J5" s="106" t="s">
        <v>62</v>
      </c>
      <c r="K5" s="98" t="s">
        <v>3271</v>
      </c>
      <c r="L5" s="99" t="s">
        <v>63</v>
      </c>
      <c r="M5" s="108">
        <v>40372</v>
      </c>
      <c r="N5" s="99" t="s">
        <v>3332</v>
      </c>
      <c r="O5" s="105" t="s">
        <v>51</v>
      </c>
      <c r="P5" s="102"/>
      <c r="Q5" s="102"/>
      <c r="R5" s="102"/>
      <c r="S5" s="109" t="s">
        <v>3668</v>
      </c>
      <c r="T5" s="109" t="s">
        <v>63</v>
      </c>
      <c r="U5" s="110" t="s">
        <v>3669</v>
      </c>
      <c r="V5" s="105" t="s">
        <v>3668</v>
      </c>
      <c r="W5" s="105"/>
    </row>
    <row r="6" spans="1:23" ht="76.5">
      <c r="A6" s="102">
        <v>5</v>
      </c>
      <c r="B6" s="103" t="s">
        <v>64</v>
      </c>
      <c r="C6" s="103" t="s">
        <v>65</v>
      </c>
      <c r="D6" s="105" t="s">
        <v>45</v>
      </c>
      <c r="E6" s="105" t="s">
        <v>3023</v>
      </c>
      <c r="F6" s="105">
        <v>3</v>
      </c>
      <c r="G6" s="105">
        <v>2</v>
      </c>
      <c r="H6" s="105">
        <v>0</v>
      </c>
      <c r="I6" s="106" t="s">
        <v>66</v>
      </c>
      <c r="J6" s="106" t="s">
        <v>67</v>
      </c>
      <c r="K6" s="107" t="s">
        <v>3577</v>
      </c>
      <c r="L6" s="102" t="s">
        <v>63</v>
      </c>
      <c r="M6" s="108">
        <v>40416</v>
      </c>
      <c r="N6" s="102" t="s">
        <v>50</v>
      </c>
      <c r="O6" s="105" t="s">
        <v>51</v>
      </c>
      <c r="P6" s="102"/>
      <c r="Q6" s="102"/>
      <c r="R6" s="102"/>
      <c r="S6" s="109" t="s">
        <v>63</v>
      </c>
      <c r="T6" s="109" t="s">
        <v>3668</v>
      </c>
      <c r="U6" s="110" t="s">
        <v>3669</v>
      </c>
      <c r="V6" s="105" t="s">
        <v>3668</v>
      </c>
      <c r="W6" s="105"/>
    </row>
    <row r="7" spans="1:23" ht="76.5">
      <c r="A7" s="102">
        <v>6</v>
      </c>
      <c r="B7" s="107" t="s">
        <v>68</v>
      </c>
      <c r="C7" s="103" t="s">
        <v>69</v>
      </c>
      <c r="D7" s="105" t="s">
        <v>45</v>
      </c>
      <c r="E7" s="105" t="s">
        <v>3023</v>
      </c>
      <c r="F7" s="105">
        <v>3</v>
      </c>
      <c r="G7" s="105">
        <v>2</v>
      </c>
      <c r="H7" s="105">
        <v>1</v>
      </c>
      <c r="I7" s="107" t="s">
        <v>70</v>
      </c>
      <c r="J7" s="107" t="s">
        <v>71</v>
      </c>
      <c r="K7" s="107" t="s">
        <v>3562</v>
      </c>
      <c r="L7" s="102" t="s">
        <v>63</v>
      </c>
      <c r="M7" s="108">
        <v>40414</v>
      </c>
      <c r="N7" s="102" t="s">
        <v>50</v>
      </c>
      <c r="O7" s="105" t="s">
        <v>72</v>
      </c>
      <c r="P7" s="102"/>
      <c r="Q7" s="102"/>
      <c r="R7" s="102"/>
      <c r="S7" s="109" t="s">
        <v>63</v>
      </c>
      <c r="T7" s="109" t="s">
        <v>3668</v>
      </c>
      <c r="U7" s="110" t="s">
        <v>3669</v>
      </c>
      <c r="V7" s="105" t="s">
        <v>3668</v>
      </c>
      <c r="W7" s="105"/>
    </row>
    <row r="8" spans="1:23" ht="114.75">
      <c r="A8" s="102">
        <v>7</v>
      </c>
      <c r="B8" s="107" t="s">
        <v>58</v>
      </c>
      <c r="C8" s="107" t="s">
        <v>59</v>
      </c>
      <c r="D8" s="105" t="s">
        <v>60</v>
      </c>
      <c r="E8" s="105" t="s">
        <v>3023</v>
      </c>
      <c r="F8" s="105">
        <v>3</v>
      </c>
      <c r="G8" s="105">
        <v>2</v>
      </c>
      <c r="H8" s="105"/>
      <c r="I8" s="101" t="s">
        <v>73</v>
      </c>
      <c r="J8" s="106" t="s">
        <v>74</v>
      </c>
      <c r="K8" s="98" t="s">
        <v>3636</v>
      </c>
      <c r="L8" s="102" t="s">
        <v>49</v>
      </c>
      <c r="M8" s="108">
        <v>40316</v>
      </c>
      <c r="N8" s="99" t="s">
        <v>3332</v>
      </c>
      <c r="O8" s="105" t="s">
        <v>51</v>
      </c>
      <c r="P8" s="102"/>
      <c r="Q8" s="102"/>
      <c r="R8" s="102"/>
      <c r="S8" s="109" t="s">
        <v>3668</v>
      </c>
      <c r="T8" s="109" t="s">
        <v>49</v>
      </c>
      <c r="U8" s="110" t="s">
        <v>3669</v>
      </c>
      <c r="V8" s="105" t="s">
        <v>3668</v>
      </c>
      <c r="W8" s="105"/>
    </row>
    <row r="9" spans="1:23" ht="114.75">
      <c r="A9" s="102">
        <v>8</v>
      </c>
      <c r="B9" s="107" t="s">
        <v>76</v>
      </c>
      <c r="C9" s="107" t="s">
        <v>59</v>
      </c>
      <c r="D9" s="105" t="s">
        <v>60</v>
      </c>
      <c r="E9" s="105" t="s">
        <v>3023</v>
      </c>
      <c r="F9" s="105">
        <v>3</v>
      </c>
      <c r="G9" s="105">
        <v>2</v>
      </c>
      <c r="H9" s="105"/>
      <c r="I9" s="101" t="s">
        <v>77</v>
      </c>
      <c r="J9" s="106" t="s">
        <v>74</v>
      </c>
      <c r="K9" s="98" t="s">
        <v>3671</v>
      </c>
      <c r="L9" s="102" t="s">
        <v>49</v>
      </c>
      <c r="M9" s="108">
        <v>40316</v>
      </c>
      <c r="N9" s="99" t="s">
        <v>3332</v>
      </c>
      <c r="O9" s="105" t="s">
        <v>51</v>
      </c>
      <c r="P9" s="102"/>
      <c r="Q9" s="102"/>
      <c r="R9" s="102"/>
      <c r="S9" s="109" t="s">
        <v>3668</v>
      </c>
      <c r="T9" s="109" t="s">
        <v>49</v>
      </c>
      <c r="U9" s="110" t="s">
        <v>3669</v>
      </c>
      <c r="V9" s="105" t="s">
        <v>3668</v>
      </c>
      <c r="W9" s="105"/>
    </row>
    <row r="10" spans="1:23" ht="114.75">
      <c r="A10" s="102">
        <v>9</v>
      </c>
      <c r="B10" s="103" t="s">
        <v>78</v>
      </c>
      <c r="C10" s="103" t="s">
        <v>59</v>
      </c>
      <c r="D10" s="105" t="s">
        <v>60</v>
      </c>
      <c r="E10" s="105">
        <v>3</v>
      </c>
      <c r="F10" s="105" t="s">
        <v>79</v>
      </c>
      <c r="G10" s="105" t="s">
        <v>52</v>
      </c>
      <c r="H10" s="105" t="s">
        <v>79</v>
      </c>
      <c r="I10" s="101" t="s">
        <v>80</v>
      </c>
      <c r="J10" s="106" t="s">
        <v>81</v>
      </c>
      <c r="K10" s="98" t="s">
        <v>3637</v>
      </c>
      <c r="L10" s="102" t="s">
        <v>49</v>
      </c>
      <c r="M10" s="108">
        <v>40316</v>
      </c>
      <c r="N10" s="99" t="s">
        <v>3332</v>
      </c>
      <c r="O10" s="105" t="s">
        <v>51</v>
      </c>
      <c r="P10" s="102"/>
      <c r="Q10" s="102"/>
      <c r="R10" s="102"/>
      <c r="S10" s="109" t="s">
        <v>3668</v>
      </c>
      <c r="T10" s="109" t="s">
        <v>49</v>
      </c>
      <c r="U10" s="110" t="s">
        <v>3669</v>
      </c>
      <c r="V10" s="105" t="s">
        <v>3668</v>
      </c>
      <c r="W10" s="105"/>
    </row>
    <row r="11" spans="1:23" ht="25.5">
      <c r="A11" s="102">
        <v>10</v>
      </c>
      <c r="B11" s="103" t="s">
        <v>82</v>
      </c>
      <c r="C11" s="103" t="s">
        <v>83</v>
      </c>
      <c r="D11" s="105" t="s">
        <v>60</v>
      </c>
      <c r="E11" s="105" t="s">
        <v>3023</v>
      </c>
      <c r="F11" s="105">
        <v>3</v>
      </c>
      <c r="G11" s="105"/>
      <c r="H11" s="105"/>
      <c r="I11" s="106" t="s">
        <v>84</v>
      </c>
      <c r="J11" s="106" t="s">
        <v>85</v>
      </c>
      <c r="K11" s="98" t="s">
        <v>3418</v>
      </c>
      <c r="L11" s="99" t="s">
        <v>63</v>
      </c>
      <c r="M11" s="108">
        <v>40374</v>
      </c>
      <c r="N11" s="99" t="s">
        <v>3332</v>
      </c>
      <c r="O11" s="105" t="s">
        <v>51</v>
      </c>
      <c r="P11" s="102" t="s">
        <v>87</v>
      </c>
      <c r="Q11" s="102"/>
      <c r="R11" s="102"/>
      <c r="S11" s="109" t="s">
        <v>3668</v>
      </c>
      <c r="T11" s="109" t="s">
        <v>63</v>
      </c>
      <c r="U11" s="110" t="s">
        <v>3669</v>
      </c>
      <c r="V11" s="105" t="s">
        <v>3668</v>
      </c>
      <c r="W11" s="95"/>
    </row>
    <row r="12" spans="1:23" ht="102">
      <c r="A12" s="81">
        <v>11</v>
      </c>
      <c r="B12" s="82" t="s">
        <v>64</v>
      </c>
      <c r="C12" s="82" t="s">
        <v>65</v>
      </c>
      <c r="D12" s="83" t="s">
        <v>45</v>
      </c>
      <c r="E12" s="83" t="s">
        <v>127</v>
      </c>
      <c r="F12" s="83">
        <v>4</v>
      </c>
      <c r="G12" s="83">
        <v>3</v>
      </c>
      <c r="H12" s="83">
        <v>1</v>
      </c>
      <c r="I12" s="84" t="s">
        <v>88</v>
      </c>
      <c r="J12" s="84" t="s">
        <v>89</v>
      </c>
      <c r="K12" s="85" t="s">
        <v>3657</v>
      </c>
      <c r="L12" s="114" t="s">
        <v>63</v>
      </c>
      <c r="M12" s="86"/>
      <c r="N12" s="81" t="s">
        <v>50</v>
      </c>
      <c r="O12" s="83" t="s">
        <v>51</v>
      </c>
      <c r="P12" s="81"/>
      <c r="Q12" s="81"/>
      <c r="R12" s="81"/>
      <c r="S12" s="109" t="s">
        <v>63</v>
      </c>
      <c r="T12" s="109" t="s">
        <v>3668</v>
      </c>
      <c r="U12" s="110" t="s">
        <v>3672</v>
      </c>
      <c r="V12" s="105" t="s">
        <v>3668</v>
      </c>
      <c r="W12" s="83"/>
    </row>
    <row r="13" spans="1:23" ht="12.75">
      <c r="A13" s="81">
        <v>12</v>
      </c>
      <c r="B13" s="82" t="s">
        <v>64</v>
      </c>
      <c r="C13" s="82" t="s">
        <v>65</v>
      </c>
      <c r="D13" s="83" t="s">
        <v>45</v>
      </c>
      <c r="E13" s="83" t="s">
        <v>127</v>
      </c>
      <c r="F13" s="83">
        <v>4</v>
      </c>
      <c r="G13" s="83">
        <v>3</v>
      </c>
      <c r="H13" s="83">
        <v>4</v>
      </c>
      <c r="I13" s="84" t="s">
        <v>90</v>
      </c>
      <c r="J13" s="84" t="s">
        <v>91</v>
      </c>
      <c r="K13" s="87" t="s">
        <v>48</v>
      </c>
      <c r="L13" s="81" t="s">
        <v>49</v>
      </c>
      <c r="M13" s="86">
        <v>40332</v>
      </c>
      <c r="N13" s="81" t="s">
        <v>50</v>
      </c>
      <c r="O13" s="83" t="s">
        <v>51</v>
      </c>
      <c r="P13" s="81"/>
      <c r="Q13" s="81"/>
      <c r="R13" s="81"/>
      <c r="S13" s="109" t="s">
        <v>49</v>
      </c>
      <c r="T13" s="109" t="s">
        <v>3668</v>
      </c>
      <c r="U13" s="110" t="s">
        <v>3669</v>
      </c>
      <c r="V13" s="105" t="s">
        <v>3668</v>
      </c>
      <c r="W13" s="83"/>
    </row>
    <row r="14" spans="1:23" ht="12.75">
      <c r="A14" s="81">
        <v>13</v>
      </c>
      <c r="B14" s="82" t="s">
        <v>64</v>
      </c>
      <c r="C14" s="82" t="s">
        <v>65</v>
      </c>
      <c r="D14" s="83" t="s">
        <v>45</v>
      </c>
      <c r="E14" s="83" t="s">
        <v>127</v>
      </c>
      <c r="F14" s="83">
        <v>4</v>
      </c>
      <c r="G14" s="83">
        <v>3</v>
      </c>
      <c r="H14" s="83">
        <v>4</v>
      </c>
      <c r="I14" s="84" t="s">
        <v>92</v>
      </c>
      <c r="J14" s="84" t="s">
        <v>91</v>
      </c>
      <c r="K14" s="87" t="s">
        <v>48</v>
      </c>
      <c r="L14" s="81" t="s">
        <v>49</v>
      </c>
      <c r="M14" s="86">
        <v>40332</v>
      </c>
      <c r="N14" s="81" t="s">
        <v>50</v>
      </c>
      <c r="O14" s="83" t="s">
        <v>51</v>
      </c>
      <c r="P14" s="81"/>
      <c r="Q14" s="81"/>
      <c r="R14" s="81"/>
      <c r="S14" s="109" t="s">
        <v>49</v>
      </c>
      <c r="T14" s="109" t="s">
        <v>3668</v>
      </c>
      <c r="U14" s="110" t="s">
        <v>3669</v>
      </c>
      <c r="V14" s="105" t="s">
        <v>3668</v>
      </c>
      <c r="W14" s="83"/>
    </row>
    <row r="15" spans="1:23" ht="12.75">
      <c r="A15" s="81">
        <v>14</v>
      </c>
      <c r="B15" s="82" t="s">
        <v>64</v>
      </c>
      <c r="C15" s="82" t="s">
        <v>65</v>
      </c>
      <c r="D15" s="83" t="s">
        <v>45</v>
      </c>
      <c r="E15" s="83" t="s">
        <v>127</v>
      </c>
      <c r="F15" s="83">
        <v>4</v>
      </c>
      <c r="G15" s="83">
        <v>3</v>
      </c>
      <c r="H15" s="83">
        <v>4</v>
      </c>
      <c r="I15" s="84" t="s">
        <v>93</v>
      </c>
      <c r="J15" s="84" t="s">
        <v>91</v>
      </c>
      <c r="K15" s="87" t="s">
        <v>48</v>
      </c>
      <c r="L15" s="81" t="s">
        <v>49</v>
      </c>
      <c r="M15" s="86">
        <v>40332</v>
      </c>
      <c r="N15" s="81" t="s">
        <v>50</v>
      </c>
      <c r="O15" s="83" t="s">
        <v>51</v>
      </c>
      <c r="P15" s="81"/>
      <c r="Q15" s="81"/>
      <c r="R15" s="81"/>
      <c r="S15" s="109" t="s">
        <v>49</v>
      </c>
      <c r="T15" s="109" t="s">
        <v>3668</v>
      </c>
      <c r="U15" s="110" t="s">
        <v>3669</v>
      </c>
      <c r="V15" s="105" t="s">
        <v>3668</v>
      </c>
      <c r="W15" s="83"/>
    </row>
    <row r="16" spans="1:23" ht="25.5">
      <c r="A16" s="81">
        <v>15</v>
      </c>
      <c r="B16" s="87" t="s">
        <v>94</v>
      </c>
      <c r="C16" s="87" t="s">
        <v>95</v>
      </c>
      <c r="D16" s="83" t="s">
        <v>45</v>
      </c>
      <c r="E16" s="83" t="s">
        <v>127</v>
      </c>
      <c r="F16" s="88">
        <v>4</v>
      </c>
      <c r="G16" s="81">
        <v>3</v>
      </c>
      <c r="H16" s="81">
        <v>4</v>
      </c>
      <c r="I16" s="84" t="s">
        <v>96</v>
      </c>
      <c r="J16" s="84" t="s">
        <v>97</v>
      </c>
      <c r="K16" s="87" t="s">
        <v>48</v>
      </c>
      <c r="L16" s="81" t="s">
        <v>49</v>
      </c>
      <c r="M16" s="86">
        <v>40332</v>
      </c>
      <c r="N16" s="81" t="s">
        <v>50</v>
      </c>
      <c r="O16" s="81" t="s">
        <v>51</v>
      </c>
      <c r="P16" s="81"/>
      <c r="Q16" s="81"/>
      <c r="R16" s="81"/>
      <c r="S16" s="109" t="s">
        <v>49</v>
      </c>
      <c r="T16" s="109" t="s">
        <v>3668</v>
      </c>
      <c r="U16" s="110" t="s">
        <v>3669</v>
      </c>
      <c r="V16" s="105" t="s">
        <v>3668</v>
      </c>
      <c r="W16" s="83"/>
    </row>
    <row r="17" spans="1:23" ht="51">
      <c r="A17" s="81">
        <v>16</v>
      </c>
      <c r="B17" s="82" t="s">
        <v>82</v>
      </c>
      <c r="C17" s="82" t="s">
        <v>83</v>
      </c>
      <c r="D17" s="83" t="s">
        <v>45</v>
      </c>
      <c r="E17" s="83" t="s">
        <v>127</v>
      </c>
      <c r="F17" s="83">
        <v>4</v>
      </c>
      <c r="G17" s="83">
        <v>3</v>
      </c>
      <c r="H17" s="83">
        <v>5</v>
      </c>
      <c r="I17" s="84" t="s">
        <v>98</v>
      </c>
      <c r="J17" s="84" t="s">
        <v>99</v>
      </c>
      <c r="K17" s="87" t="s">
        <v>48</v>
      </c>
      <c r="L17" s="81" t="s">
        <v>49</v>
      </c>
      <c r="M17" s="86">
        <v>40332</v>
      </c>
      <c r="N17" s="81" t="s">
        <v>50</v>
      </c>
      <c r="O17" s="83" t="s">
        <v>51</v>
      </c>
      <c r="P17" s="81"/>
      <c r="Q17" s="81"/>
      <c r="R17" s="81"/>
      <c r="S17" s="109" t="s">
        <v>49</v>
      </c>
      <c r="T17" s="109" t="s">
        <v>3668</v>
      </c>
      <c r="U17" s="110" t="s">
        <v>3669</v>
      </c>
      <c r="V17" s="105" t="s">
        <v>3668</v>
      </c>
      <c r="W17" s="83"/>
    </row>
    <row r="18" spans="1:23" ht="25.5">
      <c r="A18" s="81">
        <v>17</v>
      </c>
      <c r="B18" s="87" t="s">
        <v>94</v>
      </c>
      <c r="C18" s="87" t="s">
        <v>95</v>
      </c>
      <c r="D18" s="83" t="s">
        <v>45</v>
      </c>
      <c r="E18" s="83" t="s">
        <v>127</v>
      </c>
      <c r="F18" s="88">
        <v>4</v>
      </c>
      <c r="G18" s="81">
        <v>3</v>
      </c>
      <c r="H18" s="81">
        <v>7</v>
      </c>
      <c r="I18" s="84" t="s">
        <v>100</v>
      </c>
      <c r="J18" s="84" t="s">
        <v>101</v>
      </c>
      <c r="K18" s="87" t="s">
        <v>48</v>
      </c>
      <c r="L18" s="81" t="s">
        <v>49</v>
      </c>
      <c r="M18" s="86">
        <v>40332</v>
      </c>
      <c r="N18" s="81" t="s">
        <v>50</v>
      </c>
      <c r="O18" s="81" t="s">
        <v>51</v>
      </c>
      <c r="P18" s="81"/>
      <c r="Q18" s="81"/>
      <c r="R18" s="81"/>
      <c r="S18" s="109" t="s">
        <v>49</v>
      </c>
      <c r="T18" s="109" t="s">
        <v>3668</v>
      </c>
      <c r="U18" s="110" t="s">
        <v>3669</v>
      </c>
      <c r="V18" s="105" t="s">
        <v>3668</v>
      </c>
      <c r="W18" s="83"/>
    </row>
    <row r="19" spans="1:23" ht="76.5">
      <c r="A19" s="102">
        <v>18</v>
      </c>
      <c r="B19" s="103" t="s">
        <v>82</v>
      </c>
      <c r="C19" s="103" t="s">
        <v>83</v>
      </c>
      <c r="D19" s="105" t="s">
        <v>45</v>
      </c>
      <c r="E19" s="105" t="s">
        <v>127</v>
      </c>
      <c r="F19" s="105">
        <v>4</v>
      </c>
      <c r="G19" s="105">
        <v>3</v>
      </c>
      <c r="H19" s="105">
        <v>8</v>
      </c>
      <c r="I19" s="106" t="s">
        <v>102</v>
      </c>
      <c r="J19" s="106" t="s">
        <v>103</v>
      </c>
      <c r="K19" s="107" t="s">
        <v>3597</v>
      </c>
      <c r="L19" s="102" t="s">
        <v>63</v>
      </c>
      <c r="M19" s="108">
        <v>40421</v>
      </c>
      <c r="N19" s="102" t="s">
        <v>50</v>
      </c>
      <c r="O19" s="105" t="s">
        <v>51</v>
      </c>
      <c r="P19" s="102"/>
      <c r="Q19" s="102"/>
      <c r="R19" s="102"/>
      <c r="S19" s="109" t="s">
        <v>63</v>
      </c>
      <c r="T19" s="109" t="s">
        <v>3668</v>
      </c>
      <c r="U19" s="110" t="s">
        <v>3669</v>
      </c>
      <c r="V19" s="105" t="s">
        <v>3668</v>
      </c>
      <c r="W19" s="105"/>
    </row>
    <row r="20" spans="1:23" ht="76.5">
      <c r="A20" s="102">
        <v>19</v>
      </c>
      <c r="B20" s="103" t="s">
        <v>82</v>
      </c>
      <c r="C20" s="103" t="s">
        <v>83</v>
      </c>
      <c r="D20" s="105" t="s">
        <v>45</v>
      </c>
      <c r="E20" s="105" t="s">
        <v>127</v>
      </c>
      <c r="F20" s="105">
        <v>4</v>
      </c>
      <c r="G20" s="105">
        <v>3</v>
      </c>
      <c r="H20" s="105">
        <v>10</v>
      </c>
      <c r="I20" s="106" t="s">
        <v>104</v>
      </c>
      <c r="J20" s="106" t="s">
        <v>103</v>
      </c>
      <c r="K20" s="107" t="s">
        <v>3597</v>
      </c>
      <c r="L20" s="102" t="s">
        <v>63</v>
      </c>
      <c r="M20" s="108">
        <v>40421</v>
      </c>
      <c r="N20" s="102" t="s">
        <v>50</v>
      </c>
      <c r="O20" s="105" t="s">
        <v>51</v>
      </c>
      <c r="P20" s="102"/>
      <c r="Q20" s="102"/>
      <c r="R20" s="102"/>
      <c r="S20" s="109" t="s">
        <v>63</v>
      </c>
      <c r="T20" s="109" t="s">
        <v>3668</v>
      </c>
      <c r="U20" s="110" t="s">
        <v>3669</v>
      </c>
      <c r="V20" s="105" t="s">
        <v>3668</v>
      </c>
      <c r="W20" s="105"/>
    </row>
    <row r="21" spans="1:23" ht="76.5">
      <c r="A21" s="102">
        <v>20</v>
      </c>
      <c r="B21" s="103" t="s">
        <v>82</v>
      </c>
      <c r="C21" s="103" t="s">
        <v>83</v>
      </c>
      <c r="D21" s="105" t="s">
        <v>45</v>
      </c>
      <c r="E21" s="105" t="s">
        <v>127</v>
      </c>
      <c r="F21" s="105">
        <v>4</v>
      </c>
      <c r="G21" s="105">
        <v>3</v>
      </c>
      <c r="H21" s="105">
        <v>11</v>
      </c>
      <c r="I21" s="106" t="s">
        <v>105</v>
      </c>
      <c r="J21" s="106" t="s">
        <v>103</v>
      </c>
      <c r="K21" s="107" t="s">
        <v>3597</v>
      </c>
      <c r="L21" s="102" t="s">
        <v>63</v>
      </c>
      <c r="M21" s="108">
        <v>40421</v>
      </c>
      <c r="N21" s="102" t="s">
        <v>50</v>
      </c>
      <c r="O21" s="105" t="s">
        <v>51</v>
      </c>
      <c r="P21" s="102"/>
      <c r="Q21" s="102"/>
      <c r="R21" s="102"/>
      <c r="S21" s="109" t="s">
        <v>63</v>
      </c>
      <c r="T21" s="109" t="s">
        <v>3668</v>
      </c>
      <c r="U21" s="110" t="s">
        <v>3669</v>
      </c>
      <c r="V21" s="105" t="s">
        <v>3668</v>
      </c>
      <c r="W21" s="105"/>
    </row>
    <row r="22" spans="1:23" ht="25.5">
      <c r="A22" s="102">
        <v>21</v>
      </c>
      <c r="B22" s="107" t="s">
        <v>76</v>
      </c>
      <c r="C22" s="107" t="s">
        <v>59</v>
      </c>
      <c r="D22" s="105" t="s">
        <v>60</v>
      </c>
      <c r="E22" s="105" t="s">
        <v>127</v>
      </c>
      <c r="F22" s="105">
        <v>4</v>
      </c>
      <c r="G22" s="105">
        <v>3</v>
      </c>
      <c r="H22" s="105">
        <v>17</v>
      </c>
      <c r="I22" s="106" t="s">
        <v>106</v>
      </c>
      <c r="J22" s="106" t="s">
        <v>107</v>
      </c>
      <c r="K22" s="98" t="s">
        <v>48</v>
      </c>
      <c r="L22" s="99" t="s">
        <v>49</v>
      </c>
      <c r="M22" s="108">
        <v>40372</v>
      </c>
      <c r="N22" s="99" t="s">
        <v>3332</v>
      </c>
      <c r="O22" s="105" t="s">
        <v>51</v>
      </c>
      <c r="P22" s="102"/>
      <c r="Q22" s="102"/>
      <c r="R22" s="102"/>
      <c r="S22" s="109" t="s">
        <v>3668</v>
      </c>
      <c r="T22" s="109" t="s">
        <v>49</v>
      </c>
      <c r="U22" s="110" t="s">
        <v>3669</v>
      </c>
      <c r="V22" s="105" t="s">
        <v>3668</v>
      </c>
      <c r="W22" s="105"/>
    </row>
    <row r="23" spans="1:23" ht="63.75">
      <c r="A23" s="81">
        <v>22</v>
      </c>
      <c r="B23" s="87" t="s">
        <v>108</v>
      </c>
      <c r="C23" s="82" t="s">
        <v>109</v>
      </c>
      <c r="D23" s="83" t="s">
        <v>45</v>
      </c>
      <c r="E23" s="83" t="s">
        <v>127</v>
      </c>
      <c r="F23" s="83">
        <v>4</v>
      </c>
      <c r="G23" s="83">
        <v>3</v>
      </c>
      <c r="H23" s="81">
        <v>17</v>
      </c>
      <c r="I23" s="84" t="s">
        <v>110</v>
      </c>
      <c r="J23" s="84" t="s">
        <v>111</v>
      </c>
      <c r="K23" s="85" t="s">
        <v>3658</v>
      </c>
      <c r="L23" s="81" t="s">
        <v>63</v>
      </c>
      <c r="M23" s="86"/>
      <c r="N23" s="81" t="s">
        <v>50</v>
      </c>
      <c r="O23" s="83" t="s">
        <v>72</v>
      </c>
      <c r="P23" s="81"/>
      <c r="Q23" s="81"/>
      <c r="R23" s="81"/>
      <c r="S23" s="109" t="s">
        <v>63</v>
      </c>
      <c r="T23" s="109" t="s">
        <v>3668</v>
      </c>
      <c r="U23" s="110" t="s">
        <v>3672</v>
      </c>
      <c r="V23" s="105" t="s">
        <v>3668</v>
      </c>
      <c r="W23" s="83"/>
    </row>
    <row r="24" spans="1:23" ht="63.75">
      <c r="A24" s="81">
        <v>23</v>
      </c>
      <c r="B24" s="82" t="s">
        <v>43</v>
      </c>
      <c r="C24" s="82" t="s">
        <v>44</v>
      </c>
      <c r="D24" s="83" t="s">
        <v>45</v>
      </c>
      <c r="E24" s="83" t="s">
        <v>127</v>
      </c>
      <c r="F24" s="83">
        <v>4</v>
      </c>
      <c r="G24" s="83">
        <v>3</v>
      </c>
      <c r="H24" s="83">
        <v>21</v>
      </c>
      <c r="I24" s="84" t="s">
        <v>112</v>
      </c>
      <c r="J24" s="84" t="s">
        <v>113</v>
      </c>
      <c r="K24" s="87" t="s">
        <v>48</v>
      </c>
      <c r="L24" s="81" t="s">
        <v>49</v>
      </c>
      <c r="M24" s="86">
        <v>40332</v>
      </c>
      <c r="N24" s="81" t="s">
        <v>50</v>
      </c>
      <c r="O24" s="83" t="s">
        <v>51</v>
      </c>
      <c r="P24" s="81"/>
      <c r="Q24" s="81"/>
      <c r="R24" s="81"/>
      <c r="S24" s="109" t="s">
        <v>49</v>
      </c>
      <c r="T24" s="109" t="s">
        <v>3668</v>
      </c>
      <c r="U24" s="110" t="s">
        <v>3669</v>
      </c>
      <c r="V24" s="105" t="s">
        <v>3668</v>
      </c>
      <c r="W24" s="83"/>
    </row>
    <row r="25" spans="1:23" ht="38.25">
      <c r="A25" s="81">
        <v>24</v>
      </c>
      <c r="B25" s="82" t="s">
        <v>114</v>
      </c>
      <c r="C25" s="82" t="s">
        <v>115</v>
      </c>
      <c r="D25" s="83" t="s">
        <v>45</v>
      </c>
      <c r="E25" s="83">
        <v>4</v>
      </c>
      <c r="F25" s="83"/>
      <c r="G25" s="83">
        <v>3</v>
      </c>
      <c r="H25" s="83">
        <v>28</v>
      </c>
      <c r="I25" s="84" t="s">
        <v>116</v>
      </c>
      <c r="J25" s="84" t="s">
        <v>117</v>
      </c>
      <c r="K25" s="87" t="s">
        <v>48</v>
      </c>
      <c r="L25" s="81" t="s">
        <v>49</v>
      </c>
      <c r="M25" s="86">
        <v>40332</v>
      </c>
      <c r="N25" s="81" t="s">
        <v>50</v>
      </c>
      <c r="O25" s="83" t="s">
        <v>51</v>
      </c>
      <c r="P25" s="81"/>
      <c r="Q25" s="81"/>
      <c r="R25" s="81"/>
      <c r="S25" s="109" t="s">
        <v>49</v>
      </c>
      <c r="T25" s="109" t="s">
        <v>3668</v>
      </c>
      <c r="U25" s="110" t="s">
        <v>3669</v>
      </c>
      <c r="V25" s="105" t="s">
        <v>3668</v>
      </c>
      <c r="W25" s="83"/>
    </row>
    <row r="26" spans="1:23" ht="38.25">
      <c r="A26" s="81">
        <v>25</v>
      </c>
      <c r="B26" s="82" t="s">
        <v>43</v>
      </c>
      <c r="C26" s="82" t="s">
        <v>44</v>
      </c>
      <c r="D26" s="83" t="s">
        <v>45</v>
      </c>
      <c r="E26" s="83" t="s">
        <v>127</v>
      </c>
      <c r="F26" s="83">
        <v>4</v>
      </c>
      <c r="G26" s="83">
        <v>3</v>
      </c>
      <c r="H26" s="83">
        <v>30</v>
      </c>
      <c r="I26" s="84" t="s">
        <v>118</v>
      </c>
      <c r="J26" s="84" t="s">
        <v>119</v>
      </c>
      <c r="K26" s="87" t="s">
        <v>120</v>
      </c>
      <c r="L26" s="81" t="s">
        <v>49</v>
      </c>
      <c r="M26" s="86">
        <v>40332</v>
      </c>
      <c r="N26" s="81" t="s">
        <v>50</v>
      </c>
      <c r="O26" s="83" t="s">
        <v>51</v>
      </c>
      <c r="P26" s="81"/>
      <c r="Q26" s="81"/>
      <c r="R26" s="81"/>
      <c r="S26" s="109" t="s">
        <v>49</v>
      </c>
      <c r="T26" s="109" t="s">
        <v>3668</v>
      </c>
      <c r="U26" s="110" t="s">
        <v>3669</v>
      </c>
      <c r="V26" s="105" t="s">
        <v>3668</v>
      </c>
      <c r="W26" s="83"/>
    </row>
    <row r="27" spans="1:23" ht="63.75">
      <c r="A27" s="102">
        <v>26</v>
      </c>
      <c r="B27" s="103" t="s">
        <v>121</v>
      </c>
      <c r="C27" s="103" t="s">
        <v>122</v>
      </c>
      <c r="D27" s="105" t="s">
        <v>45</v>
      </c>
      <c r="E27" s="105" t="s">
        <v>127</v>
      </c>
      <c r="F27" s="105">
        <v>4</v>
      </c>
      <c r="G27" s="105">
        <v>3</v>
      </c>
      <c r="H27" s="105">
        <v>36</v>
      </c>
      <c r="I27" s="106" t="s">
        <v>123</v>
      </c>
      <c r="J27" s="106" t="s">
        <v>124</v>
      </c>
      <c r="K27" s="107" t="s">
        <v>3510</v>
      </c>
      <c r="L27" s="102" t="s">
        <v>63</v>
      </c>
      <c r="M27" s="108">
        <v>40388</v>
      </c>
      <c r="N27" s="102" t="s">
        <v>50</v>
      </c>
      <c r="O27" s="105" t="s">
        <v>51</v>
      </c>
      <c r="P27" s="102"/>
      <c r="Q27" s="102"/>
      <c r="R27" s="102"/>
      <c r="S27" s="109" t="s">
        <v>63</v>
      </c>
      <c r="T27" s="109" t="s">
        <v>3668</v>
      </c>
      <c r="U27" s="110" t="s">
        <v>3669</v>
      </c>
      <c r="V27" s="105" t="s">
        <v>3668</v>
      </c>
      <c r="W27" s="105"/>
    </row>
    <row r="28" spans="1:23" ht="63.75">
      <c r="A28" s="102">
        <v>27</v>
      </c>
      <c r="B28" s="103" t="s">
        <v>125</v>
      </c>
      <c r="C28" s="103" t="s">
        <v>126</v>
      </c>
      <c r="D28" s="105" t="s">
        <v>45</v>
      </c>
      <c r="E28" s="105" t="s">
        <v>127</v>
      </c>
      <c r="F28" s="100" t="s">
        <v>127</v>
      </c>
      <c r="G28" s="105">
        <v>3</v>
      </c>
      <c r="H28" s="100" t="s">
        <v>128</v>
      </c>
      <c r="I28" s="106" t="s">
        <v>129</v>
      </c>
      <c r="J28" s="106" t="s">
        <v>129</v>
      </c>
      <c r="K28" s="98" t="s">
        <v>48</v>
      </c>
      <c r="L28" s="102" t="s">
        <v>49</v>
      </c>
      <c r="M28" s="108">
        <v>40332</v>
      </c>
      <c r="N28" s="102" t="s">
        <v>50</v>
      </c>
      <c r="O28" s="105" t="s">
        <v>72</v>
      </c>
      <c r="P28" s="102"/>
      <c r="Q28" s="102"/>
      <c r="R28" s="102"/>
      <c r="S28" s="109" t="s">
        <v>49</v>
      </c>
      <c r="T28" s="109" t="s">
        <v>3668</v>
      </c>
      <c r="U28" s="110" t="s">
        <v>3669</v>
      </c>
      <c r="V28" s="105" t="s">
        <v>3668</v>
      </c>
      <c r="W28" s="105"/>
    </row>
    <row r="29" spans="1:23" ht="63.75">
      <c r="A29" s="102">
        <v>28</v>
      </c>
      <c r="B29" s="103" t="s">
        <v>130</v>
      </c>
      <c r="C29" s="103" t="s">
        <v>131</v>
      </c>
      <c r="D29" s="105" t="s">
        <v>45</v>
      </c>
      <c r="E29" s="105" t="s">
        <v>127</v>
      </c>
      <c r="F29" s="100" t="s">
        <v>127</v>
      </c>
      <c r="G29" s="105">
        <v>3</v>
      </c>
      <c r="H29" s="100" t="s">
        <v>128</v>
      </c>
      <c r="I29" s="106" t="s">
        <v>129</v>
      </c>
      <c r="J29" s="106" t="s">
        <v>129</v>
      </c>
      <c r="K29" s="107" t="s">
        <v>3673</v>
      </c>
      <c r="L29" s="102" t="s">
        <v>49</v>
      </c>
      <c r="M29" s="108">
        <v>40332</v>
      </c>
      <c r="N29" s="102" t="s">
        <v>50</v>
      </c>
      <c r="O29" s="105" t="s">
        <v>72</v>
      </c>
      <c r="P29" s="102"/>
      <c r="Q29" s="102"/>
      <c r="R29" s="102"/>
      <c r="S29" s="109" t="s">
        <v>49</v>
      </c>
      <c r="T29" s="109" t="s">
        <v>3668</v>
      </c>
      <c r="U29" s="110" t="s">
        <v>3669</v>
      </c>
      <c r="V29" s="105" t="s">
        <v>3668</v>
      </c>
      <c r="W29" s="105"/>
    </row>
    <row r="30" spans="1:23" ht="63.75">
      <c r="A30" s="102">
        <v>29</v>
      </c>
      <c r="B30" s="103" t="s">
        <v>132</v>
      </c>
      <c r="C30" s="103" t="s">
        <v>131</v>
      </c>
      <c r="D30" s="105" t="s">
        <v>45</v>
      </c>
      <c r="E30" s="105" t="s">
        <v>127</v>
      </c>
      <c r="F30" s="100" t="s">
        <v>127</v>
      </c>
      <c r="G30" s="105">
        <v>3</v>
      </c>
      <c r="H30" s="100" t="s">
        <v>128</v>
      </c>
      <c r="I30" s="106" t="s">
        <v>129</v>
      </c>
      <c r="J30" s="106" t="s">
        <v>129</v>
      </c>
      <c r="K30" s="107" t="s">
        <v>3673</v>
      </c>
      <c r="L30" s="102" t="s">
        <v>49</v>
      </c>
      <c r="M30" s="108">
        <v>40332</v>
      </c>
      <c r="N30" s="102" t="s">
        <v>50</v>
      </c>
      <c r="O30" s="105" t="s">
        <v>72</v>
      </c>
      <c r="P30" s="102"/>
      <c r="Q30" s="102"/>
      <c r="R30" s="102"/>
      <c r="S30" s="109" t="s">
        <v>49</v>
      </c>
      <c r="T30" s="109" t="s">
        <v>3668</v>
      </c>
      <c r="U30" s="110" t="s">
        <v>3669</v>
      </c>
      <c r="V30" s="105" t="s">
        <v>3668</v>
      </c>
      <c r="W30" s="105"/>
    </row>
    <row r="31" spans="1:23" ht="63.75">
      <c r="A31" s="102">
        <v>30</v>
      </c>
      <c r="B31" s="103" t="s">
        <v>133</v>
      </c>
      <c r="C31" s="103" t="s">
        <v>131</v>
      </c>
      <c r="D31" s="105" t="s">
        <v>45</v>
      </c>
      <c r="E31" s="105" t="s">
        <v>127</v>
      </c>
      <c r="F31" s="100" t="s">
        <v>127</v>
      </c>
      <c r="G31" s="105">
        <v>3</v>
      </c>
      <c r="H31" s="100" t="s">
        <v>128</v>
      </c>
      <c r="I31" s="106" t="s">
        <v>129</v>
      </c>
      <c r="J31" s="106" t="s">
        <v>129</v>
      </c>
      <c r="K31" s="107" t="s">
        <v>3673</v>
      </c>
      <c r="L31" s="102" t="s">
        <v>49</v>
      </c>
      <c r="M31" s="108">
        <v>40332</v>
      </c>
      <c r="N31" s="102" t="s">
        <v>50</v>
      </c>
      <c r="O31" s="105" t="s">
        <v>72</v>
      </c>
      <c r="P31" s="102"/>
      <c r="Q31" s="102"/>
      <c r="R31" s="102"/>
      <c r="S31" s="109" t="s">
        <v>49</v>
      </c>
      <c r="T31" s="109" t="s">
        <v>3668</v>
      </c>
      <c r="U31" s="110" t="s">
        <v>3669</v>
      </c>
      <c r="V31" s="105" t="s">
        <v>3668</v>
      </c>
      <c r="W31" s="105"/>
    </row>
    <row r="32" spans="1:23" ht="63.75">
      <c r="A32" s="102">
        <v>31</v>
      </c>
      <c r="B32" s="103" t="s">
        <v>121</v>
      </c>
      <c r="C32" s="103" t="s">
        <v>122</v>
      </c>
      <c r="D32" s="105" t="s">
        <v>45</v>
      </c>
      <c r="E32" s="105" t="s">
        <v>127</v>
      </c>
      <c r="F32" s="105">
        <v>4</v>
      </c>
      <c r="G32" s="105">
        <v>3</v>
      </c>
      <c r="H32" s="105">
        <v>41</v>
      </c>
      <c r="I32" s="106" t="s">
        <v>134</v>
      </c>
      <c r="J32" s="106" t="s">
        <v>135</v>
      </c>
      <c r="K32" s="107" t="s">
        <v>3511</v>
      </c>
      <c r="L32" s="102" t="s">
        <v>63</v>
      </c>
      <c r="M32" s="108">
        <v>40388</v>
      </c>
      <c r="N32" s="102" t="s">
        <v>50</v>
      </c>
      <c r="O32" s="105" t="s">
        <v>51</v>
      </c>
      <c r="P32" s="102"/>
      <c r="Q32" s="102"/>
      <c r="R32" s="102"/>
      <c r="S32" s="109" t="s">
        <v>63</v>
      </c>
      <c r="T32" s="109" t="s">
        <v>3668</v>
      </c>
      <c r="U32" s="110" t="s">
        <v>3669</v>
      </c>
      <c r="V32" s="105" t="s">
        <v>3668</v>
      </c>
      <c r="W32" s="105"/>
    </row>
    <row r="33" spans="1:23" ht="25.5">
      <c r="A33" s="81">
        <v>32</v>
      </c>
      <c r="B33" s="82" t="s">
        <v>82</v>
      </c>
      <c r="C33" s="82" t="s">
        <v>83</v>
      </c>
      <c r="D33" s="83" t="s">
        <v>45</v>
      </c>
      <c r="E33" s="83" t="s">
        <v>127</v>
      </c>
      <c r="F33" s="83">
        <v>4</v>
      </c>
      <c r="G33" s="83">
        <v>3</v>
      </c>
      <c r="H33" s="83">
        <v>52</v>
      </c>
      <c r="I33" s="84" t="s">
        <v>136</v>
      </c>
      <c r="J33" s="84" t="s">
        <v>137</v>
      </c>
      <c r="K33" s="87" t="s">
        <v>48</v>
      </c>
      <c r="L33" s="81" t="s">
        <v>49</v>
      </c>
      <c r="M33" s="86">
        <v>40332</v>
      </c>
      <c r="N33" s="81" t="s">
        <v>50</v>
      </c>
      <c r="O33" s="83" t="s">
        <v>51</v>
      </c>
      <c r="P33" s="81"/>
      <c r="Q33" s="81"/>
      <c r="R33" s="81"/>
      <c r="S33" s="109" t="s">
        <v>49</v>
      </c>
      <c r="T33" s="109" t="s">
        <v>3668</v>
      </c>
      <c r="U33" s="110" t="s">
        <v>3669</v>
      </c>
      <c r="V33" s="105" t="s">
        <v>3668</v>
      </c>
      <c r="W33" s="83"/>
    </row>
    <row r="34" spans="1:23" ht="25.5">
      <c r="A34" s="102">
        <v>33</v>
      </c>
      <c r="B34" s="107" t="s">
        <v>76</v>
      </c>
      <c r="C34" s="107" t="s">
        <v>59</v>
      </c>
      <c r="D34" s="105" t="s">
        <v>60</v>
      </c>
      <c r="E34" s="105" t="s">
        <v>127</v>
      </c>
      <c r="F34" s="105">
        <v>4</v>
      </c>
      <c r="G34" s="105">
        <v>3</v>
      </c>
      <c r="H34" s="105">
        <v>53</v>
      </c>
      <c r="I34" s="106" t="s">
        <v>138</v>
      </c>
      <c r="J34" s="106" t="s">
        <v>139</v>
      </c>
      <c r="K34" s="98" t="s">
        <v>48</v>
      </c>
      <c r="L34" s="99" t="s">
        <v>49</v>
      </c>
      <c r="M34" s="108">
        <v>40372</v>
      </c>
      <c r="N34" s="99" t="s">
        <v>3332</v>
      </c>
      <c r="O34" s="105" t="s">
        <v>51</v>
      </c>
      <c r="P34" s="102"/>
      <c r="Q34" s="102"/>
      <c r="R34" s="102"/>
      <c r="S34" s="109" t="s">
        <v>3668</v>
      </c>
      <c r="T34" s="109" t="s">
        <v>49</v>
      </c>
      <c r="U34" s="110" t="s">
        <v>3669</v>
      </c>
      <c r="V34" s="105" t="s">
        <v>3668</v>
      </c>
      <c r="W34" s="105"/>
    </row>
    <row r="35" spans="1:23" ht="51">
      <c r="A35" s="81">
        <v>34</v>
      </c>
      <c r="B35" s="82" t="s">
        <v>82</v>
      </c>
      <c r="C35" s="82" t="s">
        <v>83</v>
      </c>
      <c r="D35" s="83" t="s">
        <v>45</v>
      </c>
      <c r="E35" s="83" t="s">
        <v>127</v>
      </c>
      <c r="F35" s="83">
        <v>4</v>
      </c>
      <c r="G35" s="83">
        <v>3</v>
      </c>
      <c r="H35" s="83">
        <v>53</v>
      </c>
      <c r="I35" s="84" t="s">
        <v>140</v>
      </c>
      <c r="J35" s="84" t="s">
        <v>141</v>
      </c>
      <c r="K35" s="87" t="s">
        <v>48</v>
      </c>
      <c r="L35" s="81" t="s">
        <v>49</v>
      </c>
      <c r="M35" s="86">
        <v>40332</v>
      </c>
      <c r="N35" s="81" t="s">
        <v>50</v>
      </c>
      <c r="O35" s="83" t="s">
        <v>51</v>
      </c>
      <c r="P35" s="81"/>
      <c r="Q35" s="81"/>
      <c r="R35" s="81"/>
      <c r="S35" s="109" t="s">
        <v>49</v>
      </c>
      <c r="T35" s="109" t="s">
        <v>3668</v>
      </c>
      <c r="U35" s="110" t="s">
        <v>3669</v>
      </c>
      <c r="V35" s="105" t="s">
        <v>3668</v>
      </c>
      <c r="W35" s="83"/>
    </row>
    <row r="36" spans="1:23" ht="63.75">
      <c r="A36" s="102">
        <v>35</v>
      </c>
      <c r="B36" s="103" t="s">
        <v>78</v>
      </c>
      <c r="C36" s="103" t="s">
        <v>59</v>
      </c>
      <c r="D36" s="105" t="s">
        <v>45</v>
      </c>
      <c r="E36" s="105" t="s">
        <v>127</v>
      </c>
      <c r="F36" s="105">
        <v>4</v>
      </c>
      <c r="G36" s="105">
        <v>3</v>
      </c>
      <c r="H36" s="105" t="s">
        <v>79</v>
      </c>
      <c r="I36" s="106" t="s">
        <v>142</v>
      </c>
      <c r="J36" s="106" t="s">
        <v>143</v>
      </c>
      <c r="K36" s="98" t="s">
        <v>3674</v>
      </c>
      <c r="L36" s="99" t="s">
        <v>237</v>
      </c>
      <c r="M36" s="108">
        <v>40369</v>
      </c>
      <c r="N36" s="102" t="s">
        <v>50</v>
      </c>
      <c r="O36" s="105" t="s">
        <v>72</v>
      </c>
      <c r="P36" s="102"/>
      <c r="Q36" s="102"/>
      <c r="R36" s="102"/>
      <c r="S36" s="109" t="s">
        <v>237</v>
      </c>
      <c r="T36" s="109" t="s">
        <v>3668</v>
      </c>
      <c r="U36" s="110" t="s">
        <v>3669</v>
      </c>
      <c r="V36" s="105" t="s">
        <v>3668</v>
      </c>
      <c r="W36" s="105"/>
    </row>
    <row r="37" spans="1:23" ht="25.5">
      <c r="A37" s="81">
        <v>36</v>
      </c>
      <c r="B37" s="82" t="s">
        <v>82</v>
      </c>
      <c r="C37" s="82" t="s">
        <v>83</v>
      </c>
      <c r="D37" s="83" t="s">
        <v>45</v>
      </c>
      <c r="E37" s="83" t="s">
        <v>127</v>
      </c>
      <c r="F37" s="83">
        <v>4</v>
      </c>
      <c r="G37" s="83">
        <v>7</v>
      </c>
      <c r="H37" s="83">
        <v>21</v>
      </c>
      <c r="I37" s="84" t="s">
        <v>144</v>
      </c>
      <c r="J37" s="84" t="s">
        <v>145</v>
      </c>
      <c r="K37" s="87" t="s">
        <v>3675</v>
      </c>
      <c r="L37" s="81" t="s">
        <v>49</v>
      </c>
      <c r="M37" s="86">
        <v>40332</v>
      </c>
      <c r="N37" s="81" t="s">
        <v>50</v>
      </c>
      <c r="O37" s="83" t="s">
        <v>51</v>
      </c>
      <c r="P37" s="81"/>
      <c r="Q37" s="81"/>
      <c r="R37" s="81"/>
      <c r="S37" s="109" t="s">
        <v>49</v>
      </c>
      <c r="T37" s="109" t="s">
        <v>3668</v>
      </c>
      <c r="U37" s="110" t="s">
        <v>3669</v>
      </c>
      <c r="V37" s="105" t="s">
        <v>3668</v>
      </c>
      <c r="W37" s="83"/>
    </row>
    <row r="38" spans="1:23" ht="89.25">
      <c r="A38" s="102">
        <v>37</v>
      </c>
      <c r="B38" s="107" t="s">
        <v>146</v>
      </c>
      <c r="C38" s="107" t="s">
        <v>147</v>
      </c>
      <c r="D38" s="105" t="s">
        <v>60</v>
      </c>
      <c r="E38" s="105" t="s">
        <v>430</v>
      </c>
      <c r="F38" s="105">
        <v>5</v>
      </c>
      <c r="G38" s="105">
        <v>5</v>
      </c>
      <c r="H38" s="105">
        <v>1</v>
      </c>
      <c r="I38" s="102" t="s">
        <v>148</v>
      </c>
      <c r="J38" s="102" t="s">
        <v>149</v>
      </c>
      <c r="K38" s="107" t="s">
        <v>3676</v>
      </c>
      <c r="L38" s="102" t="s">
        <v>63</v>
      </c>
      <c r="M38" s="108">
        <v>40316</v>
      </c>
      <c r="N38" s="99" t="s">
        <v>3332</v>
      </c>
      <c r="O38" s="105" t="s">
        <v>51</v>
      </c>
      <c r="P38" s="102"/>
      <c r="Q38" s="102"/>
      <c r="R38" s="102"/>
      <c r="S38" s="109" t="s">
        <v>3668</v>
      </c>
      <c r="T38" s="109" t="s">
        <v>63</v>
      </c>
      <c r="U38" s="110" t="s">
        <v>3669</v>
      </c>
      <c r="V38" s="105" t="s">
        <v>3668</v>
      </c>
      <c r="W38" s="105"/>
    </row>
    <row r="39" spans="1:23" ht="140.25">
      <c r="A39" s="102">
        <v>38</v>
      </c>
      <c r="B39" s="103" t="s">
        <v>150</v>
      </c>
      <c r="C39" s="103" t="s">
        <v>151</v>
      </c>
      <c r="D39" s="105" t="s">
        <v>45</v>
      </c>
      <c r="E39" s="105" t="s">
        <v>430</v>
      </c>
      <c r="F39" s="105">
        <v>5</v>
      </c>
      <c r="G39" s="105">
        <v>5</v>
      </c>
      <c r="H39" s="105">
        <v>1</v>
      </c>
      <c r="I39" s="106" t="s">
        <v>152</v>
      </c>
      <c r="J39" s="106"/>
      <c r="K39" s="107" t="s">
        <v>3598</v>
      </c>
      <c r="L39" s="102" t="s">
        <v>63</v>
      </c>
      <c r="M39" s="108">
        <v>40316</v>
      </c>
      <c r="N39" s="102" t="s">
        <v>50</v>
      </c>
      <c r="O39" s="105" t="s">
        <v>153</v>
      </c>
      <c r="P39" s="102"/>
      <c r="Q39" s="102"/>
      <c r="R39" s="102"/>
      <c r="S39" s="109" t="s">
        <v>63</v>
      </c>
      <c r="T39" s="109" t="s">
        <v>3668</v>
      </c>
      <c r="U39" s="110" t="s">
        <v>3669</v>
      </c>
      <c r="V39" s="105" t="s">
        <v>3668</v>
      </c>
      <c r="W39" s="105"/>
    </row>
    <row r="40" spans="1:23" ht="229.5">
      <c r="A40" s="102">
        <v>39</v>
      </c>
      <c r="B40" s="103" t="s">
        <v>43</v>
      </c>
      <c r="C40" s="103" t="s">
        <v>44</v>
      </c>
      <c r="D40" s="105" t="s">
        <v>45</v>
      </c>
      <c r="E40" s="105" t="s">
        <v>430</v>
      </c>
      <c r="F40" s="105">
        <v>5.1</v>
      </c>
      <c r="G40" s="105">
        <v>5</v>
      </c>
      <c r="H40" s="105">
        <v>5</v>
      </c>
      <c r="I40" s="106" t="s">
        <v>154</v>
      </c>
      <c r="J40" s="106" t="s">
        <v>155</v>
      </c>
      <c r="K40" s="107" t="s">
        <v>3439</v>
      </c>
      <c r="L40" s="102" t="s">
        <v>63</v>
      </c>
      <c r="M40" s="108">
        <v>40378</v>
      </c>
      <c r="N40" s="102" t="s">
        <v>50</v>
      </c>
      <c r="O40" s="105" t="s">
        <v>51</v>
      </c>
      <c r="P40" s="102"/>
      <c r="Q40" s="102"/>
      <c r="R40" s="102"/>
      <c r="S40" s="109" t="s">
        <v>63</v>
      </c>
      <c r="T40" s="109" t="s">
        <v>3668</v>
      </c>
      <c r="U40" s="110" t="s">
        <v>3669</v>
      </c>
      <c r="V40" s="105" t="s">
        <v>3668</v>
      </c>
      <c r="W40" s="105"/>
    </row>
    <row r="41" spans="1:23" ht="127.5">
      <c r="A41" s="102">
        <v>40</v>
      </c>
      <c r="B41" s="103" t="s">
        <v>150</v>
      </c>
      <c r="C41" s="103" t="s">
        <v>151</v>
      </c>
      <c r="D41" s="105" t="s">
        <v>45</v>
      </c>
      <c r="E41" s="105" t="s">
        <v>430</v>
      </c>
      <c r="F41" s="105">
        <v>5.1</v>
      </c>
      <c r="G41" s="105">
        <v>5</v>
      </c>
      <c r="H41" s="105">
        <v>8</v>
      </c>
      <c r="I41" s="106" t="s">
        <v>157</v>
      </c>
      <c r="J41" s="106" t="s">
        <v>158</v>
      </c>
      <c r="K41" s="107" t="s">
        <v>3578</v>
      </c>
      <c r="L41" s="102" t="s">
        <v>237</v>
      </c>
      <c r="M41" s="108">
        <v>40416</v>
      </c>
      <c r="N41" s="102" t="s">
        <v>50</v>
      </c>
      <c r="O41" s="105" t="s">
        <v>153</v>
      </c>
      <c r="P41" s="102"/>
      <c r="Q41" s="102"/>
      <c r="R41" s="102"/>
      <c r="S41" s="109" t="s">
        <v>237</v>
      </c>
      <c r="T41" s="109" t="s">
        <v>3668</v>
      </c>
      <c r="U41" s="110" t="s">
        <v>3669</v>
      </c>
      <c r="V41" s="105" t="s">
        <v>3668</v>
      </c>
      <c r="W41" s="105"/>
    </row>
    <row r="42" spans="1:23" ht="76.5">
      <c r="A42" s="102">
        <v>41</v>
      </c>
      <c r="B42" s="103" t="s">
        <v>159</v>
      </c>
      <c r="C42" s="103" t="s">
        <v>151</v>
      </c>
      <c r="D42" s="105" t="s">
        <v>160</v>
      </c>
      <c r="E42" s="105" t="s">
        <v>430</v>
      </c>
      <c r="F42" s="105">
        <v>5.1</v>
      </c>
      <c r="G42" s="105">
        <v>5</v>
      </c>
      <c r="H42" s="105">
        <v>9</v>
      </c>
      <c r="I42" s="106" t="s">
        <v>161</v>
      </c>
      <c r="J42" s="106" t="s">
        <v>162</v>
      </c>
      <c r="K42" s="98" t="s">
        <v>3272</v>
      </c>
      <c r="L42" s="99" t="s">
        <v>63</v>
      </c>
      <c r="M42" s="108">
        <v>40372</v>
      </c>
      <c r="N42" s="99" t="s">
        <v>3332</v>
      </c>
      <c r="O42" s="105" t="s">
        <v>153</v>
      </c>
      <c r="P42" s="102"/>
      <c r="Q42" s="102"/>
      <c r="R42" s="102"/>
      <c r="S42" s="109" t="s">
        <v>3668</v>
      </c>
      <c r="T42" s="109" t="s">
        <v>63</v>
      </c>
      <c r="U42" s="110" t="s">
        <v>3669</v>
      </c>
      <c r="V42" s="105" t="s">
        <v>3668</v>
      </c>
      <c r="W42" s="105"/>
    </row>
    <row r="43" spans="1:23" ht="127.5">
      <c r="A43" s="102">
        <v>42</v>
      </c>
      <c r="B43" s="103" t="s">
        <v>163</v>
      </c>
      <c r="C43" s="103" t="s">
        <v>164</v>
      </c>
      <c r="D43" s="105" t="s">
        <v>60</v>
      </c>
      <c r="E43" s="105" t="s">
        <v>430</v>
      </c>
      <c r="F43" s="105">
        <v>5.1</v>
      </c>
      <c r="G43" s="105">
        <v>5</v>
      </c>
      <c r="H43" s="105">
        <v>10</v>
      </c>
      <c r="I43" s="106" t="s">
        <v>165</v>
      </c>
      <c r="J43" s="106" t="s">
        <v>166</v>
      </c>
      <c r="K43" s="98" t="s">
        <v>3288</v>
      </c>
      <c r="L43" s="102" t="s">
        <v>63</v>
      </c>
      <c r="M43" s="108">
        <v>40316</v>
      </c>
      <c r="N43" s="99" t="s">
        <v>3332</v>
      </c>
      <c r="O43" s="105"/>
      <c r="P43" s="102"/>
      <c r="Q43" s="102"/>
      <c r="R43" s="102"/>
      <c r="S43" s="109" t="s">
        <v>3668</v>
      </c>
      <c r="T43" s="109" t="s">
        <v>63</v>
      </c>
      <c r="U43" s="110" t="s">
        <v>3669</v>
      </c>
      <c r="V43" s="105" t="s">
        <v>3668</v>
      </c>
      <c r="W43" s="105"/>
    </row>
    <row r="44" spans="1:23" ht="89.25">
      <c r="A44" s="102">
        <v>43</v>
      </c>
      <c r="B44" s="103" t="s">
        <v>150</v>
      </c>
      <c r="C44" s="103" t="s">
        <v>151</v>
      </c>
      <c r="D44" s="105" t="s">
        <v>45</v>
      </c>
      <c r="E44" s="105" t="s">
        <v>430</v>
      </c>
      <c r="F44" s="105">
        <v>5.1</v>
      </c>
      <c r="G44" s="105">
        <v>5</v>
      </c>
      <c r="H44" s="105">
        <v>10</v>
      </c>
      <c r="I44" s="106" t="s">
        <v>167</v>
      </c>
      <c r="J44" s="106"/>
      <c r="K44" s="107" t="s">
        <v>3677</v>
      </c>
      <c r="L44" s="102" t="s">
        <v>63</v>
      </c>
      <c r="M44" s="108">
        <v>40332</v>
      </c>
      <c r="N44" s="102" t="s">
        <v>50</v>
      </c>
      <c r="O44" s="105" t="s">
        <v>153</v>
      </c>
      <c r="P44" s="102"/>
      <c r="Q44" s="102"/>
      <c r="R44" s="102"/>
      <c r="S44" s="109" t="s">
        <v>63</v>
      </c>
      <c r="T44" s="109" t="s">
        <v>3668</v>
      </c>
      <c r="U44" s="110" t="s">
        <v>3669</v>
      </c>
      <c r="V44" s="105" t="s">
        <v>3668</v>
      </c>
      <c r="W44" s="105"/>
    </row>
    <row r="45" spans="1:23" ht="51">
      <c r="A45" s="102">
        <v>44</v>
      </c>
      <c r="B45" s="103" t="s">
        <v>150</v>
      </c>
      <c r="C45" s="103" t="s">
        <v>151</v>
      </c>
      <c r="D45" s="105" t="s">
        <v>60</v>
      </c>
      <c r="E45" s="105" t="s">
        <v>430</v>
      </c>
      <c r="F45" s="105">
        <v>5.1</v>
      </c>
      <c r="G45" s="105">
        <v>5</v>
      </c>
      <c r="H45" s="105">
        <v>10</v>
      </c>
      <c r="I45" s="106" t="s">
        <v>168</v>
      </c>
      <c r="J45" s="106" t="s">
        <v>169</v>
      </c>
      <c r="K45" s="98" t="s">
        <v>3272</v>
      </c>
      <c r="L45" s="99" t="s">
        <v>63</v>
      </c>
      <c r="M45" s="108">
        <v>40372</v>
      </c>
      <c r="N45" s="99" t="s">
        <v>3332</v>
      </c>
      <c r="O45" s="105" t="s">
        <v>170</v>
      </c>
      <c r="P45" s="102"/>
      <c r="Q45" s="102"/>
      <c r="R45" s="102"/>
      <c r="S45" s="109" t="s">
        <v>3668</v>
      </c>
      <c r="T45" s="109" t="s">
        <v>63</v>
      </c>
      <c r="U45" s="110" t="s">
        <v>3669</v>
      </c>
      <c r="V45" s="105" t="s">
        <v>3668</v>
      </c>
      <c r="W45" s="105"/>
    </row>
    <row r="46" spans="1:23" ht="63.75">
      <c r="A46" s="102">
        <v>45</v>
      </c>
      <c r="B46" s="103" t="s">
        <v>64</v>
      </c>
      <c r="C46" s="103" t="s">
        <v>65</v>
      </c>
      <c r="D46" s="105" t="s">
        <v>45</v>
      </c>
      <c r="E46" s="105" t="s">
        <v>430</v>
      </c>
      <c r="F46" s="105">
        <v>5.1</v>
      </c>
      <c r="G46" s="105">
        <v>5</v>
      </c>
      <c r="H46" s="105">
        <v>12</v>
      </c>
      <c r="I46" s="106" t="s">
        <v>171</v>
      </c>
      <c r="J46" s="106" t="s">
        <v>172</v>
      </c>
      <c r="K46" s="107" t="s">
        <v>3678</v>
      </c>
      <c r="L46" s="102" t="s">
        <v>63</v>
      </c>
      <c r="M46" s="108">
        <v>40332</v>
      </c>
      <c r="N46" s="102" t="s">
        <v>50</v>
      </c>
      <c r="O46" s="105" t="s">
        <v>51</v>
      </c>
      <c r="P46" s="102"/>
      <c r="Q46" s="102"/>
      <c r="R46" s="102"/>
      <c r="S46" s="109" t="s">
        <v>63</v>
      </c>
      <c r="T46" s="109" t="s">
        <v>3668</v>
      </c>
      <c r="U46" s="110" t="s">
        <v>3669</v>
      </c>
      <c r="V46" s="105" t="s">
        <v>3668</v>
      </c>
      <c r="W46" s="105"/>
    </row>
    <row r="47" spans="1:23" ht="63.75">
      <c r="A47" s="102">
        <v>46</v>
      </c>
      <c r="B47" s="103" t="s">
        <v>163</v>
      </c>
      <c r="C47" s="103" t="s">
        <v>164</v>
      </c>
      <c r="D47" s="105" t="s">
        <v>45</v>
      </c>
      <c r="E47" s="105" t="s">
        <v>430</v>
      </c>
      <c r="F47" s="105">
        <v>5.1</v>
      </c>
      <c r="G47" s="105">
        <v>5</v>
      </c>
      <c r="H47" s="105">
        <v>12</v>
      </c>
      <c r="I47" s="106" t="s">
        <v>173</v>
      </c>
      <c r="J47" s="106" t="s">
        <v>174</v>
      </c>
      <c r="K47" s="107" t="s">
        <v>3677</v>
      </c>
      <c r="L47" s="102" t="s">
        <v>63</v>
      </c>
      <c r="M47" s="108">
        <v>40332</v>
      </c>
      <c r="N47" s="102" t="s">
        <v>50</v>
      </c>
      <c r="O47" s="105"/>
      <c r="P47" s="102"/>
      <c r="Q47" s="102"/>
      <c r="R47" s="102"/>
      <c r="S47" s="109" t="s">
        <v>63</v>
      </c>
      <c r="T47" s="109" t="s">
        <v>3668</v>
      </c>
      <c r="U47" s="110" t="s">
        <v>3669</v>
      </c>
      <c r="V47" s="105" t="s">
        <v>3668</v>
      </c>
      <c r="W47" s="105"/>
    </row>
    <row r="48" spans="1:23" ht="127.5">
      <c r="A48" s="102">
        <v>47</v>
      </c>
      <c r="B48" s="103" t="s">
        <v>163</v>
      </c>
      <c r="C48" s="103" t="s">
        <v>164</v>
      </c>
      <c r="D48" s="105" t="s">
        <v>60</v>
      </c>
      <c r="E48" s="105" t="s">
        <v>430</v>
      </c>
      <c r="F48" s="105">
        <v>5.1</v>
      </c>
      <c r="G48" s="105">
        <v>5</v>
      </c>
      <c r="H48" s="105">
        <v>12</v>
      </c>
      <c r="I48" s="106" t="s">
        <v>165</v>
      </c>
      <c r="J48" s="106" t="s">
        <v>166</v>
      </c>
      <c r="K48" s="98" t="s">
        <v>3289</v>
      </c>
      <c r="L48" s="102" t="s">
        <v>49</v>
      </c>
      <c r="M48" s="108">
        <v>40316</v>
      </c>
      <c r="N48" s="99" t="s">
        <v>3332</v>
      </c>
      <c r="O48" s="105"/>
      <c r="P48" s="102"/>
      <c r="Q48" s="102"/>
      <c r="R48" s="102"/>
      <c r="S48" s="109" t="s">
        <v>3668</v>
      </c>
      <c r="T48" s="109" t="s">
        <v>49</v>
      </c>
      <c r="U48" s="110" t="s">
        <v>3669</v>
      </c>
      <c r="V48" s="105" t="s">
        <v>3668</v>
      </c>
      <c r="W48" s="105"/>
    </row>
    <row r="49" spans="1:23" ht="63.75">
      <c r="A49" s="102">
        <v>48</v>
      </c>
      <c r="B49" s="103" t="s">
        <v>175</v>
      </c>
      <c r="C49" s="103" t="s">
        <v>176</v>
      </c>
      <c r="D49" s="105" t="s">
        <v>45</v>
      </c>
      <c r="E49" s="105" t="s">
        <v>430</v>
      </c>
      <c r="F49" s="100" t="s">
        <v>177</v>
      </c>
      <c r="G49" s="105">
        <v>5</v>
      </c>
      <c r="H49" s="100" t="s">
        <v>178</v>
      </c>
      <c r="I49" s="106" t="s">
        <v>179</v>
      </c>
      <c r="J49" s="106" t="s">
        <v>180</v>
      </c>
      <c r="K49" s="107" t="s">
        <v>3677</v>
      </c>
      <c r="L49" s="102" t="s">
        <v>63</v>
      </c>
      <c r="M49" s="108">
        <v>40332</v>
      </c>
      <c r="N49" s="102" t="s">
        <v>50</v>
      </c>
      <c r="O49" s="102" t="s">
        <v>181</v>
      </c>
      <c r="P49" s="102"/>
      <c r="Q49" s="102"/>
      <c r="R49" s="102"/>
      <c r="S49" s="109" t="s">
        <v>63</v>
      </c>
      <c r="T49" s="109" t="s">
        <v>3668</v>
      </c>
      <c r="U49" s="110" t="s">
        <v>3669</v>
      </c>
      <c r="V49" s="105" t="s">
        <v>3668</v>
      </c>
      <c r="W49" s="105"/>
    </row>
    <row r="50" spans="1:23" ht="63.75">
      <c r="A50" s="102">
        <v>49</v>
      </c>
      <c r="B50" s="103" t="s">
        <v>82</v>
      </c>
      <c r="C50" s="103" t="s">
        <v>83</v>
      </c>
      <c r="D50" s="105" t="s">
        <v>45</v>
      </c>
      <c r="E50" s="105" t="s">
        <v>430</v>
      </c>
      <c r="F50" s="105">
        <v>5.1</v>
      </c>
      <c r="G50" s="105">
        <v>5</v>
      </c>
      <c r="H50" s="105">
        <v>12</v>
      </c>
      <c r="I50" s="106" t="s">
        <v>182</v>
      </c>
      <c r="J50" s="106"/>
      <c r="K50" s="107" t="s">
        <v>3677</v>
      </c>
      <c r="L50" s="102" t="s">
        <v>63</v>
      </c>
      <c r="M50" s="108">
        <v>40332</v>
      </c>
      <c r="N50" s="102" t="s">
        <v>50</v>
      </c>
      <c r="O50" s="105" t="s">
        <v>51</v>
      </c>
      <c r="P50" s="102"/>
      <c r="Q50" s="102"/>
      <c r="R50" s="102"/>
      <c r="S50" s="109" t="s">
        <v>63</v>
      </c>
      <c r="T50" s="109" t="s">
        <v>3668</v>
      </c>
      <c r="U50" s="110" t="s">
        <v>3669</v>
      </c>
      <c r="V50" s="105" t="s">
        <v>3668</v>
      </c>
      <c r="W50" s="105"/>
    </row>
    <row r="51" spans="1:23" ht="25.5">
      <c r="A51" s="102">
        <v>50</v>
      </c>
      <c r="B51" s="103" t="s">
        <v>183</v>
      </c>
      <c r="C51" s="103" t="s">
        <v>122</v>
      </c>
      <c r="D51" s="105" t="s">
        <v>60</v>
      </c>
      <c r="E51" s="105" t="s">
        <v>430</v>
      </c>
      <c r="F51" s="105">
        <v>5.1</v>
      </c>
      <c r="G51" s="105">
        <v>5</v>
      </c>
      <c r="H51" s="105">
        <v>15</v>
      </c>
      <c r="I51" s="106" t="s">
        <v>184</v>
      </c>
      <c r="J51" s="106" t="s">
        <v>185</v>
      </c>
      <c r="K51" s="98" t="s">
        <v>48</v>
      </c>
      <c r="L51" s="102" t="s">
        <v>49</v>
      </c>
      <c r="M51" s="108">
        <v>40316</v>
      </c>
      <c r="N51" s="99" t="s">
        <v>3332</v>
      </c>
      <c r="O51" s="105" t="s">
        <v>72</v>
      </c>
      <c r="P51" s="102"/>
      <c r="Q51" s="102"/>
      <c r="R51" s="102"/>
      <c r="S51" s="109" t="s">
        <v>3668</v>
      </c>
      <c r="T51" s="109" t="s">
        <v>49</v>
      </c>
      <c r="U51" s="110" t="s">
        <v>3669</v>
      </c>
      <c r="V51" s="105" t="s">
        <v>3668</v>
      </c>
      <c r="W51" s="105"/>
    </row>
    <row r="52" spans="1:23" ht="51">
      <c r="A52" s="102">
        <v>51</v>
      </c>
      <c r="B52" s="103" t="s">
        <v>183</v>
      </c>
      <c r="C52" s="103" t="s">
        <v>122</v>
      </c>
      <c r="D52" s="105" t="s">
        <v>60</v>
      </c>
      <c r="E52" s="105" t="s">
        <v>430</v>
      </c>
      <c r="F52" s="105">
        <v>5.1</v>
      </c>
      <c r="G52" s="105">
        <v>5</v>
      </c>
      <c r="H52" s="105">
        <v>23</v>
      </c>
      <c r="I52" s="106" t="s">
        <v>186</v>
      </c>
      <c r="J52" s="106" t="s">
        <v>187</v>
      </c>
      <c r="K52" s="98" t="s">
        <v>3273</v>
      </c>
      <c r="L52" s="99" t="s">
        <v>63</v>
      </c>
      <c r="M52" s="108">
        <v>40372</v>
      </c>
      <c r="N52" s="99" t="s">
        <v>3332</v>
      </c>
      <c r="O52" s="105" t="s">
        <v>72</v>
      </c>
      <c r="P52" s="102"/>
      <c r="Q52" s="102"/>
      <c r="R52" s="102"/>
      <c r="S52" s="109" t="s">
        <v>3668</v>
      </c>
      <c r="T52" s="109" t="s">
        <v>63</v>
      </c>
      <c r="U52" s="110" t="s">
        <v>3669</v>
      </c>
      <c r="V52" s="105" t="s">
        <v>3668</v>
      </c>
      <c r="W52" s="105"/>
    </row>
    <row r="53" spans="1:23" ht="38.25">
      <c r="A53" s="102">
        <v>52</v>
      </c>
      <c r="B53" s="103" t="s">
        <v>188</v>
      </c>
      <c r="C53" s="103" t="s">
        <v>176</v>
      </c>
      <c r="D53" s="105" t="s">
        <v>60</v>
      </c>
      <c r="E53" s="105" t="s">
        <v>430</v>
      </c>
      <c r="F53" s="100" t="s">
        <v>177</v>
      </c>
      <c r="G53" s="105">
        <v>5</v>
      </c>
      <c r="H53" s="100">
        <v>30</v>
      </c>
      <c r="I53" s="106" t="s">
        <v>189</v>
      </c>
      <c r="J53" s="106" t="s">
        <v>190</v>
      </c>
      <c r="K53" s="107" t="s">
        <v>3679</v>
      </c>
      <c r="L53" s="102" t="s">
        <v>49</v>
      </c>
      <c r="M53" s="108">
        <v>40316</v>
      </c>
      <c r="N53" s="99" t="s">
        <v>3332</v>
      </c>
      <c r="O53" s="105" t="s">
        <v>191</v>
      </c>
      <c r="P53" s="102"/>
      <c r="Q53" s="102"/>
      <c r="R53" s="102"/>
      <c r="S53" s="109" t="s">
        <v>3668</v>
      </c>
      <c r="T53" s="109" t="s">
        <v>49</v>
      </c>
      <c r="U53" s="110" t="s">
        <v>3669</v>
      </c>
      <c r="V53" s="105" t="s">
        <v>3668</v>
      </c>
      <c r="W53" s="105"/>
    </row>
    <row r="54" spans="1:23" ht="63.75">
      <c r="A54" s="102">
        <v>53</v>
      </c>
      <c r="B54" s="103" t="s">
        <v>82</v>
      </c>
      <c r="C54" s="103" t="s">
        <v>83</v>
      </c>
      <c r="D54" s="105" t="s">
        <v>45</v>
      </c>
      <c r="E54" s="105" t="s">
        <v>430</v>
      </c>
      <c r="F54" s="105">
        <v>5.1</v>
      </c>
      <c r="G54" s="105">
        <v>5</v>
      </c>
      <c r="H54" s="105">
        <v>30</v>
      </c>
      <c r="I54" s="106" t="s">
        <v>192</v>
      </c>
      <c r="J54" s="106" t="s">
        <v>193</v>
      </c>
      <c r="K54" s="107" t="s">
        <v>3347</v>
      </c>
      <c r="L54" s="102" t="s">
        <v>63</v>
      </c>
      <c r="M54" s="108">
        <v>40372</v>
      </c>
      <c r="N54" s="102" t="s">
        <v>50</v>
      </c>
      <c r="O54" s="105" t="s">
        <v>51</v>
      </c>
      <c r="P54" s="102"/>
      <c r="Q54" s="102"/>
      <c r="R54" s="102"/>
      <c r="S54" s="109" t="s">
        <v>63</v>
      </c>
      <c r="T54" s="109" t="s">
        <v>3668</v>
      </c>
      <c r="U54" s="110" t="s">
        <v>3669</v>
      </c>
      <c r="V54" s="105" t="s">
        <v>3668</v>
      </c>
      <c r="W54" s="105"/>
    </row>
    <row r="55" spans="1:23" ht="280.5">
      <c r="A55" s="102">
        <v>54</v>
      </c>
      <c r="B55" s="103" t="s">
        <v>194</v>
      </c>
      <c r="C55" s="103" t="s">
        <v>151</v>
      </c>
      <c r="D55" s="105" t="s">
        <v>60</v>
      </c>
      <c r="E55" s="105" t="s">
        <v>430</v>
      </c>
      <c r="F55" s="105">
        <v>5.1</v>
      </c>
      <c r="G55" s="105">
        <v>5</v>
      </c>
      <c r="H55" s="105">
        <v>32</v>
      </c>
      <c r="I55" s="101" t="s">
        <v>195</v>
      </c>
      <c r="J55" s="106" t="s">
        <v>196</v>
      </c>
      <c r="K55" s="98" t="s">
        <v>3563</v>
      </c>
      <c r="L55" s="102" t="s">
        <v>49</v>
      </c>
      <c r="M55" s="108">
        <v>40318</v>
      </c>
      <c r="N55" s="99" t="s">
        <v>3332</v>
      </c>
      <c r="O55" s="105" t="s">
        <v>170</v>
      </c>
      <c r="P55" s="102"/>
      <c r="Q55" s="102"/>
      <c r="R55" s="102"/>
      <c r="S55" s="109" t="s">
        <v>3668</v>
      </c>
      <c r="T55" s="109" t="s">
        <v>49</v>
      </c>
      <c r="U55" s="110" t="s">
        <v>3669</v>
      </c>
      <c r="V55" s="105" t="s">
        <v>3668</v>
      </c>
      <c r="W55" s="105"/>
    </row>
    <row r="56" spans="1:23" ht="165.75">
      <c r="A56" s="102">
        <v>55</v>
      </c>
      <c r="B56" s="103" t="s">
        <v>150</v>
      </c>
      <c r="C56" s="103" t="s">
        <v>151</v>
      </c>
      <c r="D56" s="105" t="s">
        <v>60</v>
      </c>
      <c r="E56" s="105" t="s">
        <v>430</v>
      </c>
      <c r="F56" s="105">
        <v>5.1</v>
      </c>
      <c r="G56" s="105">
        <v>5</v>
      </c>
      <c r="H56" s="105">
        <v>32</v>
      </c>
      <c r="I56" s="106" t="s">
        <v>195</v>
      </c>
      <c r="J56" s="106" t="s">
        <v>196</v>
      </c>
      <c r="K56" s="107" t="s">
        <v>3680</v>
      </c>
      <c r="L56" s="102" t="s">
        <v>49</v>
      </c>
      <c r="M56" s="108">
        <v>40318</v>
      </c>
      <c r="N56" s="99" t="s">
        <v>3332</v>
      </c>
      <c r="O56" s="105" t="s">
        <v>170</v>
      </c>
      <c r="P56" s="102"/>
      <c r="Q56" s="102"/>
      <c r="R56" s="102"/>
      <c r="S56" s="109" t="s">
        <v>3668</v>
      </c>
      <c r="T56" s="109" t="s">
        <v>49</v>
      </c>
      <c r="U56" s="110" t="s">
        <v>3669</v>
      </c>
      <c r="V56" s="105" t="s">
        <v>3668</v>
      </c>
      <c r="W56" s="105"/>
    </row>
    <row r="57" spans="1:23" ht="89.25">
      <c r="A57" s="102">
        <v>56</v>
      </c>
      <c r="B57" s="103" t="s">
        <v>43</v>
      </c>
      <c r="C57" s="103" t="s">
        <v>44</v>
      </c>
      <c r="D57" s="105" t="s">
        <v>45</v>
      </c>
      <c r="E57" s="105" t="s">
        <v>430</v>
      </c>
      <c r="F57" s="105">
        <v>5.1</v>
      </c>
      <c r="G57" s="105">
        <v>5</v>
      </c>
      <c r="H57" s="105">
        <v>34</v>
      </c>
      <c r="I57" s="106" t="s">
        <v>197</v>
      </c>
      <c r="J57" s="106" t="s">
        <v>198</v>
      </c>
      <c r="K57" s="107" t="s">
        <v>3440</v>
      </c>
      <c r="L57" s="102" t="s">
        <v>63</v>
      </c>
      <c r="M57" s="108">
        <v>40378</v>
      </c>
      <c r="N57" s="102" t="s">
        <v>50</v>
      </c>
      <c r="O57" s="105" t="s">
        <v>51</v>
      </c>
      <c r="P57" s="102"/>
      <c r="Q57" s="102"/>
      <c r="R57" s="102"/>
      <c r="S57" s="109" t="s">
        <v>63</v>
      </c>
      <c r="T57" s="109" t="s">
        <v>3668</v>
      </c>
      <c r="U57" s="110" t="s">
        <v>3669</v>
      </c>
      <c r="V57" s="105" t="s">
        <v>3668</v>
      </c>
      <c r="W57" s="105"/>
    </row>
    <row r="58" spans="1:23" ht="102">
      <c r="A58" s="102">
        <v>57</v>
      </c>
      <c r="B58" s="103" t="s">
        <v>159</v>
      </c>
      <c r="C58" s="103" t="s">
        <v>151</v>
      </c>
      <c r="D58" s="105" t="s">
        <v>160</v>
      </c>
      <c r="E58" s="105" t="s">
        <v>430</v>
      </c>
      <c r="F58" s="105">
        <v>5.1</v>
      </c>
      <c r="G58" s="105">
        <v>5</v>
      </c>
      <c r="H58" s="105">
        <v>34</v>
      </c>
      <c r="I58" s="106" t="s">
        <v>199</v>
      </c>
      <c r="J58" s="106" t="s">
        <v>200</v>
      </c>
      <c r="K58" s="98" t="s">
        <v>3681</v>
      </c>
      <c r="L58" s="102" t="s">
        <v>63</v>
      </c>
      <c r="M58" s="108">
        <v>40316</v>
      </c>
      <c r="N58" s="99" t="s">
        <v>3332</v>
      </c>
      <c r="O58" s="105" t="s">
        <v>153</v>
      </c>
      <c r="P58" s="102"/>
      <c r="Q58" s="102"/>
      <c r="R58" s="102"/>
      <c r="S58" s="109" t="s">
        <v>3668</v>
      </c>
      <c r="T58" s="109" t="s">
        <v>63</v>
      </c>
      <c r="U58" s="110" t="s">
        <v>3669</v>
      </c>
      <c r="V58" s="105" t="s">
        <v>3668</v>
      </c>
      <c r="W58" s="105"/>
    </row>
    <row r="59" spans="1:23" ht="229.5">
      <c r="A59" s="102">
        <v>58</v>
      </c>
      <c r="B59" s="103" t="s">
        <v>114</v>
      </c>
      <c r="C59" s="103" t="s">
        <v>115</v>
      </c>
      <c r="D59" s="105" t="s">
        <v>60</v>
      </c>
      <c r="E59" s="105">
        <v>5</v>
      </c>
      <c r="F59" s="105"/>
      <c r="G59" s="105">
        <v>5</v>
      </c>
      <c r="H59" s="105">
        <v>35</v>
      </c>
      <c r="I59" s="106" t="s">
        <v>201</v>
      </c>
      <c r="J59" s="106" t="s">
        <v>202</v>
      </c>
      <c r="K59" s="98" t="s">
        <v>3379</v>
      </c>
      <c r="L59" s="99" t="s">
        <v>237</v>
      </c>
      <c r="M59" s="108">
        <v>40372</v>
      </c>
      <c r="N59" s="102" t="s">
        <v>203</v>
      </c>
      <c r="O59" s="105" t="s">
        <v>51</v>
      </c>
      <c r="P59" s="102"/>
      <c r="Q59" s="102"/>
      <c r="R59" s="102"/>
      <c r="S59" s="109" t="s">
        <v>3668</v>
      </c>
      <c r="T59" s="109" t="s">
        <v>237</v>
      </c>
      <c r="U59" s="110" t="s">
        <v>3669</v>
      </c>
      <c r="V59" s="105" t="s">
        <v>3668</v>
      </c>
      <c r="W59" s="105"/>
    </row>
    <row r="60" spans="1:23" ht="38.25">
      <c r="A60" s="102">
        <v>59</v>
      </c>
      <c r="B60" s="103" t="s">
        <v>64</v>
      </c>
      <c r="C60" s="103" t="s">
        <v>65</v>
      </c>
      <c r="D60" s="105" t="s">
        <v>45</v>
      </c>
      <c r="E60" s="105" t="s">
        <v>430</v>
      </c>
      <c r="F60" s="105">
        <v>5.1</v>
      </c>
      <c r="G60" s="105">
        <v>5</v>
      </c>
      <c r="H60" s="105">
        <v>38</v>
      </c>
      <c r="I60" s="106" t="s">
        <v>204</v>
      </c>
      <c r="J60" s="106" t="s">
        <v>205</v>
      </c>
      <c r="K60" s="107" t="s">
        <v>3579</v>
      </c>
      <c r="L60" s="102" t="s">
        <v>63</v>
      </c>
      <c r="M60" s="108">
        <v>40416</v>
      </c>
      <c r="N60" s="102" t="s">
        <v>50</v>
      </c>
      <c r="O60" s="105" t="s">
        <v>51</v>
      </c>
      <c r="P60" s="102"/>
      <c r="Q60" s="102"/>
      <c r="R60" s="102"/>
      <c r="S60" s="109" t="s">
        <v>63</v>
      </c>
      <c r="T60" s="109" t="s">
        <v>3668</v>
      </c>
      <c r="U60" s="110" t="s">
        <v>3669</v>
      </c>
      <c r="V60" s="105" t="s">
        <v>3668</v>
      </c>
      <c r="W60" s="105"/>
    </row>
    <row r="61" spans="1:23" ht="38.25">
      <c r="A61" s="102">
        <v>60</v>
      </c>
      <c r="B61" s="103" t="s">
        <v>175</v>
      </c>
      <c r="C61" s="103" t="s">
        <v>176</v>
      </c>
      <c r="D61" s="105" t="s">
        <v>45</v>
      </c>
      <c r="E61" s="105" t="s">
        <v>430</v>
      </c>
      <c r="F61" s="100" t="s">
        <v>177</v>
      </c>
      <c r="G61" s="105">
        <v>5</v>
      </c>
      <c r="H61" s="100">
        <v>39</v>
      </c>
      <c r="I61" s="106" t="s">
        <v>206</v>
      </c>
      <c r="J61" s="106" t="s">
        <v>207</v>
      </c>
      <c r="K61" s="107" t="s">
        <v>48</v>
      </c>
      <c r="L61" s="102" t="s">
        <v>49</v>
      </c>
      <c r="M61" s="108">
        <v>40332</v>
      </c>
      <c r="N61" s="102" t="s">
        <v>50</v>
      </c>
      <c r="O61" s="105" t="s">
        <v>191</v>
      </c>
      <c r="P61" s="102"/>
      <c r="Q61" s="102"/>
      <c r="R61" s="102"/>
      <c r="S61" s="109" t="s">
        <v>49</v>
      </c>
      <c r="T61" s="109" t="s">
        <v>3668</v>
      </c>
      <c r="U61" s="110" t="s">
        <v>3669</v>
      </c>
      <c r="V61" s="105" t="s">
        <v>3668</v>
      </c>
      <c r="W61" s="105"/>
    </row>
    <row r="62" spans="1:23" ht="63.75">
      <c r="A62" s="102">
        <v>61</v>
      </c>
      <c r="B62" s="103" t="s">
        <v>163</v>
      </c>
      <c r="C62" s="103" t="s">
        <v>164</v>
      </c>
      <c r="D62" s="105" t="s">
        <v>60</v>
      </c>
      <c r="E62" s="105" t="s">
        <v>430</v>
      </c>
      <c r="F62" s="105" t="s">
        <v>208</v>
      </c>
      <c r="G62" s="105">
        <v>5</v>
      </c>
      <c r="H62" s="105">
        <v>44</v>
      </c>
      <c r="I62" s="106" t="s">
        <v>209</v>
      </c>
      <c r="J62" s="106" t="s">
        <v>210</v>
      </c>
      <c r="K62" s="107" t="s">
        <v>211</v>
      </c>
      <c r="L62" s="102" t="s">
        <v>63</v>
      </c>
      <c r="M62" s="108">
        <v>40316</v>
      </c>
      <c r="N62" s="99" t="s">
        <v>3332</v>
      </c>
      <c r="O62" s="105"/>
      <c r="P62" s="102"/>
      <c r="Q62" s="102"/>
      <c r="R62" s="102"/>
      <c r="S62" s="109" t="s">
        <v>3668</v>
      </c>
      <c r="T62" s="109" t="s">
        <v>63</v>
      </c>
      <c r="U62" s="110" t="s">
        <v>3669</v>
      </c>
      <c r="V62" s="105" t="s">
        <v>3668</v>
      </c>
      <c r="W62" s="105"/>
    </row>
    <row r="63" spans="1:23" ht="102">
      <c r="A63" s="102">
        <v>62</v>
      </c>
      <c r="B63" s="103" t="s">
        <v>43</v>
      </c>
      <c r="C63" s="103" t="s">
        <v>44</v>
      </c>
      <c r="D63" s="105" t="s">
        <v>45</v>
      </c>
      <c r="E63" s="105" t="s">
        <v>430</v>
      </c>
      <c r="F63" s="105" t="s">
        <v>208</v>
      </c>
      <c r="G63" s="105">
        <v>5</v>
      </c>
      <c r="H63" s="105">
        <v>44</v>
      </c>
      <c r="I63" s="106" t="s">
        <v>212</v>
      </c>
      <c r="J63" s="106" t="s">
        <v>213</v>
      </c>
      <c r="K63" s="107" t="s">
        <v>3348</v>
      </c>
      <c r="L63" s="102" t="s">
        <v>237</v>
      </c>
      <c r="M63" s="108">
        <v>40372</v>
      </c>
      <c r="N63" s="102" t="s">
        <v>50</v>
      </c>
      <c r="O63" s="105" t="s">
        <v>51</v>
      </c>
      <c r="P63" s="102"/>
      <c r="Q63" s="102"/>
      <c r="R63" s="102"/>
      <c r="S63" s="109" t="s">
        <v>237</v>
      </c>
      <c r="T63" s="109" t="s">
        <v>3668</v>
      </c>
      <c r="U63" s="110" t="s">
        <v>3669</v>
      </c>
      <c r="V63" s="105" t="s">
        <v>3668</v>
      </c>
      <c r="W63" s="105"/>
    </row>
    <row r="64" spans="1:23" ht="76.5">
      <c r="A64" s="102">
        <v>63</v>
      </c>
      <c r="B64" s="103" t="s">
        <v>78</v>
      </c>
      <c r="C64" s="103" t="s">
        <v>59</v>
      </c>
      <c r="D64" s="105" t="s">
        <v>60</v>
      </c>
      <c r="E64" s="105" t="s">
        <v>430</v>
      </c>
      <c r="F64" s="105" t="s">
        <v>208</v>
      </c>
      <c r="G64" s="105">
        <v>5</v>
      </c>
      <c r="H64" s="105">
        <v>46</v>
      </c>
      <c r="I64" s="106" t="s">
        <v>214</v>
      </c>
      <c r="J64" s="106" t="s">
        <v>215</v>
      </c>
      <c r="K64" s="107" t="s">
        <v>3682</v>
      </c>
      <c r="L64" s="102" t="s">
        <v>63</v>
      </c>
      <c r="M64" s="108">
        <v>40316</v>
      </c>
      <c r="N64" s="99" t="s">
        <v>3332</v>
      </c>
      <c r="O64" s="105" t="s">
        <v>51</v>
      </c>
      <c r="P64" s="102"/>
      <c r="Q64" s="102"/>
      <c r="R64" s="102"/>
      <c r="S64" s="109" t="s">
        <v>3668</v>
      </c>
      <c r="T64" s="109" t="s">
        <v>63</v>
      </c>
      <c r="U64" s="110" t="s">
        <v>3669</v>
      </c>
      <c r="V64" s="105" t="s">
        <v>3668</v>
      </c>
      <c r="W64" s="105"/>
    </row>
    <row r="65" spans="1:23" ht="51">
      <c r="A65" s="102">
        <v>64</v>
      </c>
      <c r="B65" s="103" t="s">
        <v>43</v>
      </c>
      <c r="C65" s="103" t="s">
        <v>44</v>
      </c>
      <c r="D65" s="105" t="s">
        <v>45</v>
      </c>
      <c r="E65" s="105" t="s">
        <v>430</v>
      </c>
      <c r="F65" s="105" t="s">
        <v>208</v>
      </c>
      <c r="G65" s="105">
        <v>5</v>
      </c>
      <c r="H65" s="105">
        <v>47</v>
      </c>
      <c r="I65" s="106" t="s">
        <v>216</v>
      </c>
      <c r="J65" s="106" t="s">
        <v>217</v>
      </c>
      <c r="K65" s="107" t="s">
        <v>48</v>
      </c>
      <c r="L65" s="102" t="s">
        <v>49</v>
      </c>
      <c r="M65" s="108">
        <v>40372</v>
      </c>
      <c r="N65" s="102" t="s">
        <v>50</v>
      </c>
      <c r="O65" s="105" t="s">
        <v>72</v>
      </c>
      <c r="P65" s="102"/>
      <c r="Q65" s="102"/>
      <c r="R65" s="102"/>
      <c r="S65" s="109" t="s">
        <v>49</v>
      </c>
      <c r="T65" s="109" t="s">
        <v>3668</v>
      </c>
      <c r="U65" s="110" t="s">
        <v>3669</v>
      </c>
      <c r="V65" s="105" t="s">
        <v>3668</v>
      </c>
      <c r="W65" s="105"/>
    </row>
    <row r="66" spans="1:23" ht="51">
      <c r="A66" s="102">
        <v>65</v>
      </c>
      <c r="B66" s="103" t="s">
        <v>163</v>
      </c>
      <c r="C66" s="103" t="s">
        <v>164</v>
      </c>
      <c r="D66" s="105" t="s">
        <v>60</v>
      </c>
      <c r="E66" s="105" t="s">
        <v>430</v>
      </c>
      <c r="F66" s="105" t="s">
        <v>208</v>
      </c>
      <c r="G66" s="105">
        <v>5</v>
      </c>
      <c r="H66" s="105">
        <v>51</v>
      </c>
      <c r="I66" s="106" t="s">
        <v>218</v>
      </c>
      <c r="J66" s="106" t="s">
        <v>219</v>
      </c>
      <c r="K66" s="98" t="s">
        <v>3325</v>
      </c>
      <c r="L66" s="99" t="s">
        <v>63</v>
      </c>
      <c r="M66" s="108">
        <v>40371</v>
      </c>
      <c r="N66" s="99" t="s">
        <v>3332</v>
      </c>
      <c r="O66" s="105"/>
      <c r="P66" s="102"/>
      <c r="Q66" s="102"/>
      <c r="R66" s="102"/>
      <c r="S66" s="109" t="s">
        <v>3668</v>
      </c>
      <c r="T66" s="109" t="s">
        <v>63</v>
      </c>
      <c r="U66" s="110" t="s">
        <v>3669</v>
      </c>
      <c r="V66" s="105" t="s">
        <v>3668</v>
      </c>
      <c r="W66" s="105"/>
    </row>
    <row r="67" spans="1:23" ht="114.75">
      <c r="A67" s="102">
        <v>66</v>
      </c>
      <c r="B67" s="107" t="s">
        <v>58</v>
      </c>
      <c r="C67" s="107" t="s">
        <v>59</v>
      </c>
      <c r="D67" s="105" t="s">
        <v>60</v>
      </c>
      <c r="E67" s="105" t="s">
        <v>430</v>
      </c>
      <c r="F67" s="105" t="s">
        <v>208</v>
      </c>
      <c r="G67" s="105">
        <v>5</v>
      </c>
      <c r="H67" s="105">
        <v>51</v>
      </c>
      <c r="I67" s="106" t="s">
        <v>221</v>
      </c>
      <c r="J67" s="106" t="s">
        <v>222</v>
      </c>
      <c r="K67" s="98" t="s">
        <v>3326</v>
      </c>
      <c r="L67" s="99" t="s">
        <v>63</v>
      </c>
      <c r="M67" s="108">
        <v>40371</v>
      </c>
      <c r="N67" s="99" t="s">
        <v>3332</v>
      </c>
      <c r="O67" s="105" t="s">
        <v>51</v>
      </c>
      <c r="P67" s="102"/>
      <c r="Q67" s="102"/>
      <c r="R67" s="102"/>
      <c r="S67" s="109" t="s">
        <v>3668</v>
      </c>
      <c r="T67" s="109" t="s">
        <v>63</v>
      </c>
      <c r="U67" s="110" t="s">
        <v>3669</v>
      </c>
      <c r="V67" s="105" t="s">
        <v>3668</v>
      </c>
      <c r="W67" s="105"/>
    </row>
    <row r="68" spans="1:23" ht="89.25">
      <c r="A68" s="102">
        <v>67</v>
      </c>
      <c r="B68" s="107" t="s">
        <v>76</v>
      </c>
      <c r="C68" s="107" t="s">
        <v>59</v>
      </c>
      <c r="D68" s="105" t="s">
        <v>60</v>
      </c>
      <c r="E68" s="105" t="s">
        <v>430</v>
      </c>
      <c r="F68" s="105" t="s">
        <v>208</v>
      </c>
      <c r="G68" s="105">
        <v>5</v>
      </c>
      <c r="H68" s="105">
        <v>51</v>
      </c>
      <c r="I68" s="106" t="s">
        <v>221</v>
      </c>
      <c r="J68" s="106" t="s">
        <v>223</v>
      </c>
      <c r="K68" s="98" t="s">
        <v>3325</v>
      </c>
      <c r="L68" s="99" t="s">
        <v>63</v>
      </c>
      <c r="M68" s="108">
        <v>40371</v>
      </c>
      <c r="N68" s="99" t="s">
        <v>3332</v>
      </c>
      <c r="O68" s="105" t="s">
        <v>51</v>
      </c>
      <c r="P68" s="102"/>
      <c r="Q68" s="102"/>
      <c r="R68" s="102"/>
      <c r="S68" s="109" t="s">
        <v>3668</v>
      </c>
      <c r="T68" s="109" t="s">
        <v>63</v>
      </c>
      <c r="U68" s="110" t="s">
        <v>3669</v>
      </c>
      <c r="V68" s="105" t="s">
        <v>3668</v>
      </c>
      <c r="W68" s="105"/>
    </row>
    <row r="69" spans="1:23" ht="38.25">
      <c r="A69" s="102">
        <v>68</v>
      </c>
      <c r="B69" s="107" t="s">
        <v>224</v>
      </c>
      <c r="C69" s="107" t="s">
        <v>225</v>
      </c>
      <c r="D69" s="105" t="s">
        <v>45</v>
      </c>
      <c r="E69" s="105" t="s">
        <v>430</v>
      </c>
      <c r="F69" s="102" t="s">
        <v>208</v>
      </c>
      <c r="G69" s="102">
        <v>5</v>
      </c>
      <c r="H69" s="102">
        <v>52</v>
      </c>
      <c r="I69" s="106" t="s">
        <v>226</v>
      </c>
      <c r="J69" s="106" t="s">
        <v>227</v>
      </c>
      <c r="K69" s="98" t="s">
        <v>3346</v>
      </c>
      <c r="L69" s="99" t="s">
        <v>63</v>
      </c>
      <c r="M69" s="108">
        <v>40372</v>
      </c>
      <c r="N69" s="102" t="s">
        <v>50</v>
      </c>
      <c r="O69" s="102" t="s">
        <v>72</v>
      </c>
      <c r="P69" s="102"/>
      <c r="Q69" s="102"/>
      <c r="R69" s="102"/>
      <c r="S69" s="109" t="s">
        <v>63</v>
      </c>
      <c r="T69" s="109" t="s">
        <v>3668</v>
      </c>
      <c r="U69" s="110" t="s">
        <v>3669</v>
      </c>
      <c r="V69" s="105" t="s">
        <v>3668</v>
      </c>
      <c r="W69" s="105"/>
    </row>
    <row r="70" spans="1:23" ht="63.75">
      <c r="A70" s="102">
        <v>69</v>
      </c>
      <c r="B70" s="103" t="s">
        <v>43</v>
      </c>
      <c r="C70" s="103" t="s">
        <v>44</v>
      </c>
      <c r="D70" s="105" t="s">
        <v>45</v>
      </c>
      <c r="E70" s="105" t="s">
        <v>430</v>
      </c>
      <c r="F70" s="105" t="s">
        <v>208</v>
      </c>
      <c r="G70" s="105">
        <v>5</v>
      </c>
      <c r="H70" s="105">
        <v>53</v>
      </c>
      <c r="I70" s="106" t="s">
        <v>228</v>
      </c>
      <c r="J70" s="106" t="s">
        <v>229</v>
      </c>
      <c r="K70" s="107" t="s">
        <v>3346</v>
      </c>
      <c r="L70" s="102" t="s">
        <v>63</v>
      </c>
      <c r="M70" s="108">
        <v>40372</v>
      </c>
      <c r="N70" s="102" t="s">
        <v>50</v>
      </c>
      <c r="O70" s="105" t="s">
        <v>51</v>
      </c>
      <c r="P70" s="102"/>
      <c r="Q70" s="102"/>
      <c r="R70" s="102"/>
      <c r="S70" s="109" t="s">
        <v>63</v>
      </c>
      <c r="T70" s="109" t="s">
        <v>3668</v>
      </c>
      <c r="U70" s="110" t="s">
        <v>3669</v>
      </c>
      <c r="V70" s="105" t="s">
        <v>3668</v>
      </c>
      <c r="W70" s="105"/>
    </row>
    <row r="71" spans="1:23" ht="89.25">
      <c r="A71" s="102">
        <v>70</v>
      </c>
      <c r="B71" s="103" t="s">
        <v>114</v>
      </c>
      <c r="C71" s="103" t="s">
        <v>115</v>
      </c>
      <c r="D71" s="105" t="s">
        <v>45</v>
      </c>
      <c r="E71" s="105">
        <v>5</v>
      </c>
      <c r="F71" s="105"/>
      <c r="G71" s="105">
        <v>5</v>
      </c>
      <c r="H71" s="105">
        <v>53</v>
      </c>
      <c r="I71" s="106" t="s">
        <v>230</v>
      </c>
      <c r="J71" s="106" t="s">
        <v>231</v>
      </c>
      <c r="K71" s="98" t="s">
        <v>48</v>
      </c>
      <c r="L71" s="102" t="s">
        <v>49</v>
      </c>
      <c r="M71" s="108">
        <v>40372</v>
      </c>
      <c r="N71" s="102" t="s">
        <v>50</v>
      </c>
      <c r="O71" s="105" t="s">
        <v>72</v>
      </c>
      <c r="P71" s="102"/>
      <c r="Q71" s="102"/>
      <c r="R71" s="102"/>
      <c r="S71" s="109" t="s">
        <v>49</v>
      </c>
      <c r="T71" s="109" t="s">
        <v>3668</v>
      </c>
      <c r="U71" s="110" t="s">
        <v>3669</v>
      </c>
      <c r="V71" s="105" t="s">
        <v>3668</v>
      </c>
      <c r="W71" s="105"/>
    </row>
    <row r="72" spans="1:23" ht="102">
      <c r="A72" s="102">
        <v>71</v>
      </c>
      <c r="B72" s="103" t="s">
        <v>232</v>
      </c>
      <c r="C72" s="103" t="s">
        <v>233</v>
      </c>
      <c r="D72" s="105" t="s">
        <v>60</v>
      </c>
      <c r="E72" s="105" t="s">
        <v>430</v>
      </c>
      <c r="F72" s="105">
        <v>5.1</v>
      </c>
      <c r="G72" s="105">
        <v>5</v>
      </c>
      <c r="H72" s="91">
        <v>11202</v>
      </c>
      <c r="I72" s="107" t="s">
        <v>234</v>
      </c>
      <c r="J72" s="106" t="s">
        <v>235</v>
      </c>
      <c r="K72" s="107" t="s">
        <v>236</v>
      </c>
      <c r="L72" s="102" t="s">
        <v>237</v>
      </c>
      <c r="M72" s="108">
        <v>40318</v>
      </c>
      <c r="N72" s="102" t="s">
        <v>238</v>
      </c>
      <c r="O72" s="105" t="s">
        <v>51</v>
      </c>
      <c r="P72" s="102"/>
      <c r="Q72" s="102"/>
      <c r="R72" s="102"/>
      <c r="S72" s="109" t="s">
        <v>3668</v>
      </c>
      <c r="T72" s="109" t="s">
        <v>237</v>
      </c>
      <c r="U72" s="110" t="s">
        <v>3669</v>
      </c>
      <c r="V72" s="105" t="s">
        <v>3668</v>
      </c>
      <c r="W72" s="105"/>
    </row>
    <row r="73" spans="1:23" ht="153">
      <c r="A73" s="102">
        <v>72</v>
      </c>
      <c r="B73" s="103" t="s">
        <v>232</v>
      </c>
      <c r="C73" s="103" t="s">
        <v>233</v>
      </c>
      <c r="D73" s="105" t="s">
        <v>60</v>
      </c>
      <c r="E73" s="105" t="s">
        <v>430</v>
      </c>
      <c r="F73" s="105">
        <v>5.1</v>
      </c>
      <c r="G73" s="105">
        <v>5</v>
      </c>
      <c r="H73" s="93">
        <v>40491</v>
      </c>
      <c r="I73" s="107" t="s">
        <v>239</v>
      </c>
      <c r="J73" s="106" t="s">
        <v>240</v>
      </c>
      <c r="K73" s="98" t="s">
        <v>3274</v>
      </c>
      <c r="L73" s="99" t="s">
        <v>63</v>
      </c>
      <c r="M73" s="108">
        <v>40372</v>
      </c>
      <c r="N73" s="102" t="s">
        <v>238</v>
      </c>
      <c r="O73" s="105" t="s">
        <v>51</v>
      </c>
      <c r="P73" s="102"/>
      <c r="Q73" s="102"/>
      <c r="R73" s="102"/>
      <c r="S73" s="109" t="s">
        <v>3668</v>
      </c>
      <c r="T73" s="109" t="s">
        <v>63</v>
      </c>
      <c r="U73" s="110" t="s">
        <v>3669</v>
      </c>
      <c r="V73" s="105" t="s">
        <v>3668</v>
      </c>
      <c r="W73" s="105"/>
    </row>
    <row r="74" spans="1:23" ht="38.25">
      <c r="A74" s="102">
        <v>73</v>
      </c>
      <c r="B74" s="107" t="s">
        <v>58</v>
      </c>
      <c r="C74" s="107" t="s">
        <v>59</v>
      </c>
      <c r="D74" s="105" t="s">
        <v>60</v>
      </c>
      <c r="E74" s="105" t="s">
        <v>430</v>
      </c>
      <c r="F74" s="105" t="s">
        <v>208</v>
      </c>
      <c r="G74" s="105">
        <v>5</v>
      </c>
      <c r="H74" s="105" t="s">
        <v>241</v>
      </c>
      <c r="I74" s="106" t="s">
        <v>242</v>
      </c>
      <c r="J74" s="106" t="s">
        <v>243</v>
      </c>
      <c r="K74" s="98" t="s">
        <v>3350</v>
      </c>
      <c r="L74" s="99" t="s">
        <v>237</v>
      </c>
      <c r="M74" s="108">
        <v>40373</v>
      </c>
      <c r="N74" s="99" t="s">
        <v>3332</v>
      </c>
      <c r="O74" s="105" t="s">
        <v>72</v>
      </c>
      <c r="P74" s="99" t="s">
        <v>321</v>
      </c>
      <c r="Q74" s="102"/>
      <c r="R74" s="102"/>
      <c r="S74" s="109" t="s">
        <v>3668</v>
      </c>
      <c r="T74" s="109" t="s">
        <v>237</v>
      </c>
      <c r="U74" s="110" t="s">
        <v>3669</v>
      </c>
      <c r="V74" s="105" t="s">
        <v>3668</v>
      </c>
      <c r="W74" s="105"/>
    </row>
    <row r="75" spans="1:23" ht="38.25">
      <c r="A75" s="102">
        <v>74</v>
      </c>
      <c r="B75" s="107" t="s">
        <v>76</v>
      </c>
      <c r="C75" s="107" t="s">
        <v>59</v>
      </c>
      <c r="D75" s="105" t="s">
        <v>60</v>
      </c>
      <c r="E75" s="105" t="s">
        <v>430</v>
      </c>
      <c r="F75" s="105" t="s">
        <v>208</v>
      </c>
      <c r="G75" s="105">
        <v>5</v>
      </c>
      <c r="H75" s="105" t="s">
        <v>241</v>
      </c>
      <c r="I75" s="106" t="s">
        <v>244</v>
      </c>
      <c r="J75" s="106" t="s">
        <v>243</v>
      </c>
      <c r="K75" s="98" t="s">
        <v>3350</v>
      </c>
      <c r="L75" s="99" t="s">
        <v>237</v>
      </c>
      <c r="M75" s="108">
        <v>40373</v>
      </c>
      <c r="N75" s="99" t="s">
        <v>3332</v>
      </c>
      <c r="O75" s="105" t="s">
        <v>51</v>
      </c>
      <c r="P75" s="99" t="s">
        <v>321</v>
      </c>
      <c r="Q75" s="102"/>
      <c r="R75" s="102"/>
      <c r="S75" s="109" t="s">
        <v>3668</v>
      </c>
      <c r="T75" s="109" t="s">
        <v>237</v>
      </c>
      <c r="U75" s="110" t="s">
        <v>3669</v>
      </c>
      <c r="V75" s="105" t="s">
        <v>3668</v>
      </c>
      <c r="W75" s="105"/>
    </row>
    <row r="76" spans="1:23" ht="409.5">
      <c r="A76" s="102">
        <v>75</v>
      </c>
      <c r="B76" s="103" t="s">
        <v>232</v>
      </c>
      <c r="C76" s="103" t="s">
        <v>233</v>
      </c>
      <c r="D76" s="105" t="s">
        <v>60</v>
      </c>
      <c r="E76" s="105" t="s">
        <v>430</v>
      </c>
      <c r="F76" s="105" t="s">
        <v>208</v>
      </c>
      <c r="G76" s="105">
        <v>5</v>
      </c>
      <c r="H76" s="94" t="s">
        <v>245</v>
      </c>
      <c r="I76" s="107" t="s">
        <v>246</v>
      </c>
      <c r="J76" s="75" t="s">
        <v>247</v>
      </c>
      <c r="K76" s="98" t="s">
        <v>3355</v>
      </c>
      <c r="L76" s="99" t="s">
        <v>237</v>
      </c>
      <c r="M76" s="108">
        <v>40373</v>
      </c>
      <c r="N76" s="102" t="s">
        <v>248</v>
      </c>
      <c r="O76" s="105" t="s">
        <v>51</v>
      </c>
      <c r="P76" s="102" t="s">
        <v>220</v>
      </c>
      <c r="Q76" s="102"/>
      <c r="R76" s="102"/>
      <c r="S76" s="109" t="s">
        <v>3668</v>
      </c>
      <c r="T76" s="109" t="s">
        <v>237</v>
      </c>
      <c r="U76" s="110" t="s">
        <v>3669</v>
      </c>
      <c r="V76" s="105" t="s">
        <v>3668</v>
      </c>
      <c r="W76" s="105"/>
    </row>
    <row r="77" spans="1:23" ht="140.25">
      <c r="A77" s="102">
        <v>76</v>
      </c>
      <c r="B77" s="107" t="s">
        <v>76</v>
      </c>
      <c r="C77" s="107" t="s">
        <v>59</v>
      </c>
      <c r="D77" s="105" t="s">
        <v>60</v>
      </c>
      <c r="E77" s="105" t="s">
        <v>430</v>
      </c>
      <c r="F77" s="105" t="s">
        <v>208</v>
      </c>
      <c r="G77" s="105">
        <v>5</v>
      </c>
      <c r="H77" s="105" t="s">
        <v>249</v>
      </c>
      <c r="I77" s="106" t="s">
        <v>250</v>
      </c>
      <c r="J77" s="106" t="s">
        <v>251</v>
      </c>
      <c r="K77" s="98" t="s">
        <v>3275</v>
      </c>
      <c r="L77" s="99" t="s">
        <v>63</v>
      </c>
      <c r="M77" s="108">
        <v>40372</v>
      </c>
      <c r="N77" s="99" t="s">
        <v>3332</v>
      </c>
      <c r="O77" s="105" t="s">
        <v>51</v>
      </c>
      <c r="P77" s="102"/>
      <c r="Q77" s="102"/>
      <c r="R77" s="102"/>
      <c r="S77" s="109" t="s">
        <v>3668</v>
      </c>
      <c r="T77" s="109" t="s">
        <v>63</v>
      </c>
      <c r="U77" s="110" t="s">
        <v>3669</v>
      </c>
      <c r="V77" s="105" t="s">
        <v>3668</v>
      </c>
      <c r="W77" s="105"/>
    </row>
    <row r="78" spans="1:23" ht="38.25">
      <c r="A78" s="102">
        <v>77</v>
      </c>
      <c r="B78" s="103" t="s">
        <v>183</v>
      </c>
      <c r="C78" s="103" t="s">
        <v>122</v>
      </c>
      <c r="D78" s="105" t="s">
        <v>45</v>
      </c>
      <c r="E78" s="105" t="s">
        <v>430</v>
      </c>
      <c r="F78" s="105">
        <v>5.1</v>
      </c>
      <c r="G78" s="105">
        <v>5</v>
      </c>
      <c r="H78" s="105" t="s">
        <v>252</v>
      </c>
      <c r="I78" s="106" t="s">
        <v>253</v>
      </c>
      <c r="J78" s="106" t="s">
        <v>254</v>
      </c>
      <c r="K78" s="107" t="s">
        <v>3580</v>
      </c>
      <c r="L78" s="102" t="s">
        <v>63</v>
      </c>
      <c r="M78" s="108">
        <v>40416</v>
      </c>
      <c r="N78" s="102" t="s">
        <v>50</v>
      </c>
      <c r="O78" s="105" t="s">
        <v>72</v>
      </c>
      <c r="P78" s="102"/>
      <c r="Q78" s="102"/>
      <c r="R78" s="102"/>
      <c r="S78" s="109" t="s">
        <v>63</v>
      </c>
      <c r="T78" s="109" t="s">
        <v>3668</v>
      </c>
      <c r="U78" s="110" t="s">
        <v>3669</v>
      </c>
      <c r="V78" s="105" t="s">
        <v>3668</v>
      </c>
      <c r="W78" s="105"/>
    </row>
    <row r="79" spans="1:23" ht="127.5">
      <c r="A79" s="102">
        <v>78</v>
      </c>
      <c r="B79" s="103" t="s">
        <v>255</v>
      </c>
      <c r="C79" s="103" t="s">
        <v>256</v>
      </c>
      <c r="D79" s="105" t="s">
        <v>45</v>
      </c>
      <c r="E79" s="105" t="s">
        <v>430</v>
      </c>
      <c r="F79" s="105" t="s">
        <v>208</v>
      </c>
      <c r="G79" s="105">
        <v>5</v>
      </c>
      <c r="H79" s="105"/>
      <c r="I79" s="106" t="s">
        <v>257</v>
      </c>
      <c r="J79" s="106" t="s">
        <v>258</v>
      </c>
      <c r="K79" s="107" t="s">
        <v>3349</v>
      </c>
      <c r="L79" s="102" t="s">
        <v>237</v>
      </c>
      <c r="M79" s="108">
        <v>40372</v>
      </c>
      <c r="N79" s="102" t="s">
        <v>50</v>
      </c>
      <c r="O79" s="105" t="s">
        <v>181</v>
      </c>
      <c r="P79" s="102"/>
      <c r="Q79" s="102"/>
      <c r="R79" s="102"/>
      <c r="S79" s="109" t="s">
        <v>237</v>
      </c>
      <c r="T79" s="109" t="s">
        <v>3668</v>
      </c>
      <c r="U79" s="110" t="s">
        <v>3669</v>
      </c>
      <c r="V79" s="105" t="s">
        <v>3668</v>
      </c>
      <c r="W79" s="105"/>
    </row>
    <row r="80" spans="1:23" ht="114.75">
      <c r="A80" s="102">
        <v>79</v>
      </c>
      <c r="B80" s="103" t="s">
        <v>64</v>
      </c>
      <c r="C80" s="103" t="s">
        <v>65</v>
      </c>
      <c r="D80" s="105" t="s">
        <v>45</v>
      </c>
      <c r="E80" s="105" t="s">
        <v>430</v>
      </c>
      <c r="F80" s="105" t="s">
        <v>259</v>
      </c>
      <c r="G80" s="105">
        <v>6</v>
      </c>
      <c r="H80" s="105">
        <v>1</v>
      </c>
      <c r="I80" s="106" t="s">
        <v>260</v>
      </c>
      <c r="J80" s="106" t="s">
        <v>261</v>
      </c>
      <c r="K80" s="107" t="s">
        <v>3581</v>
      </c>
      <c r="L80" s="102" t="s">
        <v>63</v>
      </c>
      <c r="M80" s="108">
        <v>40416</v>
      </c>
      <c r="N80" s="102" t="s">
        <v>50</v>
      </c>
      <c r="O80" s="105" t="s">
        <v>51</v>
      </c>
      <c r="P80" s="102"/>
      <c r="Q80" s="102"/>
      <c r="R80" s="102"/>
      <c r="S80" s="109" t="s">
        <v>63</v>
      </c>
      <c r="T80" s="109" t="s">
        <v>3668</v>
      </c>
      <c r="U80" s="110" t="s">
        <v>3669</v>
      </c>
      <c r="V80" s="105" t="s">
        <v>3668</v>
      </c>
      <c r="W80" s="105"/>
    </row>
    <row r="81" spans="1:23" ht="127.5">
      <c r="A81" s="21">
        <v>80</v>
      </c>
      <c r="B81" s="18" t="s">
        <v>146</v>
      </c>
      <c r="C81" s="18" t="s">
        <v>147</v>
      </c>
      <c r="D81" s="16" t="s">
        <v>60</v>
      </c>
      <c r="E81" s="16" t="s">
        <v>430</v>
      </c>
      <c r="F81" s="16" t="s">
        <v>259</v>
      </c>
      <c r="G81" s="16">
        <v>6</v>
      </c>
      <c r="H81" s="16">
        <v>6</v>
      </c>
      <c r="I81" s="21" t="s">
        <v>262</v>
      </c>
      <c r="J81" s="21" t="s">
        <v>263</v>
      </c>
      <c r="K81" s="53" t="s">
        <v>3662</v>
      </c>
      <c r="L81" s="54" t="s">
        <v>63</v>
      </c>
      <c r="M81" s="22">
        <v>40435</v>
      </c>
      <c r="N81" s="21" t="s">
        <v>264</v>
      </c>
      <c r="O81" s="16" t="s">
        <v>51</v>
      </c>
      <c r="P81" s="21" t="s">
        <v>265</v>
      </c>
      <c r="Q81" s="21"/>
      <c r="R81" s="21"/>
      <c r="S81" s="25" t="s">
        <v>3668</v>
      </c>
      <c r="T81" s="25" t="s">
        <v>63</v>
      </c>
      <c r="U81" s="55" t="s">
        <v>3669</v>
      </c>
      <c r="V81" s="16" t="s">
        <v>3668</v>
      </c>
      <c r="W81" s="16"/>
    </row>
    <row r="82" spans="1:23" ht="89.25">
      <c r="A82" s="102">
        <v>81</v>
      </c>
      <c r="B82" s="103" t="s">
        <v>163</v>
      </c>
      <c r="C82" s="103" t="s">
        <v>164</v>
      </c>
      <c r="D82" s="105" t="s">
        <v>60</v>
      </c>
      <c r="E82" s="105" t="s">
        <v>430</v>
      </c>
      <c r="F82" s="105" t="s">
        <v>259</v>
      </c>
      <c r="G82" s="105">
        <v>6</v>
      </c>
      <c r="H82" s="105">
        <v>6</v>
      </c>
      <c r="I82" s="106" t="s">
        <v>209</v>
      </c>
      <c r="J82" s="106" t="s">
        <v>210</v>
      </c>
      <c r="K82" s="98" t="s">
        <v>3683</v>
      </c>
      <c r="L82" s="102" t="s">
        <v>63</v>
      </c>
      <c r="M82" s="108">
        <v>40316</v>
      </c>
      <c r="N82" s="99" t="s">
        <v>3332</v>
      </c>
      <c r="O82" s="105"/>
      <c r="P82" s="102"/>
      <c r="Q82" s="102"/>
      <c r="R82" s="102"/>
      <c r="S82" s="109" t="s">
        <v>3668</v>
      </c>
      <c r="T82" s="109" t="s">
        <v>63</v>
      </c>
      <c r="U82" s="110" t="s">
        <v>3669</v>
      </c>
      <c r="V82" s="105" t="s">
        <v>3668</v>
      </c>
      <c r="W82" s="105"/>
    </row>
    <row r="83" spans="1:23" ht="102">
      <c r="A83" s="21">
        <v>82</v>
      </c>
      <c r="B83" s="14" t="s">
        <v>266</v>
      </c>
      <c r="C83" s="14" t="s">
        <v>267</v>
      </c>
      <c r="D83" s="16" t="s">
        <v>60</v>
      </c>
      <c r="E83" s="16" t="s">
        <v>430</v>
      </c>
      <c r="F83" s="16" t="s">
        <v>259</v>
      </c>
      <c r="G83" s="16">
        <v>6</v>
      </c>
      <c r="H83" s="58">
        <v>6</v>
      </c>
      <c r="I83" s="18" t="s">
        <v>268</v>
      </c>
      <c r="J83" s="18" t="s">
        <v>269</v>
      </c>
      <c r="K83" s="53" t="s">
        <v>3662</v>
      </c>
      <c r="L83" s="54" t="s">
        <v>63</v>
      </c>
      <c r="M83" s="22">
        <v>40435</v>
      </c>
      <c r="N83" s="21" t="s">
        <v>264</v>
      </c>
      <c r="O83" s="16" t="s">
        <v>51</v>
      </c>
      <c r="P83" s="21" t="s">
        <v>265</v>
      </c>
      <c r="Q83" s="21"/>
      <c r="R83" s="21"/>
      <c r="S83" s="25" t="s">
        <v>3668</v>
      </c>
      <c r="T83" s="25" t="s">
        <v>63</v>
      </c>
      <c r="U83" s="55" t="s">
        <v>3669</v>
      </c>
      <c r="V83" s="16" t="s">
        <v>3668</v>
      </c>
      <c r="W83" s="16"/>
    </row>
    <row r="84" spans="1:23" ht="38.25">
      <c r="A84" s="21">
        <v>83</v>
      </c>
      <c r="B84" s="14" t="s">
        <v>270</v>
      </c>
      <c r="C84" s="14" t="s">
        <v>225</v>
      </c>
      <c r="D84" s="16" t="s">
        <v>160</v>
      </c>
      <c r="E84" s="16" t="s">
        <v>430</v>
      </c>
      <c r="F84" s="16" t="s">
        <v>259</v>
      </c>
      <c r="G84" s="16">
        <v>6</v>
      </c>
      <c r="H84" s="16">
        <v>6</v>
      </c>
      <c r="I84" s="17" t="s">
        <v>271</v>
      </c>
      <c r="J84" s="17" t="s">
        <v>272</v>
      </c>
      <c r="K84" s="53" t="s">
        <v>3662</v>
      </c>
      <c r="L84" s="54" t="s">
        <v>63</v>
      </c>
      <c r="M84" s="22">
        <v>40435</v>
      </c>
      <c r="N84" s="21" t="s">
        <v>264</v>
      </c>
      <c r="O84" s="16" t="s">
        <v>72</v>
      </c>
      <c r="P84" s="21" t="s">
        <v>265</v>
      </c>
      <c r="Q84" s="21"/>
      <c r="R84" s="21"/>
      <c r="S84" s="25" t="s">
        <v>3668</v>
      </c>
      <c r="T84" s="25" t="s">
        <v>63</v>
      </c>
      <c r="U84" s="55" t="s">
        <v>3669</v>
      </c>
      <c r="V84" s="16" t="s">
        <v>3668</v>
      </c>
      <c r="W84" s="16"/>
    </row>
    <row r="85" spans="1:23" ht="102">
      <c r="A85" s="102">
        <v>84</v>
      </c>
      <c r="B85" s="103" t="s">
        <v>163</v>
      </c>
      <c r="C85" s="103" t="s">
        <v>164</v>
      </c>
      <c r="D85" s="105" t="s">
        <v>60</v>
      </c>
      <c r="E85" s="105" t="s">
        <v>430</v>
      </c>
      <c r="F85" s="105" t="s">
        <v>259</v>
      </c>
      <c r="G85" s="105">
        <v>6</v>
      </c>
      <c r="H85" s="105">
        <v>9</v>
      </c>
      <c r="I85" s="106" t="s">
        <v>273</v>
      </c>
      <c r="J85" s="106" t="s">
        <v>274</v>
      </c>
      <c r="K85" s="98" t="s">
        <v>3684</v>
      </c>
      <c r="L85" s="102" t="s">
        <v>63</v>
      </c>
      <c r="M85" s="108">
        <v>40316</v>
      </c>
      <c r="N85" s="99" t="s">
        <v>3332</v>
      </c>
      <c r="O85" s="105"/>
      <c r="P85" s="102"/>
      <c r="Q85" s="102"/>
      <c r="R85" s="102"/>
      <c r="S85" s="109" t="s">
        <v>3668</v>
      </c>
      <c r="T85" s="109" t="s">
        <v>63</v>
      </c>
      <c r="U85" s="110" t="s">
        <v>3669</v>
      </c>
      <c r="V85" s="105" t="s">
        <v>3668</v>
      </c>
      <c r="W85" s="105"/>
    </row>
    <row r="86" spans="1:23" ht="63.75">
      <c r="A86" s="102">
        <v>85</v>
      </c>
      <c r="B86" s="103" t="s">
        <v>270</v>
      </c>
      <c r="C86" s="103" t="s">
        <v>225</v>
      </c>
      <c r="D86" s="105" t="s">
        <v>45</v>
      </c>
      <c r="E86" s="105" t="s">
        <v>430</v>
      </c>
      <c r="F86" s="105" t="s">
        <v>259</v>
      </c>
      <c r="G86" s="105">
        <v>6</v>
      </c>
      <c r="H86" s="105">
        <v>9</v>
      </c>
      <c r="I86" s="106" t="s">
        <v>275</v>
      </c>
      <c r="J86" s="106" t="s">
        <v>276</v>
      </c>
      <c r="K86" s="107" t="s">
        <v>3582</v>
      </c>
      <c r="L86" s="102" t="s">
        <v>63</v>
      </c>
      <c r="M86" s="108">
        <v>40336</v>
      </c>
      <c r="N86" s="102" t="s">
        <v>50</v>
      </c>
      <c r="O86" s="105" t="s">
        <v>72</v>
      </c>
      <c r="P86" s="102"/>
      <c r="Q86" s="102"/>
      <c r="R86" s="102"/>
      <c r="S86" s="109" t="s">
        <v>63</v>
      </c>
      <c r="T86" s="109" t="s">
        <v>3668</v>
      </c>
      <c r="U86" s="110" t="s">
        <v>3669</v>
      </c>
      <c r="V86" s="105" t="s">
        <v>3668</v>
      </c>
      <c r="W86" s="105"/>
    </row>
    <row r="87" spans="1:23" ht="25.5">
      <c r="A87" s="102">
        <v>86</v>
      </c>
      <c r="B87" s="103" t="s">
        <v>270</v>
      </c>
      <c r="C87" s="103" t="s">
        <v>225</v>
      </c>
      <c r="D87" s="105" t="s">
        <v>45</v>
      </c>
      <c r="E87" s="105" t="s">
        <v>430</v>
      </c>
      <c r="F87" s="105" t="s">
        <v>259</v>
      </c>
      <c r="G87" s="105">
        <v>6</v>
      </c>
      <c r="H87" s="105">
        <v>9</v>
      </c>
      <c r="I87" s="106" t="s">
        <v>277</v>
      </c>
      <c r="J87" s="106" t="s">
        <v>278</v>
      </c>
      <c r="K87" s="107" t="s">
        <v>48</v>
      </c>
      <c r="L87" s="102" t="s">
        <v>49</v>
      </c>
      <c r="M87" s="108">
        <v>40336</v>
      </c>
      <c r="N87" s="102" t="s">
        <v>50</v>
      </c>
      <c r="O87" s="105" t="s">
        <v>72</v>
      </c>
      <c r="P87" s="102"/>
      <c r="Q87" s="102"/>
      <c r="R87" s="102"/>
      <c r="S87" s="109" t="s">
        <v>49</v>
      </c>
      <c r="T87" s="109" t="s">
        <v>3668</v>
      </c>
      <c r="U87" s="110" t="s">
        <v>3669</v>
      </c>
      <c r="V87" s="105" t="s">
        <v>3668</v>
      </c>
      <c r="W87" s="105"/>
    </row>
    <row r="88" spans="1:23" ht="38.25">
      <c r="A88" s="102">
        <v>87</v>
      </c>
      <c r="B88" s="103" t="s">
        <v>82</v>
      </c>
      <c r="C88" s="103" t="s">
        <v>83</v>
      </c>
      <c r="D88" s="105" t="s">
        <v>45</v>
      </c>
      <c r="E88" s="105" t="s">
        <v>430</v>
      </c>
      <c r="F88" s="105" t="s">
        <v>259</v>
      </c>
      <c r="G88" s="105">
        <v>6</v>
      </c>
      <c r="H88" s="105">
        <v>9</v>
      </c>
      <c r="I88" s="106" t="s">
        <v>279</v>
      </c>
      <c r="J88" s="106" t="s">
        <v>280</v>
      </c>
      <c r="K88" s="107" t="s">
        <v>3685</v>
      </c>
      <c r="L88" s="102" t="s">
        <v>63</v>
      </c>
      <c r="M88" s="108">
        <v>40336</v>
      </c>
      <c r="N88" s="102" t="s">
        <v>50</v>
      </c>
      <c r="O88" s="105" t="s">
        <v>51</v>
      </c>
      <c r="P88" s="102"/>
      <c r="Q88" s="102"/>
      <c r="R88" s="102"/>
      <c r="S88" s="109" t="s">
        <v>63</v>
      </c>
      <c r="T88" s="109" t="s">
        <v>3668</v>
      </c>
      <c r="U88" s="110" t="s">
        <v>3669</v>
      </c>
      <c r="V88" s="105" t="s">
        <v>3668</v>
      </c>
      <c r="W88" s="105"/>
    </row>
    <row r="89" spans="1:23" ht="51">
      <c r="A89" s="21">
        <v>88</v>
      </c>
      <c r="B89" s="14" t="s">
        <v>159</v>
      </c>
      <c r="C89" s="14" t="s">
        <v>151</v>
      </c>
      <c r="D89" s="16" t="s">
        <v>160</v>
      </c>
      <c r="E89" s="16" t="s">
        <v>430</v>
      </c>
      <c r="F89" s="16" t="s">
        <v>259</v>
      </c>
      <c r="G89" s="16">
        <v>6</v>
      </c>
      <c r="H89" s="16">
        <v>11</v>
      </c>
      <c r="I89" s="17" t="s">
        <v>281</v>
      </c>
      <c r="J89" s="17" t="s">
        <v>282</v>
      </c>
      <c r="K89" s="53" t="s">
        <v>3662</v>
      </c>
      <c r="L89" s="54" t="s">
        <v>63</v>
      </c>
      <c r="M89" s="22">
        <v>40435</v>
      </c>
      <c r="N89" s="21" t="s">
        <v>264</v>
      </c>
      <c r="O89" s="16" t="s">
        <v>153</v>
      </c>
      <c r="P89" s="21" t="s">
        <v>265</v>
      </c>
      <c r="Q89" s="21"/>
      <c r="R89" s="21"/>
      <c r="S89" s="25" t="s">
        <v>3668</v>
      </c>
      <c r="T89" s="25" t="s">
        <v>63</v>
      </c>
      <c r="U89" s="55" t="s">
        <v>3669</v>
      </c>
      <c r="V89" s="16" t="s">
        <v>3668</v>
      </c>
      <c r="W89" s="16"/>
    </row>
    <row r="90" spans="1:23" ht="25.5">
      <c r="A90" s="102">
        <v>89</v>
      </c>
      <c r="B90" s="103" t="s">
        <v>270</v>
      </c>
      <c r="C90" s="103" t="s">
        <v>225</v>
      </c>
      <c r="D90" s="105" t="s">
        <v>45</v>
      </c>
      <c r="E90" s="105" t="s">
        <v>430</v>
      </c>
      <c r="F90" s="105" t="s">
        <v>259</v>
      </c>
      <c r="G90" s="105">
        <v>6</v>
      </c>
      <c r="H90" s="105">
        <v>12</v>
      </c>
      <c r="I90" s="106" t="s">
        <v>277</v>
      </c>
      <c r="J90" s="106" t="s">
        <v>283</v>
      </c>
      <c r="K90" s="107" t="s">
        <v>48</v>
      </c>
      <c r="L90" s="102" t="s">
        <v>49</v>
      </c>
      <c r="M90" s="108">
        <v>40336</v>
      </c>
      <c r="N90" s="102" t="s">
        <v>50</v>
      </c>
      <c r="O90" s="105" t="s">
        <v>72</v>
      </c>
      <c r="P90" s="102"/>
      <c r="Q90" s="102"/>
      <c r="R90" s="102"/>
      <c r="S90" s="109" t="s">
        <v>49</v>
      </c>
      <c r="T90" s="109" t="s">
        <v>3668</v>
      </c>
      <c r="U90" s="110" t="s">
        <v>3669</v>
      </c>
      <c r="V90" s="105" t="s">
        <v>3668</v>
      </c>
      <c r="W90" s="105"/>
    </row>
    <row r="91" spans="1:23" ht="51">
      <c r="A91" s="21">
        <v>90</v>
      </c>
      <c r="B91" s="14" t="s">
        <v>284</v>
      </c>
      <c r="C91" s="14" t="s">
        <v>285</v>
      </c>
      <c r="D91" s="16" t="s">
        <v>60</v>
      </c>
      <c r="E91" s="16" t="s">
        <v>430</v>
      </c>
      <c r="F91" s="16" t="s">
        <v>259</v>
      </c>
      <c r="G91" s="16">
        <v>6</v>
      </c>
      <c r="H91" s="16">
        <v>12</v>
      </c>
      <c r="I91" s="17" t="s">
        <v>286</v>
      </c>
      <c r="J91" s="17" t="s">
        <v>287</v>
      </c>
      <c r="K91" s="53" t="s">
        <v>3662</v>
      </c>
      <c r="L91" s="54" t="s">
        <v>63</v>
      </c>
      <c r="M91" s="22">
        <v>40435</v>
      </c>
      <c r="N91" s="21" t="s">
        <v>264</v>
      </c>
      <c r="O91" s="16" t="s">
        <v>51</v>
      </c>
      <c r="P91" s="21" t="s">
        <v>265</v>
      </c>
      <c r="Q91" s="21"/>
      <c r="R91" s="21"/>
      <c r="S91" s="25" t="s">
        <v>3668</v>
      </c>
      <c r="T91" s="25" t="s">
        <v>63</v>
      </c>
      <c r="U91" s="55" t="s">
        <v>3669</v>
      </c>
      <c r="V91" s="16" t="s">
        <v>3668</v>
      </c>
      <c r="W91" s="16"/>
    </row>
    <row r="92" spans="1:23" ht="51">
      <c r="A92" s="21">
        <v>91</v>
      </c>
      <c r="B92" s="14" t="s">
        <v>114</v>
      </c>
      <c r="C92" s="14" t="s">
        <v>115</v>
      </c>
      <c r="D92" s="16" t="s">
        <v>60</v>
      </c>
      <c r="E92" s="16">
        <v>5</v>
      </c>
      <c r="F92" s="16"/>
      <c r="G92" s="16">
        <v>6</v>
      </c>
      <c r="H92" s="16">
        <v>14</v>
      </c>
      <c r="I92" s="17" t="s">
        <v>288</v>
      </c>
      <c r="J92" s="17" t="s">
        <v>289</v>
      </c>
      <c r="K92" s="53" t="s">
        <v>3662</v>
      </c>
      <c r="L92" s="54" t="s">
        <v>63</v>
      </c>
      <c r="M92" s="22">
        <v>40435</v>
      </c>
      <c r="N92" s="21" t="s">
        <v>264</v>
      </c>
      <c r="O92" s="16" t="s">
        <v>51</v>
      </c>
      <c r="P92" s="21" t="s">
        <v>265</v>
      </c>
      <c r="Q92" s="21"/>
      <c r="R92" s="21"/>
      <c r="S92" s="25" t="s">
        <v>3668</v>
      </c>
      <c r="T92" s="25" t="s">
        <v>63</v>
      </c>
      <c r="U92" s="55" t="s">
        <v>3669</v>
      </c>
      <c r="V92" s="16" t="s">
        <v>3668</v>
      </c>
      <c r="W92" s="16"/>
    </row>
    <row r="93" spans="1:23" ht="51">
      <c r="A93" s="21">
        <v>92</v>
      </c>
      <c r="B93" s="14" t="s">
        <v>114</v>
      </c>
      <c r="C93" s="14" t="s">
        <v>115</v>
      </c>
      <c r="D93" s="16" t="s">
        <v>60</v>
      </c>
      <c r="E93" s="16">
        <v>5</v>
      </c>
      <c r="F93" s="16"/>
      <c r="G93" s="16">
        <v>6</v>
      </c>
      <c r="H93" s="16">
        <v>15</v>
      </c>
      <c r="I93" s="17" t="s">
        <v>290</v>
      </c>
      <c r="J93" s="17" t="s">
        <v>289</v>
      </c>
      <c r="K93" s="53" t="s">
        <v>3662</v>
      </c>
      <c r="L93" s="54" t="s">
        <v>63</v>
      </c>
      <c r="M93" s="22">
        <v>40435</v>
      </c>
      <c r="N93" s="21" t="s">
        <v>264</v>
      </c>
      <c r="O93" s="16" t="s">
        <v>51</v>
      </c>
      <c r="P93" s="21" t="s">
        <v>265</v>
      </c>
      <c r="Q93" s="21"/>
      <c r="R93" s="21"/>
      <c r="S93" s="25" t="s">
        <v>3668</v>
      </c>
      <c r="T93" s="25" t="s">
        <v>63</v>
      </c>
      <c r="U93" s="55" t="s">
        <v>3669</v>
      </c>
      <c r="V93" s="16" t="s">
        <v>3668</v>
      </c>
      <c r="W93" s="16"/>
    </row>
    <row r="94" spans="1:23" ht="51">
      <c r="A94" s="21">
        <v>93</v>
      </c>
      <c r="B94" s="14" t="s">
        <v>114</v>
      </c>
      <c r="C94" s="14" t="s">
        <v>115</v>
      </c>
      <c r="D94" s="16" t="s">
        <v>60</v>
      </c>
      <c r="E94" s="16">
        <v>5</v>
      </c>
      <c r="F94" s="16"/>
      <c r="G94" s="16">
        <v>6</v>
      </c>
      <c r="H94" s="16">
        <v>15</v>
      </c>
      <c r="I94" s="17" t="s">
        <v>291</v>
      </c>
      <c r="J94" s="17" t="s">
        <v>289</v>
      </c>
      <c r="K94" s="53" t="s">
        <v>3662</v>
      </c>
      <c r="L94" s="54" t="s">
        <v>63</v>
      </c>
      <c r="M94" s="22">
        <v>40435</v>
      </c>
      <c r="N94" s="21" t="s">
        <v>264</v>
      </c>
      <c r="O94" s="16" t="s">
        <v>51</v>
      </c>
      <c r="P94" s="21" t="s">
        <v>265</v>
      </c>
      <c r="Q94" s="21"/>
      <c r="R94" s="21"/>
      <c r="S94" s="25" t="s">
        <v>3668</v>
      </c>
      <c r="T94" s="25" t="s">
        <v>63</v>
      </c>
      <c r="U94" s="55" t="s">
        <v>3669</v>
      </c>
      <c r="V94" s="16" t="s">
        <v>3668</v>
      </c>
      <c r="W94" s="16"/>
    </row>
    <row r="95" spans="1:23" ht="51">
      <c r="A95" s="21">
        <v>94</v>
      </c>
      <c r="B95" s="14" t="s">
        <v>114</v>
      </c>
      <c r="C95" s="14" t="s">
        <v>115</v>
      </c>
      <c r="D95" s="16" t="s">
        <v>60</v>
      </c>
      <c r="E95" s="16">
        <v>5</v>
      </c>
      <c r="F95" s="16"/>
      <c r="G95" s="16">
        <v>6</v>
      </c>
      <c r="H95" s="16">
        <v>18</v>
      </c>
      <c r="I95" s="17" t="s">
        <v>288</v>
      </c>
      <c r="J95" s="17" t="s">
        <v>289</v>
      </c>
      <c r="K95" s="53" t="s">
        <v>3662</v>
      </c>
      <c r="L95" s="54" t="s">
        <v>63</v>
      </c>
      <c r="M95" s="22">
        <v>40435</v>
      </c>
      <c r="N95" s="21" t="s">
        <v>264</v>
      </c>
      <c r="O95" s="16" t="s">
        <v>51</v>
      </c>
      <c r="P95" s="21" t="s">
        <v>265</v>
      </c>
      <c r="Q95" s="21"/>
      <c r="R95" s="21"/>
      <c r="S95" s="25" t="s">
        <v>3668</v>
      </c>
      <c r="T95" s="25" t="s">
        <v>63</v>
      </c>
      <c r="U95" s="55" t="s">
        <v>3669</v>
      </c>
      <c r="V95" s="16" t="s">
        <v>3668</v>
      </c>
      <c r="W95" s="16"/>
    </row>
    <row r="96" spans="1:23" ht="25.5">
      <c r="A96" s="102">
        <v>95</v>
      </c>
      <c r="B96" s="107" t="s">
        <v>224</v>
      </c>
      <c r="C96" s="107" t="s">
        <v>225</v>
      </c>
      <c r="D96" s="105" t="s">
        <v>45</v>
      </c>
      <c r="E96" s="105" t="s">
        <v>430</v>
      </c>
      <c r="F96" s="102" t="s">
        <v>259</v>
      </c>
      <c r="G96" s="102">
        <v>6</v>
      </c>
      <c r="H96" s="102">
        <v>19</v>
      </c>
      <c r="I96" s="106" t="s">
        <v>292</v>
      </c>
      <c r="J96" s="106" t="s">
        <v>227</v>
      </c>
      <c r="K96" s="107" t="s">
        <v>48</v>
      </c>
      <c r="L96" s="102" t="s">
        <v>49</v>
      </c>
      <c r="M96" s="108">
        <v>40331</v>
      </c>
      <c r="N96" s="102" t="s">
        <v>50</v>
      </c>
      <c r="O96" s="102" t="s">
        <v>72</v>
      </c>
      <c r="P96" s="102"/>
      <c r="Q96" s="102"/>
      <c r="R96" s="102"/>
      <c r="S96" s="109" t="s">
        <v>49</v>
      </c>
      <c r="T96" s="109" t="s">
        <v>3668</v>
      </c>
      <c r="U96" s="110" t="s">
        <v>3669</v>
      </c>
      <c r="V96" s="105" t="s">
        <v>3668</v>
      </c>
      <c r="W96" s="105"/>
    </row>
    <row r="97" spans="1:23" ht="12.75">
      <c r="A97" s="102">
        <v>96</v>
      </c>
      <c r="B97" s="103" t="s">
        <v>43</v>
      </c>
      <c r="C97" s="103" t="s">
        <v>44</v>
      </c>
      <c r="D97" s="105" t="s">
        <v>45</v>
      </c>
      <c r="E97" s="105" t="s">
        <v>430</v>
      </c>
      <c r="F97" s="105" t="s">
        <v>259</v>
      </c>
      <c r="G97" s="105">
        <v>6</v>
      </c>
      <c r="H97" s="105">
        <v>19</v>
      </c>
      <c r="I97" s="106" t="s">
        <v>293</v>
      </c>
      <c r="J97" s="106" t="s">
        <v>294</v>
      </c>
      <c r="K97" s="107" t="s">
        <v>48</v>
      </c>
      <c r="L97" s="102" t="s">
        <v>49</v>
      </c>
      <c r="M97" s="108">
        <v>40331</v>
      </c>
      <c r="N97" s="102" t="s">
        <v>50</v>
      </c>
      <c r="O97" s="105" t="s">
        <v>51</v>
      </c>
      <c r="P97" s="102"/>
      <c r="Q97" s="102"/>
      <c r="R97" s="102"/>
      <c r="S97" s="109" t="s">
        <v>49</v>
      </c>
      <c r="T97" s="109" t="s">
        <v>3668</v>
      </c>
      <c r="U97" s="110" t="s">
        <v>3669</v>
      </c>
      <c r="V97" s="105" t="s">
        <v>3668</v>
      </c>
      <c r="W97" s="105"/>
    </row>
    <row r="98" spans="1:23" ht="25.5">
      <c r="A98" s="102">
        <v>97</v>
      </c>
      <c r="B98" s="103" t="s">
        <v>82</v>
      </c>
      <c r="C98" s="103" t="s">
        <v>83</v>
      </c>
      <c r="D98" s="105" t="s">
        <v>45</v>
      </c>
      <c r="E98" s="105" t="s">
        <v>430</v>
      </c>
      <c r="F98" s="105" t="s">
        <v>259</v>
      </c>
      <c r="G98" s="105">
        <v>6</v>
      </c>
      <c r="H98" s="105">
        <v>19</v>
      </c>
      <c r="I98" s="106" t="s">
        <v>295</v>
      </c>
      <c r="J98" s="106"/>
      <c r="K98" s="107" t="s">
        <v>48</v>
      </c>
      <c r="L98" s="102" t="s">
        <v>49</v>
      </c>
      <c r="M98" s="108">
        <v>40331</v>
      </c>
      <c r="N98" s="102" t="s">
        <v>50</v>
      </c>
      <c r="O98" s="105" t="s">
        <v>51</v>
      </c>
      <c r="P98" s="102"/>
      <c r="Q98" s="102"/>
      <c r="R98" s="102"/>
      <c r="S98" s="109" t="s">
        <v>49</v>
      </c>
      <c r="T98" s="109" t="s">
        <v>3668</v>
      </c>
      <c r="U98" s="110" t="s">
        <v>3669</v>
      </c>
      <c r="V98" s="105" t="s">
        <v>3668</v>
      </c>
      <c r="W98" s="105"/>
    </row>
    <row r="99" spans="1:23" ht="51">
      <c r="A99" s="21">
        <v>98</v>
      </c>
      <c r="B99" s="14" t="s">
        <v>114</v>
      </c>
      <c r="C99" s="14" t="s">
        <v>115</v>
      </c>
      <c r="D99" s="16" t="s">
        <v>60</v>
      </c>
      <c r="E99" s="16">
        <v>5</v>
      </c>
      <c r="F99" s="16"/>
      <c r="G99" s="16">
        <v>6</v>
      </c>
      <c r="H99" s="16">
        <v>19</v>
      </c>
      <c r="I99" s="17" t="s">
        <v>290</v>
      </c>
      <c r="J99" s="17" t="s">
        <v>289</v>
      </c>
      <c r="K99" s="53" t="s">
        <v>3662</v>
      </c>
      <c r="L99" s="54" t="s">
        <v>63</v>
      </c>
      <c r="M99" s="22">
        <v>40435</v>
      </c>
      <c r="N99" s="21" t="s">
        <v>264</v>
      </c>
      <c r="O99" s="16" t="s">
        <v>51</v>
      </c>
      <c r="P99" s="21" t="s">
        <v>265</v>
      </c>
      <c r="Q99" s="21"/>
      <c r="R99" s="21"/>
      <c r="S99" s="25" t="s">
        <v>3668</v>
      </c>
      <c r="T99" s="25" t="s">
        <v>63</v>
      </c>
      <c r="U99" s="55" t="s">
        <v>3669</v>
      </c>
      <c r="V99" s="16" t="s">
        <v>3668</v>
      </c>
      <c r="W99" s="16"/>
    </row>
    <row r="100" spans="1:23" ht="51">
      <c r="A100" s="21">
        <v>99</v>
      </c>
      <c r="B100" s="14" t="s">
        <v>114</v>
      </c>
      <c r="C100" s="14" t="s">
        <v>115</v>
      </c>
      <c r="D100" s="16" t="s">
        <v>60</v>
      </c>
      <c r="E100" s="16">
        <v>5</v>
      </c>
      <c r="F100" s="16"/>
      <c r="G100" s="16">
        <v>6</v>
      </c>
      <c r="H100" s="16">
        <v>19</v>
      </c>
      <c r="I100" s="17" t="s">
        <v>291</v>
      </c>
      <c r="J100" s="17" t="s">
        <v>289</v>
      </c>
      <c r="K100" s="53" t="s">
        <v>3662</v>
      </c>
      <c r="L100" s="54" t="s">
        <v>63</v>
      </c>
      <c r="M100" s="22">
        <v>40435</v>
      </c>
      <c r="N100" s="21" t="s">
        <v>264</v>
      </c>
      <c r="O100" s="16" t="s">
        <v>51</v>
      </c>
      <c r="P100" s="21" t="s">
        <v>265</v>
      </c>
      <c r="Q100" s="21"/>
      <c r="R100" s="21"/>
      <c r="S100" s="25" t="s">
        <v>3668</v>
      </c>
      <c r="T100" s="25" t="s">
        <v>63</v>
      </c>
      <c r="U100" s="55" t="s">
        <v>3669</v>
      </c>
      <c r="V100" s="16" t="s">
        <v>3668</v>
      </c>
      <c r="W100" s="16"/>
    </row>
    <row r="101" spans="1:23" ht="51">
      <c r="A101" s="21">
        <v>100</v>
      </c>
      <c r="B101" s="14" t="s">
        <v>114</v>
      </c>
      <c r="C101" s="14" t="s">
        <v>115</v>
      </c>
      <c r="D101" s="16" t="s">
        <v>60</v>
      </c>
      <c r="E101" s="16">
        <v>5</v>
      </c>
      <c r="F101" s="16"/>
      <c r="G101" s="16">
        <v>6</v>
      </c>
      <c r="H101" s="16">
        <v>22</v>
      </c>
      <c r="I101" s="17" t="s">
        <v>288</v>
      </c>
      <c r="J101" s="17" t="s">
        <v>289</v>
      </c>
      <c r="K101" s="53" t="s">
        <v>3662</v>
      </c>
      <c r="L101" s="54" t="s">
        <v>63</v>
      </c>
      <c r="M101" s="22">
        <v>40435</v>
      </c>
      <c r="N101" s="21" t="s">
        <v>264</v>
      </c>
      <c r="O101" s="16" t="s">
        <v>51</v>
      </c>
      <c r="P101" s="21" t="s">
        <v>265</v>
      </c>
      <c r="Q101" s="21"/>
      <c r="R101" s="21"/>
      <c r="S101" s="25" t="s">
        <v>3668</v>
      </c>
      <c r="T101" s="25" t="s">
        <v>63</v>
      </c>
      <c r="U101" s="55" t="s">
        <v>3669</v>
      </c>
      <c r="V101" s="16" t="s">
        <v>3668</v>
      </c>
      <c r="W101" s="16"/>
    </row>
    <row r="102" spans="1:23" ht="51">
      <c r="A102" s="21">
        <v>101</v>
      </c>
      <c r="B102" s="14" t="s">
        <v>114</v>
      </c>
      <c r="C102" s="14" t="s">
        <v>115</v>
      </c>
      <c r="D102" s="16" t="s">
        <v>60</v>
      </c>
      <c r="E102" s="16">
        <v>5</v>
      </c>
      <c r="F102" s="16"/>
      <c r="G102" s="16">
        <v>6</v>
      </c>
      <c r="H102" s="16">
        <v>23</v>
      </c>
      <c r="I102" s="17" t="s">
        <v>290</v>
      </c>
      <c r="J102" s="17" t="s">
        <v>289</v>
      </c>
      <c r="K102" s="53" t="s">
        <v>3662</v>
      </c>
      <c r="L102" s="54" t="s">
        <v>63</v>
      </c>
      <c r="M102" s="22">
        <v>40435</v>
      </c>
      <c r="N102" s="21" t="s">
        <v>264</v>
      </c>
      <c r="O102" s="16" t="s">
        <v>51</v>
      </c>
      <c r="P102" s="21" t="s">
        <v>265</v>
      </c>
      <c r="Q102" s="21"/>
      <c r="R102" s="21"/>
      <c r="S102" s="25" t="s">
        <v>3668</v>
      </c>
      <c r="T102" s="25" t="s">
        <v>63</v>
      </c>
      <c r="U102" s="55" t="s">
        <v>3669</v>
      </c>
      <c r="V102" s="16" t="s">
        <v>3668</v>
      </c>
      <c r="W102" s="16"/>
    </row>
    <row r="103" spans="1:23" ht="51">
      <c r="A103" s="21">
        <v>102</v>
      </c>
      <c r="B103" s="14" t="s">
        <v>114</v>
      </c>
      <c r="C103" s="14" t="s">
        <v>115</v>
      </c>
      <c r="D103" s="16" t="s">
        <v>60</v>
      </c>
      <c r="E103" s="16">
        <v>5</v>
      </c>
      <c r="F103" s="16"/>
      <c r="G103" s="16">
        <v>6</v>
      </c>
      <c r="H103" s="16">
        <v>23</v>
      </c>
      <c r="I103" s="17" t="s">
        <v>291</v>
      </c>
      <c r="J103" s="17" t="s">
        <v>289</v>
      </c>
      <c r="K103" s="53" t="s">
        <v>3662</v>
      </c>
      <c r="L103" s="54" t="s">
        <v>63</v>
      </c>
      <c r="M103" s="22">
        <v>40435</v>
      </c>
      <c r="N103" s="21" t="s">
        <v>264</v>
      </c>
      <c r="O103" s="16" t="s">
        <v>51</v>
      </c>
      <c r="P103" s="21" t="s">
        <v>265</v>
      </c>
      <c r="Q103" s="21"/>
      <c r="R103" s="21"/>
      <c r="S103" s="25" t="s">
        <v>3668</v>
      </c>
      <c r="T103" s="25" t="s">
        <v>63</v>
      </c>
      <c r="U103" s="55" t="s">
        <v>3669</v>
      </c>
      <c r="V103" s="16" t="s">
        <v>3668</v>
      </c>
      <c r="W103" s="16"/>
    </row>
    <row r="104" spans="1:23" ht="178.5">
      <c r="A104" s="21">
        <v>103</v>
      </c>
      <c r="B104" s="14" t="s">
        <v>266</v>
      </c>
      <c r="C104" s="14" t="s">
        <v>267</v>
      </c>
      <c r="D104" s="16" t="s">
        <v>60</v>
      </c>
      <c r="E104" s="16" t="s">
        <v>430</v>
      </c>
      <c r="F104" s="16" t="s">
        <v>296</v>
      </c>
      <c r="G104" s="16">
        <v>6</v>
      </c>
      <c r="H104" s="58">
        <v>26</v>
      </c>
      <c r="I104" s="18" t="s">
        <v>297</v>
      </c>
      <c r="J104" s="18" t="s">
        <v>298</v>
      </c>
      <c r="K104" s="116" t="s">
        <v>3643</v>
      </c>
      <c r="L104" s="54" t="s">
        <v>63</v>
      </c>
      <c r="M104" s="22">
        <v>40434</v>
      </c>
      <c r="N104" s="21" t="s">
        <v>264</v>
      </c>
      <c r="O104" s="16" t="s">
        <v>51</v>
      </c>
      <c r="P104" s="21" t="s">
        <v>299</v>
      </c>
      <c r="Q104" s="21"/>
      <c r="R104" s="21"/>
      <c r="S104" s="25" t="s">
        <v>3668</v>
      </c>
      <c r="T104" s="25" t="s">
        <v>63</v>
      </c>
      <c r="U104" s="55" t="s">
        <v>3669</v>
      </c>
      <c r="V104" s="16" t="s">
        <v>3668</v>
      </c>
      <c r="W104" s="16"/>
    </row>
    <row r="105" spans="1:23" ht="63.75">
      <c r="A105" s="102">
        <v>104</v>
      </c>
      <c r="B105" s="103" t="s">
        <v>163</v>
      </c>
      <c r="C105" s="103" t="s">
        <v>164</v>
      </c>
      <c r="D105" s="105" t="s">
        <v>60</v>
      </c>
      <c r="E105" s="105" t="s">
        <v>430</v>
      </c>
      <c r="F105" s="105" t="s">
        <v>296</v>
      </c>
      <c r="G105" s="105">
        <v>6</v>
      </c>
      <c r="H105" s="105">
        <v>27</v>
      </c>
      <c r="I105" s="106" t="s">
        <v>209</v>
      </c>
      <c r="J105" s="106" t="s">
        <v>210</v>
      </c>
      <c r="K105" s="107" t="s">
        <v>3686</v>
      </c>
      <c r="L105" s="102" t="s">
        <v>63</v>
      </c>
      <c r="M105" s="108">
        <v>40316</v>
      </c>
      <c r="N105" s="99" t="s">
        <v>3332</v>
      </c>
      <c r="O105" s="105"/>
      <c r="P105" s="102"/>
      <c r="Q105" s="102"/>
      <c r="R105" s="102"/>
      <c r="S105" s="109" t="s">
        <v>3668</v>
      </c>
      <c r="T105" s="109" t="s">
        <v>63</v>
      </c>
      <c r="U105" s="110" t="s">
        <v>3669</v>
      </c>
      <c r="V105" s="105" t="s">
        <v>3668</v>
      </c>
      <c r="W105" s="105"/>
    </row>
    <row r="106" spans="1:23" ht="51">
      <c r="A106" s="102">
        <v>105</v>
      </c>
      <c r="B106" s="107" t="s">
        <v>58</v>
      </c>
      <c r="C106" s="107" t="s">
        <v>59</v>
      </c>
      <c r="D106" s="105" t="s">
        <v>45</v>
      </c>
      <c r="E106" s="105" t="s">
        <v>430</v>
      </c>
      <c r="F106" s="105" t="s">
        <v>296</v>
      </c>
      <c r="G106" s="105">
        <v>6</v>
      </c>
      <c r="H106" s="105">
        <v>27</v>
      </c>
      <c r="I106" s="106" t="s">
        <v>300</v>
      </c>
      <c r="J106" s="106" t="s">
        <v>301</v>
      </c>
      <c r="K106" s="107" t="s">
        <v>3687</v>
      </c>
      <c r="L106" s="102" t="s">
        <v>63</v>
      </c>
      <c r="M106" s="108">
        <v>40336</v>
      </c>
      <c r="N106" s="102" t="s">
        <v>50</v>
      </c>
      <c r="O106" s="105" t="s">
        <v>51</v>
      </c>
      <c r="P106" s="102"/>
      <c r="Q106" s="102"/>
      <c r="R106" s="102"/>
      <c r="S106" s="109" t="s">
        <v>63</v>
      </c>
      <c r="T106" s="109" t="s">
        <v>3668</v>
      </c>
      <c r="U106" s="110" t="s">
        <v>3669</v>
      </c>
      <c r="V106" s="105" t="s">
        <v>3668</v>
      </c>
      <c r="W106" s="105"/>
    </row>
    <row r="107" spans="1:23" ht="38.25">
      <c r="A107" s="102">
        <v>106</v>
      </c>
      <c r="B107" s="107" t="s">
        <v>76</v>
      </c>
      <c r="C107" s="107" t="s">
        <v>59</v>
      </c>
      <c r="D107" s="105" t="s">
        <v>45</v>
      </c>
      <c r="E107" s="105" t="s">
        <v>430</v>
      </c>
      <c r="F107" s="105" t="s">
        <v>296</v>
      </c>
      <c r="G107" s="105">
        <v>6</v>
      </c>
      <c r="H107" s="105">
        <v>27</v>
      </c>
      <c r="I107" s="106" t="s">
        <v>302</v>
      </c>
      <c r="J107" s="106" t="s">
        <v>303</v>
      </c>
      <c r="K107" s="107" t="s">
        <v>3583</v>
      </c>
      <c r="L107" s="102" t="s">
        <v>63</v>
      </c>
      <c r="M107" s="108">
        <v>40416</v>
      </c>
      <c r="N107" s="102" t="s">
        <v>50</v>
      </c>
      <c r="O107" s="105" t="s">
        <v>51</v>
      </c>
      <c r="P107" s="102"/>
      <c r="Q107" s="102"/>
      <c r="R107" s="102"/>
      <c r="S107" s="109" t="s">
        <v>63</v>
      </c>
      <c r="T107" s="109" t="s">
        <v>3668</v>
      </c>
      <c r="U107" s="110" t="s">
        <v>3669</v>
      </c>
      <c r="V107" s="105" t="s">
        <v>3668</v>
      </c>
      <c r="W107" s="105"/>
    </row>
    <row r="108" spans="1:23" ht="127.5">
      <c r="A108" s="102">
        <v>107</v>
      </c>
      <c r="B108" s="103" t="s">
        <v>150</v>
      </c>
      <c r="C108" s="103" t="s">
        <v>151</v>
      </c>
      <c r="D108" s="105" t="s">
        <v>60</v>
      </c>
      <c r="E108" s="105" t="s">
        <v>430</v>
      </c>
      <c r="F108" s="105" t="s">
        <v>296</v>
      </c>
      <c r="G108" s="105">
        <v>6</v>
      </c>
      <c r="H108" s="105">
        <v>28</v>
      </c>
      <c r="I108" s="106" t="s">
        <v>304</v>
      </c>
      <c r="J108" s="106" t="s">
        <v>305</v>
      </c>
      <c r="K108" s="98" t="s">
        <v>3276</v>
      </c>
      <c r="L108" s="99" t="s">
        <v>63</v>
      </c>
      <c r="M108" s="108">
        <v>40372</v>
      </c>
      <c r="N108" s="99" t="s">
        <v>3332</v>
      </c>
      <c r="O108" s="105" t="s">
        <v>170</v>
      </c>
      <c r="P108" s="102"/>
      <c r="Q108" s="102"/>
      <c r="R108" s="102"/>
      <c r="S108" s="109" t="s">
        <v>3668</v>
      </c>
      <c r="T108" s="109" t="s">
        <v>63</v>
      </c>
      <c r="U108" s="110" t="s">
        <v>3669</v>
      </c>
      <c r="V108" s="105" t="s">
        <v>3668</v>
      </c>
      <c r="W108" s="105"/>
    </row>
    <row r="109" spans="1:23" ht="267.75">
      <c r="A109" s="102">
        <v>108</v>
      </c>
      <c r="B109" s="103" t="s">
        <v>64</v>
      </c>
      <c r="C109" s="103" t="s">
        <v>65</v>
      </c>
      <c r="D109" s="105" t="s">
        <v>45</v>
      </c>
      <c r="E109" s="105" t="s">
        <v>430</v>
      </c>
      <c r="F109" s="105" t="s">
        <v>296</v>
      </c>
      <c r="G109" s="105">
        <v>6</v>
      </c>
      <c r="H109" s="105">
        <v>29</v>
      </c>
      <c r="I109" s="106" t="s">
        <v>306</v>
      </c>
      <c r="J109" s="106" t="s">
        <v>307</v>
      </c>
      <c r="K109" s="107" t="s">
        <v>3435</v>
      </c>
      <c r="L109" s="102" t="s">
        <v>63</v>
      </c>
      <c r="M109" s="108">
        <v>40336</v>
      </c>
      <c r="N109" s="102" t="s">
        <v>50</v>
      </c>
      <c r="O109" s="105" t="s">
        <v>51</v>
      </c>
      <c r="P109" s="102"/>
      <c r="Q109" s="102"/>
      <c r="R109" s="102"/>
      <c r="S109" s="109" t="s">
        <v>63</v>
      </c>
      <c r="T109" s="109" t="s">
        <v>3668</v>
      </c>
      <c r="U109" s="110" t="s">
        <v>3669</v>
      </c>
      <c r="V109" s="105" t="s">
        <v>3668</v>
      </c>
      <c r="W109" s="105"/>
    </row>
    <row r="110" spans="1:23" ht="153">
      <c r="A110" s="102">
        <v>109</v>
      </c>
      <c r="B110" s="103" t="s">
        <v>64</v>
      </c>
      <c r="C110" s="103" t="s">
        <v>65</v>
      </c>
      <c r="D110" s="105" t="s">
        <v>60</v>
      </c>
      <c r="E110" s="105" t="s">
        <v>430</v>
      </c>
      <c r="F110" s="105" t="s">
        <v>296</v>
      </c>
      <c r="G110" s="105">
        <v>6</v>
      </c>
      <c r="H110" s="105">
        <v>29</v>
      </c>
      <c r="I110" s="101" t="s">
        <v>308</v>
      </c>
      <c r="J110" s="106" t="s">
        <v>309</v>
      </c>
      <c r="K110" s="98" t="s">
        <v>3584</v>
      </c>
      <c r="L110" s="102" t="s">
        <v>49</v>
      </c>
      <c r="M110" s="108">
        <v>40316</v>
      </c>
      <c r="N110" s="99" t="s">
        <v>3332</v>
      </c>
      <c r="O110" s="105" t="s">
        <v>51</v>
      </c>
      <c r="P110" s="102"/>
      <c r="Q110" s="102"/>
      <c r="R110" s="102"/>
      <c r="S110" s="109" t="s">
        <v>3668</v>
      </c>
      <c r="T110" s="109" t="s">
        <v>49</v>
      </c>
      <c r="U110" s="110" t="s">
        <v>3669</v>
      </c>
      <c r="V110" s="105" t="s">
        <v>3668</v>
      </c>
      <c r="W110" s="105"/>
    </row>
    <row r="111" spans="1:23" ht="127.5">
      <c r="A111" s="102">
        <v>110</v>
      </c>
      <c r="B111" s="103" t="s">
        <v>194</v>
      </c>
      <c r="C111" s="103" t="s">
        <v>151</v>
      </c>
      <c r="D111" s="105" t="s">
        <v>60</v>
      </c>
      <c r="E111" s="105" t="s">
        <v>430</v>
      </c>
      <c r="F111" s="105" t="s">
        <v>296</v>
      </c>
      <c r="G111" s="105">
        <v>6</v>
      </c>
      <c r="H111" s="105">
        <v>29</v>
      </c>
      <c r="I111" s="106" t="s">
        <v>310</v>
      </c>
      <c r="J111" s="106" t="s">
        <v>311</v>
      </c>
      <c r="K111" s="98" t="s">
        <v>3356</v>
      </c>
      <c r="L111" s="99" t="s">
        <v>237</v>
      </c>
      <c r="M111" s="108">
        <v>40374</v>
      </c>
      <c r="N111" s="102" t="s">
        <v>264</v>
      </c>
      <c r="O111" s="105" t="s">
        <v>170</v>
      </c>
      <c r="P111" s="99" t="s">
        <v>299</v>
      </c>
      <c r="Q111" s="102"/>
      <c r="R111" s="102"/>
      <c r="S111" s="109" t="s">
        <v>3668</v>
      </c>
      <c r="T111" s="109" t="s">
        <v>237</v>
      </c>
      <c r="U111" s="110" t="s">
        <v>3669</v>
      </c>
      <c r="V111" s="105" t="s">
        <v>3668</v>
      </c>
      <c r="W111" s="105"/>
    </row>
    <row r="112" spans="1:23" ht="63.75">
      <c r="A112" s="102">
        <v>111</v>
      </c>
      <c r="B112" s="103" t="s">
        <v>163</v>
      </c>
      <c r="C112" s="103" t="s">
        <v>164</v>
      </c>
      <c r="D112" s="105" t="s">
        <v>60</v>
      </c>
      <c r="E112" s="105" t="s">
        <v>430</v>
      </c>
      <c r="F112" s="105" t="s">
        <v>296</v>
      </c>
      <c r="G112" s="105">
        <v>6</v>
      </c>
      <c r="H112" s="105">
        <v>29</v>
      </c>
      <c r="I112" s="106" t="s">
        <v>209</v>
      </c>
      <c r="J112" s="106" t="s">
        <v>210</v>
      </c>
      <c r="K112" s="107" t="s">
        <v>312</v>
      </c>
      <c r="L112" s="102" t="s">
        <v>63</v>
      </c>
      <c r="M112" s="108">
        <v>40316</v>
      </c>
      <c r="N112" s="99" t="s">
        <v>3332</v>
      </c>
      <c r="O112" s="105"/>
      <c r="P112" s="102"/>
      <c r="Q112" s="102"/>
      <c r="R112" s="102"/>
      <c r="S112" s="109" t="s">
        <v>3668</v>
      </c>
      <c r="T112" s="109" t="s">
        <v>63</v>
      </c>
      <c r="U112" s="110" t="s">
        <v>3669</v>
      </c>
      <c r="V112" s="105" t="s">
        <v>3668</v>
      </c>
      <c r="W112" s="105"/>
    </row>
    <row r="113" spans="1:23" ht="38.25">
      <c r="A113" s="102">
        <v>112</v>
      </c>
      <c r="B113" s="107" t="s">
        <v>224</v>
      </c>
      <c r="C113" s="107" t="s">
        <v>225</v>
      </c>
      <c r="D113" s="105" t="s">
        <v>45</v>
      </c>
      <c r="E113" s="105" t="s">
        <v>430</v>
      </c>
      <c r="F113" s="102" t="s">
        <v>296</v>
      </c>
      <c r="G113" s="102">
        <v>6</v>
      </c>
      <c r="H113" s="102">
        <v>29</v>
      </c>
      <c r="I113" s="106" t="s">
        <v>313</v>
      </c>
      <c r="J113" s="106" t="s">
        <v>314</v>
      </c>
      <c r="K113" s="107" t="s">
        <v>3585</v>
      </c>
      <c r="L113" s="102" t="s">
        <v>63</v>
      </c>
      <c r="M113" s="108">
        <v>40336</v>
      </c>
      <c r="N113" s="102" t="s">
        <v>50</v>
      </c>
      <c r="O113" s="102" t="s">
        <v>72</v>
      </c>
      <c r="P113" s="102"/>
      <c r="Q113" s="102"/>
      <c r="R113" s="102"/>
      <c r="S113" s="109" t="s">
        <v>63</v>
      </c>
      <c r="T113" s="109" t="s">
        <v>3668</v>
      </c>
      <c r="U113" s="110" t="s">
        <v>3669</v>
      </c>
      <c r="V113" s="105" t="s">
        <v>3668</v>
      </c>
      <c r="W113" s="105"/>
    </row>
    <row r="114" spans="1:23" ht="127.5">
      <c r="A114" s="102">
        <v>113</v>
      </c>
      <c r="B114" s="103" t="s">
        <v>150</v>
      </c>
      <c r="C114" s="103" t="s">
        <v>151</v>
      </c>
      <c r="D114" s="105" t="s">
        <v>60</v>
      </c>
      <c r="E114" s="105" t="s">
        <v>430</v>
      </c>
      <c r="F114" s="105" t="s">
        <v>296</v>
      </c>
      <c r="G114" s="105">
        <v>6</v>
      </c>
      <c r="H114" s="105">
        <v>29</v>
      </c>
      <c r="I114" s="106" t="s">
        <v>310</v>
      </c>
      <c r="J114" s="106" t="s">
        <v>311</v>
      </c>
      <c r="K114" s="98" t="s">
        <v>3356</v>
      </c>
      <c r="L114" s="99" t="s">
        <v>237</v>
      </c>
      <c r="M114" s="108">
        <v>40374</v>
      </c>
      <c r="N114" s="102" t="s">
        <v>264</v>
      </c>
      <c r="O114" s="105" t="s">
        <v>170</v>
      </c>
      <c r="P114" s="99" t="s">
        <v>299</v>
      </c>
      <c r="Q114" s="102"/>
      <c r="R114" s="102"/>
      <c r="S114" s="109" t="s">
        <v>3668</v>
      </c>
      <c r="T114" s="109" t="s">
        <v>237</v>
      </c>
      <c r="U114" s="110" t="s">
        <v>3669</v>
      </c>
      <c r="V114" s="105" t="s">
        <v>3668</v>
      </c>
      <c r="W114" s="105"/>
    </row>
    <row r="115" spans="1:23" ht="89.25">
      <c r="A115" s="102">
        <v>114</v>
      </c>
      <c r="B115" s="103" t="s">
        <v>43</v>
      </c>
      <c r="C115" s="103" t="s">
        <v>44</v>
      </c>
      <c r="D115" s="105" t="s">
        <v>45</v>
      </c>
      <c r="E115" s="105" t="s">
        <v>430</v>
      </c>
      <c r="F115" s="105" t="s">
        <v>296</v>
      </c>
      <c r="G115" s="105">
        <v>6</v>
      </c>
      <c r="H115" s="105">
        <v>29</v>
      </c>
      <c r="I115" s="106" t="s">
        <v>315</v>
      </c>
      <c r="J115" s="106" t="s">
        <v>119</v>
      </c>
      <c r="K115" s="107" t="s">
        <v>3688</v>
      </c>
      <c r="L115" s="102" t="s">
        <v>63</v>
      </c>
      <c r="M115" s="108">
        <v>40336</v>
      </c>
      <c r="N115" s="102" t="s">
        <v>50</v>
      </c>
      <c r="O115" s="105" t="s">
        <v>316</v>
      </c>
      <c r="P115" s="102"/>
      <c r="Q115" s="102"/>
      <c r="R115" s="102"/>
      <c r="S115" s="109" t="s">
        <v>63</v>
      </c>
      <c r="T115" s="109" t="s">
        <v>3668</v>
      </c>
      <c r="U115" s="110" t="s">
        <v>3669</v>
      </c>
      <c r="V115" s="105" t="s">
        <v>3668</v>
      </c>
      <c r="W115" s="105"/>
    </row>
    <row r="116" spans="1:23" ht="76.5">
      <c r="A116" s="102">
        <v>115</v>
      </c>
      <c r="B116" s="107" t="s">
        <v>58</v>
      </c>
      <c r="C116" s="107" t="s">
        <v>59</v>
      </c>
      <c r="D116" s="105" t="s">
        <v>60</v>
      </c>
      <c r="E116" s="105" t="s">
        <v>430</v>
      </c>
      <c r="F116" s="105" t="s">
        <v>259</v>
      </c>
      <c r="G116" s="105">
        <v>6</v>
      </c>
      <c r="H116" s="105">
        <v>29</v>
      </c>
      <c r="I116" s="106" t="s">
        <v>317</v>
      </c>
      <c r="J116" s="106" t="s">
        <v>318</v>
      </c>
      <c r="K116" s="98" t="s">
        <v>3277</v>
      </c>
      <c r="L116" s="99" t="s">
        <v>63</v>
      </c>
      <c r="M116" s="108">
        <v>40372</v>
      </c>
      <c r="N116" s="99" t="s">
        <v>3332</v>
      </c>
      <c r="O116" s="105" t="s">
        <v>51</v>
      </c>
      <c r="P116" s="102"/>
      <c r="Q116" s="102"/>
      <c r="R116" s="102"/>
      <c r="S116" s="109" t="s">
        <v>3668</v>
      </c>
      <c r="T116" s="109" t="s">
        <v>63</v>
      </c>
      <c r="U116" s="110" t="s">
        <v>3669</v>
      </c>
      <c r="V116" s="105" t="s">
        <v>3668</v>
      </c>
      <c r="W116" s="105"/>
    </row>
    <row r="117" spans="1:23" ht="178.5">
      <c r="A117" s="102">
        <v>116</v>
      </c>
      <c r="B117" s="107" t="s">
        <v>58</v>
      </c>
      <c r="C117" s="107" t="s">
        <v>59</v>
      </c>
      <c r="D117" s="105" t="s">
        <v>60</v>
      </c>
      <c r="E117" s="105" t="s">
        <v>430</v>
      </c>
      <c r="F117" s="105" t="s">
        <v>296</v>
      </c>
      <c r="G117" s="105">
        <v>6</v>
      </c>
      <c r="H117" s="105">
        <v>29</v>
      </c>
      <c r="I117" s="106" t="s">
        <v>319</v>
      </c>
      <c r="J117" s="106" t="s">
        <v>320</v>
      </c>
      <c r="K117" s="98" t="s">
        <v>3418</v>
      </c>
      <c r="L117" s="99" t="s">
        <v>63</v>
      </c>
      <c r="M117" s="108">
        <v>40374</v>
      </c>
      <c r="N117" s="99" t="s">
        <v>3332</v>
      </c>
      <c r="O117" s="105" t="s">
        <v>51</v>
      </c>
      <c r="P117" s="102" t="s">
        <v>321</v>
      </c>
      <c r="Q117" s="102"/>
      <c r="R117" s="102"/>
      <c r="S117" s="109" t="s">
        <v>3668</v>
      </c>
      <c r="T117" s="109" t="s">
        <v>63</v>
      </c>
      <c r="U117" s="110" t="s">
        <v>3669</v>
      </c>
      <c r="V117" s="105" t="s">
        <v>3668</v>
      </c>
      <c r="W117" s="95"/>
    </row>
    <row r="118" spans="1:23" ht="38.25">
      <c r="A118" s="102">
        <v>117</v>
      </c>
      <c r="B118" s="103" t="s">
        <v>270</v>
      </c>
      <c r="C118" s="103" t="s">
        <v>225</v>
      </c>
      <c r="D118" s="105" t="s">
        <v>45</v>
      </c>
      <c r="E118" s="105" t="s">
        <v>430</v>
      </c>
      <c r="F118" s="105" t="s">
        <v>296</v>
      </c>
      <c r="G118" s="105">
        <v>6</v>
      </c>
      <c r="H118" s="105">
        <v>29</v>
      </c>
      <c r="I118" s="106" t="s">
        <v>322</v>
      </c>
      <c r="J118" s="106" t="s">
        <v>323</v>
      </c>
      <c r="K118" s="107" t="s">
        <v>3585</v>
      </c>
      <c r="L118" s="102" t="s">
        <v>63</v>
      </c>
      <c r="M118" s="108">
        <v>40416</v>
      </c>
      <c r="N118" s="102" t="s">
        <v>50</v>
      </c>
      <c r="O118" s="105" t="s">
        <v>72</v>
      </c>
      <c r="P118" s="102"/>
      <c r="Q118" s="102"/>
      <c r="R118" s="102"/>
      <c r="S118" s="109" t="s">
        <v>63</v>
      </c>
      <c r="T118" s="109" t="s">
        <v>3668</v>
      </c>
      <c r="U118" s="110" t="s">
        <v>3669</v>
      </c>
      <c r="V118" s="105" t="s">
        <v>3668</v>
      </c>
      <c r="W118" s="105"/>
    </row>
    <row r="119" spans="1:23" ht="178.5">
      <c r="A119" s="102">
        <v>118</v>
      </c>
      <c r="B119" s="107" t="s">
        <v>76</v>
      </c>
      <c r="C119" s="107" t="s">
        <v>59</v>
      </c>
      <c r="D119" s="105" t="s">
        <v>60</v>
      </c>
      <c r="E119" s="105" t="s">
        <v>430</v>
      </c>
      <c r="F119" s="105" t="s">
        <v>296</v>
      </c>
      <c r="G119" s="105">
        <v>6</v>
      </c>
      <c r="H119" s="105">
        <v>29</v>
      </c>
      <c r="I119" s="106" t="s">
        <v>319</v>
      </c>
      <c r="J119" s="106" t="s">
        <v>324</v>
      </c>
      <c r="K119" s="98" t="s">
        <v>3418</v>
      </c>
      <c r="L119" s="99" t="s">
        <v>63</v>
      </c>
      <c r="M119" s="108">
        <v>40374</v>
      </c>
      <c r="N119" s="99" t="s">
        <v>3332</v>
      </c>
      <c r="O119" s="105" t="s">
        <v>51</v>
      </c>
      <c r="P119" s="102" t="s">
        <v>321</v>
      </c>
      <c r="Q119" s="102"/>
      <c r="R119" s="102"/>
      <c r="S119" s="109" t="s">
        <v>3668</v>
      </c>
      <c r="T119" s="109" t="s">
        <v>63</v>
      </c>
      <c r="U119" s="110" t="s">
        <v>3669</v>
      </c>
      <c r="V119" s="105" t="s">
        <v>3668</v>
      </c>
      <c r="W119" s="95"/>
    </row>
    <row r="120" spans="1:23" ht="102">
      <c r="A120" s="21">
        <v>119</v>
      </c>
      <c r="B120" s="14" t="s">
        <v>159</v>
      </c>
      <c r="C120" s="14" t="s">
        <v>151</v>
      </c>
      <c r="D120" s="16" t="s">
        <v>160</v>
      </c>
      <c r="E120" s="16" t="s">
        <v>430</v>
      </c>
      <c r="F120" s="16" t="s">
        <v>296</v>
      </c>
      <c r="G120" s="16">
        <v>6</v>
      </c>
      <c r="H120" s="16">
        <v>29</v>
      </c>
      <c r="I120" s="17" t="s">
        <v>325</v>
      </c>
      <c r="J120" s="17" t="s">
        <v>326</v>
      </c>
      <c r="K120" s="53" t="s">
        <v>3317</v>
      </c>
      <c r="L120" s="54" t="s">
        <v>63</v>
      </c>
      <c r="M120" s="22">
        <v>40434</v>
      </c>
      <c r="N120" s="21" t="s">
        <v>264</v>
      </c>
      <c r="O120" s="16" t="s">
        <v>170</v>
      </c>
      <c r="P120" s="21" t="s">
        <v>299</v>
      </c>
      <c r="Q120" s="21"/>
      <c r="R120" s="21"/>
      <c r="S120" s="25" t="s">
        <v>3668</v>
      </c>
      <c r="T120" s="25" t="s">
        <v>63</v>
      </c>
      <c r="U120" s="55" t="s">
        <v>3669</v>
      </c>
      <c r="V120" s="16" t="s">
        <v>3668</v>
      </c>
      <c r="W120" s="16"/>
    </row>
    <row r="121" spans="1:23" ht="38.25">
      <c r="A121" s="102">
        <v>120</v>
      </c>
      <c r="B121" s="103" t="s">
        <v>114</v>
      </c>
      <c r="C121" s="103" t="s">
        <v>115</v>
      </c>
      <c r="D121" s="105" t="s">
        <v>45</v>
      </c>
      <c r="E121" s="105">
        <v>5</v>
      </c>
      <c r="F121" s="105"/>
      <c r="G121" s="105">
        <v>6</v>
      </c>
      <c r="H121" s="105">
        <v>29</v>
      </c>
      <c r="I121" s="106" t="s">
        <v>327</v>
      </c>
      <c r="J121" s="106" t="s">
        <v>328</v>
      </c>
      <c r="K121" s="107" t="s">
        <v>3585</v>
      </c>
      <c r="L121" s="102" t="s">
        <v>63</v>
      </c>
      <c r="M121" s="108">
        <v>40416</v>
      </c>
      <c r="N121" s="102" t="s">
        <v>50</v>
      </c>
      <c r="O121" s="105" t="s">
        <v>51</v>
      </c>
      <c r="P121" s="102"/>
      <c r="Q121" s="102"/>
      <c r="R121" s="102"/>
      <c r="S121" s="109" t="s">
        <v>63</v>
      </c>
      <c r="T121" s="109" t="s">
        <v>3668</v>
      </c>
      <c r="U121" s="110" t="s">
        <v>3669</v>
      </c>
      <c r="V121" s="105" t="s">
        <v>3668</v>
      </c>
      <c r="W121" s="105"/>
    </row>
    <row r="122" spans="1:23" ht="114.75">
      <c r="A122" s="102">
        <v>121</v>
      </c>
      <c r="B122" s="103" t="s">
        <v>114</v>
      </c>
      <c r="C122" s="103" t="s">
        <v>115</v>
      </c>
      <c r="D122" s="105" t="s">
        <v>60</v>
      </c>
      <c r="E122" s="105">
        <v>5</v>
      </c>
      <c r="F122" s="105"/>
      <c r="G122" s="105">
        <v>6</v>
      </c>
      <c r="H122" s="105">
        <v>29</v>
      </c>
      <c r="I122" s="106" t="s">
        <v>329</v>
      </c>
      <c r="J122" s="106" t="s">
        <v>330</v>
      </c>
      <c r="K122" s="118" t="s">
        <v>3394</v>
      </c>
      <c r="L122" s="99" t="s">
        <v>63</v>
      </c>
      <c r="M122" s="108">
        <v>40374</v>
      </c>
      <c r="N122" s="102" t="s">
        <v>264</v>
      </c>
      <c r="O122" s="105" t="s">
        <v>51</v>
      </c>
      <c r="P122" s="102" t="s">
        <v>299</v>
      </c>
      <c r="Q122" s="102"/>
      <c r="R122" s="102"/>
      <c r="S122" s="109" t="s">
        <v>3668</v>
      </c>
      <c r="T122" s="109" t="s">
        <v>63</v>
      </c>
      <c r="U122" s="110" t="s">
        <v>3669</v>
      </c>
      <c r="V122" s="105" t="s">
        <v>3668</v>
      </c>
      <c r="W122" s="105"/>
    </row>
    <row r="123" spans="1:23" ht="38.25">
      <c r="A123" s="102">
        <v>122</v>
      </c>
      <c r="B123" s="103" t="s">
        <v>82</v>
      </c>
      <c r="C123" s="103" t="s">
        <v>83</v>
      </c>
      <c r="D123" s="105" t="s">
        <v>45</v>
      </c>
      <c r="E123" s="105" t="s">
        <v>430</v>
      </c>
      <c r="F123" s="105" t="s">
        <v>296</v>
      </c>
      <c r="G123" s="105">
        <v>6</v>
      </c>
      <c r="H123" s="105">
        <v>30</v>
      </c>
      <c r="I123" s="106" t="s">
        <v>331</v>
      </c>
      <c r="J123" s="106"/>
      <c r="K123" s="107" t="s">
        <v>3441</v>
      </c>
      <c r="L123" s="102" t="s">
        <v>63</v>
      </c>
      <c r="M123" s="108">
        <v>40336</v>
      </c>
      <c r="N123" s="102" t="s">
        <v>50</v>
      </c>
      <c r="O123" s="105" t="s">
        <v>51</v>
      </c>
      <c r="P123" s="102"/>
      <c r="Q123" s="102"/>
      <c r="R123" s="102"/>
      <c r="S123" s="109" t="s">
        <v>63</v>
      </c>
      <c r="T123" s="109" t="s">
        <v>3668</v>
      </c>
      <c r="U123" s="110" t="s">
        <v>3669</v>
      </c>
      <c r="V123" s="105" t="s">
        <v>3668</v>
      </c>
      <c r="W123" s="105"/>
    </row>
    <row r="124" spans="1:23" ht="204">
      <c r="A124" s="102">
        <v>123</v>
      </c>
      <c r="B124" s="103" t="s">
        <v>332</v>
      </c>
      <c r="C124" s="103" t="s">
        <v>333</v>
      </c>
      <c r="D124" s="105" t="s">
        <v>60</v>
      </c>
      <c r="E124" s="105" t="s">
        <v>430</v>
      </c>
      <c r="F124" s="105" t="s">
        <v>296</v>
      </c>
      <c r="G124" s="105">
        <v>6</v>
      </c>
      <c r="H124" s="105">
        <v>31</v>
      </c>
      <c r="I124" s="106" t="s">
        <v>334</v>
      </c>
      <c r="J124" s="106" t="s">
        <v>335</v>
      </c>
      <c r="K124" s="98" t="s">
        <v>3393</v>
      </c>
      <c r="L124" s="99" t="s">
        <v>237</v>
      </c>
      <c r="M124" s="108">
        <v>40374</v>
      </c>
      <c r="N124" s="102" t="s">
        <v>264</v>
      </c>
      <c r="O124" s="105" t="s">
        <v>51</v>
      </c>
      <c r="P124" s="102" t="s">
        <v>299</v>
      </c>
      <c r="Q124" s="102"/>
      <c r="R124" s="102"/>
      <c r="S124" s="109" t="s">
        <v>3668</v>
      </c>
      <c r="T124" s="109" t="s">
        <v>237</v>
      </c>
      <c r="U124" s="110" t="s">
        <v>3669</v>
      </c>
      <c r="V124" s="105" t="s">
        <v>3668</v>
      </c>
      <c r="W124" s="105"/>
    </row>
    <row r="125" spans="1:23" ht="76.5">
      <c r="A125" s="102">
        <v>124</v>
      </c>
      <c r="B125" s="103" t="s">
        <v>82</v>
      </c>
      <c r="C125" s="103" t="s">
        <v>83</v>
      </c>
      <c r="D125" s="105" t="s">
        <v>45</v>
      </c>
      <c r="E125" s="105" t="s">
        <v>430</v>
      </c>
      <c r="F125" s="105" t="s">
        <v>296</v>
      </c>
      <c r="G125" s="105">
        <v>6</v>
      </c>
      <c r="H125" s="105">
        <v>33</v>
      </c>
      <c r="I125" s="106" t="s">
        <v>336</v>
      </c>
      <c r="J125" s="106" t="s">
        <v>337</v>
      </c>
      <c r="K125" s="107" t="s">
        <v>3689</v>
      </c>
      <c r="L125" s="102" t="s">
        <v>63</v>
      </c>
      <c r="M125" s="108">
        <v>40336</v>
      </c>
      <c r="N125" s="102" t="s">
        <v>50</v>
      </c>
      <c r="O125" s="105" t="s">
        <v>51</v>
      </c>
      <c r="P125" s="102"/>
      <c r="Q125" s="102"/>
      <c r="R125" s="102"/>
      <c r="S125" s="109" t="s">
        <v>63</v>
      </c>
      <c r="T125" s="109" t="s">
        <v>3668</v>
      </c>
      <c r="U125" s="110" t="s">
        <v>3669</v>
      </c>
      <c r="V125" s="105" t="s">
        <v>3668</v>
      </c>
      <c r="W125" s="105"/>
    </row>
    <row r="126" spans="1:23" ht="89.25">
      <c r="A126" s="102">
        <v>125</v>
      </c>
      <c r="B126" s="103" t="s">
        <v>82</v>
      </c>
      <c r="C126" s="103" t="s">
        <v>83</v>
      </c>
      <c r="D126" s="105" t="s">
        <v>60</v>
      </c>
      <c r="E126" s="105" t="s">
        <v>430</v>
      </c>
      <c r="F126" s="105" t="s">
        <v>296</v>
      </c>
      <c r="G126" s="105">
        <v>6</v>
      </c>
      <c r="H126" s="105">
        <v>33</v>
      </c>
      <c r="I126" s="106" t="s">
        <v>338</v>
      </c>
      <c r="J126" s="106" t="s">
        <v>339</v>
      </c>
      <c r="K126" s="98" t="s">
        <v>3391</v>
      </c>
      <c r="L126" s="99" t="s">
        <v>63</v>
      </c>
      <c r="M126" s="108">
        <v>40374</v>
      </c>
      <c r="N126" s="102" t="s">
        <v>264</v>
      </c>
      <c r="O126" s="105" t="s">
        <v>51</v>
      </c>
      <c r="P126" s="99" t="s">
        <v>299</v>
      </c>
      <c r="Q126" s="102"/>
      <c r="R126" s="102"/>
      <c r="S126" s="109" t="s">
        <v>3668</v>
      </c>
      <c r="T126" s="109" t="s">
        <v>63</v>
      </c>
      <c r="U126" s="110" t="s">
        <v>3669</v>
      </c>
      <c r="V126" s="105" t="s">
        <v>3668</v>
      </c>
      <c r="W126" s="105"/>
    </row>
    <row r="127" spans="1:23" ht="38.25">
      <c r="A127" s="102">
        <v>126</v>
      </c>
      <c r="B127" s="103" t="s">
        <v>64</v>
      </c>
      <c r="C127" s="103" t="s">
        <v>65</v>
      </c>
      <c r="D127" s="105" t="s">
        <v>45</v>
      </c>
      <c r="E127" s="105" t="s">
        <v>430</v>
      </c>
      <c r="F127" s="105" t="s">
        <v>296</v>
      </c>
      <c r="G127" s="105">
        <v>6</v>
      </c>
      <c r="H127" s="105">
        <v>34</v>
      </c>
      <c r="I127" s="106" t="s">
        <v>340</v>
      </c>
      <c r="J127" s="106" t="s">
        <v>341</v>
      </c>
      <c r="K127" s="98" t="s">
        <v>48</v>
      </c>
      <c r="L127" s="99" t="s">
        <v>49</v>
      </c>
      <c r="M127" s="108">
        <v>40373</v>
      </c>
      <c r="N127" s="102" t="s">
        <v>50</v>
      </c>
      <c r="O127" s="105" t="s">
        <v>51</v>
      </c>
      <c r="P127" s="102"/>
      <c r="Q127" s="102"/>
      <c r="R127" s="102"/>
      <c r="S127" s="109" t="s">
        <v>49</v>
      </c>
      <c r="T127" s="109" t="s">
        <v>3668</v>
      </c>
      <c r="U127" s="110" t="s">
        <v>3669</v>
      </c>
      <c r="V127" s="105" t="s">
        <v>3668</v>
      </c>
      <c r="W127" s="105"/>
    </row>
    <row r="128" spans="1:23" ht="38.25">
      <c r="A128" s="102">
        <v>127</v>
      </c>
      <c r="B128" s="103" t="s">
        <v>255</v>
      </c>
      <c r="C128" s="103" t="s">
        <v>256</v>
      </c>
      <c r="D128" s="105" t="s">
        <v>45</v>
      </c>
      <c r="E128" s="105" t="s">
        <v>430</v>
      </c>
      <c r="F128" s="105">
        <v>5.4</v>
      </c>
      <c r="G128" s="105">
        <v>6</v>
      </c>
      <c r="H128" s="105">
        <v>45</v>
      </c>
      <c r="I128" s="106" t="s">
        <v>342</v>
      </c>
      <c r="J128" s="106" t="s">
        <v>343</v>
      </c>
      <c r="K128" s="107" t="s">
        <v>3442</v>
      </c>
      <c r="L128" s="102" t="s">
        <v>63</v>
      </c>
      <c r="M128" s="108">
        <v>40378</v>
      </c>
      <c r="N128" s="102" t="s">
        <v>50</v>
      </c>
      <c r="O128" s="105" t="s">
        <v>181</v>
      </c>
      <c r="P128" s="102"/>
      <c r="Q128" s="102"/>
      <c r="R128" s="102"/>
      <c r="S128" s="109" t="s">
        <v>63</v>
      </c>
      <c r="T128" s="109" t="s">
        <v>3668</v>
      </c>
      <c r="U128" s="110" t="s">
        <v>3669</v>
      </c>
      <c r="V128" s="105" t="s">
        <v>3668</v>
      </c>
      <c r="W128" s="105"/>
    </row>
    <row r="129" spans="1:23" ht="191.25">
      <c r="A129" s="102">
        <v>128</v>
      </c>
      <c r="B129" s="103" t="s">
        <v>344</v>
      </c>
      <c r="C129" s="103" t="s">
        <v>345</v>
      </c>
      <c r="D129" s="105" t="s">
        <v>60</v>
      </c>
      <c r="E129" s="105" t="s">
        <v>430</v>
      </c>
      <c r="F129" s="105" t="s">
        <v>346</v>
      </c>
      <c r="G129" s="105">
        <v>6</v>
      </c>
      <c r="H129" s="105">
        <v>49</v>
      </c>
      <c r="I129" s="106" t="s">
        <v>347</v>
      </c>
      <c r="J129" s="106" t="s">
        <v>348</v>
      </c>
      <c r="K129" s="98" t="s">
        <v>48</v>
      </c>
      <c r="L129" s="102" t="s">
        <v>49</v>
      </c>
      <c r="M129" s="108">
        <v>40318</v>
      </c>
      <c r="N129" s="102" t="s">
        <v>349</v>
      </c>
      <c r="O129" s="105" t="s">
        <v>51</v>
      </c>
      <c r="P129" s="102"/>
      <c r="Q129" s="102"/>
      <c r="R129" s="102"/>
      <c r="S129" s="109" t="s">
        <v>3668</v>
      </c>
      <c r="T129" s="109" t="s">
        <v>49</v>
      </c>
      <c r="U129" s="110" t="s">
        <v>3669</v>
      </c>
      <c r="V129" s="105" t="s">
        <v>3668</v>
      </c>
      <c r="W129" s="105"/>
    </row>
    <row r="130" spans="1:23" ht="25.5">
      <c r="A130" s="102">
        <v>129</v>
      </c>
      <c r="B130" s="103" t="s">
        <v>125</v>
      </c>
      <c r="C130" s="103" t="s">
        <v>126</v>
      </c>
      <c r="D130" s="105" t="s">
        <v>60</v>
      </c>
      <c r="E130" s="105" t="s">
        <v>430</v>
      </c>
      <c r="F130" s="100" t="s">
        <v>346</v>
      </c>
      <c r="G130" s="105">
        <v>6</v>
      </c>
      <c r="H130" s="100" t="s">
        <v>350</v>
      </c>
      <c r="I130" s="106" t="s">
        <v>351</v>
      </c>
      <c r="J130" s="106" t="s">
        <v>352</v>
      </c>
      <c r="K130" s="107" t="s">
        <v>3690</v>
      </c>
      <c r="L130" s="102" t="s">
        <v>49</v>
      </c>
      <c r="M130" s="108">
        <v>40318</v>
      </c>
      <c r="N130" s="99" t="s">
        <v>3332</v>
      </c>
      <c r="O130" s="105" t="s">
        <v>72</v>
      </c>
      <c r="P130" s="102"/>
      <c r="Q130" s="102"/>
      <c r="R130" s="102"/>
      <c r="S130" s="109" t="s">
        <v>3668</v>
      </c>
      <c r="T130" s="109" t="s">
        <v>49</v>
      </c>
      <c r="U130" s="110" t="s">
        <v>3669</v>
      </c>
      <c r="V130" s="105" t="s">
        <v>3668</v>
      </c>
      <c r="W130" s="105"/>
    </row>
    <row r="131" spans="1:23" ht="127.5">
      <c r="A131" s="102">
        <v>130</v>
      </c>
      <c r="B131" s="103" t="s">
        <v>159</v>
      </c>
      <c r="C131" s="103" t="s">
        <v>151</v>
      </c>
      <c r="D131" s="105" t="s">
        <v>45</v>
      </c>
      <c r="E131" s="105" t="s">
        <v>430</v>
      </c>
      <c r="F131" s="105" t="s">
        <v>346</v>
      </c>
      <c r="G131" s="105">
        <v>6</v>
      </c>
      <c r="H131" s="105">
        <v>54</v>
      </c>
      <c r="I131" s="106" t="s">
        <v>353</v>
      </c>
      <c r="J131" s="106" t="s">
        <v>354</v>
      </c>
      <c r="K131" s="107" t="s">
        <v>3336</v>
      </c>
      <c r="L131" s="102" t="s">
        <v>237</v>
      </c>
      <c r="M131" s="108">
        <v>40369</v>
      </c>
      <c r="N131" s="102" t="s">
        <v>50</v>
      </c>
      <c r="O131" s="105" t="s">
        <v>153</v>
      </c>
      <c r="P131" s="102"/>
      <c r="Q131" s="102"/>
      <c r="R131" s="102"/>
      <c r="S131" s="109" t="s">
        <v>237</v>
      </c>
      <c r="T131" s="109" t="s">
        <v>3668</v>
      </c>
      <c r="U131" s="110" t="s">
        <v>3669</v>
      </c>
      <c r="V131" s="105" t="s">
        <v>3668</v>
      </c>
      <c r="W131" s="105"/>
    </row>
    <row r="132" spans="1:23" ht="76.5">
      <c r="A132" s="21">
        <v>131</v>
      </c>
      <c r="B132" s="18" t="s">
        <v>76</v>
      </c>
      <c r="C132" s="18" t="s">
        <v>59</v>
      </c>
      <c r="D132" s="16" t="s">
        <v>60</v>
      </c>
      <c r="E132" s="16" t="s">
        <v>430</v>
      </c>
      <c r="F132" s="16" t="s">
        <v>259</v>
      </c>
      <c r="G132" s="16">
        <v>6</v>
      </c>
      <c r="H132" s="16" t="s">
        <v>355</v>
      </c>
      <c r="I132" s="17" t="s">
        <v>356</v>
      </c>
      <c r="J132" s="17" t="s">
        <v>357</v>
      </c>
      <c r="K132" s="53" t="s">
        <v>3662</v>
      </c>
      <c r="L132" s="54" t="s">
        <v>63</v>
      </c>
      <c r="M132" s="22">
        <v>40435</v>
      </c>
      <c r="N132" s="21" t="s">
        <v>264</v>
      </c>
      <c r="O132" s="16" t="s">
        <v>51</v>
      </c>
      <c r="P132" s="21" t="s">
        <v>265</v>
      </c>
      <c r="Q132" s="21"/>
      <c r="R132" s="21"/>
      <c r="S132" s="25" t="s">
        <v>3668</v>
      </c>
      <c r="T132" s="25" t="s">
        <v>63</v>
      </c>
      <c r="U132" s="55" t="s">
        <v>3669</v>
      </c>
      <c r="V132" s="16" t="s">
        <v>3668</v>
      </c>
      <c r="W132" s="16"/>
    </row>
    <row r="133" spans="1:23" ht="409.5">
      <c r="A133" s="21">
        <v>132</v>
      </c>
      <c r="B133" s="14" t="s">
        <v>232</v>
      </c>
      <c r="C133" s="14" t="s">
        <v>233</v>
      </c>
      <c r="D133" s="16" t="s">
        <v>60</v>
      </c>
      <c r="E133" s="16" t="s">
        <v>430</v>
      </c>
      <c r="F133" s="16">
        <v>5.21</v>
      </c>
      <c r="G133" s="16">
        <v>6</v>
      </c>
      <c r="H133" s="58" t="s">
        <v>358</v>
      </c>
      <c r="I133" s="18" t="s">
        <v>359</v>
      </c>
      <c r="J133" s="17" t="s">
        <v>360</v>
      </c>
      <c r="K133" s="53" t="s">
        <v>3662</v>
      </c>
      <c r="L133" s="54" t="s">
        <v>63</v>
      </c>
      <c r="M133" s="22">
        <v>40435</v>
      </c>
      <c r="N133" s="21" t="s">
        <v>264</v>
      </c>
      <c r="O133" s="16" t="s">
        <v>51</v>
      </c>
      <c r="P133" s="21" t="s">
        <v>265</v>
      </c>
      <c r="Q133" s="21"/>
      <c r="R133" s="21"/>
      <c r="S133" s="25" t="s">
        <v>3668</v>
      </c>
      <c r="T133" s="25" t="s">
        <v>63</v>
      </c>
      <c r="U133" s="55" t="s">
        <v>3669</v>
      </c>
      <c r="V133" s="16" t="s">
        <v>3668</v>
      </c>
      <c r="W133" s="16"/>
    </row>
    <row r="134" spans="1:23" ht="165.75">
      <c r="A134" s="102">
        <v>133</v>
      </c>
      <c r="B134" s="103" t="s">
        <v>232</v>
      </c>
      <c r="C134" s="103" t="s">
        <v>233</v>
      </c>
      <c r="D134" s="105" t="s">
        <v>60</v>
      </c>
      <c r="E134" s="105" t="s">
        <v>430</v>
      </c>
      <c r="F134" s="105" t="s">
        <v>259</v>
      </c>
      <c r="G134" s="105">
        <v>6</v>
      </c>
      <c r="H134" s="94" t="s">
        <v>358</v>
      </c>
      <c r="I134" s="107" t="s">
        <v>361</v>
      </c>
      <c r="J134" s="106" t="s">
        <v>362</v>
      </c>
      <c r="K134" s="98" t="s">
        <v>3357</v>
      </c>
      <c r="L134" s="102" t="s">
        <v>237</v>
      </c>
      <c r="M134" s="108">
        <v>40318</v>
      </c>
      <c r="N134" s="99" t="s">
        <v>3332</v>
      </c>
      <c r="O134" s="105" t="s">
        <v>51</v>
      </c>
      <c r="P134" s="102"/>
      <c r="Q134" s="102"/>
      <c r="R134" s="102"/>
      <c r="S134" s="109" t="s">
        <v>3668</v>
      </c>
      <c r="T134" s="109" t="s">
        <v>237</v>
      </c>
      <c r="U134" s="110" t="s">
        <v>3669</v>
      </c>
      <c r="V134" s="105" t="s">
        <v>3668</v>
      </c>
      <c r="W134" s="105"/>
    </row>
    <row r="135" spans="1:23" ht="51">
      <c r="A135" s="21">
        <v>134</v>
      </c>
      <c r="B135" s="18" t="s">
        <v>146</v>
      </c>
      <c r="C135" s="18" t="s">
        <v>147</v>
      </c>
      <c r="D135" s="16" t="s">
        <v>60</v>
      </c>
      <c r="E135" s="16" t="s">
        <v>430</v>
      </c>
      <c r="F135" s="16" t="s">
        <v>259</v>
      </c>
      <c r="G135" s="16">
        <v>6</v>
      </c>
      <c r="H135" s="16" t="s">
        <v>363</v>
      </c>
      <c r="I135" s="21" t="s">
        <v>364</v>
      </c>
      <c r="J135" s="21" t="s">
        <v>365</v>
      </c>
      <c r="K135" s="53" t="s">
        <v>3662</v>
      </c>
      <c r="L135" s="54" t="s">
        <v>63</v>
      </c>
      <c r="M135" s="22">
        <v>40435</v>
      </c>
      <c r="N135" s="21" t="s">
        <v>264</v>
      </c>
      <c r="O135" s="16" t="s">
        <v>51</v>
      </c>
      <c r="P135" s="21" t="s">
        <v>265</v>
      </c>
      <c r="Q135" s="21"/>
      <c r="R135" s="21"/>
      <c r="S135" s="25" t="s">
        <v>3668</v>
      </c>
      <c r="T135" s="25" t="s">
        <v>63</v>
      </c>
      <c r="U135" s="55" t="s">
        <v>3669</v>
      </c>
      <c r="V135" s="16" t="s">
        <v>3668</v>
      </c>
      <c r="W135" s="16"/>
    </row>
    <row r="136" spans="1:23" ht="178.5">
      <c r="A136" s="21">
        <v>135</v>
      </c>
      <c r="B136" s="14" t="s">
        <v>366</v>
      </c>
      <c r="C136" s="14" t="s">
        <v>267</v>
      </c>
      <c r="D136" s="16" t="s">
        <v>60</v>
      </c>
      <c r="E136" s="16" t="s">
        <v>430</v>
      </c>
      <c r="F136" s="16" t="s">
        <v>296</v>
      </c>
      <c r="G136" s="16">
        <v>6</v>
      </c>
      <c r="H136" s="57" t="s">
        <v>367</v>
      </c>
      <c r="I136" s="18" t="s">
        <v>368</v>
      </c>
      <c r="J136" s="18" t="s">
        <v>298</v>
      </c>
      <c r="K136" s="53" t="s">
        <v>3644</v>
      </c>
      <c r="L136" s="54" t="s">
        <v>63</v>
      </c>
      <c r="M136" s="22">
        <v>40434</v>
      </c>
      <c r="N136" s="21" t="s">
        <v>264</v>
      </c>
      <c r="O136" s="16" t="s">
        <v>51</v>
      </c>
      <c r="P136" s="21" t="s">
        <v>299</v>
      </c>
      <c r="Q136" s="21"/>
      <c r="R136" s="21"/>
      <c r="S136" s="25" t="s">
        <v>3668</v>
      </c>
      <c r="T136" s="25" t="s">
        <v>63</v>
      </c>
      <c r="U136" s="55" t="s">
        <v>3669</v>
      </c>
      <c r="V136" s="16" t="s">
        <v>3668</v>
      </c>
      <c r="W136" s="16"/>
    </row>
    <row r="137" spans="1:23" ht="178.5">
      <c r="A137" s="21">
        <v>136</v>
      </c>
      <c r="B137" s="14" t="s">
        <v>369</v>
      </c>
      <c r="C137" s="14" t="s">
        <v>370</v>
      </c>
      <c r="D137" s="16" t="s">
        <v>60</v>
      </c>
      <c r="E137" s="16" t="s">
        <v>430</v>
      </c>
      <c r="F137" s="16" t="s">
        <v>296</v>
      </c>
      <c r="G137" s="16">
        <v>6</v>
      </c>
      <c r="H137" s="57" t="s">
        <v>367</v>
      </c>
      <c r="I137" s="18" t="s">
        <v>368</v>
      </c>
      <c r="J137" s="18" t="s">
        <v>298</v>
      </c>
      <c r="K137" s="53" t="s">
        <v>3644</v>
      </c>
      <c r="L137" s="54" t="s">
        <v>63</v>
      </c>
      <c r="M137" s="22">
        <v>40434</v>
      </c>
      <c r="N137" s="21" t="s">
        <v>264</v>
      </c>
      <c r="O137" s="16" t="s">
        <v>51</v>
      </c>
      <c r="P137" s="21" t="s">
        <v>299</v>
      </c>
      <c r="Q137" s="21"/>
      <c r="R137" s="21"/>
      <c r="S137" s="25" t="s">
        <v>3668</v>
      </c>
      <c r="T137" s="25" t="s">
        <v>63</v>
      </c>
      <c r="U137" s="55" t="s">
        <v>3669</v>
      </c>
      <c r="V137" s="16" t="s">
        <v>3668</v>
      </c>
      <c r="W137" s="16"/>
    </row>
    <row r="138" spans="1:23" ht="178.5">
      <c r="A138" s="21">
        <v>137</v>
      </c>
      <c r="B138" s="14" t="s">
        <v>371</v>
      </c>
      <c r="C138" s="14" t="s">
        <v>370</v>
      </c>
      <c r="D138" s="16" t="s">
        <v>60</v>
      </c>
      <c r="E138" s="16" t="s">
        <v>430</v>
      </c>
      <c r="F138" s="16" t="s">
        <v>296</v>
      </c>
      <c r="G138" s="16">
        <v>6</v>
      </c>
      <c r="H138" s="57" t="s">
        <v>367</v>
      </c>
      <c r="I138" s="18" t="s">
        <v>368</v>
      </c>
      <c r="J138" s="18" t="s">
        <v>298</v>
      </c>
      <c r="K138" s="53" t="s">
        <v>3644</v>
      </c>
      <c r="L138" s="54" t="s">
        <v>63</v>
      </c>
      <c r="M138" s="22">
        <v>40434</v>
      </c>
      <c r="N138" s="21" t="s">
        <v>264</v>
      </c>
      <c r="O138" s="16" t="s">
        <v>51</v>
      </c>
      <c r="P138" s="21" t="s">
        <v>299</v>
      </c>
      <c r="Q138" s="21"/>
      <c r="R138" s="21"/>
      <c r="S138" s="25" t="s">
        <v>3668</v>
      </c>
      <c r="T138" s="25" t="s">
        <v>63</v>
      </c>
      <c r="U138" s="55" t="s">
        <v>3669</v>
      </c>
      <c r="V138" s="16" t="s">
        <v>3668</v>
      </c>
      <c r="W138" s="16"/>
    </row>
    <row r="139" spans="1:23" ht="178.5">
      <c r="A139" s="21">
        <v>138</v>
      </c>
      <c r="B139" s="14" t="s">
        <v>372</v>
      </c>
      <c r="C139" s="14" t="s">
        <v>267</v>
      </c>
      <c r="D139" s="16" t="s">
        <v>60</v>
      </c>
      <c r="E139" s="16" t="s">
        <v>430</v>
      </c>
      <c r="F139" s="16" t="s">
        <v>296</v>
      </c>
      <c r="G139" s="16">
        <v>6</v>
      </c>
      <c r="H139" s="57" t="s">
        <v>367</v>
      </c>
      <c r="I139" s="18" t="s">
        <v>368</v>
      </c>
      <c r="J139" s="18" t="s">
        <v>298</v>
      </c>
      <c r="K139" s="53" t="s">
        <v>3644</v>
      </c>
      <c r="L139" s="54" t="s">
        <v>63</v>
      </c>
      <c r="M139" s="22">
        <v>40434</v>
      </c>
      <c r="N139" s="21" t="s">
        <v>264</v>
      </c>
      <c r="O139" s="16" t="s">
        <v>51</v>
      </c>
      <c r="P139" s="21" t="s">
        <v>299</v>
      </c>
      <c r="Q139" s="21"/>
      <c r="R139" s="21"/>
      <c r="S139" s="25" t="s">
        <v>3668</v>
      </c>
      <c r="T139" s="25" t="s">
        <v>63</v>
      </c>
      <c r="U139" s="55" t="s">
        <v>3669</v>
      </c>
      <c r="V139" s="16" t="s">
        <v>3668</v>
      </c>
      <c r="W139" s="16"/>
    </row>
    <row r="140" spans="1:23" ht="178.5">
      <c r="A140" s="21">
        <v>139</v>
      </c>
      <c r="B140" s="14" t="s">
        <v>373</v>
      </c>
      <c r="C140" s="14" t="s">
        <v>267</v>
      </c>
      <c r="D140" s="16" t="s">
        <v>60</v>
      </c>
      <c r="E140" s="16" t="s">
        <v>430</v>
      </c>
      <c r="F140" s="16" t="s">
        <v>296</v>
      </c>
      <c r="G140" s="16">
        <v>6</v>
      </c>
      <c r="H140" s="57" t="s">
        <v>367</v>
      </c>
      <c r="I140" s="18" t="s">
        <v>368</v>
      </c>
      <c r="J140" s="18" t="s">
        <v>298</v>
      </c>
      <c r="K140" s="53" t="s">
        <v>3644</v>
      </c>
      <c r="L140" s="54" t="s">
        <v>63</v>
      </c>
      <c r="M140" s="22">
        <v>40434</v>
      </c>
      <c r="N140" s="21" t="s">
        <v>264</v>
      </c>
      <c r="O140" s="16" t="s">
        <v>51</v>
      </c>
      <c r="P140" s="21" t="s">
        <v>299</v>
      </c>
      <c r="Q140" s="21"/>
      <c r="R140" s="21"/>
      <c r="S140" s="25" t="s">
        <v>3668</v>
      </c>
      <c r="T140" s="25" t="s">
        <v>63</v>
      </c>
      <c r="U140" s="55" t="s">
        <v>3669</v>
      </c>
      <c r="V140" s="16" t="s">
        <v>3668</v>
      </c>
      <c r="W140" s="16"/>
    </row>
    <row r="141" spans="1:23" ht="38.25">
      <c r="A141" s="102">
        <v>140</v>
      </c>
      <c r="B141" s="107" t="s">
        <v>76</v>
      </c>
      <c r="C141" s="107" t="s">
        <v>59</v>
      </c>
      <c r="D141" s="105" t="s">
        <v>45</v>
      </c>
      <c r="E141" s="105" t="s">
        <v>430</v>
      </c>
      <c r="F141" s="105" t="s">
        <v>296</v>
      </c>
      <c r="G141" s="105">
        <v>6</v>
      </c>
      <c r="H141" s="105" t="s">
        <v>374</v>
      </c>
      <c r="I141" s="106" t="s">
        <v>375</v>
      </c>
      <c r="J141" s="106" t="s">
        <v>376</v>
      </c>
      <c r="K141" s="107" t="s">
        <v>3599</v>
      </c>
      <c r="L141" s="102" t="s">
        <v>63</v>
      </c>
      <c r="M141" s="108">
        <v>40421</v>
      </c>
      <c r="N141" s="102" t="s">
        <v>50</v>
      </c>
      <c r="O141" s="105" t="s">
        <v>51</v>
      </c>
      <c r="P141" s="102"/>
      <c r="Q141" s="102"/>
      <c r="R141" s="102"/>
      <c r="S141" s="109" t="s">
        <v>63</v>
      </c>
      <c r="T141" s="109" t="s">
        <v>3668</v>
      </c>
      <c r="U141" s="110" t="s">
        <v>3669</v>
      </c>
      <c r="V141" s="105" t="s">
        <v>3668</v>
      </c>
      <c r="W141" s="105"/>
    </row>
    <row r="142" spans="1:23" ht="102">
      <c r="A142" s="21">
        <v>141</v>
      </c>
      <c r="B142" s="14" t="s">
        <v>8</v>
      </c>
      <c r="C142" s="14" t="s">
        <v>10</v>
      </c>
      <c r="D142" s="16" t="s">
        <v>60</v>
      </c>
      <c r="E142" s="16" t="s">
        <v>430</v>
      </c>
      <c r="F142" s="16" t="s">
        <v>296</v>
      </c>
      <c r="G142" s="16">
        <v>6</v>
      </c>
      <c r="H142" s="16" t="s">
        <v>377</v>
      </c>
      <c r="I142" s="17" t="s">
        <v>378</v>
      </c>
      <c r="J142" s="17" t="s">
        <v>379</v>
      </c>
      <c r="K142" s="53" t="s">
        <v>3646</v>
      </c>
      <c r="L142" s="54" t="s">
        <v>63</v>
      </c>
      <c r="M142" s="22">
        <v>40434</v>
      </c>
      <c r="N142" s="54" t="s">
        <v>264</v>
      </c>
      <c r="O142" s="16" t="s">
        <v>51</v>
      </c>
      <c r="P142" s="54" t="s">
        <v>299</v>
      </c>
      <c r="Q142" s="21"/>
      <c r="R142" s="21"/>
      <c r="S142" s="25" t="s">
        <v>3668</v>
      </c>
      <c r="T142" s="25" t="s">
        <v>63</v>
      </c>
      <c r="U142" s="55" t="s">
        <v>3669</v>
      </c>
      <c r="V142" s="16" t="s">
        <v>3668</v>
      </c>
      <c r="W142" s="16"/>
    </row>
    <row r="143" spans="1:23" ht="293.25">
      <c r="A143" s="102">
        <v>142</v>
      </c>
      <c r="B143" s="103" t="s">
        <v>232</v>
      </c>
      <c r="C143" s="103" t="s">
        <v>233</v>
      </c>
      <c r="D143" s="105" t="s">
        <v>60</v>
      </c>
      <c r="E143" s="105" t="s">
        <v>430</v>
      </c>
      <c r="F143" s="105" t="s">
        <v>296</v>
      </c>
      <c r="G143" s="105">
        <v>6</v>
      </c>
      <c r="H143" s="94" t="s">
        <v>380</v>
      </c>
      <c r="I143" s="107" t="s">
        <v>381</v>
      </c>
      <c r="J143" s="106" t="s">
        <v>235</v>
      </c>
      <c r="K143" s="107" t="s">
        <v>382</v>
      </c>
      <c r="L143" s="102" t="s">
        <v>237</v>
      </c>
      <c r="M143" s="108">
        <v>40318</v>
      </c>
      <c r="N143" s="99" t="s">
        <v>3332</v>
      </c>
      <c r="O143" s="105" t="s">
        <v>51</v>
      </c>
      <c r="P143" s="102"/>
      <c r="Q143" s="102"/>
      <c r="R143" s="102"/>
      <c r="S143" s="109" t="s">
        <v>3668</v>
      </c>
      <c r="T143" s="109" t="s">
        <v>237</v>
      </c>
      <c r="U143" s="110" t="s">
        <v>3669</v>
      </c>
      <c r="V143" s="105" t="s">
        <v>3668</v>
      </c>
      <c r="W143" s="105"/>
    </row>
    <row r="144" spans="1:23" ht="280.5">
      <c r="A144" s="21">
        <v>143</v>
      </c>
      <c r="B144" s="14" t="s">
        <v>232</v>
      </c>
      <c r="C144" s="14" t="s">
        <v>233</v>
      </c>
      <c r="D144" s="16" t="s">
        <v>60</v>
      </c>
      <c r="E144" s="16" t="s">
        <v>430</v>
      </c>
      <c r="F144" s="16" t="s">
        <v>296</v>
      </c>
      <c r="G144" s="16">
        <v>6</v>
      </c>
      <c r="H144" s="58" t="s">
        <v>380</v>
      </c>
      <c r="I144" s="18" t="s">
        <v>383</v>
      </c>
      <c r="J144" s="17" t="s">
        <v>384</v>
      </c>
      <c r="K144" s="53" t="s">
        <v>3278</v>
      </c>
      <c r="L144" s="54" t="s">
        <v>63</v>
      </c>
      <c r="M144" s="22">
        <v>40434</v>
      </c>
      <c r="N144" s="21" t="s">
        <v>264</v>
      </c>
      <c r="O144" s="16" t="s">
        <v>51</v>
      </c>
      <c r="P144" s="54" t="s">
        <v>299</v>
      </c>
      <c r="Q144" s="21"/>
      <c r="R144" s="21"/>
      <c r="S144" s="25" t="s">
        <v>3668</v>
      </c>
      <c r="T144" s="25" t="s">
        <v>63</v>
      </c>
      <c r="U144" s="55" t="s">
        <v>3669</v>
      </c>
      <c r="V144" s="16" t="s">
        <v>3668</v>
      </c>
      <c r="W144" s="16"/>
    </row>
    <row r="145" spans="1:23" ht="280.5">
      <c r="A145" s="102">
        <v>144</v>
      </c>
      <c r="B145" s="103" t="s">
        <v>232</v>
      </c>
      <c r="C145" s="103" t="s">
        <v>233</v>
      </c>
      <c r="D145" s="105" t="s">
        <v>60</v>
      </c>
      <c r="E145" s="105" t="s">
        <v>430</v>
      </c>
      <c r="F145" s="105" t="s">
        <v>296</v>
      </c>
      <c r="G145" s="105">
        <v>6</v>
      </c>
      <c r="H145" s="94" t="s">
        <v>380</v>
      </c>
      <c r="I145" s="107" t="s">
        <v>385</v>
      </c>
      <c r="J145" s="106" t="s">
        <v>386</v>
      </c>
      <c r="K145" s="98" t="s">
        <v>3279</v>
      </c>
      <c r="L145" s="99" t="s">
        <v>63</v>
      </c>
      <c r="M145" s="108">
        <v>40372</v>
      </c>
      <c r="N145" s="99" t="s">
        <v>3332</v>
      </c>
      <c r="O145" s="105" t="s">
        <v>51</v>
      </c>
      <c r="P145" s="102"/>
      <c r="Q145" s="102"/>
      <c r="R145" s="102"/>
      <c r="S145" s="109" t="s">
        <v>3668</v>
      </c>
      <c r="T145" s="109" t="s">
        <v>63</v>
      </c>
      <c r="U145" s="110" t="s">
        <v>3669</v>
      </c>
      <c r="V145" s="105" t="s">
        <v>3668</v>
      </c>
      <c r="W145" s="105"/>
    </row>
    <row r="146" spans="1:23" ht="102">
      <c r="A146" s="102">
        <v>145</v>
      </c>
      <c r="B146" s="103" t="s">
        <v>232</v>
      </c>
      <c r="C146" s="103" t="s">
        <v>233</v>
      </c>
      <c r="D146" s="105" t="s">
        <v>60</v>
      </c>
      <c r="E146" s="105" t="s">
        <v>430</v>
      </c>
      <c r="F146" s="105" t="s">
        <v>346</v>
      </c>
      <c r="G146" s="105">
        <v>6</v>
      </c>
      <c r="H146" s="94" t="s">
        <v>387</v>
      </c>
      <c r="I146" s="107" t="s">
        <v>388</v>
      </c>
      <c r="J146" s="106" t="s">
        <v>389</v>
      </c>
      <c r="K146" s="107" t="s">
        <v>390</v>
      </c>
      <c r="L146" s="102" t="s">
        <v>237</v>
      </c>
      <c r="M146" s="108">
        <v>40318</v>
      </c>
      <c r="N146" s="99" t="s">
        <v>3332</v>
      </c>
      <c r="O146" s="105" t="s">
        <v>51</v>
      </c>
      <c r="P146" s="102"/>
      <c r="Q146" s="102"/>
      <c r="R146" s="102"/>
      <c r="S146" s="109" t="s">
        <v>3668</v>
      </c>
      <c r="T146" s="109" t="s">
        <v>237</v>
      </c>
      <c r="U146" s="110" t="s">
        <v>3669</v>
      </c>
      <c r="V146" s="105" t="s">
        <v>3668</v>
      </c>
      <c r="W146" s="105"/>
    </row>
    <row r="147" spans="1:23" ht="89.25">
      <c r="A147" s="21">
        <v>146</v>
      </c>
      <c r="B147" s="14" t="s">
        <v>366</v>
      </c>
      <c r="C147" s="14" t="s">
        <v>267</v>
      </c>
      <c r="D147" s="16" t="s">
        <v>60</v>
      </c>
      <c r="E147" s="16" t="s">
        <v>430</v>
      </c>
      <c r="F147" s="16" t="s">
        <v>259</v>
      </c>
      <c r="G147" s="16">
        <v>6</v>
      </c>
      <c r="H147" s="57" t="s">
        <v>391</v>
      </c>
      <c r="I147" s="18" t="s">
        <v>392</v>
      </c>
      <c r="J147" s="18" t="s">
        <v>269</v>
      </c>
      <c r="K147" s="53" t="s">
        <v>3662</v>
      </c>
      <c r="L147" s="54" t="s">
        <v>63</v>
      </c>
      <c r="M147" s="22">
        <v>40435</v>
      </c>
      <c r="N147" s="21" t="s">
        <v>264</v>
      </c>
      <c r="O147" s="16" t="s">
        <v>51</v>
      </c>
      <c r="P147" s="21" t="s">
        <v>265</v>
      </c>
      <c r="Q147" s="21"/>
      <c r="R147" s="21"/>
      <c r="S147" s="25" t="s">
        <v>3668</v>
      </c>
      <c r="T147" s="25" t="s">
        <v>63</v>
      </c>
      <c r="U147" s="55" t="s">
        <v>3669</v>
      </c>
      <c r="V147" s="16" t="s">
        <v>3668</v>
      </c>
      <c r="W147" s="16"/>
    </row>
    <row r="148" spans="1:23" ht="89.25">
      <c r="A148" s="21">
        <v>147</v>
      </c>
      <c r="B148" s="14" t="s">
        <v>369</v>
      </c>
      <c r="C148" s="14" t="s">
        <v>370</v>
      </c>
      <c r="D148" s="16" t="s">
        <v>60</v>
      </c>
      <c r="E148" s="16" t="s">
        <v>430</v>
      </c>
      <c r="F148" s="16" t="s">
        <v>259</v>
      </c>
      <c r="G148" s="16">
        <v>6</v>
      </c>
      <c r="H148" s="57" t="s">
        <v>391</v>
      </c>
      <c r="I148" s="18" t="s">
        <v>392</v>
      </c>
      <c r="J148" s="18" t="s">
        <v>269</v>
      </c>
      <c r="K148" s="53" t="s">
        <v>3662</v>
      </c>
      <c r="L148" s="54" t="s">
        <v>63</v>
      </c>
      <c r="M148" s="22">
        <v>40435</v>
      </c>
      <c r="N148" s="21" t="s">
        <v>264</v>
      </c>
      <c r="O148" s="16" t="s">
        <v>51</v>
      </c>
      <c r="P148" s="21" t="s">
        <v>265</v>
      </c>
      <c r="Q148" s="21"/>
      <c r="R148" s="21"/>
      <c r="S148" s="25" t="s">
        <v>3668</v>
      </c>
      <c r="T148" s="25" t="s">
        <v>63</v>
      </c>
      <c r="U148" s="55" t="s">
        <v>3669</v>
      </c>
      <c r="V148" s="16" t="s">
        <v>3668</v>
      </c>
      <c r="W148" s="16"/>
    </row>
    <row r="149" spans="1:23" ht="89.25">
      <c r="A149" s="21">
        <v>148</v>
      </c>
      <c r="B149" s="14" t="s">
        <v>371</v>
      </c>
      <c r="C149" s="14" t="s">
        <v>370</v>
      </c>
      <c r="D149" s="16" t="s">
        <v>60</v>
      </c>
      <c r="E149" s="16" t="s">
        <v>430</v>
      </c>
      <c r="F149" s="16" t="s">
        <v>259</v>
      </c>
      <c r="G149" s="16">
        <v>6</v>
      </c>
      <c r="H149" s="57" t="s">
        <v>391</v>
      </c>
      <c r="I149" s="18" t="s">
        <v>392</v>
      </c>
      <c r="J149" s="18" t="s">
        <v>269</v>
      </c>
      <c r="K149" s="53" t="s">
        <v>3662</v>
      </c>
      <c r="L149" s="54" t="s">
        <v>63</v>
      </c>
      <c r="M149" s="22">
        <v>40435</v>
      </c>
      <c r="N149" s="21" t="s">
        <v>264</v>
      </c>
      <c r="O149" s="16" t="s">
        <v>51</v>
      </c>
      <c r="P149" s="21" t="s">
        <v>265</v>
      </c>
      <c r="Q149" s="21"/>
      <c r="R149" s="21"/>
      <c r="S149" s="25" t="s">
        <v>3668</v>
      </c>
      <c r="T149" s="25" t="s">
        <v>63</v>
      </c>
      <c r="U149" s="55" t="s">
        <v>3669</v>
      </c>
      <c r="V149" s="16" t="s">
        <v>3668</v>
      </c>
      <c r="W149" s="16"/>
    </row>
    <row r="150" spans="1:23" ht="89.25">
      <c r="A150" s="21">
        <v>149</v>
      </c>
      <c r="B150" s="14" t="s">
        <v>372</v>
      </c>
      <c r="C150" s="14" t="s">
        <v>267</v>
      </c>
      <c r="D150" s="16" t="s">
        <v>60</v>
      </c>
      <c r="E150" s="16" t="s">
        <v>430</v>
      </c>
      <c r="F150" s="16" t="s">
        <v>259</v>
      </c>
      <c r="G150" s="16">
        <v>6</v>
      </c>
      <c r="H150" s="57" t="s">
        <v>391</v>
      </c>
      <c r="I150" s="18" t="s">
        <v>392</v>
      </c>
      <c r="J150" s="18" t="s">
        <v>269</v>
      </c>
      <c r="K150" s="53" t="s">
        <v>3662</v>
      </c>
      <c r="L150" s="54" t="s">
        <v>63</v>
      </c>
      <c r="M150" s="22">
        <v>40435</v>
      </c>
      <c r="N150" s="21" t="s">
        <v>264</v>
      </c>
      <c r="O150" s="16" t="s">
        <v>51</v>
      </c>
      <c r="P150" s="21" t="s">
        <v>265</v>
      </c>
      <c r="Q150" s="21"/>
      <c r="R150" s="21"/>
      <c r="S150" s="25" t="s">
        <v>3668</v>
      </c>
      <c r="T150" s="25" t="s">
        <v>63</v>
      </c>
      <c r="U150" s="55" t="s">
        <v>3669</v>
      </c>
      <c r="V150" s="16" t="s">
        <v>3668</v>
      </c>
      <c r="W150" s="16"/>
    </row>
    <row r="151" spans="1:23" ht="102">
      <c r="A151" s="21">
        <v>150</v>
      </c>
      <c r="B151" s="14" t="s">
        <v>121</v>
      </c>
      <c r="C151" s="14" t="s">
        <v>122</v>
      </c>
      <c r="D151" s="16" t="s">
        <v>60</v>
      </c>
      <c r="E151" s="16" t="s">
        <v>430</v>
      </c>
      <c r="F151" s="16" t="s">
        <v>259</v>
      </c>
      <c r="G151" s="16">
        <v>6</v>
      </c>
      <c r="H151" s="56" t="s">
        <v>393</v>
      </c>
      <c r="I151" s="17" t="s">
        <v>394</v>
      </c>
      <c r="J151" s="17" t="s">
        <v>395</v>
      </c>
      <c r="K151" s="53" t="s">
        <v>3662</v>
      </c>
      <c r="L151" s="54" t="s">
        <v>63</v>
      </c>
      <c r="M151" s="22">
        <v>40435</v>
      </c>
      <c r="N151" s="21" t="s">
        <v>264</v>
      </c>
      <c r="O151" s="16" t="s">
        <v>51</v>
      </c>
      <c r="P151" s="21" t="s">
        <v>265</v>
      </c>
      <c r="Q151" s="21"/>
      <c r="R151" s="21"/>
      <c r="S151" s="25" t="s">
        <v>3668</v>
      </c>
      <c r="T151" s="25" t="s">
        <v>63</v>
      </c>
      <c r="U151" s="55" t="s">
        <v>3669</v>
      </c>
      <c r="V151" s="16" t="s">
        <v>3668</v>
      </c>
      <c r="W151" s="16"/>
    </row>
    <row r="152" spans="1:23" ht="25.5">
      <c r="A152" s="102">
        <v>151</v>
      </c>
      <c r="B152" s="103" t="s">
        <v>255</v>
      </c>
      <c r="C152" s="103" t="s">
        <v>256</v>
      </c>
      <c r="D152" s="105" t="s">
        <v>45</v>
      </c>
      <c r="E152" s="105" t="s">
        <v>430</v>
      </c>
      <c r="F152" s="105" t="s">
        <v>296</v>
      </c>
      <c r="G152" s="105">
        <v>6</v>
      </c>
      <c r="H152" s="105"/>
      <c r="I152" s="106" t="s">
        <v>396</v>
      </c>
      <c r="J152" s="106" t="s">
        <v>397</v>
      </c>
      <c r="K152" s="107" t="s">
        <v>48</v>
      </c>
      <c r="L152" s="102" t="s">
        <v>49</v>
      </c>
      <c r="M152" s="108">
        <v>40316</v>
      </c>
      <c r="N152" s="102" t="s">
        <v>50</v>
      </c>
      <c r="O152" s="105" t="s">
        <v>181</v>
      </c>
      <c r="P152" s="102"/>
      <c r="Q152" s="102"/>
      <c r="R152" s="102"/>
      <c r="S152" s="109" t="s">
        <v>49</v>
      </c>
      <c r="T152" s="109" t="s">
        <v>3668</v>
      </c>
      <c r="U152" s="110" t="s">
        <v>3669</v>
      </c>
      <c r="V152" s="105" t="s">
        <v>3668</v>
      </c>
      <c r="W152" s="105"/>
    </row>
    <row r="153" spans="1:23" ht="63.75">
      <c r="A153" s="21">
        <v>152</v>
      </c>
      <c r="B153" s="14" t="s">
        <v>175</v>
      </c>
      <c r="C153" s="14" t="s">
        <v>176</v>
      </c>
      <c r="D153" s="16" t="s">
        <v>60</v>
      </c>
      <c r="E153" s="16" t="s">
        <v>430</v>
      </c>
      <c r="F153" s="15" t="s">
        <v>259</v>
      </c>
      <c r="G153" s="16">
        <v>6</v>
      </c>
      <c r="H153" s="15"/>
      <c r="I153" s="18" t="s">
        <v>398</v>
      </c>
      <c r="J153" s="17" t="s">
        <v>399</v>
      </c>
      <c r="K153" s="53" t="s">
        <v>3662</v>
      </c>
      <c r="L153" s="54" t="s">
        <v>63</v>
      </c>
      <c r="M153" s="22">
        <v>40435</v>
      </c>
      <c r="N153" s="21" t="s">
        <v>264</v>
      </c>
      <c r="O153" s="16" t="s">
        <v>191</v>
      </c>
      <c r="P153" s="21" t="s">
        <v>265</v>
      </c>
      <c r="Q153" s="21"/>
      <c r="R153" s="21"/>
      <c r="S153" s="25" t="s">
        <v>3668</v>
      </c>
      <c r="T153" s="25" t="s">
        <v>63</v>
      </c>
      <c r="U153" s="55" t="s">
        <v>3669</v>
      </c>
      <c r="V153" s="16" t="s">
        <v>3668</v>
      </c>
      <c r="W153" s="16"/>
    </row>
    <row r="154" spans="1:23" ht="51">
      <c r="A154" s="102">
        <v>153</v>
      </c>
      <c r="B154" s="107" t="s">
        <v>68</v>
      </c>
      <c r="C154" s="103" t="s">
        <v>69</v>
      </c>
      <c r="D154" s="105" t="s">
        <v>160</v>
      </c>
      <c r="E154" s="105" t="s">
        <v>430</v>
      </c>
      <c r="F154" s="105" t="s">
        <v>400</v>
      </c>
      <c r="G154" s="105">
        <v>7</v>
      </c>
      <c r="H154" s="105">
        <v>1</v>
      </c>
      <c r="I154" s="107" t="s">
        <v>401</v>
      </c>
      <c r="J154" s="107" t="s">
        <v>402</v>
      </c>
      <c r="K154" s="98" t="s">
        <v>3235</v>
      </c>
      <c r="L154" s="102" t="s">
        <v>237</v>
      </c>
      <c r="M154" s="108">
        <v>40318</v>
      </c>
      <c r="N154" s="99" t="s">
        <v>3332</v>
      </c>
      <c r="O154" s="105" t="s">
        <v>51</v>
      </c>
      <c r="P154" s="102"/>
      <c r="Q154" s="102"/>
      <c r="R154" s="102"/>
      <c r="S154" s="109" t="s">
        <v>3668</v>
      </c>
      <c r="T154" s="109" t="s">
        <v>237</v>
      </c>
      <c r="U154" s="110" t="s">
        <v>3669</v>
      </c>
      <c r="V154" s="105" t="s">
        <v>3668</v>
      </c>
      <c r="W154" s="105"/>
    </row>
    <row r="155" spans="1:23" ht="51">
      <c r="A155" s="102">
        <v>154</v>
      </c>
      <c r="B155" s="103" t="s">
        <v>125</v>
      </c>
      <c r="C155" s="103" t="s">
        <v>126</v>
      </c>
      <c r="D155" s="105" t="s">
        <v>45</v>
      </c>
      <c r="E155" s="105" t="s">
        <v>430</v>
      </c>
      <c r="F155" s="100" t="s">
        <v>346</v>
      </c>
      <c r="G155" s="105">
        <v>7</v>
      </c>
      <c r="H155" s="100">
        <v>2</v>
      </c>
      <c r="I155" s="106" t="s">
        <v>403</v>
      </c>
      <c r="J155" s="106" t="s">
        <v>404</v>
      </c>
      <c r="K155" s="98" t="s">
        <v>3691</v>
      </c>
      <c r="L155" s="102" t="s">
        <v>63</v>
      </c>
      <c r="M155" s="108">
        <v>40378</v>
      </c>
      <c r="N155" s="102" t="s">
        <v>349</v>
      </c>
      <c r="O155" s="105" t="s">
        <v>72</v>
      </c>
      <c r="P155" s="102"/>
      <c r="Q155" s="102"/>
      <c r="R155" s="102"/>
      <c r="S155" s="109" t="s">
        <v>63</v>
      </c>
      <c r="T155" s="109" t="s">
        <v>3668</v>
      </c>
      <c r="U155" s="110" t="s">
        <v>3669</v>
      </c>
      <c r="V155" s="105" t="s">
        <v>3668</v>
      </c>
      <c r="W155" s="105"/>
    </row>
    <row r="156" spans="1:23" ht="51">
      <c r="A156" s="102">
        <v>155</v>
      </c>
      <c r="B156" s="107" t="s">
        <v>405</v>
      </c>
      <c r="C156" s="103" t="s">
        <v>109</v>
      </c>
      <c r="D156" s="105" t="s">
        <v>45</v>
      </c>
      <c r="E156" s="105" t="s">
        <v>430</v>
      </c>
      <c r="F156" s="105" t="s">
        <v>346</v>
      </c>
      <c r="G156" s="105">
        <v>7</v>
      </c>
      <c r="H156" s="105">
        <v>2</v>
      </c>
      <c r="I156" s="106" t="s">
        <v>406</v>
      </c>
      <c r="J156" s="106" t="s">
        <v>407</v>
      </c>
      <c r="K156" s="98" t="s">
        <v>3691</v>
      </c>
      <c r="L156" s="102" t="s">
        <v>63</v>
      </c>
      <c r="M156" s="108">
        <v>40378</v>
      </c>
      <c r="N156" s="102" t="s">
        <v>349</v>
      </c>
      <c r="O156" s="105"/>
      <c r="P156" s="102"/>
      <c r="Q156" s="102"/>
      <c r="R156" s="102"/>
      <c r="S156" s="109" t="s">
        <v>63</v>
      </c>
      <c r="T156" s="109" t="s">
        <v>3668</v>
      </c>
      <c r="U156" s="110" t="s">
        <v>3669</v>
      </c>
      <c r="V156" s="105" t="s">
        <v>3668</v>
      </c>
      <c r="W156" s="105"/>
    </row>
    <row r="157" spans="1:23" ht="51">
      <c r="A157" s="102">
        <v>156</v>
      </c>
      <c r="B157" s="107" t="s">
        <v>408</v>
      </c>
      <c r="C157" s="103" t="s">
        <v>109</v>
      </c>
      <c r="D157" s="105" t="s">
        <v>45</v>
      </c>
      <c r="E157" s="105" t="s">
        <v>430</v>
      </c>
      <c r="F157" s="105" t="s">
        <v>346</v>
      </c>
      <c r="G157" s="105">
        <v>7</v>
      </c>
      <c r="H157" s="105">
        <v>2</v>
      </c>
      <c r="I157" s="106" t="s">
        <v>406</v>
      </c>
      <c r="J157" s="106" t="s">
        <v>407</v>
      </c>
      <c r="K157" s="98" t="s">
        <v>3691</v>
      </c>
      <c r="L157" s="102" t="s">
        <v>63</v>
      </c>
      <c r="M157" s="108">
        <v>40378</v>
      </c>
      <c r="N157" s="102" t="s">
        <v>349</v>
      </c>
      <c r="O157" s="105" t="s">
        <v>51</v>
      </c>
      <c r="P157" s="102"/>
      <c r="Q157" s="102"/>
      <c r="R157" s="102"/>
      <c r="S157" s="109" t="s">
        <v>63</v>
      </c>
      <c r="T157" s="109" t="s">
        <v>3668</v>
      </c>
      <c r="U157" s="110" t="s">
        <v>3669</v>
      </c>
      <c r="V157" s="105" t="s">
        <v>3668</v>
      </c>
      <c r="W157" s="105"/>
    </row>
    <row r="158" spans="1:23" ht="51">
      <c r="A158" s="102">
        <v>157</v>
      </c>
      <c r="B158" s="103" t="s">
        <v>130</v>
      </c>
      <c r="C158" s="103" t="s">
        <v>131</v>
      </c>
      <c r="D158" s="105" t="s">
        <v>45</v>
      </c>
      <c r="E158" s="105" t="s">
        <v>430</v>
      </c>
      <c r="F158" s="100" t="s">
        <v>346</v>
      </c>
      <c r="G158" s="105">
        <v>7</v>
      </c>
      <c r="H158" s="100">
        <v>2</v>
      </c>
      <c r="I158" s="106" t="s">
        <v>403</v>
      </c>
      <c r="J158" s="106" t="s">
        <v>404</v>
      </c>
      <c r="K158" s="98" t="s">
        <v>3691</v>
      </c>
      <c r="L158" s="102" t="s">
        <v>63</v>
      </c>
      <c r="M158" s="108">
        <v>40378</v>
      </c>
      <c r="N158" s="102" t="s">
        <v>50</v>
      </c>
      <c r="O158" s="105" t="s">
        <v>72</v>
      </c>
      <c r="P158" s="102"/>
      <c r="Q158" s="102"/>
      <c r="R158" s="102"/>
      <c r="S158" s="109" t="s">
        <v>63</v>
      </c>
      <c r="T158" s="109" t="s">
        <v>3668</v>
      </c>
      <c r="U158" s="110" t="s">
        <v>3669</v>
      </c>
      <c r="V158" s="105" t="s">
        <v>3668</v>
      </c>
      <c r="W158" s="105"/>
    </row>
    <row r="159" spans="1:23" ht="51">
      <c r="A159" s="102">
        <v>158</v>
      </c>
      <c r="B159" s="103" t="s">
        <v>133</v>
      </c>
      <c r="C159" s="103" t="s">
        <v>131</v>
      </c>
      <c r="D159" s="105" t="s">
        <v>45</v>
      </c>
      <c r="E159" s="105" t="s">
        <v>430</v>
      </c>
      <c r="F159" s="100" t="s">
        <v>346</v>
      </c>
      <c r="G159" s="105">
        <v>7</v>
      </c>
      <c r="H159" s="100">
        <v>2</v>
      </c>
      <c r="I159" s="106" t="s">
        <v>403</v>
      </c>
      <c r="J159" s="106" t="s">
        <v>409</v>
      </c>
      <c r="K159" s="98" t="s">
        <v>3691</v>
      </c>
      <c r="L159" s="102" t="s">
        <v>63</v>
      </c>
      <c r="M159" s="108">
        <v>40378</v>
      </c>
      <c r="N159" s="102" t="s">
        <v>50</v>
      </c>
      <c r="O159" s="105" t="s">
        <v>51</v>
      </c>
      <c r="P159" s="102"/>
      <c r="Q159" s="102"/>
      <c r="R159" s="102"/>
      <c r="S159" s="109" t="s">
        <v>63</v>
      </c>
      <c r="T159" s="109" t="s">
        <v>3668</v>
      </c>
      <c r="U159" s="110" t="s">
        <v>3669</v>
      </c>
      <c r="V159" s="105" t="s">
        <v>3668</v>
      </c>
      <c r="W159" s="105"/>
    </row>
    <row r="160" spans="1:23" ht="89.25">
      <c r="A160" s="102">
        <v>159</v>
      </c>
      <c r="B160" s="103" t="s">
        <v>332</v>
      </c>
      <c r="C160" s="103" t="s">
        <v>333</v>
      </c>
      <c r="D160" s="105" t="s">
        <v>60</v>
      </c>
      <c r="E160" s="105" t="s">
        <v>430</v>
      </c>
      <c r="F160" s="105" t="s">
        <v>346</v>
      </c>
      <c r="G160" s="105">
        <v>7</v>
      </c>
      <c r="H160" s="105">
        <v>4</v>
      </c>
      <c r="I160" s="106" t="s">
        <v>410</v>
      </c>
      <c r="J160" s="106" t="s">
        <v>411</v>
      </c>
      <c r="K160" s="98" t="s">
        <v>3280</v>
      </c>
      <c r="L160" s="99" t="s">
        <v>63</v>
      </c>
      <c r="M160" s="108">
        <v>40372</v>
      </c>
      <c r="N160" s="102" t="s">
        <v>412</v>
      </c>
      <c r="O160" s="105" t="s">
        <v>51</v>
      </c>
      <c r="P160" s="102"/>
      <c r="Q160" s="102"/>
      <c r="R160" s="102"/>
      <c r="S160" s="109" t="s">
        <v>3668</v>
      </c>
      <c r="T160" s="109" t="s">
        <v>63</v>
      </c>
      <c r="U160" s="110" t="s">
        <v>3669</v>
      </c>
      <c r="V160" s="105" t="s">
        <v>3668</v>
      </c>
      <c r="W160" s="105"/>
    </row>
    <row r="161" spans="1:23" ht="140.25">
      <c r="A161" s="102">
        <v>160</v>
      </c>
      <c r="B161" s="103" t="s">
        <v>64</v>
      </c>
      <c r="C161" s="103" t="s">
        <v>65</v>
      </c>
      <c r="D161" s="105" t="s">
        <v>60</v>
      </c>
      <c r="E161" s="105" t="s">
        <v>430</v>
      </c>
      <c r="F161" s="105" t="s">
        <v>346</v>
      </c>
      <c r="G161" s="105">
        <v>7</v>
      </c>
      <c r="H161" s="105">
        <v>5</v>
      </c>
      <c r="I161" s="106" t="s">
        <v>414</v>
      </c>
      <c r="J161" s="106" t="s">
        <v>415</v>
      </c>
      <c r="K161" s="107" t="s">
        <v>416</v>
      </c>
      <c r="L161" s="102" t="s">
        <v>63</v>
      </c>
      <c r="M161" s="108">
        <v>40316</v>
      </c>
      <c r="N161" s="102" t="s">
        <v>412</v>
      </c>
      <c r="O161" s="105" t="s">
        <v>51</v>
      </c>
      <c r="P161" s="102"/>
      <c r="Q161" s="102"/>
      <c r="R161" s="102"/>
      <c r="S161" s="109" t="s">
        <v>3668</v>
      </c>
      <c r="T161" s="109" t="s">
        <v>63</v>
      </c>
      <c r="U161" s="110" t="s">
        <v>3669</v>
      </c>
      <c r="V161" s="105" t="s">
        <v>3668</v>
      </c>
      <c r="W161" s="105"/>
    </row>
    <row r="162" spans="1:23" ht="38.25">
      <c r="A162" s="102">
        <v>161</v>
      </c>
      <c r="B162" s="103" t="s">
        <v>284</v>
      </c>
      <c r="C162" s="103" t="s">
        <v>285</v>
      </c>
      <c r="D162" s="105" t="s">
        <v>60</v>
      </c>
      <c r="E162" s="105" t="s">
        <v>430</v>
      </c>
      <c r="F162" s="105" t="s">
        <v>346</v>
      </c>
      <c r="G162" s="105">
        <v>7</v>
      </c>
      <c r="H162" s="105">
        <v>5</v>
      </c>
      <c r="I162" s="106" t="s">
        <v>417</v>
      </c>
      <c r="J162" s="106" t="s">
        <v>418</v>
      </c>
      <c r="K162" s="107" t="s">
        <v>3692</v>
      </c>
      <c r="L162" s="102" t="s">
        <v>63</v>
      </c>
      <c r="M162" s="108">
        <v>40316</v>
      </c>
      <c r="N162" s="99" t="s">
        <v>3332</v>
      </c>
      <c r="O162" s="105" t="s">
        <v>51</v>
      </c>
      <c r="P162" s="102"/>
      <c r="Q162" s="102"/>
      <c r="R162" s="102"/>
      <c r="S162" s="109" t="s">
        <v>3668</v>
      </c>
      <c r="T162" s="109" t="s">
        <v>63</v>
      </c>
      <c r="U162" s="110" t="s">
        <v>3669</v>
      </c>
      <c r="V162" s="105" t="s">
        <v>3668</v>
      </c>
      <c r="W162" s="105"/>
    </row>
    <row r="163" spans="1:23" ht="38.25">
      <c r="A163" s="102">
        <v>162</v>
      </c>
      <c r="B163" s="103" t="s">
        <v>150</v>
      </c>
      <c r="C163" s="103" t="s">
        <v>151</v>
      </c>
      <c r="D163" s="105" t="s">
        <v>60</v>
      </c>
      <c r="E163" s="105" t="s">
        <v>430</v>
      </c>
      <c r="F163" s="105" t="s">
        <v>346</v>
      </c>
      <c r="G163" s="105">
        <v>7</v>
      </c>
      <c r="H163" s="105">
        <v>6</v>
      </c>
      <c r="I163" s="106" t="s">
        <v>419</v>
      </c>
      <c r="J163" s="106" t="s">
        <v>420</v>
      </c>
      <c r="K163" s="107" t="s">
        <v>3692</v>
      </c>
      <c r="L163" s="102" t="s">
        <v>63</v>
      </c>
      <c r="M163" s="108">
        <v>40316</v>
      </c>
      <c r="N163" s="102" t="s">
        <v>412</v>
      </c>
      <c r="O163" s="105" t="s">
        <v>170</v>
      </c>
      <c r="P163" s="102"/>
      <c r="Q163" s="102"/>
      <c r="R163" s="102"/>
      <c r="S163" s="109" t="s">
        <v>3668</v>
      </c>
      <c r="T163" s="109" t="s">
        <v>63</v>
      </c>
      <c r="U163" s="110" t="s">
        <v>3669</v>
      </c>
      <c r="V163" s="105" t="s">
        <v>3668</v>
      </c>
      <c r="W163" s="105"/>
    </row>
    <row r="164" spans="1:23" ht="51">
      <c r="A164" s="21">
        <v>163</v>
      </c>
      <c r="B164" s="14" t="s">
        <v>421</v>
      </c>
      <c r="C164" s="14" t="s">
        <v>422</v>
      </c>
      <c r="D164" s="16" t="s">
        <v>60</v>
      </c>
      <c r="E164" s="16" t="s">
        <v>430</v>
      </c>
      <c r="F164" s="16" t="s">
        <v>346</v>
      </c>
      <c r="G164" s="16">
        <v>7</v>
      </c>
      <c r="H164" s="16">
        <v>9</v>
      </c>
      <c r="I164" s="17" t="s">
        <v>423</v>
      </c>
      <c r="J164" s="17" t="s">
        <v>424</v>
      </c>
      <c r="K164" s="18" t="s">
        <v>425</v>
      </c>
      <c r="L164" s="21" t="s">
        <v>86</v>
      </c>
      <c r="M164" s="22"/>
      <c r="N164" s="21" t="s">
        <v>412</v>
      </c>
      <c r="O164" s="16" t="s">
        <v>51</v>
      </c>
      <c r="P164" s="21" t="s">
        <v>426</v>
      </c>
      <c r="Q164" s="21"/>
      <c r="R164" s="21"/>
      <c r="S164" s="25" t="s">
        <v>3668</v>
      </c>
      <c r="T164" s="25" t="s">
        <v>86</v>
      </c>
      <c r="U164" s="55" t="s">
        <v>3672</v>
      </c>
      <c r="V164" s="16" t="s">
        <v>426</v>
      </c>
      <c r="W164" s="16"/>
    </row>
    <row r="165" spans="1:23" ht="38.25">
      <c r="A165" s="102">
        <v>164</v>
      </c>
      <c r="B165" s="103" t="s">
        <v>8</v>
      </c>
      <c r="C165" s="103" t="s">
        <v>10</v>
      </c>
      <c r="D165" s="105" t="s">
        <v>60</v>
      </c>
      <c r="E165" s="105" t="s">
        <v>430</v>
      </c>
      <c r="F165" s="105" t="s">
        <v>346</v>
      </c>
      <c r="G165" s="105">
        <v>7</v>
      </c>
      <c r="H165" s="105">
        <v>9</v>
      </c>
      <c r="I165" s="106" t="s">
        <v>427</v>
      </c>
      <c r="J165" s="106"/>
      <c r="K165" s="107" t="s">
        <v>3693</v>
      </c>
      <c r="L165" s="102" t="s">
        <v>63</v>
      </c>
      <c r="M165" s="108">
        <v>40316</v>
      </c>
      <c r="N165" s="102" t="s">
        <v>412</v>
      </c>
      <c r="O165" s="105" t="s">
        <v>72</v>
      </c>
      <c r="P165" s="102"/>
      <c r="Q165" s="102"/>
      <c r="R165" s="102"/>
      <c r="S165" s="109" t="s">
        <v>3668</v>
      </c>
      <c r="T165" s="109" t="s">
        <v>63</v>
      </c>
      <c r="U165" s="110" t="s">
        <v>3669</v>
      </c>
      <c r="V165" s="105" t="s">
        <v>3668</v>
      </c>
      <c r="W165" s="105"/>
    </row>
    <row r="166" spans="1:23" ht="102">
      <c r="A166" s="102">
        <v>165</v>
      </c>
      <c r="B166" s="107" t="s">
        <v>146</v>
      </c>
      <c r="C166" s="107" t="s">
        <v>147</v>
      </c>
      <c r="D166" s="105" t="s">
        <v>60</v>
      </c>
      <c r="E166" s="105" t="s">
        <v>430</v>
      </c>
      <c r="F166" s="105" t="s">
        <v>346</v>
      </c>
      <c r="G166" s="105">
        <v>7</v>
      </c>
      <c r="H166" s="105">
        <v>9</v>
      </c>
      <c r="I166" s="102" t="s">
        <v>428</v>
      </c>
      <c r="J166" s="102" t="s">
        <v>429</v>
      </c>
      <c r="K166" s="107" t="s">
        <v>3693</v>
      </c>
      <c r="L166" s="102" t="s">
        <v>63</v>
      </c>
      <c r="M166" s="108">
        <v>40316</v>
      </c>
      <c r="N166" s="102" t="s">
        <v>412</v>
      </c>
      <c r="O166" s="105" t="s">
        <v>51</v>
      </c>
      <c r="P166" s="102"/>
      <c r="Q166" s="102"/>
      <c r="R166" s="102"/>
      <c r="S166" s="109" t="s">
        <v>3668</v>
      </c>
      <c r="T166" s="109" t="s">
        <v>63</v>
      </c>
      <c r="U166" s="110" t="s">
        <v>3669</v>
      </c>
      <c r="V166" s="105" t="s">
        <v>3668</v>
      </c>
      <c r="W166" s="105"/>
    </row>
    <row r="167" spans="1:23" ht="63.75">
      <c r="A167" s="102">
        <v>166</v>
      </c>
      <c r="B167" s="103" t="s">
        <v>121</v>
      </c>
      <c r="C167" s="103" t="s">
        <v>122</v>
      </c>
      <c r="D167" s="105" t="s">
        <v>60</v>
      </c>
      <c r="E167" s="105" t="s">
        <v>430</v>
      </c>
      <c r="F167" s="105" t="s">
        <v>346</v>
      </c>
      <c r="G167" s="105">
        <v>7</v>
      </c>
      <c r="H167" s="105">
        <v>9</v>
      </c>
      <c r="I167" s="106" t="s">
        <v>431</v>
      </c>
      <c r="J167" s="106" t="s">
        <v>432</v>
      </c>
      <c r="K167" s="107" t="s">
        <v>3694</v>
      </c>
      <c r="L167" s="102" t="s">
        <v>63</v>
      </c>
      <c r="M167" s="108">
        <v>40316</v>
      </c>
      <c r="N167" s="102" t="s">
        <v>433</v>
      </c>
      <c r="O167" s="105" t="s">
        <v>51</v>
      </c>
      <c r="P167" s="102"/>
      <c r="Q167" s="102"/>
      <c r="R167" s="102"/>
      <c r="S167" s="109" t="s">
        <v>3668</v>
      </c>
      <c r="T167" s="109" t="s">
        <v>63</v>
      </c>
      <c r="U167" s="110" t="s">
        <v>3669</v>
      </c>
      <c r="V167" s="105" t="s">
        <v>3668</v>
      </c>
      <c r="W167" s="105"/>
    </row>
    <row r="168" spans="1:23" ht="216.75">
      <c r="A168" s="102">
        <v>167</v>
      </c>
      <c r="B168" s="103" t="s">
        <v>434</v>
      </c>
      <c r="C168" s="103" t="s">
        <v>435</v>
      </c>
      <c r="D168" s="105" t="s">
        <v>45</v>
      </c>
      <c r="E168" s="105" t="s">
        <v>430</v>
      </c>
      <c r="F168" s="105" t="s">
        <v>346</v>
      </c>
      <c r="G168" s="105">
        <v>7</v>
      </c>
      <c r="H168" s="105">
        <v>9</v>
      </c>
      <c r="I168" s="106" t="s">
        <v>436</v>
      </c>
      <c r="J168" s="106" t="s">
        <v>437</v>
      </c>
      <c r="K168" s="98" t="s">
        <v>3695</v>
      </c>
      <c r="L168" s="99" t="s">
        <v>49</v>
      </c>
      <c r="M168" s="108">
        <v>40372</v>
      </c>
      <c r="N168" s="102" t="s">
        <v>50</v>
      </c>
      <c r="O168" s="105" t="s">
        <v>72</v>
      </c>
      <c r="P168" s="102"/>
      <c r="Q168" s="102"/>
      <c r="R168" s="102"/>
      <c r="S168" s="109" t="s">
        <v>49</v>
      </c>
      <c r="T168" s="109" t="s">
        <v>3668</v>
      </c>
      <c r="U168" s="110" t="s">
        <v>3669</v>
      </c>
      <c r="V168" s="105" t="s">
        <v>3668</v>
      </c>
      <c r="W168" s="105"/>
    </row>
    <row r="169" spans="1:23" ht="76.5">
      <c r="A169" s="102">
        <v>168</v>
      </c>
      <c r="B169" s="103" t="s">
        <v>43</v>
      </c>
      <c r="C169" s="103" t="s">
        <v>44</v>
      </c>
      <c r="D169" s="105" t="s">
        <v>60</v>
      </c>
      <c r="E169" s="105" t="s">
        <v>430</v>
      </c>
      <c r="F169" s="76" t="s">
        <v>346</v>
      </c>
      <c r="G169" s="105">
        <v>7</v>
      </c>
      <c r="H169" s="105">
        <v>9</v>
      </c>
      <c r="I169" s="106" t="s">
        <v>438</v>
      </c>
      <c r="J169" s="106" t="s">
        <v>439</v>
      </c>
      <c r="K169" s="98" t="s">
        <v>3281</v>
      </c>
      <c r="L169" s="99" t="s">
        <v>63</v>
      </c>
      <c r="M169" s="108">
        <v>40372</v>
      </c>
      <c r="N169" s="102" t="s">
        <v>412</v>
      </c>
      <c r="O169" s="105" t="s">
        <v>51</v>
      </c>
      <c r="P169" s="102"/>
      <c r="Q169" s="102"/>
      <c r="R169" s="102"/>
      <c r="S169" s="109" t="s">
        <v>3668</v>
      </c>
      <c r="T169" s="109" t="s">
        <v>63</v>
      </c>
      <c r="U169" s="110" t="s">
        <v>3669</v>
      </c>
      <c r="V169" s="105" t="s">
        <v>3668</v>
      </c>
      <c r="W169" s="105"/>
    </row>
    <row r="170" spans="1:23" ht="25.5">
      <c r="A170" s="102">
        <v>169</v>
      </c>
      <c r="B170" s="103" t="s">
        <v>183</v>
      </c>
      <c r="C170" s="103" t="s">
        <v>122</v>
      </c>
      <c r="D170" s="105" t="s">
        <v>45</v>
      </c>
      <c r="E170" s="105" t="s">
        <v>430</v>
      </c>
      <c r="F170" s="105" t="s">
        <v>346</v>
      </c>
      <c r="G170" s="105">
        <v>7</v>
      </c>
      <c r="H170" s="105">
        <v>9</v>
      </c>
      <c r="I170" s="106" t="s">
        <v>440</v>
      </c>
      <c r="J170" s="106"/>
      <c r="K170" s="98" t="s">
        <v>3696</v>
      </c>
      <c r="L170" s="99" t="s">
        <v>63</v>
      </c>
      <c r="M170" s="108">
        <v>40372</v>
      </c>
      <c r="N170" s="102" t="s">
        <v>412</v>
      </c>
      <c r="O170" s="105" t="s">
        <v>72</v>
      </c>
      <c r="P170" s="102"/>
      <c r="Q170" s="102"/>
      <c r="R170" s="102"/>
      <c r="S170" s="109" t="s">
        <v>63</v>
      </c>
      <c r="T170" s="109" t="s">
        <v>3668</v>
      </c>
      <c r="U170" s="110" t="s">
        <v>3669</v>
      </c>
      <c r="V170" s="105" t="s">
        <v>3668</v>
      </c>
      <c r="W170" s="105"/>
    </row>
    <row r="171" spans="1:23" ht="140.25">
      <c r="A171" s="21">
        <v>170</v>
      </c>
      <c r="B171" s="18" t="s">
        <v>76</v>
      </c>
      <c r="C171" s="18" t="s">
        <v>59</v>
      </c>
      <c r="D171" s="16" t="s">
        <v>60</v>
      </c>
      <c r="E171" s="16" t="s">
        <v>430</v>
      </c>
      <c r="F171" s="16" t="s">
        <v>346</v>
      </c>
      <c r="G171" s="16">
        <v>7</v>
      </c>
      <c r="H171" s="16">
        <v>9</v>
      </c>
      <c r="I171" s="17" t="s">
        <v>441</v>
      </c>
      <c r="J171" s="17" t="s">
        <v>442</v>
      </c>
      <c r="K171" s="18" t="s">
        <v>443</v>
      </c>
      <c r="L171" s="21" t="s">
        <v>86</v>
      </c>
      <c r="M171" s="22"/>
      <c r="N171" s="21" t="s">
        <v>412</v>
      </c>
      <c r="O171" s="16" t="s">
        <v>51</v>
      </c>
      <c r="P171" s="21" t="s">
        <v>426</v>
      </c>
      <c r="Q171" s="21"/>
      <c r="R171" s="21"/>
      <c r="S171" s="25" t="s">
        <v>3668</v>
      </c>
      <c r="T171" s="25" t="s">
        <v>86</v>
      </c>
      <c r="U171" s="55" t="s">
        <v>3672</v>
      </c>
      <c r="V171" s="16" t="s">
        <v>426</v>
      </c>
      <c r="W171" s="16"/>
    </row>
    <row r="172" spans="1:23" ht="51">
      <c r="A172" s="102">
        <v>171</v>
      </c>
      <c r="B172" s="103" t="s">
        <v>82</v>
      </c>
      <c r="C172" s="103" t="s">
        <v>83</v>
      </c>
      <c r="D172" s="105" t="s">
        <v>60</v>
      </c>
      <c r="E172" s="105" t="s">
        <v>430</v>
      </c>
      <c r="F172" s="105" t="s">
        <v>346</v>
      </c>
      <c r="G172" s="105">
        <v>7</v>
      </c>
      <c r="H172" s="105">
        <v>9</v>
      </c>
      <c r="I172" s="106" t="s">
        <v>444</v>
      </c>
      <c r="J172" s="106" t="s">
        <v>445</v>
      </c>
      <c r="K172" s="107" t="s">
        <v>3697</v>
      </c>
      <c r="L172" s="102" t="s">
        <v>63</v>
      </c>
      <c r="M172" s="108">
        <v>40316</v>
      </c>
      <c r="N172" s="102" t="s">
        <v>203</v>
      </c>
      <c r="O172" s="105" t="s">
        <v>51</v>
      </c>
      <c r="P172" s="102"/>
      <c r="Q172" s="102"/>
      <c r="R172" s="102"/>
      <c r="S172" s="109" t="s">
        <v>3668</v>
      </c>
      <c r="T172" s="109" t="s">
        <v>63</v>
      </c>
      <c r="U172" s="110" t="s">
        <v>3669</v>
      </c>
      <c r="V172" s="105" t="s">
        <v>3668</v>
      </c>
      <c r="W172" s="105"/>
    </row>
    <row r="173" spans="1:23" ht="25.5">
      <c r="A173" s="102">
        <v>172</v>
      </c>
      <c r="B173" s="103" t="s">
        <v>159</v>
      </c>
      <c r="C173" s="103" t="s">
        <v>151</v>
      </c>
      <c r="D173" s="105" t="s">
        <v>45</v>
      </c>
      <c r="E173" s="105" t="s">
        <v>430</v>
      </c>
      <c r="F173" s="105" t="s">
        <v>346</v>
      </c>
      <c r="G173" s="105">
        <v>7</v>
      </c>
      <c r="H173" s="105">
        <v>9</v>
      </c>
      <c r="I173" s="106" t="s">
        <v>446</v>
      </c>
      <c r="J173" s="106" t="s">
        <v>447</v>
      </c>
      <c r="K173" s="107" t="s">
        <v>3698</v>
      </c>
      <c r="L173" s="102" t="s">
        <v>63</v>
      </c>
      <c r="M173" s="108">
        <v>40316</v>
      </c>
      <c r="N173" s="102" t="s">
        <v>50</v>
      </c>
      <c r="O173" s="105" t="s">
        <v>153</v>
      </c>
      <c r="P173" s="102"/>
      <c r="Q173" s="102"/>
      <c r="R173" s="102"/>
      <c r="S173" s="109" t="s">
        <v>63</v>
      </c>
      <c r="T173" s="109" t="s">
        <v>3668</v>
      </c>
      <c r="U173" s="110" t="s">
        <v>3669</v>
      </c>
      <c r="V173" s="105" t="s">
        <v>3668</v>
      </c>
      <c r="W173" s="105"/>
    </row>
    <row r="174" spans="1:23" ht="63.75">
      <c r="A174" s="102">
        <v>173</v>
      </c>
      <c r="B174" s="103" t="s">
        <v>114</v>
      </c>
      <c r="C174" s="103" t="s">
        <v>115</v>
      </c>
      <c r="D174" s="105" t="s">
        <v>45</v>
      </c>
      <c r="E174" s="105">
        <v>5</v>
      </c>
      <c r="F174" s="105"/>
      <c r="G174" s="105">
        <v>7</v>
      </c>
      <c r="H174" s="105">
        <v>9</v>
      </c>
      <c r="I174" s="106" t="s">
        <v>448</v>
      </c>
      <c r="J174" s="106" t="s">
        <v>449</v>
      </c>
      <c r="K174" s="107" t="s">
        <v>3698</v>
      </c>
      <c r="L174" s="102" t="s">
        <v>63</v>
      </c>
      <c r="M174" s="108">
        <v>40316</v>
      </c>
      <c r="N174" s="102" t="s">
        <v>50</v>
      </c>
      <c r="O174" s="105" t="s">
        <v>72</v>
      </c>
      <c r="P174" s="102"/>
      <c r="Q174" s="102"/>
      <c r="R174" s="102"/>
      <c r="S174" s="109" t="s">
        <v>63</v>
      </c>
      <c r="T174" s="109" t="s">
        <v>3668</v>
      </c>
      <c r="U174" s="110" t="s">
        <v>3669</v>
      </c>
      <c r="V174" s="105" t="s">
        <v>3668</v>
      </c>
      <c r="W174" s="105"/>
    </row>
    <row r="175" spans="1:23" ht="76.5">
      <c r="A175" s="21">
        <v>174</v>
      </c>
      <c r="B175" s="14" t="s">
        <v>284</v>
      </c>
      <c r="C175" s="14" t="s">
        <v>285</v>
      </c>
      <c r="D175" s="16" t="s">
        <v>60</v>
      </c>
      <c r="E175" s="16" t="s">
        <v>430</v>
      </c>
      <c r="F175" s="16" t="s">
        <v>450</v>
      </c>
      <c r="G175" s="16">
        <v>7</v>
      </c>
      <c r="H175" s="16">
        <v>13</v>
      </c>
      <c r="I175" s="17" t="s">
        <v>451</v>
      </c>
      <c r="J175" s="17" t="s">
        <v>452</v>
      </c>
      <c r="K175" s="18" t="s">
        <v>453</v>
      </c>
      <c r="L175" s="21" t="s">
        <v>86</v>
      </c>
      <c r="M175" s="22"/>
      <c r="N175" s="21" t="s">
        <v>412</v>
      </c>
      <c r="O175" s="16" t="s">
        <v>51</v>
      </c>
      <c r="P175" s="21" t="s">
        <v>426</v>
      </c>
      <c r="Q175" s="21"/>
      <c r="R175" s="21"/>
      <c r="S175" s="25" t="s">
        <v>3668</v>
      </c>
      <c r="T175" s="25" t="s">
        <v>86</v>
      </c>
      <c r="U175" s="55" t="s">
        <v>3672</v>
      </c>
      <c r="V175" s="16" t="s">
        <v>426</v>
      </c>
      <c r="W175" s="16"/>
    </row>
    <row r="176" spans="1:23" ht="267.75">
      <c r="A176" s="102">
        <v>175</v>
      </c>
      <c r="B176" s="107" t="s">
        <v>224</v>
      </c>
      <c r="C176" s="107" t="s">
        <v>225</v>
      </c>
      <c r="D176" s="105" t="s">
        <v>45</v>
      </c>
      <c r="E176" s="105" t="s">
        <v>430</v>
      </c>
      <c r="F176" s="102" t="s">
        <v>454</v>
      </c>
      <c r="G176" s="102">
        <v>7</v>
      </c>
      <c r="H176" s="102">
        <v>15</v>
      </c>
      <c r="I176" s="106" t="s">
        <v>455</v>
      </c>
      <c r="J176" s="106" t="s">
        <v>456</v>
      </c>
      <c r="K176" s="107" t="s">
        <v>3586</v>
      </c>
      <c r="L176" s="102" t="s">
        <v>63</v>
      </c>
      <c r="M176" s="108">
        <v>40416</v>
      </c>
      <c r="N176" s="102" t="s">
        <v>50</v>
      </c>
      <c r="O176" s="102" t="s">
        <v>72</v>
      </c>
      <c r="P176" s="102"/>
      <c r="Q176" s="102"/>
      <c r="R176" s="102"/>
      <c r="S176" s="109" t="s">
        <v>63</v>
      </c>
      <c r="T176" s="109" t="s">
        <v>3668</v>
      </c>
      <c r="U176" s="110" t="s">
        <v>3669</v>
      </c>
      <c r="V176" s="105" t="s">
        <v>3668</v>
      </c>
      <c r="W176" s="105"/>
    </row>
    <row r="177" spans="1:23" ht="51">
      <c r="A177" s="102">
        <v>176</v>
      </c>
      <c r="B177" s="103" t="s">
        <v>150</v>
      </c>
      <c r="C177" s="103" t="s">
        <v>151</v>
      </c>
      <c r="D177" s="105" t="s">
        <v>45</v>
      </c>
      <c r="E177" s="105" t="s">
        <v>430</v>
      </c>
      <c r="F177" s="105" t="s">
        <v>454</v>
      </c>
      <c r="G177" s="105">
        <v>7</v>
      </c>
      <c r="H177" s="105">
        <v>15</v>
      </c>
      <c r="I177" s="106" t="s">
        <v>457</v>
      </c>
      <c r="J177" s="106" t="s">
        <v>458</v>
      </c>
      <c r="K177" s="107" t="s">
        <v>3699</v>
      </c>
      <c r="L177" s="102" t="s">
        <v>63</v>
      </c>
      <c r="M177" s="108">
        <v>40378</v>
      </c>
      <c r="N177" s="102" t="s">
        <v>50</v>
      </c>
      <c r="O177" s="105" t="s">
        <v>153</v>
      </c>
      <c r="P177" s="102"/>
      <c r="Q177" s="102"/>
      <c r="R177" s="102"/>
      <c r="S177" s="109" t="s">
        <v>63</v>
      </c>
      <c r="T177" s="109" t="s">
        <v>3668</v>
      </c>
      <c r="U177" s="110" t="s">
        <v>3669</v>
      </c>
      <c r="V177" s="105" t="s">
        <v>3668</v>
      </c>
      <c r="W177" s="105"/>
    </row>
    <row r="178" spans="1:23" ht="12.75">
      <c r="A178" s="102">
        <v>177</v>
      </c>
      <c r="B178" s="78" t="s">
        <v>459</v>
      </c>
      <c r="C178" s="78" t="s">
        <v>460</v>
      </c>
      <c r="D178" s="105" t="s">
        <v>60</v>
      </c>
      <c r="E178" s="105" t="s">
        <v>430</v>
      </c>
      <c r="F178" s="79" t="s">
        <v>454</v>
      </c>
      <c r="G178" s="79">
        <v>7</v>
      </c>
      <c r="H178" s="79">
        <v>15</v>
      </c>
      <c r="I178" s="80" t="s">
        <v>461</v>
      </c>
      <c r="J178" s="80" t="s">
        <v>462</v>
      </c>
      <c r="K178" s="98" t="s">
        <v>48</v>
      </c>
      <c r="L178" s="99" t="s">
        <v>49</v>
      </c>
      <c r="M178" s="108">
        <v>40371</v>
      </c>
      <c r="N178" s="99" t="s">
        <v>3332</v>
      </c>
      <c r="O178" s="79" t="s">
        <v>51</v>
      </c>
      <c r="P178" s="102"/>
      <c r="Q178" s="102"/>
      <c r="R178" s="102"/>
      <c r="S178" s="109" t="s">
        <v>3668</v>
      </c>
      <c r="T178" s="109" t="s">
        <v>49</v>
      </c>
      <c r="U178" s="110" t="s">
        <v>3669</v>
      </c>
      <c r="V178" s="105" t="s">
        <v>3668</v>
      </c>
      <c r="W178" s="105"/>
    </row>
    <row r="179" spans="1:23" ht="153">
      <c r="A179" s="102">
        <v>178</v>
      </c>
      <c r="B179" s="103" t="s">
        <v>64</v>
      </c>
      <c r="C179" s="103" t="s">
        <v>65</v>
      </c>
      <c r="D179" s="105" t="s">
        <v>60</v>
      </c>
      <c r="E179" s="105" t="s">
        <v>430</v>
      </c>
      <c r="F179" s="105" t="s">
        <v>454</v>
      </c>
      <c r="G179" s="105">
        <v>7</v>
      </c>
      <c r="H179" s="105">
        <v>17</v>
      </c>
      <c r="I179" s="106" t="s">
        <v>463</v>
      </c>
      <c r="J179" s="106" t="s">
        <v>464</v>
      </c>
      <c r="K179" s="98" t="s">
        <v>48</v>
      </c>
      <c r="L179" s="99" t="s">
        <v>49</v>
      </c>
      <c r="M179" s="108">
        <v>40371</v>
      </c>
      <c r="N179" s="99" t="s">
        <v>3332</v>
      </c>
      <c r="O179" s="105" t="s">
        <v>51</v>
      </c>
      <c r="P179" s="102"/>
      <c r="Q179" s="102"/>
      <c r="R179" s="102"/>
      <c r="S179" s="109" t="s">
        <v>3668</v>
      </c>
      <c r="T179" s="109" t="s">
        <v>49</v>
      </c>
      <c r="U179" s="110" t="s">
        <v>3669</v>
      </c>
      <c r="V179" s="105" t="s">
        <v>3668</v>
      </c>
      <c r="W179" s="105"/>
    </row>
    <row r="180" spans="1:23" ht="38.25">
      <c r="A180" s="102">
        <v>179</v>
      </c>
      <c r="B180" s="103" t="s">
        <v>82</v>
      </c>
      <c r="C180" s="103" t="s">
        <v>83</v>
      </c>
      <c r="D180" s="105" t="s">
        <v>45</v>
      </c>
      <c r="E180" s="105" t="s">
        <v>430</v>
      </c>
      <c r="F180" s="105" t="s">
        <v>454</v>
      </c>
      <c r="G180" s="105">
        <v>7</v>
      </c>
      <c r="H180" s="105">
        <v>17</v>
      </c>
      <c r="I180" s="106" t="s">
        <v>465</v>
      </c>
      <c r="J180" s="106" t="s">
        <v>466</v>
      </c>
      <c r="K180" s="107" t="s">
        <v>3432</v>
      </c>
      <c r="L180" s="102" t="s">
        <v>63</v>
      </c>
      <c r="M180" s="108">
        <v>40378</v>
      </c>
      <c r="N180" s="102" t="s">
        <v>50</v>
      </c>
      <c r="O180" s="105" t="s">
        <v>51</v>
      </c>
      <c r="P180" s="102"/>
      <c r="Q180" s="102"/>
      <c r="R180" s="102"/>
      <c r="S180" s="109" t="s">
        <v>63</v>
      </c>
      <c r="T180" s="109" t="s">
        <v>3668</v>
      </c>
      <c r="U180" s="110" t="s">
        <v>3669</v>
      </c>
      <c r="V180" s="105" t="s">
        <v>3668</v>
      </c>
      <c r="W180" s="105"/>
    </row>
    <row r="181" spans="1:23" ht="38.25">
      <c r="A181" s="102">
        <v>180</v>
      </c>
      <c r="B181" s="103" t="s">
        <v>82</v>
      </c>
      <c r="C181" s="103" t="s">
        <v>83</v>
      </c>
      <c r="D181" s="105" t="s">
        <v>45</v>
      </c>
      <c r="E181" s="105" t="s">
        <v>430</v>
      </c>
      <c r="F181" s="105" t="s">
        <v>454</v>
      </c>
      <c r="G181" s="105">
        <v>7</v>
      </c>
      <c r="H181" s="105">
        <v>17</v>
      </c>
      <c r="I181" s="106" t="s">
        <v>467</v>
      </c>
      <c r="J181" s="106" t="s">
        <v>468</v>
      </c>
      <c r="K181" s="107" t="s">
        <v>3432</v>
      </c>
      <c r="L181" s="102" t="s">
        <v>63</v>
      </c>
      <c r="M181" s="108">
        <v>40378</v>
      </c>
      <c r="N181" s="102" t="s">
        <v>50</v>
      </c>
      <c r="O181" s="105" t="s">
        <v>51</v>
      </c>
      <c r="P181" s="102"/>
      <c r="Q181" s="102"/>
      <c r="R181" s="102"/>
      <c r="S181" s="109" t="s">
        <v>63</v>
      </c>
      <c r="T181" s="109" t="s">
        <v>3668</v>
      </c>
      <c r="U181" s="110" t="s">
        <v>3669</v>
      </c>
      <c r="V181" s="105" t="s">
        <v>3668</v>
      </c>
      <c r="W181" s="105"/>
    </row>
    <row r="182" spans="1:23" ht="76.5">
      <c r="A182" s="102">
        <v>181</v>
      </c>
      <c r="B182" s="103" t="s">
        <v>114</v>
      </c>
      <c r="C182" s="103" t="s">
        <v>115</v>
      </c>
      <c r="D182" s="105" t="s">
        <v>45</v>
      </c>
      <c r="E182" s="105">
        <v>5</v>
      </c>
      <c r="F182" s="105"/>
      <c r="G182" s="105">
        <v>7</v>
      </c>
      <c r="H182" s="105">
        <v>18</v>
      </c>
      <c r="I182" s="106" t="s">
        <v>469</v>
      </c>
      <c r="J182" s="106" t="s">
        <v>470</v>
      </c>
      <c r="K182" s="107" t="s">
        <v>3432</v>
      </c>
      <c r="L182" s="102" t="s">
        <v>63</v>
      </c>
      <c r="M182" s="108">
        <v>40378</v>
      </c>
      <c r="N182" s="102" t="s">
        <v>50</v>
      </c>
      <c r="O182" s="105" t="s">
        <v>51</v>
      </c>
      <c r="P182" s="102"/>
      <c r="Q182" s="102"/>
      <c r="R182" s="102"/>
      <c r="S182" s="109" t="s">
        <v>63</v>
      </c>
      <c r="T182" s="109" t="s">
        <v>3668</v>
      </c>
      <c r="U182" s="110" t="s">
        <v>3669</v>
      </c>
      <c r="V182" s="105" t="s">
        <v>3668</v>
      </c>
      <c r="W182" s="105"/>
    </row>
    <row r="183" spans="1:23" ht="140.25">
      <c r="A183" s="102">
        <v>182</v>
      </c>
      <c r="B183" s="103" t="s">
        <v>114</v>
      </c>
      <c r="C183" s="103" t="s">
        <v>115</v>
      </c>
      <c r="D183" s="105" t="s">
        <v>60</v>
      </c>
      <c r="E183" s="105">
        <v>5</v>
      </c>
      <c r="F183" s="105"/>
      <c r="G183" s="105">
        <v>7</v>
      </c>
      <c r="H183" s="105">
        <v>19</v>
      </c>
      <c r="I183" s="106" t="s">
        <v>471</v>
      </c>
      <c r="J183" s="106" t="s">
        <v>472</v>
      </c>
      <c r="K183" s="98" t="s">
        <v>3532</v>
      </c>
      <c r="L183" s="99" t="s">
        <v>63</v>
      </c>
      <c r="M183" s="108">
        <v>40373</v>
      </c>
      <c r="N183" s="102" t="s">
        <v>433</v>
      </c>
      <c r="O183" s="105" t="s">
        <v>72</v>
      </c>
      <c r="P183" s="102" t="s">
        <v>473</v>
      </c>
      <c r="Q183" s="102"/>
      <c r="R183" s="102"/>
      <c r="S183" s="109" t="s">
        <v>3668</v>
      </c>
      <c r="T183" s="109" t="s">
        <v>63</v>
      </c>
      <c r="U183" s="110" t="s">
        <v>3669</v>
      </c>
      <c r="V183" s="105" t="s">
        <v>3668</v>
      </c>
      <c r="W183" s="105"/>
    </row>
    <row r="184" spans="1:23" ht="51">
      <c r="A184" s="102">
        <v>183</v>
      </c>
      <c r="B184" s="103" t="s">
        <v>114</v>
      </c>
      <c r="C184" s="103" t="s">
        <v>115</v>
      </c>
      <c r="D184" s="105" t="s">
        <v>45</v>
      </c>
      <c r="E184" s="105">
        <v>5</v>
      </c>
      <c r="F184" s="105"/>
      <c r="G184" s="105">
        <v>7</v>
      </c>
      <c r="H184" s="105">
        <v>20</v>
      </c>
      <c r="I184" s="106" t="s">
        <v>474</v>
      </c>
      <c r="J184" s="106" t="s">
        <v>475</v>
      </c>
      <c r="K184" s="107" t="s">
        <v>3432</v>
      </c>
      <c r="L184" s="102" t="s">
        <v>63</v>
      </c>
      <c r="M184" s="108">
        <v>40378</v>
      </c>
      <c r="N184" s="102" t="s">
        <v>50</v>
      </c>
      <c r="O184" s="105" t="s">
        <v>72</v>
      </c>
      <c r="P184" s="102"/>
      <c r="Q184" s="102"/>
      <c r="R184" s="102"/>
      <c r="S184" s="109" t="s">
        <v>63</v>
      </c>
      <c r="T184" s="109" t="s">
        <v>3668</v>
      </c>
      <c r="U184" s="110" t="s">
        <v>3669</v>
      </c>
      <c r="V184" s="105" t="s">
        <v>3668</v>
      </c>
      <c r="W184" s="105"/>
    </row>
    <row r="185" spans="1:23" ht="38.25">
      <c r="A185" s="102">
        <v>184</v>
      </c>
      <c r="B185" s="103" t="s">
        <v>82</v>
      </c>
      <c r="C185" s="103" t="s">
        <v>83</v>
      </c>
      <c r="D185" s="105" t="s">
        <v>45</v>
      </c>
      <c r="E185" s="105" t="s">
        <v>430</v>
      </c>
      <c r="F185" s="105" t="s">
        <v>454</v>
      </c>
      <c r="G185" s="105">
        <v>7</v>
      </c>
      <c r="H185" s="105">
        <v>21</v>
      </c>
      <c r="I185" s="106" t="s">
        <v>476</v>
      </c>
      <c r="J185" s="106" t="s">
        <v>477</v>
      </c>
      <c r="K185" s="107" t="s">
        <v>3432</v>
      </c>
      <c r="L185" s="102" t="s">
        <v>63</v>
      </c>
      <c r="M185" s="108">
        <v>40378</v>
      </c>
      <c r="N185" s="102" t="s">
        <v>50</v>
      </c>
      <c r="O185" s="105" t="s">
        <v>51</v>
      </c>
      <c r="P185" s="102"/>
      <c r="Q185" s="102"/>
      <c r="R185" s="102"/>
      <c r="S185" s="109" t="s">
        <v>63</v>
      </c>
      <c r="T185" s="109" t="s">
        <v>3668</v>
      </c>
      <c r="U185" s="110" t="s">
        <v>3669</v>
      </c>
      <c r="V185" s="105" t="s">
        <v>3668</v>
      </c>
      <c r="W185" s="105"/>
    </row>
    <row r="186" spans="1:23" ht="267.75">
      <c r="A186" s="102">
        <v>185</v>
      </c>
      <c r="B186" s="103" t="s">
        <v>43</v>
      </c>
      <c r="C186" s="103" t="s">
        <v>44</v>
      </c>
      <c r="D186" s="105" t="s">
        <v>60</v>
      </c>
      <c r="E186" s="105" t="s">
        <v>430</v>
      </c>
      <c r="F186" s="105" t="s">
        <v>454</v>
      </c>
      <c r="G186" s="105">
        <v>7</v>
      </c>
      <c r="H186" s="105">
        <v>22</v>
      </c>
      <c r="I186" s="106" t="s">
        <v>478</v>
      </c>
      <c r="J186" s="106" t="s">
        <v>479</v>
      </c>
      <c r="K186" s="107" t="s">
        <v>482</v>
      </c>
      <c r="L186" s="99" t="s">
        <v>63</v>
      </c>
      <c r="M186" s="108">
        <v>40371</v>
      </c>
      <c r="N186" s="99" t="s">
        <v>3332</v>
      </c>
      <c r="O186" s="105" t="s">
        <v>51</v>
      </c>
      <c r="P186" s="102"/>
      <c r="Q186" s="102"/>
      <c r="R186" s="102"/>
      <c r="S186" s="109" t="s">
        <v>3668</v>
      </c>
      <c r="T186" s="109" t="s">
        <v>63</v>
      </c>
      <c r="U186" s="110" t="s">
        <v>3669</v>
      </c>
      <c r="V186" s="105" t="s">
        <v>3668</v>
      </c>
      <c r="W186" s="105"/>
    </row>
    <row r="187" spans="1:23" ht="51">
      <c r="A187" s="102">
        <v>186</v>
      </c>
      <c r="B187" s="103" t="s">
        <v>114</v>
      </c>
      <c r="C187" s="103" t="s">
        <v>115</v>
      </c>
      <c r="D187" s="105" t="s">
        <v>60</v>
      </c>
      <c r="E187" s="105">
        <v>5</v>
      </c>
      <c r="F187" s="105"/>
      <c r="G187" s="105">
        <v>7</v>
      </c>
      <c r="H187" s="105">
        <v>22</v>
      </c>
      <c r="I187" s="106" t="s">
        <v>480</v>
      </c>
      <c r="J187" s="106" t="s">
        <v>481</v>
      </c>
      <c r="K187" s="107" t="s">
        <v>482</v>
      </c>
      <c r="L187" s="99" t="s">
        <v>63</v>
      </c>
      <c r="M187" s="108">
        <v>40371</v>
      </c>
      <c r="N187" s="99" t="s">
        <v>3332</v>
      </c>
      <c r="O187" s="105" t="s">
        <v>72</v>
      </c>
      <c r="P187" s="102"/>
      <c r="Q187" s="102"/>
      <c r="R187" s="102"/>
      <c r="S187" s="109" t="s">
        <v>3668</v>
      </c>
      <c r="T187" s="109" t="s">
        <v>63</v>
      </c>
      <c r="U187" s="110" t="s">
        <v>3669</v>
      </c>
      <c r="V187" s="105" t="s">
        <v>3668</v>
      </c>
      <c r="W187" s="105"/>
    </row>
    <row r="188" spans="1:23" ht="51">
      <c r="A188" s="102">
        <v>187</v>
      </c>
      <c r="B188" s="103" t="s">
        <v>64</v>
      </c>
      <c r="C188" s="103" t="s">
        <v>65</v>
      </c>
      <c r="D188" s="105" t="s">
        <v>60</v>
      </c>
      <c r="E188" s="105" t="s">
        <v>430</v>
      </c>
      <c r="F188" s="105">
        <v>5.5</v>
      </c>
      <c r="G188" s="105">
        <v>7</v>
      </c>
      <c r="H188" s="105">
        <v>27</v>
      </c>
      <c r="I188" s="106" t="s">
        <v>483</v>
      </c>
      <c r="J188" s="106" t="s">
        <v>484</v>
      </c>
      <c r="K188" s="107" t="s">
        <v>3700</v>
      </c>
      <c r="L188" s="102" t="s">
        <v>63</v>
      </c>
      <c r="M188" s="108">
        <v>40318</v>
      </c>
      <c r="N188" s="99" t="s">
        <v>3332</v>
      </c>
      <c r="O188" s="105" t="s">
        <v>51</v>
      </c>
      <c r="P188" s="102"/>
      <c r="Q188" s="102"/>
      <c r="R188" s="102"/>
      <c r="S188" s="109" t="s">
        <v>3668</v>
      </c>
      <c r="T188" s="109" t="s">
        <v>63</v>
      </c>
      <c r="U188" s="110" t="s">
        <v>3669</v>
      </c>
      <c r="V188" s="105" t="s">
        <v>3668</v>
      </c>
      <c r="W188" s="105"/>
    </row>
    <row r="189" spans="1:23" ht="38.25">
      <c r="A189" s="102">
        <v>188</v>
      </c>
      <c r="B189" s="78" t="s">
        <v>459</v>
      </c>
      <c r="C189" s="78" t="s">
        <v>460</v>
      </c>
      <c r="D189" s="105" t="s">
        <v>60</v>
      </c>
      <c r="E189" s="105" t="s">
        <v>430</v>
      </c>
      <c r="F189" s="79" t="s">
        <v>485</v>
      </c>
      <c r="G189" s="79">
        <v>7</v>
      </c>
      <c r="H189" s="79">
        <v>29</v>
      </c>
      <c r="I189" s="80" t="s">
        <v>486</v>
      </c>
      <c r="J189" s="80" t="s">
        <v>487</v>
      </c>
      <c r="K189" s="107" t="s">
        <v>3701</v>
      </c>
      <c r="L189" s="102" t="s">
        <v>63</v>
      </c>
      <c r="M189" s="108">
        <v>40318</v>
      </c>
      <c r="N189" s="99" t="s">
        <v>3332</v>
      </c>
      <c r="O189" s="79" t="s">
        <v>51</v>
      </c>
      <c r="P189" s="102"/>
      <c r="Q189" s="102"/>
      <c r="R189" s="102"/>
      <c r="S189" s="109" t="s">
        <v>3668</v>
      </c>
      <c r="T189" s="109" t="s">
        <v>63</v>
      </c>
      <c r="U189" s="110" t="s">
        <v>3669</v>
      </c>
      <c r="V189" s="105" t="s">
        <v>3668</v>
      </c>
      <c r="W189" s="105"/>
    </row>
    <row r="190" spans="1:23" ht="89.25">
      <c r="A190" s="102">
        <v>189</v>
      </c>
      <c r="B190" s="103" t="s">
        <v>82</v>
      </c>
      <c r="C190" s="103" t="s">
        <v>83</v>
      </c>
      <c r="D190" s="105" t="s">
        <v>45</v>
      </c>
      <c r="E190" s="105" t="s">
        <v>430</v>
      </c>
      <c r="F190" s="105" t="s">
        <v>488</v>
      </c>
      <c r="G190" s="105">
        <v>7</v>
      </c>
      <c r="H190" s="105">
        <v>32</v>
      </c>
      <c r="I190" s="106" t="s">
        <v>489</v>
      </c>
      <c r="J190" s="106" t="s">
        <v>490</v>
      </c>
      <c r="K190" s="107" t="s">
        <v>491</v>
      </c>
      <c r="L190" s="102" t="s">
        <v>63</v>
      </c>
      <c r="M190" s="108">
        <v>40318</v>
      </c>
      <c r="N190" s="102" t="s">
        <v>50</v>
      </c>
      <c r="O190" s="105" t="s">
        <v>51</v>
      </c>
      <c r="P190" s="102"/>
      <c r="Q190" s="102"/>
      <c r="R190" s="102"/>
      <c r="S190" s="109" t="s">
        <v>63</v>
      </c>
      <c r="T190" s="109" t="s">
        <v>3668</v>
      </c>
      <c r="U190" s="110" t="s">
        <v>3669</v>
      </c>
      <c r="V190" s="105" t="s">
        <v>3668</v>
      </c>
      <c r="W190" s="105"/>
    </row>
    <row r="191" spans="1:23" ht="204">
      <c r="A191" s="102">
        <v>190</v>
      </c>
      <c r="B191" s="103" t="s">
        <v>43</v>
      </c>
      <c r="C191" s="103" t="s">
        <v>44</v>
      </c>
      <c r="D191" s="105" t="s">
        <v>60</v>
      </c>
      <c r="E191" s="105" t="s">
        <v>430</v>
      </c>
      <c r="F191" s="105" t="s">
        <v>492</v>
      </c>
      <c r="G191" s="105">
        <v>7</v>
      </c>
      <c r="H191" s="105">
        <v>34</v>
      </c>
      <c r="I191" s="106" t="s">
        <v>493</v>
      </c>
      <c r="J191" s="106" t="s">
        <v>494</v>
      </c>
      <c r="K191" s="107" t="s">
        <v>495</v>
      </c>
      <c r="L191" s="102" t="s">
        <v>63</v>
      </c>
      <c r="M191" s="108">
        <v>40318</v>
      </c>
      <c r="N191" s="99" t="s">
        <v>3332</v>
      </c>
      <c r="O191" s="105" t="s">
        <v>51</v>
      </c>
      <c r="P191" s="102"/>
      <c r="Q191" s="102"/>
      <c r="R191" s="102"/>
      <c r="S191" s="109" t="s">
        <v>3668</v>
      </c>
      <c r="T191" s="109" t="s">
        <v>63</v>
      </c>
      <c r="U191" s="110" t="s">
        <v>3669</v>
      </c>
      <c r="V191" s="105" t="s">
        <v>3668</v>
      </c>
      <c r="W191" s="105"/>
    </row>
    <row r="192" spans="1:23" ht="25.5">
      <c r="A192" s="102">
        <v>191</v>
      </c>
      <c r="B192" s="103" t="s">
        <v>496</v>
      </c>
      <c r="C192" s="103" t="s">
        <v>131</v>
      </c>
      <c r="D192" s="105" t="s">
        <v>60</v>
      </c>
      <c r="E192" s="105" t="s">
        <v>430</v>
      </c>
      <c r="F192" s="100" t="s">
        <v>492</v>
      </c>
      <c r="G192" s="105">
        <v>7</v>
      </c>
      <c r="H192" s="100" t="s">
        <v>497</v>
      </c>
      <c r="I192" s="106" t="s">
        <v>498</v>
      </c>
      <c r="J192" s="106" t="s">
        <v>499</v>
      </c>
      <c r="K192" s="107" t="s">
        <v>3702</v>
      </c>
      <c r="L192" s="102" t="s">
        <v>63</v>
      </c>
      <c r="M192" s="108">
        <v>40318</v>
      </c>
      <c r="N192" s="99" t="s">
        <v>3332</v>
      </c>
      <c r="O192" s="105" t="s">
        <v>51</v>
      </c>
      <c r="P192" s="102"/>
      <c r="Q192" s="102"/>
      <c r="R192" s="102"/>
      <c r="S192" s="109" t="s">
        <v>3668</v>
      </c>
      <c r="T192" s="109" t="s">
        <v>63</v>
      </c>
      <c r="U192" s="110" t="s">
        <v>3669</v>
      </c>
      <c r="V192" s="105" t="s">
        <v>3668</v>
      </c>
      <c r="W192" s="105"/>
    </row>
    <row r="193" spans="1:23" ht="25.5">
      <c r="A193" s="102">
        <v>192</v>
      </c>
      <c r="B193" s="103" t="s">
        <v>125</v>
      </c>
      <c r="C193" s="103" t="s">
        <v>126</v>
      </c>
      <c r="D193" s="105" t="s">
        <v>60</v>
      </c>
      <c r="E193" s="105" t="s">
        <v>430</v>
      </c>
      <c r="F193" s="100" t="s">
        <v>492</v>
      </c>
      <c r="G193" s="105">
        <v>7</v>
      </c>
      <c r="H193" s="100" t="s">
        <v>497</v>
      </c>
      <c r="I193" s="106" t="s">
        <v>498</v>
      </c>
      <c r="J193" s="106" t="s">
        <v>499</v>
      </c>
      <c r="K193" s="107" t="s">
        <v>3702</v>
      </c>
      <c r="L193" s="102" t="s">
        <v>63</v>
      </c>
      <c r="M193" s="108">
        <v>40318</v>
      </c>
      <c r="N193" s="99" t="s">
        <v>3332</v>
      </c>
      <c r="O193" s="105" t="s">
        <v>51</v>
      </c>
      <c r="P193" s="102"/>
      <c r="Q193" s="102"/>
      <c r="R193" s="102"/>
      <c r="S193" s="109" t="s">
        <v>3668</v>
      </c>
      <c r="T193" s="109" t="s">
        <v>63</v>
      </c>
      <c r="U193" s="110" t="s">
        <v>3669</v>
      </c>
      <c r="V193" s="105" t="s">
        <v>3668</v>
      </c>
      <c r="W193" s="105"/>
    </row>
    <row r="194" spans="1:23" ht="51">
      <c r="A194" s="102">
        <v>193</v>
      </c>
      <c r="B194" s="107" t="s">
        <v>94</v>
      </c>
      <c r="C194" s="107" t="s">
        <v>95</v>
      </c>
      <c r="D194" s="105" t="s">
        <v>60</v>
      </c>
      <c r="E194" s="105" t="s">
        <v>430</v>
      </c>
      <c r="F194" s="97" t="s">
        <v>492</v>
      </c>
      <c r="G194" s="102">
        <v>7</v>
      </c>
      <c r="H194" s="102">
        <v>41</v>
      </c>
      <c r="I194" s="106" t="s">
        <v>500</v>
      </c>
      <c r="J194" s="106" t="s">
        <v>501</v>
      </c>
      <c r="K194" s="107" t="s">
        <v>3702</v>
      </c>
      <c r="L194" s="102" t="s">
        <v>63</v>
      </c>
      <c r="M194" s="108">
        <v>40318</v>
      </c>
      <c r="N194" s="99" t="s">
        <v>3332</v>
      </c>
      <c r="O194" s="102" t="s">
        <v>51</v>
      </c>
      <c r="P194" s="102"/>
      <c r="Q194" s="102"/>
      <c r="R194" s="102"/>
      <c r="S194" s="109" t="s">
        <v>3668</v>
      </c>
      <c r="T194" s="109" t="s">
        <v>63</v>
      </c>
      <c r="U194" s="110" t="s">
        <v>3669</v>
      </c>
      <c r="V194" s="105" t="s">
        <v>3668</v>
      </c>
      <c r="W194" s="105"/>
    </row>
    <row r="195" spans="1:23" ht="25.5">
      <c r="A195" s="102">
        <v>194</v>
      </c>
      <c r="B195" s="103" t="s">
        <v>130</v>
      </c>
      <c r="C195" s="103" t="s">
        <v>131</v>
      </c>
      <c r="D195" s="105" t="s">
        <v>60</v>
      </c>
      <c r="E195" s="105" t="s">
        <v>430</v>
      </c>
      <c r="F195" s="100" t="s">
        <v>492</v>
      </c>
      <c r="G195" s="105">
        <v>7</v>
      </c>
      <c r="H195" s="100" t="s">
        <v>497</v>
      </c>
      <c r="I195" s="106" t="s">
        <v>498</v>
      </c>
      <c r="J195" s="106" t="s">
        <v>499</v>
      </c>
      <c r="K195" s="107" t="s">
        <v>3702</v>
      </c>
      <c r="L195" s="102" t="s">
        <v>63</v>
      </c>
      <c r="M195" s="108">
        <v>40318</v>
      </c>
      <c r="N195" s="99" t="s">
        <v>3332</v>
      </c>
      <c r="O195" s="105" t="s">
        <v>51</v>
      </c>
      <c r="P195" s="102"/>
      <c r="Q195" s="102"/>
      <c r="R195" s="102"/>
      <c r="S195" s="109" t="s">
        <v>3668</v>
      </c>
      <c r="T195" s="109" t="s">
        <v>63</v>
      </c>
      <c r="U195" s="110" t="s">
        <v>3669</v>
      </c>
      <c r="V195" s="105" t="s">
        <v>3668</v>
      </c>
      <c r="W195" s="105"/>
    </row>
    <row r="196" spans="1:23" ht="25.5">
      <c r="A196" s="102">
        <v>195</v>
      </c>
      <c r="B196" s="103" t="s">
        <v>132</v>
      </c>
      <c r="C196" s="103" t="s">
        <v>131</v>
      </c>
      <c r="D196" s="105" t="s">
        <v>60</v>
      </c>
      <c r="E196" s="105" t="s">
        <v>430</v>
      </c>
      <c r="F196" s="100" t="s">
        <v>492</v>
      </c>
      <c r="G196" s="105">
        <v>7</v>
      </c>
      <c r="H196" s="100" t="s">
        <v>497</v>
      </c>
      <c r="I196" s="106" t="s">
        <v>498</v>
      </c>
      <c r="J196" s="106" t="s">
        <v>499</v>
      </c>
      <c r="K196" s="107" t="s">
        <v>3702</v>
      </c>
      <c r="L196" s="102" t="s">
        <v>63</v>
      </c>
      <c r="M196" s="108">
        <v>40318</v>
      </c>
      <c r="N196" s="99" t="s">
        <v>3332</v>
      </c>
      <c r="O196" s="105" t="s">
        <v>51</v>
      </c>
      <c r="P196" s="102"/>
      <c r="Q196" s="102"/>
      <c r="R196" s="102"/>
      <c r="S196" s="109" t="s">
        <v>3668</v>
      </c>
      <c r="T196" s="109" t="s">
        <v>63</v>
      </c>
      <c r="U196" s="110" t="s">
        <v>3669</v>
      </c>
      <c r="V196" s="105" t="s">
        <v>3668</v>
      </c>
      <c r="W196" s="105"/>
    </row>
    <row r="197" spans="1:23" ht="25.5">
      <c r="A197" s="102">
        <v>196</v>
      </c>
      <c r="B197" s="103" t="s">
        <v>133</v>
      </c>
      <c r="C197" s="103" t="s">
        <v>131</v>
      </c>
      <c r="D197" s="105" t="s">
        <v>60</v>
      </c>
      <c r="E197" s="105" t="s">
        <v>430</v>
      </c>
      <c r="F197" s="100" t="s">
        <v>492</v>
      </c>
      <c r="G197" s="105">
        <v>7</v>
      </c>
      <c r="H197" s="100" t="s">
        <v>497</v>
      </c>
      <c r="I197" s="106" t="s">
        <v>498</v>
      </c>
      <c r="J197" s="106" t="s">
        <v>499</v>
      </c>
      <c r="K197" s="107" t="s">
        <v>3702</v>
      </c>
      <c r="L197" s="102" t="s">
        <v>63</v>
      </c>
      <c r="M197" s="108">
        <v>40318</v>
      </c>
      <c r="N197" s="99" t="s">
        <v>3332</v>
      </c>
      <c r="O197" s="105" t="s">
        <v>51</v>
      </c>
      <c r="P197" s="102"/>
      <c r="Q197" s="102"/>
      <c r="R197" s="102"/>
      <c r="S197" s="109" t="s">
        <v>3668</v>
      </c>
      <c r="T197" s="109" t="s">
        <v>63</v>
      </c>
      <c r="U197" s="110" t="s">
        <v>3669</v>
      </c>
      <c r="V197" s="105" t="s">
        <v>3668</v>
      </c>
      <c r="W197" s="105"/>
    </row>
    <row r="198" spans="1:23" ht="89.25">
      <c r="A198" s="102">
        <v>197</v>
      </c>
      <c r="B198" s="103" t="s">
        <v>82</v>
      </c>
      <c r="C198" s="103" t="s">
        <v>83</v>
      </c>
      <c r="D198" s="105" t="s">
        <v>60</v>
      </c>
      <c r="E198" s="105">
        <v>5</v>
      </c>
      <c r="F198" s="105" t="s">
        <v>502</v>
      </c>
      <c r="G198" s="105">
        <v>7</v>
      </c>
      <c r="H198" s="105">
        <v>41</v>
      </c>
      <c r="I198" s="106" t="s">
        <v>503</v>
      </c>
      <c r="J198" s="106" t="s">
        <v>504</v>
      </c>
      <c r="K198" s="107" t="s">
        <v>3702</v>
      </c>
      <c r="L198" s="102" t="s">
        <v>63</v>
      </c>
      <c r="M198" s="108">
        <v>40318</v>
      </c>
      <c r="N198" s="99" t="s">
        <v>3332</v>
      </c>
      <c r="O198" s="105" t="s">
        <v>51</v>
      </c>
      <c r="P198" s="102"/>
      <c r="Q198" s="102"/>
      <c r="R198" s="102"/>
      <c r="S198" s="109" t="s">
        <v>3668</v>
      </c>
      <c r="T198" s="109" t="s">
        <v>63</v>
      </c>
      <c r="U198" s="110" t="s">
        <v>3669</v>
      </c>
      <c r="V198" s="105" t="s">
        <v>3668</v>
      </c>
      <c r="W198" s="105"/>
    </row>
    <row r="199" spans="1:23" ht="38.25">
      <c r="A199" s="102">
        <v>198</v>
      </c>
      <c r="B199" s="103" t="s">
        <v>505</v>
      </c>
      <c r="C199" s="103" t="s">
        <v>506</v>
      </c>
      <c r="D199" s="105" t="s">
        <v>45</v>
      </c>
      <c r="E199" s="105" t="s">
        <v>430</v>
      </c>
      <c r="F199" s="105" t="s">
        <v>507</v>
      </c>
      <c r="G199" s="105">
        <v>7</v>
      </c>
      <c r="H199" s="105">
        <v>42</v>
      </c>
      <c r="I199" s="106" t="s">
        <v>508</v>
      </c>
      <c r="J199" s="106" t="s">
        <v>509</v>
      </c>
      <c r="K199" s="107" t="s">
        <v>3702</v>
      </c>
      <c r="L199" s="102" t="s">
        <v>63</v>
      </c>
      <c r="M199" s="108">
        <v>40318</v>
      </c>
      <c r="N199" s="102" t="s">
        <v>50</v>
      </c>
      <c r="O199" s="105" t="s">
        <v>51</v>
      </c>
      <c r="P199" s="102"/>
      <c r="Q199" s="102"/>
      <c r="R199" s="102"/>
      <c r="S199" s="109" t="s">
        <v>63</v>
      </c>
      <c r="T199" s="109" t="s">
        <v>3668</v>
      </c>
      <c r="U199" s="110" t="s">
        <v>3669</v>
      </c>
      <c r="V199" s="105" t="s">
        <v>3668</v>
      </c>
      <c r="W199" s="105"/>
    </row>
    <row r="200" spans="1:23" ht="140.25">
      <c r="A200" s="102">
        <v>199</v>
      </c>
      <c r="B200" s="107" t="s">
        <v>146</v>
      </c>
      <c r="C200" s="107" t="s">
        <v>147</v>
      </c>
      <c r="D200" s="105" t="s">
        <v>60</v>
      </c>
      <c r="E200" s="105" t="s">
        <v>430</v>
      </c>
      <c r="F200" s="105" t="s">
        <v>492</v>
      </c>
      <c r="G200" s="105">
        <v>7</v>
      </c>
      <c r="H200" s="105">
        <v>43</v>
      </c>
      <c r="I200" s="102" t="s">
        <v>510</v>
      </c>
      <c r="J200" s="102" t="s">
        <v>511</v>
      </c>
      <c r="K200" s="107" t="s">
        <v>3702</v>
      </c>
      <c r="L200" s="102" t="s">
        <v>63</v>
      </c>
      <c r="M200" s="108">
        <v>40318</v>
      </c>
      <c r="N200" s="99" t="s">
        <v>3332</v>
      </c>
      <c r="O200" s="105" t="s">
        <v>51</v>
      </c>
      <c r="P200" s="102"/>
      <c r="Q200" s="102"/>
      <c r="R200" s="102"/>
      <c r="S200" s="109" t="s">
        <v>3668</v>
      </c>
      <c r="T200" s="109" t="s">
        <v>63</v>
      </c>
      <c r="U200" s="110" t="s">
        <v>3669</v>
      </c>
      <c r="V200" s="105" t="s">
        <v>3668</v>
      </c>
      <c r="W200" s="105"/>
    </row>
    <row r="201" spans="1:23" ht="63.75">
      <c r="A201" s="102">
        <v>200</v>
      </c>
      <c r="B201" s="107" t="s">
        <v>94</v>
      </c>
      <c r="C201" s="107" t="s">
        <v>95</v>
      </c>
      <c r="D201" s="105" t="s">
        <v>60</v>
      </c>
      <c r="E201" s="105" t="s">
        <v>430</v>
      </c>
      <c r="F201" s="97" t="s">
        <v>492</v>
      </c>
      <c r="G201" s="102">
        <v>7</v>
      </c>
      <c r="H201" s="102">
        <v>45</v>
      </c>
      <c r="I201" s="106" t="s">
        <v>512</v>
      </c>
      <c r="J201" s="106" t="s">
        <v>513</v>
      </c>
      <c r="K201" s="107" t="s">
        <v>3702</v>
      </c>
      <c r="L201" s="102" t="s">
        <v>63</v>
      </c>
      <c r="M201" s="108">
        <v>40318</v>
      </c>
      <c r="N201" s="99" t="s">
        <v>3332</v>
      </c>
      <c r="O201" s="102" t="s">
        <v>51</v>
      </c>
      <c r="P201" s="102"/>
      <c r="Q201" s="102"/>
      <c r="R201" s="102"/>
      <c r="S201" s="109" t="s">
        <v>3668</v>
      </c>
      <c r="T201" s="109" t="s">
        <v>63</v>
      </c>
      <c r="U201" s="110" t="s">
        <v>3669</v>
      </c>
      <c r="V201" s="105" t="s">
        <v>3668</v>
      </c>
      <c r="W201" s="105"/>
    </row>
    <row r="202" spans="1:23" ht="76.5">
      <c r="A202" s="102">
        <v>201</v>
      </c>
      <c r="B202" s="103" t="s">
        <v>82</v>
      </c>
      <c r="C202" s="103" t="s">
        <v>83</v>
      </c>
      <c r="D202" s="105" t="s">
        <v>60</v>
      </c>
      <c r="E202" s="105">
        <v>5</v>
      </c>
      <c r="F202" s="105" t="s">
        <v>502</v>
      </c>
      <c r="G202" s="105">
        <v>7</v>
      </c>
      <c r="H202" s="105">
        <v>45</v>
      </c>
      <c r="I202" s="106" t="s">
        <v>514</v>
      </c>
      <c r="J202" s="106" t="s">
        <v>515</v>
      </c>
      <c r="K202" s="107" t="s">
        <v>3702</v>
      </c>
      <c r="L202" s="102" t="s">
        <v>63</v>
      </c>
      <c r="M202" s="108">
        <v>40318</v>
      </c>
      <c r="N202" s="99" t="s">
        <v>3332</v>
      </c>
      <c r="O202" s="105" t="s">
        <v>51</v>
      </c>
      <c r="P202" s="102"/>
      <c r="Q202" s="102"/>
      <c r="R202" s="102"/>
      <c r="S202" s="109" t="s">
        <v>3668</v>
      </c>
      <c r="T202" s="109" t="s">
        <v>63</v>
      </c>
      <c r="U202" s="110" t="s">
        <v>3669</v>
      </c>
      <c r="V202" s="105" t="s">
        <v>3668</v>
      </c>
      <c r="W202" s="105"/>
    </row>
    <row r="203" spans="1:23" ht="63.75">
      <c r="A203" s="102">
        <v>202</v>
      </c>
      <c r="B203" s="103" t="s">
        <v>114</v>
      </c>
      <c r="C203" s="103" t="s">
        <v>115</v>
      </c>
      <c r="D203" s="105" t="s">
        <v>60</v>
      </c>
      <c r="E203" s="105">
        <v>5</v>
      </c>
      <c r="F203" s="105"/>
      <c r="G203" s="105">
        <v>7</v>
      </c>
      <c r="H203" s="105">
        <v>45</v>
      </c>
      <c r="I203" s="106" t="s">
        <v>516</v>
      </c>
      <c r="J203" s="106" t="s">
        <v>517</v>
      </c>
      <c r="K203" s="107" t="s">
        <v>3702</v>
      </c>
      <c r="L203" s="102" t="s">
        <v>63</v>
      </c>
      <c r="M203" s="108">
        <v>40318</v>
      </c>
      <c r="N203" s="99" t="s">
        <v>3332</v>
      </c>
      <c r="O203" s="105" t="s">
        <v>72</v>
      </c>
      <c r="P203" s="102"/>
      <c r="Q203" s="102"/>
      <c r="R203" s="102"/>
      <c r="S203" s="109" t="s">
        <v>3668</v>
      </c>
      <c r="T203" s="109" t="s">
        <v>63</v>
      </c>
      <c r="U203" s="110" t="s">
        <v>3669</v>
      </c>
      <c r="V203" s="105" t="s">
        <v>3668</v>
      </c>
      <c r="W203" s="105"/>
    </row>
    <row r="204" spans="1:23" ht="63.75">
      <c r="A204" s="102">
        <v>203</v>
      </c>
      <c r="B204" s="107" t="s">
        <v>518</v>
      </c>
      <c r="C204" s="107" t="s">
        <v>519</v>
      </c>
      <c r="D204" s="105" t="s">
        <v>60</v>
      </c>
      <c r="E204" s="105" t="s">
        <v>430</v>
      </c>
      <c r="F204" s="105" t="s">
        <v>492</v>
      </c>
      <c r="G204" s="105">
        <v>7</v>
      </c>
      <c r="H204" s="105">
        <v>47</v>
      </c>
      <c r="I204" s="106" t="s">
        <v>520</v>
      </c>
      <c r="J204" s="106" t="s">
        <v>521</v>
      </c>
      <c r="K204" s="107" t="s">
        <v>3702</v>
      </c>
      <c r="L204" s="102" t="s">
        <v>63</v>
      </c>
      <c r="M204" s="108">
        <v>40318</v>
      </c>
      <c r="N204" s="99" t="s">
        <v>3332</v>
      </c>
      <c r="O204" s="105" t="s">
        <v>51</v>
      </c>
      <c r="P204" s="102"/>
      <c r="Q204" s="102"/>
      <c r="R204" s="102"/>
      <c r="S204" s="109" t="s">
        <v>3668</v>
      </c>
      <c r="T204" s="109" t="s">
        <v>63</v>
      </c>
      <c r="U204" s="110" t="s">
        <v>3669</v>
      </c>
      <c r="V204" s="105" t="s">
        <v>3668</v>
      </c>
      <c r="W204" s="105"/>
    </row>
    <row r="205" spans="1:23" ht="38.25">
      <c r="A205" s="102">
        <v>204</v>
      </c>
      <c r="B205" s="107" t="s">
        <v>408</v>
      </c>
      <c r="C205" s="103" t="s">
        <v>109</v>
      </c>
      <c r="D205" s="105" t="s">
        <v>45</v>
      </c>
      <c r="E205" s="105" t="s">
        <v>430</v>
      </c>
      <c r="F205" s="105" t="s">
        <v>485</v>
      </c>
      <c r="G205" s="105">
        <v>7</v>
      </c>
      <c r="H205" s="105" t="s">
        <v>522</v>
      </c>
      <c r="I205" s="106" t="s">
        <v>523</v>
      </c>
      <c r="J205" s="106" t="s">
        <v>524</v>
      </c>
      <c r="K205" s="107" t="s">
        <v>3702</v>
      </c>
      <c r="L205" s="102" t="s">
        <v>63</v>
      </c>
      <c r="M205" s="108">
        <v>40318</v>
      </c>
      <c r="N205" s="102" t="s">
        <v>50</v>
      </c>
      <c r="O205" s="105" t="s">
        <v>51</v>
      </c>
      <c r="P205" s="102"/>
      <c r="Q205" s="102"/>
      <c r="R205" s="102"/>
      <c r="S205" s="109" t="s">
        <v>63</v>
      </c>
      <c r="T205" s="109" t="s">
        <v>3668</v>
      </c>
      <c r="U205" s="110" t="s">
        <v>3669</v>
      </c>
      <c r="V205" s="105" t="s">
        <v>3668</v>
      </c>
      <c r="W205" s="105"/>
    </row>
    <row r="206" spans="1:23" ht="12.75">
      <c r="A206" s="102">
        <v>205</v>
      </c>
      <c r="B206" s="107" t="s">
        <v>408</v>
      </c>
      <c r="C206" s="103" t="s">
        <v>109</v>
      </c>
      <c r="D206" s="105" t="s">
        <v>60</v>
      </c>
      <c r="E206" s="105" t="s">
        <v>430</v>
      </c>
      <c r="F206" s="105" t="s">
        <v>485</v>
      </c>
      <c r="G206" s="105">
        <v>7</v>
      </c>
      <c r="H206" s="105" t="s">
        <v>522</v>
      </c>
      <c r="I206" s="106" t="s">
        <v>525</v>
      </c>
      <c r="J206" s="106" t="s">
        <v>526</v>
      </c>
      <c r="K206" s="107" t="s">
        <v>3702</v>
      </c>
      <c r="L206" s="102" t="s">
        <v>63</v>
      </c>
      <c r="M206" s="108">
        <v>40318</v>
      </c>
      <c r="N206" s="99" t="s">
        <v>3332</v>
      </c>
      <c r="O206" s="105" t="s">
        <v>51</v>
      </c>
      <c r="P206" s="102"/>
      <c r="Q206" s="102"/>
      <c r="R206" s="102"/>
      <c r="S206" s="109" t="s">
        <v>3668</v>
      </c>
      <c r="T206" s="109" t="s">
        <v>63</v>
      </c>
      <c r="U206" s="110" t="s">
        <v>3669</v>
      </c>
      <c r="V206" s="105" t="s">
        <v>3668</v>
      </c>
      <c r="W206" s="105"/>
    </row>
    <row r="207" spans="1:23" ht="25.5">
      <c r="A207" s="102">
        <v>206</v>
      </c>
      <c r="B207" s="103" t="s">
        <v>64</v>
      </c>
      <c r="C207" s="103" t="s">
        <v>65</v>
      </c>
      <c r="D207" s="105" t="s">
        <v>45</v>
      </c>
      <c r="E207" s="105" t="s">
        <v>430</v>
      </c>
      <c r="F207" s="105" t="s">
        <v>492</v>
      </c>
      <c r="G207" s="105">
        <v>7</v>
      </c>
      <c r="H207" s="105" t="s">
        <v>527</v>
      </c>
      <c r="I207" s="106" t="s">
        <v>528</v>
      </c>
      <c r="J207" s="106" t="s">
        <v>529</v>
      </c>
      <c r="K207" s="107" t="s">
        <v>3702</v>
      </c>
      <c r="L207" s="102" t="s">
        <v>63</v>
      </c>
      <c r="M207" s="108">
        <v>40318</v>
      </c>
      <c r="N207" s="102" t="s">
        <v>50</v>
      </c>
      <c r="O207" s="105" t="s">
        <v>51</v>
      </c>
      <c r="P207" s="102"/>
      <c r="Q207" s="102"/>
      <c r="R207" s="102"/>
      <c r="S207" s="109" t="s">
        <v>63</v>
      </c>
      <c r="T207" s="109" t="s">
        <v>3668</v>
      </c>
      <c r="U207" s="110" t="s">
        <v>3669</v>
      </c>
      <c r="V207" s="105" t="s">
        <v>3668</v>
      </c>
      <c r="W207" s="105"/>
    </row>
    <row r="208" spans="1:23" ht="382.5">
      <c r="A208" s="102">
        <v>207</v>
      </c>
      <c r="B208" s="107" t="s">
        <v>224</v>
      </c>
      <c r="C208" s="107" t="s">
        <v>225</v>
      </c>
      <c r="D208" s="105" t="s">
        <v>45</v>
      </c>
      <c r="E208" s="105" t="s">
        <v>430</v>
      </c>
      <c r="F208" s="102" t="s">
        <v>492</v>
      </c>
      <c r="G208" s="102">
        <v>7</v>
      </c>
      <c r="H208" s="102" t="s">
        <v>502</v>
      </c>
      <c r="I208" s="106" t="s">
        <v>530</v>
      </c>
      <c r="J208" s="106" t="s">
        <v>531</v>
      </c>
      <c r="K208" s="107" t="s">
        <v>3702</v>
      </c>
      <c r="L208" s="102" t="s">
        <v>63</v>
      </c>
      <c r="M208" s="108">
        <v>40318</v>
      </c>
      <c r="N208" s="102" t="s">
        <v>50</v>
      </c>
      <c r="O208" s="102" t="s">
        <v>72</v>
      </c>
      <c r="P208" s="102"/>
      <c r="Q208" s="102"/>
      <c r="R208" s="102"/>
      <c r="S208" s="109" t="s">
        <v>63</v>
      </c>
      <c r="T208" s="109" t="s">
        <v>3668</v>
      </c>
      <c r="U208" s="110" t="s">
        <v>3669</v>
      </c>
      <c r="V208" s="105" t="s">
        <v>3668</v>
      </c>
      <c r="W208" s="105"/>
    </row>
    <row r="209" spans="1:23" ht="25.5">
      <c r="A209" s="102">
        <v>208</v>
      </c>
      <c r="B209" s="103" t="s">
        <v>8</v>
      </c>
      <c r="C209" s="103" t="s">
        <v>10</v>
      </c>
      <c r="D209" s="105" t="s">
        <v>60</v>
      </c>
      <c r="E209" s="105" t="s">
        <v>430</v>
      </c>
      <c r="F209" s="105" t="s">
        <v>485</v>
      </c>
      <c r="G209" s="105">
        <v>7</v>
      </c>
      <c r="H209" s="105"/>
      <c r="I209" s="106" t="s">
        <v>532</v>
      </c>
      <c r="J209" s="106" t="s">
        <v>533</v>
      </c>
      <c r="K209" s="107" t="s">
        <v>3702</v>
      </c>
      <c r="L209" s="102" t="s">
        <v>63</v>
      </c>
      <c r="M209" s="108">
        <v>40318</v>
      </c>
      <c r="N209" s="102" t="s">
        <v>534</v>
      </c>
      <c r="O209" s="105" t="s">
        <v>72</v>
      </c>
      <c r="P209" s="102"/>
      <c r="Q209" s="102"/>
      <c r="R209" s="102"/>
      <c r="S209" s="109" t="s">
        <v>3668</v>
      </c>
      <c r="T209" s="109" t="s">
        <v>63</v>
      </c>
      <c r="U209" s="110" t="s">
        <v>3669</v>
      </c>
      <c r="V209" s="105" t="s">
        <v>3668</v>
      </c>
      <c r="W209" s="105"/>
    </row>
    <row r="210" spans="1:23" ht="76.5">
      <c r="A210" s="102">
        <v>209</v>
      </c>
      <c r="B210" s="103" t="s">
        <v>188</v>
      </c>
      <c r="C210" s="103" t="s">
        <v>176</v>
      </c>
      <c r="D210" s="105" t="s">
        <v>60</v>
      </c>
      <c r="E210" s="105" t="s">
        <v>430</v>
      </c>
      <c r="F210" s="100" t="s">
        <v>492</v>
      </c>
      <c r="G210" s="105">
        <v>7</v>
      </c>
      <c r="H210" s="100"/>
      <c r="I210" s="106" t="s">
        <v>535</v>
      </c>
      <c r="J210" s="96" t="s">
        <v>536</v>
      </c>
      <c r="K210" s="107" t="s">
        <v>3702</v>
      </c>
      <c r="L210" s="102" t="s">
        <v>63</v>
      </c>
      <c r="M210" s="108">
        <v>40318</v>
      </c>
      <c r="N210" s="99" t="s">
        <v>3332</v>
      </c>
      <c r="O210" s="105" t="s">
        <v>191</v>
      </c>
      <c r="P210" s="102"/>
      <c r="Q210" s="102"/>
      <c r="R210" s="102"/>
      <c r="S210" s="109" t="s">
        <v>3668</v>
      </c>
      <c r="T210" s="109" t="s">
        <v>63</v>
      </c>
      <c r="U210" s="110" t="s">
        <v>3669</v>
      </c>
      <c r="V210" s="105" t="s">
        <v>3668</v>
      </c>
      <c r="W210" s="105"/>
    </row>
    <row r="211" spans="1:23" ht="191.25">
      <c r="A211" s="102">
        <v>210</v>
      </c>
      <c r="B211" s="103" t="s">
        <v>232</v>
      </c>
      <c r="C211" s="103" t="s">
        <v>233</v>
      </c>
      <c r="D211" s="105" t="s">
        <v>60</v>
      </c>
      <c r="E211" s="105" t="s">
        <v>430</v>
      </c>
      <c r="F211" s="105" t="s">
        <v>492</v>
      </c>
      <c r="G211" s="105">
        <v>7</v>
      </c>
      <c r="H211" s="94"/>
      <c r="I211" s="107" t="s">
        <v>537</v>
      </c>
      <c r="J211" s="106" t="s">
        <v>538</v>
      </c>
      <c r="K211" s="107" t="s">
        <v>3702</v>
      </c>
      <c r="L211" s="102" t="s">
        <v>63</v>
      </c>
      <c r="M211" s="108">
        <v>40318</v>
      </c>
      <c r="N211" s="99" t="s">
        <v>3332</v>
      </c>
      <c r="O211" s="105" t="s">
        <v>51</v>
      </c>
      <c r="P211" s="102"/>
      <c r="Q211" s="102"/>
      <c r="R211" s="102"/>
      <c r="S211" s="109" t="s">
        <v>3668</v>
      </c>
      <c r="T211" s="109" t="s">
        <v>63</v>
      </c>
      <c r="U211" s="110" t="s">
        <v>3669</v>
      </c>
      <c r="V211" s="105" t="s">
        <v>3668</v>
      </c>
      <c r="W211" s="105"/>
    </row>
    <row r="212" spans="1:23" ht="25.5">
      <c r="A212" s="102">
        <v>211</v>
      </c>
      <c r="B212" s="103" t="s">
        <v>150</v>
      </c>
      <c r="C212" s="103" t="s">
        <v>151</v>
      </c>
      <c r="D212" s="105" t="s">
        <v>60</v>
      </c>
      <c r="E212" s="105" t="s">
        <v>430</v>
      </c>
      <c r="F212" s="105" t="s">
        <v>492</v>
      </c>
      <c r="G212" s="105">
        <v>8</v>
      </c>
      <c r="H212" s="105">
        <v>3</v>
      </c>
      <c r="I212" s="106" t="s">
        <v>539</v>
      </c>
      <c r="J212" s="106" t="s">
        <v>540</v>
      </c>
      <c r="K212" s="107" t="s">
        <v>3702</v>
      </c>
      <c r="L212" s="102" t="s">
        <v>63</v>
      </c>
      <c r="M212" s="108">
        <v>40318</v>
      </c>
      <c r="N212" s="102" t="s">
        <v>203</v>
      </c>
      <c r="O212" s="105" t="s">
        <v>153</v>
      </c>
      <c r="P212" s="102"/>
      <c r="Q212" s="102"/>
      <c r="R212" s="102"/>
      <c r="S212" s="109" t="s">
        <v>3668</v>
      </c>
      <c r="T212" s="109" t="s">
        <v>63</v>
      </c>
      <c r="U212" s="110" t="s">
        <v>3669</v>
      </c>
      <c r="V212" s="105" t="s">
        <v>3668</v>
      </c>
      <c r="W212" s="105"/>
    </row>
    <row r="213" spans="1:23" ht="38.25">
      <c r="A213" s="102">
        <v>212</v>
      </c>
      <c r="B213" s="103" t="s">
        <v>82</v>
      </c>
      <c r="C213" s="103" t="s">
        <v>83</v>
      </c>
      <c r="D213" s="105" t="s">
        <v>45</v>
      </c>
      <c r="E213" s="105">
        <v>5</v>
      </c>
      <c r="F213" s="105" t="s">
        <v>541</v>
      </c>
      <c r="G213" s="105">
        <v>8</v>
      </c>
      <c r="H213" s="105">
        <v>9</v>
      </c>
      <c r="I213" s="106" t="s">
        <v>542</v>
      </c>
      <c r="J213" s="106" t="s">
        <v>543</v>
      </c>
      <c r="K213" s="107" t="s">
        <v>3702</v>
      </c>
      <c r="L213" s="102" t="s">
        <v>63</v>
      </c>
      <c r="M213" s="108">
        <v>40318</v>
      </c>
      <c r="N213" s="102" t="s">
        <v>50</v>
      </c>
      <c r="O213" s="105" t="s">
        <v>51</v>
      </c>
      <c r="P213" s="102"/>
      <c r="Q213" s="102"/>
      <c r="R213" s="102"/>
      <c r="S213" s="109" t="s">
        <v>63</v>
      </c>
      <c r="T213" s="109" t="s">
        <v>3668</v>
      </c>
      <c r="U213" s="110" t="s">
        <v>3669</v>
      </c>
      <c r="V213" s="105" t="s">
        <v>3668</v>
      </c>
      <c r="W213" s="105"/>
    </row>
    <row r="214" spans="1:23" ht="63.75">
      <c r="A214" s="102">
        <v>213</v>
      </c>
      <c r="B214" s="103" t="s">
        <v>114</v>
      </c>
      <c r="C214" s="103" t="s">
        <v>115</v>
      </c>
      <c r="D214" s="105" t="s">
        <v>60</v>
      </c>
      <c r="E214" s="105">
        <v>5</v>
      </c>
      <c r="F214" s="105"/>
      <c r="G214" s="105">
        <v>8</v>
      </c>
      <c r="H214" s="105">
        <v>14</v>
      </c>
      <c r="I214" s="106" t="s">
        <v>516</v>
      </c>
      <c r="J214" s="106" t="s">
        <v>517</v>
      </c>
      <c r="K214" s="107" t="s">
        <v>3702</v>
      </c>
      <c r="L214" s="102" t="s">
        <v>63</v>
      </c>
      <c r="M214" s="108">
        <v>40318</v>
      </c>
      <c r="N214" s="99" t="s">
        <v>3332</v>
      </c>
      <c r="O214" s="105" t="s">
        <v>72</v>
      </c>
      <c r="P214" s="102"/>
      <c r="Q214" s="102"/>
      <c r="R214" s="102"/>
      <c r="S214" s="109" t="s">
        <v>3668</v>
      </c>
      <c r="T214" s="109" t="s">
        <v>63</v>
      </c>
      <c r="U214" s="110" t="s">
        <v>3669</v>
      </c>
      <c r="V214" s="105" t="s">
        <v>3668</v>
      </c>
      <c r="W214" s="105"/>
    </row>
    <row r="215" spans="1:23" ht="38.25">
      <c r="A215" s="102">
        <v>214</v>
      </c>
      <c r="B215" s="103" t="s">
        <v>505</v>
      </c>
      <c r="C215" s="103" t="s">
        <v>506</v>
      </c>
      <c r="D215" s="105" t="s">
        <v>45</v>
      </c>
      <c r="E215" s="105" t="s">
        <v>430</v>
      </c>
      <c r="F215" s="105" t="s">
        <v>544</v>
      </c>
      <c r="G215" s="105">
        <v>8</v>
      </c>
      <c r="H215" s="105">
        <v>29</v>
      </c>
      <c r="I215" s="106" t="s">
        <v>545</v>
      </c>
      <c r="J215" s="106" t="s">
        <v>509</v>
      </c>
      <c r="K215" s="107" t="s">
        <v>3702</v>
      </c>
      <c r="L215" s="102" t="s">
        <v>63</v>
      </c>
      <c r="M215" s="108">
        <v>40318</v>
      </c>
      <c r="N215" s="102" t="s">
        <v>50</v>
      </c>
      <c r="O215" s="105" t="s">
        <v>51</v>
      </c>
      <c r="P215" s="102"/>
      <c r="Q215" s="102"/>
      <c r="R215" s="102"/>
      <c r="S215" s="109" t="s">
        <v>63</v>
      </c>
      <c r="T215" s="109" t="s">
        <v>3668</v>
      </c>
      <c r="U215" s="110" t="s">
        <v>3669</v>
      </c>
      <c r="V215" s="105" t="s">
        <v>3668</v>
      </c>
      <c r="W215" s="105"/>
    </row>
    <row r="216" spans="1:23" ht="63.75">
      <c r="A216" s="102">
        <v>215</v>
      </c>
      <c r="B216" s="103" t="s">
        <v>114</v>
      </c>
      <c r="C216" s="103" t="s">
        <v>115</v>
      </c>
      <c r="D216" s="105" t="s">
        <v>60</v>
      </c>
      <c r="E216" s="105">
        <v>5</v>
      </c>
      <c r="F216" s="105"/>
      <c r="G216" s="105">
        <v>8</v>
      </c>
      <c r="H216" s="105">
        <v>33</v>
      </c>
      <c r="I216" s="106" t="s">
        <v>516</v>
      </c>
      <c r="J216" s="106" t="s">
        <v>517</v>
      </c>
      <c r="K216" s="107" t="s">
        <v>3702</v>
      </c>
      <c r="L216" s="102" t="s">
        <v>63</v>
      </c>
      <c r="M216" s="108">
        <v>40318</v>
      </c>
      <c r="N216" s="99" t="s">
        <v>3332</v>
      </c>
      <c r="O216" s="105" t="s">
        <v>72</v>
      </c>
      <c r="P216" s="102"/>
      <c r="Q216" s="102"/>
      <c r="R216" s="102"/>
      <c r="S216" s="109" t="s">
        <v>3668</v>
      </c>
      <c r="T216" s="109" t="s">
        <v>63</v>
      </c>
      <c r="U216" s="110" t="s">
        <v>3669</v>
      </c>
      <c r="V216" s="105" t="s">
        <v>3668</v>
      </c>
      <c r="W216" s="105"/>
    </row>
    <row r="217" spans="1:23" ht="63.75">
      <c r="A217" s="102">
        <v>216</v>
      </c>
      <c r="B217" s="107" t="s">
        <v>518</v>
      </c>
      <c r="C217" s="107" t="s">
        <v>519</v>
      </c>
      <c r="D217" s="105" t="s">
        <v>60</v>
      </c>
      <c r="E217" s="105" t="s">
        <v>430</v>
      </c>
      <c r="F217" s="105" t="s">
        <v>546</v>
      </c>
      <c r="G217" s="105">
        <v>8</v>
      </c>
      <c r="H217" s="105">
        <v>34</v>
      </c>
      <c r="I217" s="106" t="s">
        <v>547</v>
      </c>
      <c r="J217" s="106" t="s">
        <v>548</v>
      </c>
      <c r="K217" s="107" t="s">
        <v>3702</v>
      </c>
      <c r="L217" s="102" t="s">
        <v>63</v>
      </c>
      <c r="M217" s="108">
        <v>40318</v>
      </c>
      <c r="N217" s="99" t="s">
        <v>3332</v>
      </c>
      <c r="O217" s="105" t="s">
        <v>51</v>
      </c>
      <c r="P217" s="102"/>
      <c r="Q217" s="102"/>
      <c r="R217" s="102"/>
      <c r="S217" s="109" t="s">
        <v>3668</v>
      </c>
      <c r="T217" s="109" t="s">
        <v>63</v>
      </c>
      <c r="U217" s="110" t="s">
        <v>3669</v>
      </c>
      <c r="V217" s="105" t="s">
        <v>3668</v>
      </c>
      <c r="W217" s="105"/>
    </row>
    <row r="218" spans="1:23" ht="25.5">
      <c r="A218" s="102">
        <v>217</v>
      </c>
      <c r="B218" s="103" t="s">
        <v>150</v>
      </c>
      <c r="C218" s="103" t="s">
        <v>151</v>
      </c>
      <c r="D218" s="105" t="s">
        <v>60</v>
      </c>
      <c r="E218" s="105" t="s">
        <v>430</v>
      </c>
      <c r="F218" s="105" t="s">
        <v>546</v>
      </c>
      <c r="G218" s="105">
        <v>8</v>
      </c>
      <c r="H218" s="105">
        <v>42</v>
      </c>
      <c r="I218" s="106" t="s">
        <v>539</v>
      </c>
      <c r="J218" s="106" t="s">
        <v>549</v>
      </c>
      <c r="K218" s="107" t="s">
        <v>3702</v>
      </c>
      <c r="L218" s="102" t="s">
        <v>63</v>
      </c>
      <c r="M218" s="108">
        <v>40318</v>
      </c>
      <c r="N218" s="99" t="s">
        <v>3332</v>
      </c>
      <c r="O218" s="105" t="s">
        <v>153</v>
      </c>
      <c r="P218" s="102"/>
      <c r="Q218" s="102"/>
      <c r="R218" s="102"/>
      <c r="S218" s="109" t="s">
        <v>3668</v>
      </c>
      <c r="T218" s="109" t="s">
        <v>63</v>
      </c>
      <c r="U218" s="110" t="s">
        <v>3669</v>
      </c>
      <c r="V218" s="105" t="s">
        <v>3668</v>
      </c>
      <c r="W218" s="105"/>
    </row>
    <row r="219" spans="1:23" ht="25.5">
      <c r="A219" s="102">
        <v>218</v>
      </c>
      <c r="B219" s="103" t="s">
        <v>159</v>
      </c>
      <c r="C219" s="103" t="s">
        <v>151</v>
      </c>
      <c r="D219" s="105" t="s">
        <v>45</v>
      </c>
      <c r="E219" s="105" t="s">
        <v>430</v>
      </c>
      <c r="F219" s="105" t="s">
        <v>546</v>
      </c>
      <c r="G219" s="105">
        <v>8</v>
      </c>
      <c r="H219" s="105">
        <v>50</v>
      </c>
      <c r="I219" s="106" t="s">
        <v>550</v>
      </c>
      <c r="J219" s="106" t="s">
        <v>551</v>
      </c>
      <c r="K219" s="107" t="s">
        <v>3702</v>
      </c>
      <c r="L219" s="102" t="s">
        <v>63</v>
      </c>
      <c r="M219" s="108">
        <v>40318</v>
      </c>
      <c r="N219" s="102" t="s">
        <v>50</v>
      </c>
      <c r="O219" s="105" t="s">
        <v>153</v>
      </c>
      <c r="P219" s="102"/>
      <c r="Q219" s="102"/>
      <c r="R219" s="102"/>
      <c r="S219" s="109" t="s">
        <v>63</v>
      </c>
      <c r="T219" s="109" t="s">
        <v>3668</v>
      </c>
      <c r="U219" s="110" t="s">
        <v>3669</v>
      </c>
      <c r="V219" s="105" t="s">
        <v>3668</v>
      </c>
      <c r="W219" s="105"/>
    </row>
    <row r="220" spans="1:23" ht="63.75">
      <c r="A220" s="102">
        <v>219</v>
      </c>
      <c r="B220" s="103" t="s">
        <v>114</v>
      </c>
      <c r="C220" s="103" t="s">
        <v>115</v>
      </c>
      <c r="D220" s="105" t="s">
        <v>60</v>
      </c>
      <c r="E220" s="105">
        <v>5</v>
      </c>
      <c r="F220" s="105"/>
      <c r="G220" s="105">
        <v>8</v>
      </c>
      <c r="H220" s="105">
        <v>50</v>
      </c>
      <c r="I220" s="106" t="s">
        <v>516</v>
      </c>
      <c r="J220" s="106" t="s">
        <v>517</v>
      </c>
      <c r="K220" s="107" t="s">
        <v>3702</v>
      </c>
      <c r="L220" s="102" t="s">
        <v>63</v>
      </c>
      <c r="M220" s="108">
        <v>40318</v>
      </c>
      <c r="N220" s="99" t="s">
        <v>3332</v>
      </c>
      <c r="O220" s="105" t="s">
        <v>72</v>
      </c>
      <c r="P220" s="102"/>
      <c r="Q220" s="102"/>
      <c r="R220" s="102"/>
      <c r="S220" s="109" t="s">
        <v>3668</v>
      </c>
      <c r="T220" s="109" t="s">
        <v>63</v>
      </c>
      <c r="U220" s="110" t="s">
        <v>3669</v>
      </c>
      <c r="V220" s="105" t="s">
        <v>3668</v>
      </c>
      <c r="W220" s="105"/>
    </row>
    <row r="221" spans="1:23" ht="127.5">
      <c r="A221" s="102">
        <v>220</v>
      </c>
      <c r="B221" s="103" t="s">
        <v>64</v>
      </c>
      <c r="C221" s="103" t="s">
        <v>65</v>
      </c>
      <c r="D221" s="105" t="s">
        <v>45</v>
      </c>
      <c r="E221" s="105" t="s">
        <v>430</v>
      </c>
      <c r="F221" s="105" t="s">
        <v>492</v>
      </c>
      <c r="G221" s="105">
        <v>8</v>
      </c>
      <c r="H221" s="105" t="s">
        <v>552</v>
      </c>
      <c r="I221" s="106" t="s">
        <v>553</v>
      </c>
      <c r="J221" s="106" t="s">
        <v>554</v>
      </c>
      <c r="K221" s="107" t="s">
        <v>3702</v>
      </c>
      <c r="L221" s="102" t="s">
        <v>63</v>
      </c>
      <c r="M221" s="108">
        <v>40318</v>
      </c>
      <c r="N221" s="102" t="s">
        <v>50</v>
      </c>
      <c r="O221" s="105" t="s">
        <v>51</v>
      </c>
      <c r="P221" s="102"/>
      <c r="Q221" s="102"/>
      <c r="R221" s="102"/>
      <c r="S221" s="109" t="s">
        <v>63</v>
      </c>
      <c r="T221" s="109" t="s">
        <v>3668</v>
      </c>
      <c r="U221" s="110" t="s">
        <v>3669</v>
      </c>
      <c r="V221" s="105" t="s">
        <v>3668</v>
      </c>
      <c r="W221" s="105"/>
    </row>
    <row r="222" spans="1:23" ht="25.5">
      <c r="A222" s="102">
        <v>221</v>
      </c>
      <c r="B222" s="103" t="s">
        <v>64</v>
      </c>
      <c r="C222" s="103" t="s">
        <v>65</v>
      </c>
      <c r="D222" s="105" t="s">
        <v>45</v>
      </c>
      <c r="E222" s="105" t="s">
        <v>430</v>
      </c>
      <c r="F222" s="105" t="s">
        <v>546</v>
      </c>
      <c r="G222" s="105">
        <v>8</v>
      </c>
      <c r="H222" s="105" t="s">
        <v>555</v>
      </c>
      <c r="I222" s="106" t="s">
        <v>528</v>
      </c>
      <c r="J222" s="106" t="s">
        <v>529</v>
      </c>
      <c r="K222" s="107" t="s">
        <v>3702</v>
      </c>
      <c r="L222" s="102" t="s">
        <v>63</v>
      </c>
      <c r="M222" s="108">
        <v>40318</v>
      </c>
      <c r="N222" s="102" t="s">
        <v>50</v>
      </c>
      <c r="O222" s="105" t="s">
        <v>51</v>
      </c>
      <c r="P222" s="102"/>
      <c r="Q222" s="102"/>
      <c r="R222" s="102"/>
      <c r="S222" s="109" t="s">
        <v>63</v>
      </c>
      <c r="T222" s="109" t="s">
        <v>3668</v>
      </c>
      <c r="U222" s="110" t="s">
        <v>3669</v>
      </c>
      <c r="V222" s="105" t="s">
        <v>3668</v>
      </c>
      <c r="W222" s="105"/>
    </row>
    <row r="223" spans="1:23" ht="127.5">
      <c r="A223" s="102">
        <v>222</v>
      </c>
      <c r="B223" s="103" t="s">
        <v>64</v>
      </c>
      <c r="C223" s="103" t="s">
        <v>65</v>
      </c>
      <c r="D223" s="105" t="s">
        <v>45</v>
      </c>
      <c r="E223" s="105" t="s">
        <v>430</v>
      </c>
      <c r="F223" s="105" t="s">
        <v>546</v>
      </c>
      <c r="G223" s="105">
        <v>8</v>
      </c>
      <c r="H223" s="105" t="s">
        <v>556</v>
      </c>
      <c r="I223" s="106" t="s">
        <v>553</v>
      </c>
      <c r="J223" s="106" t="s">
        <v>554</v>
      </c>
      <c r="K223" s="107" t="s">
        <v>3702</v>
      </c>
      <c r="L223" s="102" t="s">
        <v>63</v>
      </c>
      <c r="M223" s="108">
        <v>40318</v>
      </c>
      <c r="N223" s="102" t="s">
        <v>50</v>
      </c>
      <c r="O223" s="105" t="s">
        <v>51</v>
      </c>
      <c r="P223" s="102"/>
      <c r="Q223" s="102"/>
      <c r="R223" s="102"/>
      <c r="S223" s="109" t="s">
        <v>63</v>
      </c>
      <c r="T223" s="109" t="s">
        <v>3668</v>
      </c>
      <c r="U223" s="110" t="s">
        <v>3669</v>
      </c>
      <c r="V223" s="105" t="s">
        <v>3668</v>
      </c>
      <c r="W223" s="105"/>
    </row>
    <row r="224" spans="1:23" ht="38.25">
      <c r="A224" s="102">
        <v>223</v>
      </c>
      <c r="B224" s="103" t="s">
        <v>505</v>
      </c>
      <c r="C224" s="103" t="s">
        <v>506</v>
      </c>
      <c r="D224" s="105" t="s">
        <v>45</v>
      </c>
      <c r="E224" s="105" t="s">
        <v>430</v>
      </c>
      <c r="F224" s="105" t="s">
        <v>557</v>
      </c>
      <c r="G224" s="105">
        <v>9</v>
      </c>
      <c r="H224" s="105">
        <v>13</v>
      </c>
      <c r="I224" s="106" t="s">
        <v>558</v>
      </c>
      <c r="J224" s="106" t="s">
        <v>509</v>
      </c>
      <c r="K224" s="107" t="s">
        <v>3702</v>
      </c>
      <c r="L224" s="102" t="s">
        <v>63</v>
      </c>
      <c r="M224" s="108">
        <v>40318</v>
      </c>
      <c r="N224" s="102" t="s">
        <v>50</v>
      </c>
      <c r="O224" s="105" t="s">
        <v>51</v>
      </c>
      <c r="P224" s="102"/>
      <c r="Q224" s="102"/>
      <c r="R224" s="102"/>
      <c r="S224" s="109" t="s">
        <v>63</v>
      </c>
      <c r="T224" s="109" t="s">
        <v>3668</v>
      </c>
      <c r="U224" s="110" t="s">
        <v>3669</v>
      </c>
      <c r="V224" s="105" t="s">
        <v>3668</v>
      </c>
      <c r="W224" s="105"/>
    </row>
    <row r="225" spans="1:23" ht="63.75">
      <c r="A225" s="102">
        <v>224</v>
      </c>
      <c r="B225" s="103" t="s">
        <v>114</v>
      </c>
      <c r="C225" s="103" t="s">
        <v>115</v>
      </c>
      <c r="D225" s="105" t="s">
        <v>60</v>
      </c>
      <c r="E225" s="105">
        <v>5</v>
      </c>
      <c r="F225" s="105"/>
      <c r="G225" s="105">
        <v>9</v>
      </c>
      <c r="H225" s="105">
        <v>16</v>
      </c>
      <c r="I225" s="106" t="s">
        <v>516</v>
      </c>
      <c r="J225" s="106" t="s">
        <v>517</v>
      </c>
      <c r="K225" s="107" t="s">
        <v>3702</v>
      </c>
      <c r="L225" s="102" t="s">
        <v>63</v>
      </c>
      <c r="M225" s="108">
        <v>40318</v>
      </c>
      <c r="N225" s="99" t="s">
        <v>3332</v>
      </c>
      <c r="O225" s="105" t="s">
        <v>72</v>
      </c>
      <c r="P225" s="102"/>
      <c r="Q225" s="102"/>
      <c r="R225" s="102"/>
      <c r="S225" s="109" t="s">
        <v>3668</v>
      </c>
      <c r="T225" s="109" t="s">
        <v>63</v>
      </c>
      <c r="U225" s="110" t="s">
        <v>3669</v>
      </c>
      <c r="V225" s="105" t="s">
        <v>3668</v>
      </c>
      <c r="W225" s="105"/>
    </row>
    <row r="226" spans="1:23" ht="63.75">
      <c r="A226" s="102">
        <v>225</v>
      </c>
      <c r="B226" s="107" t="s">
        <v>518</v>
      </c>
      <c r="C226" s="107" t="s">
        <v>519</v>
      </c>
      <c r="D226" s="105" t="s">
        <v>60</v>
      </c>
      <c r="E226" s="105" t="s">
        <v>430</v>
      </c>
      <c r="F226" s="105" t="s">
        <v>559</v>
      </c>
      <c r="G226" s="105">
        <v>9</v>
      </c>
      <c r="H226" s="105">
        <v>18</v>
      </c>
      <c r="I226" s="106" t="s">
        <v>560</v>
      </c>
      <c r="J226" s="106" t="s">
        <v>561</v>
      </c>
      <c r="K226" s="107" t="s">
        <v>3702</v>
      </c>
      <c r="L226" s="102" t="s">
        <v>63</v>
      </c>
      <c r="M226" s="108">
        <v>40318</v>
      </c>
      <c r="N226" s="99" t="s">
        <v>3332</v>
      </c>
      <c r="O226" s="105" t="s">
        <v>51</v>
      </c>
      <c r="P226" s="102"/>
      <c r="Q226" s="102"/>
      <c r="R226" s="102"/>
      <c r="S226" s="109" t="s">
        <v>3668</v>
      </c>
      <c r="T226" s="109" t="s">
        <v>63</v>
      </c>
      <c r="U226" s="110" t="s">
        <v>3669</v>
      </c>
      <c r="V226" s="105" t="s">
        <v>3668</v>
      </c>
      <c r="W226" s="105"/>
    </row>
    <row r="227" spans="1:23" ht="89.25">
      <c r="A227" s="102">
        <v>226</v>
      </c>
      <c r="B227" s="103" t="s">
        <v>159</v>
      </c>
      <c r="C227" s="103" t="s">
        <v>151</v>
      </c>
      <c r="D227" s="105" t="s">
        <v>45</v>
      </c>
      <c r="E227" s="105" t="s">
        <v>430</v>
      </c>
      <c r="F227" s="105" t="s">
        <v>559</v>
      </c>
      <c r="G227" s="105">
        <v>9</v>
      </c>
      <c r="H227" s="105">
        <v>18</v>
      </c>
      <c r="I227" s="106" t="s">
        <v>562</v>
      </c>
      <c r="J227" s="106" t="s">
        <v>563</v>
      </c>
      <c r="K227" s="107" t="s">
        <v>3702</v>
      </c>
      <c r="L227" s="102" t="s">
        <v>63</v>
      </c>
      <c r="M227" s="108">
        <v>40318</v>
      </c>
      <c r="N227" s="102" t="s">
        <v>50</v>
      </c>
      <c r="O227" s="105" t="s">
        <v>153</v>
      </c>
      <c r="P227" s="102"/>
      <c r="Q227" s="102"/>
      <c r="R227" s="102"/>
      <c r="S227" s="109" t="s">
        <v>63</v>
      </c>
      <c r="T227" s="109" t="s">
        <v>3668</v>
      </c>
      <c r="U227" s="110" t="s">
        <v>3669</v>
      </c>
      <c r="V227" s="105" t="s">
        <v>3668</v>
      </c>
      <c r="W227" s="105"/>
    </row>
    <row r="228" spans="1:23" ht="25.5">
      <c r="A228" s="102">
        <v>227</v>
      </c>
      <c r="B228" s="103" t="s">
        <v>150</v>
      </c>
      <c r="C228" s="103" t="s">
        <v>151</v>
      </c>
      <c r="D228" s="105" t="s">
        <v>60</v>
      </c>
      <c r="E228" s="105" t="s">
        <v>430</v>
      </c>
      <c r="F228" s="105" t="s">
        <v>559</v>
      </c>
      <c r="G228" s="105">
        <v>9</v>
      </c>
      <c r="H228" s="105">
        <v>30</v>
      </c>
      <c r="I228" s="106" t="s">
        <v>539</v>
      </c>
      <c r="J228" s="106" t="s">
        <v>564</v>
      </c>
      <c r="K228" s="107" t="s">
        <v>3702</v>
      </c>
      <c r="L228" s="102" t="s">
        <v>63</v>
      </c>
      <c r="M228" s="108">
        <v>40318</v>
      </c>
      <c r="N228" s="99" t="s">
        <v>3332</v>
      </c>
      <c r="O228" s="105" t="s">
        <v>153</v>
      </c>
      <c r="P228" s="102"/>
      <c r="Q228" s="102"/>
      <c r="R228" s="102"/>
      <c r="S228" s="109" t="s">
        <v>3668</v>
      </c>
      <c r="T228" s="109" t="s">
        <v>63</v>
      </c>
      <c r="U228" s="110" t="s">
        <v>3669</v>
      </c>
      <c r="V228" s="105" t="s">
        <v>3668</v>
      </c>
      <c r="W228" s="105"/>
    </row>
    <row r="229" spans="1:23" ht="63.75">
      <c r="A229" s="102">
        <v>228</v>
      </c>
      <c r="B229" s="103" t="s">
        <v>114</v>
      </c>
      <c r="C229" s="103" t="s">
        <v>115</v>
      </c>
      <c r="D229" s="105" t="s">
        <v>60</v>
      </c>
      <c r="E229" s="105">
        <v>5</v>
      </c>
      <c r="F229" s="105"/>
      <c r="G229" s="105">
        <v>9</v>
      </c>
      <c r="H229" s="105">
        <v>39</v>
      </c>
      <c r="I229" s="106" t="s">
        <v>516</v>
      </c>
      <c r="J229" s="106" t="s">
        <v>517</v>
      </c>
      <c r="K229" s="107" t="s">
        <v>3702</v>
      </c>
      <c r="L229" s="102" t="s">
        <v>63</v>
      </c>
      <c r="M229" s="108">
        <v>40318</v>
      </c>
      <c r="N229" s="99" t="s">
        <v>3332</v>
      </c>
      <c r="O229" s="105" t="s">
        <v>72</v>
      </c>
      <c r="P229" s="102"/>
      <c r="Q229" s="102"/>
      <c r="R229" s="102"/>
      <c r="S229" s="109" t="s">
        <v>3668</v>
      </c>
      <c r="T229" s="109" t="s">
        <v>63</v>
      </c>
      <c r="U229" s="110" t="s">
        <v>3669</v>
      </c>
      <c r="V229" s="105" t="s">
        <v>3668</v>
      </c>
      <c r="W229" s="105"/>
    </row>
    <row r="230" spans="1:23" ht="25.5">
      <c r="A230" s="102">
        <v>229</v>
      </c>
      <c r="B230" s="103" t="s">
        <v>64</v>
      </c>
      <c r="C230" s="103" t="s">
        <v>65</v>
      </c>
      <c r="D230" s="105" t="s">
        <v>45</v>
      </c>
      <c r="E230" s="105" t="s">
        <v>430</v>
      </c>
      <c r="F230" s="105" t="s">
        <v>546</v>
      </c>
      <c r="G230" s="105">
        <v>9</v>
      </c>
      <c r="H230" s="105" t="s">
        <v>565</v>
      </c>
      <c r="I230" s="106" t="s">
        <v>528</v>
      </c>
      <c r="J230" s="106" t="s">
        <v>529</v>
      </c>
      <c r="K230" s="107" t="s">
        <v>3702</v>
      </c>
      <c r="L230" s="102" t="s">
        <v>63</v>
      </c>
      <c r="M230" s="108">
        <v>40318</v>
      </c>
      <c r="N230" s="102" t="s">
        <v>50</v>
      </c>
      <c r="O230" s="105" t="s">
        <v>51</v>
      </c>
      <c r="P230" s="102"/>
      <c r="Q230" s="102"/>
      <c r="R230" s="102"/>
      <c r="S230" s="109" t="s">
        <v>63</v>
      </c>
      <c r="T230" s="109" t="s">
        <v>3668</v>
      </c>
      <c r="U230" s="110" t="s">
        <v>3669</v>
      </c>
      <c r="V230" s="105" t="s">
        <v>3668</v>
      </c>
      <c r="W230" s="105"/>
    </row>
    <row r="231" spans="1:23" ht="127.5">
      <c r="A231" s="102">
        <v>230</v>
      </c>
      <c r="B231" s="103" t="s">
        <v>64</v>
      </c>
      <c r="C231" s="103" t="s">
        <v>65</v>
      </c>
      <c r="D231" s="105" t="s">
        <v>45</v>
      </c>
      <c r="E231" s="105" t="s">
        <v>430</v>
      </c>
      <c r="F231" s="105" t="s">
        <v>546</v>
      </c>
      <c r="G231" s="105">
        <v>9</v>
      </c>
      <c r="H231" s="105" t="s">
        <v>566</v>
      </c>
      <c r="I231" s="106" t="s">
        <v>553</v>
      </c>
      <c r="J231" s="106" t="s">
        <v>554</v>
      </c>
      <c r="K231" s="107" t="s">
        <v>3702</v>
      </c>
      <c r="L231" s="102" t="s">
        <v>63</v>
      </c>
      <c r="M231" s="108">
        <v>40318</v>
      </c>
      <c r="N231" s="102" t="s">
        <v>50</v>
      </c>
      <c r="O231" s="105" t="s">
        <v>51</v>
      </c>
      <c r="P231" s="102"/>
      <c r="Q231" s="102"/>
      <c r="R231" s="102"/>
      <c r="S231" s="109" t="s">
        <v>63</v>
      </c>
      <c r="T231" s="109" t="s">
        <v>3668</v>
      </c>
      <c r="U231" s="110" t="s">
        <v>3669</v>
      </c>
      <c r="V231" s="105" t="s">
        <v>3668</v>
      </c>
      <c r="W231" s="105"/>
    </row>
    <row r="232" spans="1:23" ht="38.25">
      <c r="A232" s="102">
        <v>231</v>
      </c>
      <c r="B232" s="103" t="s">
        <v>505</v>
      </c>
      <c r="C232" s="103" t="s">
        <v>506</v>
      </c>
      <c r="D232" s="105" t="s">
        <v>45</v>
      </c>
      <c r="E232" s="105" t="s">
        <v>430</v>
      </c>
      <c r="F232" s="105" t="s">
        <v>567</v>
      </c>
      <c r="G232" s="105">
        <v>10</v>
      </c>
      <c r="H232" s="105">
        <v>9</v>
      </c>
      <c r="I232" s="106" t="s">
        <v>568</v>
      </c>
      <c r="J232" s="106" t="s">
        <v>509</v>
      </c>
      <c r="K232" s="107" t="s">
        <v>3702</v>
      </c>
      <c r="L232" s="102" t="s">
        <v>63</v>
      </c>
      <c r="M232" s="108">
        <v>40318</v>
      </c>
      <c r="N232" s="102" t="s">
        <v>50</v>
      </c>
      <c r="O232" s="105" t="s">
        <v>51</v>
      </c>
      <c r="P232" s="102"/>
      <c r="Q232" s="102"/>
      <c r="R232" s="102"/>
      <c r="S232" s="109" t="s">
        <v>63</v>
      </c>
      <c r="T232" s="109" t="s">
        <v>3668</v>
      </c>
      <c r="U232" s="110" t="s">
        <v>3669</v>
      </c>
      <c r="V232" s="105" t="s">
        <v>3668</v>
      </c>
      <c r="W232" s="105"/>
    </row>
    <row r="233" spans="1:23" ht="51">
      <c r="A233" s="102">
        <v>232</v>
      </c>
      <c r="B233" s="103" t="s">
        <v>159</v>
      </c>
      <c r="C233" s="103" t="s">
        <v>151</v>
      </c>
      <c r="D233" s="105" t="s">
        <v>45</v>
      </c>
      <c r="E233" s="105" t="s">
        <v>430</v>
      </c>
      <c r="F233" s="105" t="s">
        <v>569</v>
      </c>
      <c r="G233" s="105">
        <v>10</v>
      </c>
      <c r="H233" s="105">
        <v>13</v>
      </c>
      <c r="I233" s="106" t="s">
        <v>570</v>
      </c>
      <c r="J233" s="106" t="s">
        <v>571</v>
      </c>
      <c r="K233" s="107" t="s">
        <v>3702</v>
      </c>
      <c r="L233" s="102" t="s">
        <v>63</v>
      </c>
      <c r="M233" s="108">
        <v>40318</v>
      </c>
      <c r="N233" s="102" t="s">
        <v>50</v>
      </c>
      <c r="O233" s="105" t="s">
        <v>153</v>
      </c>
      <c r="P233" s="102"/>
      <c r="Q233" s="102"/>
      <c r="R233" s="102"/>
      <c r="S233" s="109" t="s">
        <v>63</v>
      </c>
      <c r="T233" s="109" t="s">
        <v>3668</v>
      </c>
      <c r="U233" s="110" t="s">
        <v>3669</v>
      </c>
      <c r="V233" s="105" t="s">
        <v>3668</v>
      </c>
      <c r="W233" s="105"/>
    </row>
    <row r="234" spans="1:23" ht="63.75">
      <c r="A234" s="102">
        <v>233</v>
      </c>
      <c r="B234" s="103" t="s">
        <v>114</v>
      </c>
      <c r="C234" s="103" t="s">
        <v>115</v>
      </c>
      <c r="D234" s="105" t="s">
        <v>60</v>
      </c>
      <c r="E234" s="105">
        <v>5</v>
      </c>
      <c r="F234" s="105"/>
      <c r="G234" s="105">
        <v>10</v>
      </c>
      <c r="H234" s="105">
        <v>13</v>
      </c>
      <c r="I234" s="106" t="s">
        <v>516</v>
      </c>
      <c r="J234" s="106" t="s">
        <v>517</v>
      </c>
      <c r="K234" s="107" t="s">
        <v>3702</v>
      </c>
      <c r="L234" s="102" t="s">
        <v>63</v>
      </c>
      <c r="M234" s="108">
        <v>40318</v>
      </c>
      <c r="N234" s="99" t="s">
        <v>3332</v>
      </c>
      <c r="O234" s="105" t="s">
        <v>72</v>
      </c>
      <c r="P234" s="102"/>
      <c r="Q234" s="102"/>
      <c r="R234" s="102"/>
      <c r="S234" s="109" t="s">
        <v>3668</v>
      </c>
      <c r="T234" s="109" t="s">
        <v>63</v>
      </c>
      <c r="U234" s="110" t="s">
        <v>3669</v>
      </c>
      <c r="V234" s="105" t="s">
        <v>3668</v>
      </c>
      <c r="W234" s="105"/>
    </row>
    <row r="235" spans="1:23" ht="63.75">
      <c r="A235" s="102">
        <v>234</v>
      </c>
      <c r="B235" s="107" t="s">
        <v>518</v>
      </c>
      <c r="C235" s="107" t="s">
        <v>519</v>
      </c>
      <c r="D235" s="105" t="s">
        <v>60</v>
      </c>
      <c r="E235" s="105" t="s">
        <v>430</v>
      </c>
      <c r="F235" s="105" t="s">
        <v>569</v>
      </c>
      <c r="G235" s="105">
        <v>10</v>
      </c>
      <c r="H235" s="105">
        <v>14</v>
      </c>
      <c r="I235" s="106" t="s">
        <v>572</v>
      </c>
      <c r="J235" s="106" t="s">
        <v>573</v>
      </c>
      <c r="K235" s="107" t="s">
        <v>3702</v>
      </c>
      <c r="L235" s="102" t="s">
        <v>63</v>
      </c>
      <c r="M235" s="108">
        <v>40318</v>
      </c>
      <c r="N235" s="99" t="s">
        <v>3332</v>
      </c>
      <c r="O235" s="105" t="s">
        <v>51</v>
      </c>
      <c r="P235" s="102"/>
      <c r="Q235" s="102"/>
      <c r="R235" s="102"/>
      <c r="S235" s="109" t="s">
        <v>3668</v>
      </c>
      <c r="T235" s="109" t="s">
        <v>63</v>
      </c>
      <c r="U235" s="110" t="s">
        <v>3669</v>
      </c>
      <c r="V235" s="105" t="s">
        <v>3668</v>
      </c>
      <c r="W235" s="105"/>
    </row>
    <row r="236" spans="1:23" ht="25.5">
      <c r="A236" s="102">
        <v>235</v>
      </c>
      <c r="B236" s="103" t="s">
        <v>150</v>
      </c>
      <c r="C236" s="103" t="s">
        <v>151</v>
      </c>
      <c r="D236" s="105" t="s">
        <v>60</v>
      </c>
      <c r="E236" s="105" t="s">
        <v>430</v>
      </c>
      <c r="F236" s="105" t="s">
        <v>569</v>
      </c>
      <c r="G236" s="105">
        <v>10</v>
      </c>
      <c r="H236" s="105">
        <v>24</v>
      </c>
      <c r="I236" s="106" t="s">
        <v>539</v>
      </c>
      <c r="J236" s="106" t="s">
        <v>574</v>
      </c>
      <c r="K236" s="107" t="s">
        <v>3702</v>
      </c>
      <c r="L236" s="102" t="s">
        <v>63</v>
      </c>
      <c r="M236" s="108">
        <v>40318</v>
      </c>
      <c r="N236" s="99" t="s">
        <v>3332</v>
      </c>
      <c r="O236" s="105" t="s">
        <v>153</v>
      </c>
      <c r="P236" s="102"/>
      <c r="Q236" s="102"/>
      <c r="R236" s="102"/>
      <c r="S236" s="109" t="s">
        <v>3668</v>
      </c>
      <c r="T236" s="109" t="s">
        <v>63</v>
      </c>
      <c r="U236" s="110" t="s">
        <v>3669</v>
      </c>
      <c r="V236" s="105" t="s">
        <v>3668</v>
      </c>
      <c r="W236" s="105"/>
    </row>
    <row r="237" spans="1:23" ht="25.5">
      <c r="A237" s="102">
        <v>236</v>
      </c>
      <c r="B237" s="103" t="s">
        <v>496</v>
      </c>
      <c r="C237" s="103" t="s">
        <v>131</v>
      </c>
      <c r="D237" s="105" t="s">
        <v>60</v>
      </c>
      <c r="E237" s="105" t="s">
        <v>430</v>
      </c>
      <c r="F237" s="105" t="s">
        <v>569</v>
      </c>
      <c r="G237" s="105">
        <v>10</v>
      </c>
      <c r="H237" s="105">
        <v>28</v>
      </c>
      <c r="I237" s="106" t="s">
        <v>575</v>
      </c>
      <c r="J237" s="106" t="s">
        <v>576</v>
      </c>
      <c r="K237" s="107" t="s">
        <v>3702</v>
      </c>
      <c r="L237" s="102" t="s">
        <v>63</v>
      </c>
      <c r="M237" s="108">
        <v>40318</v>
      </c>
      <c r="N237" s="99" t="s">
        <v>3332</v>
      </c>
      <c r="O237" s="105" t="s">
        <v>51</v>
      </c>
      <c r="P237" s="102"/>
      <c r="Q237" s="102"/>
      <c r="R237" s="102"/>
      <c r="S237" s="109" t="s">
        <v>3668</v>
      </c>
      <c r="T237" s="109" t="s">
        <v>63</v>
      </c>
      <c r="U237" s="110" t="s">
        <v>3669</v>
      </c>
      <c r="V237" s="105" t="s">
        <v>3668</v>
      </c>
      <c r="W237" s="105"/>
    </row>
    <row r="238" spans="1:23" ht="25.5">
      <c r="A238" s="102">
        <v>237</v>
      </c>
      <c r="B238" s="103" t="s">
        <v>125</v>
      </c>
      <c r="C238" s="103" t="s">
        <v>126</v>
      </c>
      <c r="D238" s="105" t="s">
        <v>45</v>
      </c>
      <c r="E238" s="105" t="s">
        <v>430</v>
      </c>
      <c r="F238" s="105" t="s">
        <v>569</v>
      </c>
      <c r="G238" s="105">
        <v>10</v>
      </c>
      <c r="H238" s="105">
        <v>28</v>
      </c>
      <c r="I238" s="106" t="s">
        <v>575</v>
      </c>
      <c r="J238" s="106" t="s">
        <v>576</v>
      </c>
      <c r="K238" s="107" t="s">
        <v>3702</v>
      </c>
      <c r="L238" s="102" t="s">
        <v>63</v>
      </c>
      <c r="M238" s="108">
        <v>40318</v>
      </c>
      <c r="N238" s="102" t="s">
        <v>50</v>
      </c>
      <c r="O238" s="105" t="s">
        <v>72</v>
      </c>
      <c r="P238" s="102"/>
      <c r="Q238" s="102"/>
      <c r="R238" s="102"/>
      <c r="S238" s="109" t="s">
        <v>63</v>
      </c>
      <c r="T238" s="109" t="s">
        <v>3668</v>
      </c>
      <c r="U238" s="110" t="s">
        <v>3669</v>
      </c>
      <c r="V238" s="105" t="s">
        <v>3668</v>
      </c>
      <c r="W238" s="105"/>
    </row>
    <row r="239" spans="1:23" ht="25.5">
      <c r="A239" s="102">
        <v>238</v>
      </c>
      <c r="B239" s="103" t="s">
        <v>130</v>
      </c>
      <c r="C239" s="103" t="s">
        <v>131</v>
      </c>
      <c r="D239" s="105" t="s">
        <v>45</v>
      </c>
      <c r="E239" s="105" t="s">
        <v>430</v>
      </c>
      <c r="F239" s="105" t="s">
        <v>569</v>
      </c>
      <c r="G239" s="105">
        <v>10</v>
      </c>
      <c r="H239" s="105">
        <v>28</v>
      </c>
      <c r="I239" s="106" t="s">
        <v>575</v>
      </c>
      <c r="J239" s="106" t="s">
        <v>576</v>
      </c>
      <c r="K239" s="107" t="s">
        <v>3702</v>
      </c>
      <c r="L239" s="102" t="s">
        <v>63</v>
      </c>
      <c r="M239" s="108">
        <v>40318</v>
      </c>
      <c r="N239" s="102" t="s">
        <v>50</v>
      </c>
      <c r="O239" s="105" t="s">
        <v>51</v>
      </c>
      <c r="P239" s="102"/>
      <c r="Q239" s="102"/>
      <c r="R239" s="102"/>
      <c r="S239" s="109" t="s">
        <v>63</v>
      </c>
      <c r="T239" s="109" t="s">
        <v>3668</v>
      </c>
      <c r="U239" s="110" t="s">
        <v>3669</v>
      </c>
      <c r="V239" s="105" t="s">
        <v>3668</v>
      </c>
      <c r="W239" s="105"/>
    </row>
    <row r="240" spans="1:23" ht="25.5">
      <c r="A240" s="102">
        <v>239</v>
      </c>
      <c r="B240" s="103" t="s">
        <v>132</v>
      </c>
      <c r="C240" s="103" t="s">
        <v>131</v>
      </c>
      <c r="D240" s="105" t="s">
        <v>60</v>
      </c>
      <c r="E240" s="105" t="s">
        <v>430</v>
      </c>
      <c r="F240" s="105" t="s">
        <v>569</v>
      </c>
      <c r="G240" s="105">
        <v>10</v>
      </c>
      <c r="H240" s="105">
        <v>28</v>
      </c>
      <c r="I240" s="106" t="s">
        <v>575</v>
      </c>
      <c r="J240" s="106" t="s">
        <v>576</v>
      </c>
      <c r="K240" s="107" t="s">
        <v>3702</v>
      </c>
      <c r="L240" s="102" t="s">
        <v>63</v>
      </c>
      <c r="M240" s="108">
        <v>40318</v>
      </c>
      <c r="N240" s="99" t="s">
        <v>3332</v>
      </c>
      <c r="O240" s="105" t="s">
        <v>51</v>
      </c>
      <c r="P240" s="102"/>
      <c r="Q240" s="102"/>
      <c r="R240" s="102"/>
      <c r="S240" s="109" t="s">
        <v>3668</v>
      </c>
      <c r="T240" s="109" t="s">
        <v>63</v>
      </c>
      <c r="U240" s="110" t="s">
        <v>3669</v>
      </c>
      <c r="V240" s="105" t="s">
        <v>3668</v>
      </c>
      <c r="W240" s="105"/>
    </row>
    <row r="241" spans="1:23" ht="25.5">
      <c r="A241" s="102">
        <v>240</v>
      </c>
      <c r="B241" s="103" t="s">
        <v>133</v>
      </c>
      <c r="C241" s="103" t="s">
        <v>131</v>
      </c>
      <c r="D241" s="105" t="s">
        <v>45</v>
      </c>
      <c r="E241" s="105" t="s">
        <v>430</v>
      </c>
      <c r="F241" s="105" t="s">
        <v>569</v>
      </c>
      <c r="G241" s="105">
        <v>10</v>
      </c>
      <c r="H241" s="105">
        <v>28</v>
      </c>
      <c r="I241" s="106" t="s">
        <v>575</v>
      </c>
      <c r="J241" s="106" t="s">
        <v>576</v>
      </c>
      <c r="K241" s="107" t="s">
        <v>3702</v>
      </c>
      <c r="L241" s="102" t="s">
        <v>63</v>
      </c>
      <c r="M241" s="108">
        <v>40318</v>
      </c>
      <c r="N241" s="102" t="s">
        <v>50</v>
      </c>
      <c r="O241" s="105" t="s">
        <v>51</v>
      </c>
      <c r="P241" s="102"/>
      <c r="Q241" s="102"/>
      <c r="R241" s="102"/>
      <c r="S241" s="109" t="s">
        <v>63</v>
      </c>
      <c r="T241" s="109" t="s">
        <v>3668</v>
      </c>
      <c r="U241" s="110" t="s">
        <v>3669</v>
      </c>
      <c r="V241" s="105" t="s">
        <v>3668</v>
      </c>
      <c r="W241" s="105"/>
    </row>
    <row r="242" spans="1:23" ht="51">
      <c r="A242" s="102">
        <v>241</v>
      </c>
      <c r="B242" s="103" t="s">
        <v>82</v>
      </c>
      <c r="C242" s="103" t="s">
        <v>83</v>
      </c>
      <c r="D242" s="105" t="s">
        <v>60</v>
      </c>
      <c r="E242" s="105">
        <v>5</v>
      </c>
      <c r="F242" s="105" t="s">
        <v>577</v>
      </c>
      <c r="G242" s="105">
        <v>10</v>
      </c>
      <c r="H242" s="105">
        <v>30</v>
      </c>
      <c r="I242" s="106" t="s">
        <v>578</v>
      </c>
      <c r="J242" s="106" t="s">
        <v>579</v>
      </c>
      <c r="K242" s="107" t="s">
        <v>3702</v>
      </c>
      <c r="L242" s="102" t="s">
        <v>63</v>
      </c>
      <c r="M242" s="108">
        <v>40318</v>
      </c>
      <c r="N242" s="99" t="s">
        <v>3332</v>
      </c>
      <c r="O242" s="105" t="s">
        <v>51</v>
      </c>
      <c r="P242" s="102"/>
      <c r="Q242" s="102"/>
      <c r="R242" s="102"/>
      <c r="S242" s="109" t="s">
        <v>3668</v>
      </c>
      <c r="T242" s="109" t="s">
        <v>63</v>
      </c>
      <c r="U242" s="110" t="s">
        <v>3669</v>
      </c>
      <c r="V242" s="105" t="s">
        <v>3668</v>
      </c>
      <c r="W242" s="105"/>
    </row>
    <row r="243" spans="1:23" ht="63.75">
      <c r="A243" s="102">
        <v>242</v>
      </c>
      <c r="B243" s="103" t="s">
        <v>114</v>
      </c>
      <c r="C243" s="103" t="s">
        <v>115</v>
      </c>
      <c r="D243" s="105" t="s">
        <v>60</v>
      </c>
      <c r="E243" s="105">
        <v>5</v>
      </c>
      <c r="F243" s="105"/>
      <c r="G243" s="105">
        <v>10</v>
      </c>
      <c r="H243" s="105">
        <v>33</v>
      </c>
      <c r="I243" s="106" t="s">
        <v>516</v>
      </c>
      <c r="J243" s="106" t="s">
        <v>517</v>
      </c>
      <c r="K243" s="107" t="s">
        <v>3702</v>
      </c>
      <c r="L243" s="102" t="s">
        <v>63</v>
      </c>
      <c r="M243" s="108">
        <v>40318</v>
      </c>
      <c r="N243" s="99" t="s">
        <v>3332</v>
      </c>
      <c r="O243" s="105" t="s">
        <v>72</v>
      </c>
      <c r="P243" s="102"/>
      <c r="Q243" s="102"/>
      <c r="R243" s="102"/>
      <c r="S243" s="109" t="s">
        <v>3668</v>
      </c>
      <c r="T243" s="109" t="s">
        <v>63</v>
      </c>
      <c r="U243" s="110" t="s">
        <v>3669</v>
      </c>
      <c r="V243" s="105" t="s">
        <v>3668</v>
      </c>
      <c r="W243" s="105"/>
    </row>
    <row r="244" spans="1:23" ht="51">
      <c r="A244" s="102">
        <v>243</v>
      </c>
      <c r="B244" s="107" t="s">
        <v>146</v>
      </c>
      <c r="C244" s="107" t="s">
        <v>147</v>
      </c>
      <c r="D244" s="105" t="s">
        <v>60</v>
      </c>
      <c r="E244" s="105" t="s">
        <v>430</v>
      </c>
      <c r="F244" s="105" t="s">
        <v>580</v>
      </c>
      <c r="G244" s="105">
        <v>10</v>
      </c>
      <c r="H244" s="105">
        <v>37</v>
      </c>
      <c r="I244" s="102" t="s">
        <v>581</v>
      </c>
      <c r="J244" s="102" t="s">
        <v>582</v>
      </c>
      <c r="K244" s="98" t="s">
        <v>48</v>
      </c>
      <c r="L244" s="102" t="s">
        <v>49</v>
      </c>
      <c r="M244" s="108">
        <v>40316</v>
      </c>
      <c r="N244" s="99" t="s">
        <v>3332</v>
      </c>
      <c r="O244" s="105" t="s">
        <v>51</v>
      </c>
      <c r="P244" s="102"/>
      <c r="Q244" s="102"/>
      <c r="R244" s="102"/>
      <c r="S244" s="109" t="s">
        <v>3668</v>
      </c>
      <c r="T244" s="109" t="s">
        <v>49</v>
      </c>
      <c r="U244" s="110" t="s">
        <v>3669</v>
      </c>
      <c r="V244" s="105" t="s">
        <v>3668</v>
      </c>
      <c r="W244" s="105"/>
    </row>
    <row r="245" spans="1:23" ht="12.75">
      <c r="A245" s="102">
        <v>244</v>
      </c>
      <c r="B245" s="78" t="s">
        <v>459</v>
      </c>
      <c r="C245" s="78" t="s">
        <v>460</v>
      </c>
      <c r="D245" s="105" t="s">
        <v>60</v>
      </c>
      <c r="E245" s="105" t="s">
        <v>430</v>
      </c>
      <c r="F245" s="79" t="s">
        <v>583</v>
      </c>
      <c r="G245" s="79">
        <v>10</v>
      </c>
      <c r="H245" s="79">
        <v>42</v>
      </c>
      <c r="I245" s="80" t="s">
        <v>461</v>
      </c>
      <c r="J245" s="80" t="s">
        <v>462</v>
      </c>
      <c r="K245" s="98" t="s">
        <v>48</v>
      </c>
      <c r="L245" s="99" t="s">
        <v>49</v>
      </c>
      <c r="M245" s="108">
        <v>40374</v>
      </c>
      <c r="N245" s="99" t="s">
        <v>3332</v>
      </c>
      <c r="O245" s="79" t="s">
        <v>51</v>
      </c>
      <c r="P245" s="102" t="s">
        <v>584</v>
      </c>
      <c r="Q245" s="102"/>
      <c r="R245" s="102"/>
      <c r="S245" s="109" t="s">
        <v>3668</v>
      </c>
      <c r="T245" s="109" t="s">
        <v>49</v>
      </c>
      <c r="U245" s="110" t="s">
        <v>3669</v>
      </c>
      <c r="V245" s="105" t="s">
        <v>3668</v>
      </c>
      <c r="W245" s="105"/>
    </row>
    <row r="246" spans="1:23" ht="114.75">
      <c r="A246" s="102">
        <v>245</v>
      </c>
      <c r="B246" s="103" t="s">
        <v>43</v>
      </c>
      <c r="C246" s="103" t="s">
        <v>44</v>
      </c>
      <c r="D246" s="105" t="s">
        <v>60</v>
      </c>
      <c r="E246" s="105" t="s">
        <v>430</v>
      </c>
      <c r="F246" s="105" t="s">
        <v>583</v>
      </c>
      <c r="G246" s="105">
        <v>10</v>
      </c>
      <c r="H246" s="105">
        <v>43</v>
      </c>
      <c r="I246" s="106" t="s">
        <v>585</v>
      </c>
      <c r="J246" s="106" t="s">
        <v>586</v>
      </c>
      <c r="K246" s="98" t="s">
        <v>3445</v>
      </c>
      <c r="L246" s="99" t="s">
        <v>63</v>
      </c>
      <c r="M246" s="108">
        <v>40374</v>
      </c>
      <c r="N246" s="99" t="s">
        <v>3332</v>
      </c>
      <c r="O246" s="105" t="s">
        <v>51</v>
      </c>
      <c r="P246" s="102" t="s">
        <v>584</v>
      </c>
      <c r="Q246" s="102"/>
      <c r="R246" s="102"/>
      <c r="S246" s="109" t="s">
        <v>3668</v>
      </c>
      <c r="T246" s="109" t="s">
        <v>63</v>
      </c>
      <c r="U246" s="110" t="s">
        <v>3669</v>
      </c>
      <c r="V246" s="105" t="s">
        <v>3668</v>
      </c>
      <c r="W246" s="105"/>
    </row>
    <row r="247" spans="1:23" ht="25.5">
      <c r="A247" s="102">
        <v>246</v>
      </c>
      <c r="B247" s="103" t="s">
        <v>64</v>
      </c>
      <c r="C247" s="103" t="s">
        <v>65</v>
      </c>
      <c r="D247" s="105" t="s">
        <v>60</v>
      </c>
      <c r="E247" s="105" t="s">
        <v>430</v>
      </c>
      <c r="F247" s="105" t="s">
        <v>583</v>
      </c>
      <c r="G247" s="105">
        <v>10</v>
      </c>
      <c r="H247" s="105">
        <v>45</v>
      </c>
      <c r="I247" s="106" t="s">
        <v>587</v>
      </c>
      <c r="J247" s="106" t="s">
        <v>588</v>
      </c>
      <c r="K247" s="98" t="s">
        <v>3444</v>
      </c>
      <c r="L247" s="99" t="s">
        <v>63</v>
      </c>
      <c r="M247" s="108">
        <v>40374</v>
      </c>
      <c r="N247" s="99" t="s">
        <v>3332</v>
      </c>
      <c r="O247" s="105" t="s">
        <v>51</v>
      </c>
      <c r="P247" s="102" t="s">
        <v>584</v>
      </c>
      <c r="Q247" s="102"/>
      <c r="R247" s="102"/>
      <c r="S247" s="109" t="s">
        <v>3668</v>
      </c>
      <c r="T247" s="109" t="s">
        <v>63</v>
      </c>
      <c r="U247" s="110" t="s">
        <v>3669</v>
      </c>
      <c r="V247" s="105" t="s">
        <v>3668</v>
      </c>
      <c r="W247" s="105"/>
    </row>
    <row r="248" spans="1:23" ht="38.25">
      <c r="A248" s="102">
        <v>247</v>
      </c>
      <c r="B248" s="107" t="s">
        <v>224</v>
      </c>
      <c r="C248" s="107" t="s">
        <v>225</v>
      </c>
      <c r="D248" s="105" t="s">
        <v>45</v>
      </c>
      <c r="E248" s="105" t="s">
        <v>430</v>
      </c>
      <c r="F248" s="102" t="s">
        <v>583</v>
      </c>
      <c r="G248" s="102">
        <v>10</v>
      </c>
      <c r="H248" s="102">
        <v>48</v>
      </c>
      <c r="I248" s="106" t="s">
        <v>589</v>
      </c>
      <c r="J248" s="106" t="s">
        <v>590</v>
      </c>
      <c r="K248" s="98" t="s">
        <v>3443</v>
      </c>
      <c r="L248" s="102" t="s">
        <v>63</v>
      </c>
      <c r="M248" s="108">
        <v>40318</v>
      </c>
      <c r="N248" s="102" t="s">
        <v>50</v>
      </c>
      <c r="O248" s="102" t="s">
        <v>72</v>
      </c>
      <c r="P248" s="102"/>
      <c r="Q248" s="102"/>
      <c r="R248" s="102"/>
      <c r="S248" s="109" t="s">
        <v>63</v>
      </c>
      <c r="T248" s="109" t="s">
        <v>3668</v>
      </c>
      <c r="U248" s="110" t="s">
        <v>3669</v>
      </c>
      <c r="V248" s="105" t="s">
        <v>3668</v>
      </c>
      <c r="W248" s="105"/>
    </row>
    <row r="249" spans="1:23" ht="89.25">
      <c r="A249" s="102">
        <v>248</v>
      </c>
      <c r="B249" s="103" t="s">
        <v>114</v>
      </c>
      <c r="C249" s="103" t="s">
        <v>115</v>
      </c>
      <c r="D249" s="105" t="s">
        <v>60</v>
      </c>
      <c r="E249" s="105">
        <v>5</v>
      </c>
      <c r="F249" s="105"/>
      <c r="G249" s="105">
        <v>10</v>
      </c>
      <c r="H249" s="105">
        <v>48</v>
      </c>
      <c r="I249" s="101" t="s">
        <v>591</v>
      </c>
      <c r="J249" s="106" t="s">
        <v>3587</v>
      </c>
      <c r="K249" s="98" t="s">
        <v>3588</v>
      </c>
      <c r="L249" s="102" t="s">
        <v>49</v>
      </c>
      <c r="M249" s="108">
        <v>40318</v>
      </c>
      <c r="N249" s="102" t="s">
        <v>592</v>
      </c>
      <c r="O249" s="105" t="s">
        <v>72</v>
      </c>
      <c r="P249" s="102"/>
      <c r="Q249" s="102"/>
      <c r="R249" s="102"/>
      <c r="S249" s="109" t="s">
        <v>3668</v>
      </c>
      <c r="T249" s="109" t="s">
        <v>49</v>
      </c>
      <c r="U249" s="110" t="s">
        <v>3669</v>
      </c>
      <c r="V249" s="105" t="s">
        <v>3668</v>
      </c>
      <c r="W249" s="105"/>
    </row>
    <row r="250" spans="1:23" ht="25.5">
      <c r="A250" s="102">
        <v>249</v>
      </c>
      <c r="B250" s="103" t="s">
        <v>82</v>
      </c>
      <c r="C250" s="103" t="s">
        <v>83</v>
      </c>
      <c r="D250" s="105" t="s">
        <v>45</v>
      </c>
      <c r="E250" s="105" t="s">
        <v>430</v>
      </c>
      <c r="F250" s="105" t="s">
        <v>583</v>
      </c>
      <c r="G250" s="105">
        <v>10</v>
      </c>
      <c r="H250" s="105">
        <v>49</v>
      </c>
      <c r="I250" s="106" t="s">
        <v>593</v>
      </c>
      <c r="J250" s="106" t="s">
        <v>594</v>
      </c>
      <c r="K250" s="98" t="s">
        <v>3443</v>
      </c>
      <c r="L250" s="102" t="s">
        <v>63</v>
      </c>
      <c r="M250" s="108">
        <v>40318</v>
      </c>
      <c r="N250" s="102" t="s">
        <v>50</v>
      </c>
      <c r="O250" s="105" t="s">
        <v>51</v>
      </c>
      <c r="P250" s="102"/>
      <c r="Q250" s="102"/>
      <c r="R250" s="102"/>
      <c r="S250" s="109" t="s">
        <v>63</v>
      </c>
      <c r="T250" s="109" t="s">
        <v>3668</v>
      </c>
      <c r="U250" s="110" t="s">
        <v>3669</v>
      </c>
      <c r="V250" s="105" t="s">
        <v>3668</v>
      </c>
      <c r="W250" s="105"/>
    </row>
    <row r="251" spans="1:23" ht="38.25">
      <c r="A251" s="102">
        <v>250</v>
      </c>
      <c r="B251" s="103" t="s">
        <v>8</v>
      </c>
      <c r="C251" s="103" t="s">
        <v>10</v>
      </c>
      <c r="D251" s="105" t="s">
        <v>60</v>
      </c>
      <c r="E251" s="105" t="s">
        <v>430</v>
      </c>
      <c r="F251" s="105" t="s">
        <v>583</v>
      </c>
      <c r="G251" s="105">
        <v>10</v>
      </c>
      <c r="H251" s="105">
        <v>51</v>
      </c>
      <c r="I251" s="106" t="s">
        <v>595</v>
      </c>
      <c r="J251" s="106" t="s">
        <v>596</v>
      </c>
      <c r="K251" s="98" t="s">
        <v>3427</v>
      </c>
      <c r="L251" s="99" t="s">
        <v>63</v>
      </c>
      <c r="M251" s="108">
        <v>40374</v>
      </c>
      <c r="N251" s="99" t="s">
        <v>3332</v>
      </c>
      <c r="O251" s="105" t="s">
        <v>51</v>
      </c>
      <c r="P251" s="102"/>
      <c r="Q251" s="102"/>
      <c r="R251" s="102"/>
      <c r="S251" s="109" t="s">
        <v>3668</v>
      </c>
      <c r="T251" s="109" t="s">
        <v>63</v>
      </c>
      <c r="U251" s="110" t="s">
        <v>3669</v>
      </c>
      <c r="V251" s="105" t="s">
        <v>3668</v>
      </c>
      <c r="W251" s="105"/>
    </row>
    <row r="252" spans="1:23" ht="25.5">
      <c r="A252" s="102">
        <v>251</v>
      </c>
      <c r="B252" s="103" t="s">
        <v>64</v>
      </c>
      <c r="C252" s="103" t="s">
        <v>65</v>
      </c>
      <c r="D252" s="105" t="s">
        <v>45</v>
      </c>
      <c r="E252" s="105" t="s">
        <v>430</v>
      </c>
      <c r="F252" s="105" t="s">
        <v>546</v>
      </c>
      <c r="G252" s="105">
        <v>10</v>
      </c>
      <c r="H252" s="105" t="s">
        <v>597</v>
      </c>
      <c r="I252" s="106" t="s">
        <v>528</v>
      </c>
      <c r="J252" s="106" t="s">
        <v>529</v>
      </c>
      <c r="K252" s="107" t="s">
        <v>3702</v>
      </c>
      <c r="L252" s="102" t="s">
        <v>63</v>
      </c>
      <c r="M252" s="108">
        <v>40318</v>
      </c>
      <c r="N252" s="102" t="s">
        <v>50</v>
      </c>
      <c r="O252" s="105" t="s">
        <v>51</v>
      </c>
      <c r="P252" s="102"/>
      <c r="Q252" s="102"/>
      <c r="R252" s="102"/>
      <c r="S252" s="109" t="s">
        <v>63</v>
      </c>
      <c r="T252" s="109" t="s">
        <v>3668</v>
      </c>
      <c r="U252" s="110" t="s">
        <v>3669</v>
      </c>
      <c r="V252" s="105" t="s">
        <v>3668</v>
      </c>
      <c r="W252" s="105"/>
    </row>
    <row r="253" spans="1:23" ht="127.5">
      <c r="A253" s="102">
        <v>252</v>
      </c>
      <c r="B253" s="103" t="s">
        <v>64</v>
      </c>
      <c r="C253" s="103" t="s">
        <v>65</v>
      </c>
      <c r="D253" s="105" t="s">
        <v>45</v>
      </c>
      <c r="E253" s="105" t="s">
        <v>430</v>
      </c>
      <c r="F253" s="105" t="s">
        <v>546</v>
      </c>
      <c r="G253" s="105">
        <v>10</v>
      </c>
      <c r="H253" s="105" t="s">
        <v>598</v>
      </c>
      <c r="I253" s="106" t="s">
        <v>553</v>
      </c>
      <c r="J253" s="106" t="s">
        <v>554</v>
      </c>
      <c r="K253" s="107" t="s">
        <v>3702</v>
      </c>
      <c r="L253" s="102" t="s">
        <v>63</v>
      </c>
      <c r="M253" s="108">
        <v>40318</v>
      </c>
      <c r="N253" s="102" t="s">
        <v>50</v>
      </c>
      <c r="O253" s="105" t="s">
        <v>51</v>
      </c>
      <c r="P253" s="102"/>
      <c r="Q253" s="102"/>
      <c r="R253" s="102"/>
      <c r="S253" s="109" t="s">
        <v>63</v>
      </c>
      <c r="T253" s="109" t="s">
        <v>3668</v>
      </c>
      <c r="U253" s="110" t="s">
        <v>3669</v>
      </c>
      <c r="V253" s="105" t="s">
        <v>3668</v>
      </c>
      <c r="W253" s="105"/>
    </row>
    <row r="254" spans="1:23" ht="38.25">
      <c r="A254" s="102">
        <v>253</v>
      </c>
      <c r="B254" s="107" t="s">
        <v>599</v>
      </c>
      <c r="C254" s="107" t="s">
        <v>600</v>
      </c>
      <c r="D254" s="105" t="s">
        <v>160</v>
      </c>
      <c r="E254" s="105" t="s">
        <v>430</v>
      </c>
      <c r="F254" s="102" t="s">
        <v>208</v>
      </c>
      <c r="G254" s="102">
        <v>13</v>
      </c>
      <c r="H254" s="102">
        <v>46</v>
      </c>
      <c r="I254" s="106" t="s">
        <v>601</v>
      </c>
      <c r="J254" s="106" t="s">
        <v>602</v>
      </c>
      <c r="K254" s="107" t="s">
        <v>3609</v>
      </c>
      <c r="L254" s="99" t="s">
        <v>49</v>
      </c>
      <c r="M254" s="108">
        <v>40316</v>
      </c>
      <c r="N254" s="99" t="s">
        <v>3332</v>
      </c>
      <c r="O254" s="102" t="s">
        <v>51</v>
      </c>
      <c r="P254" s="102"/>
      <c r="Q254" s="102"/>
      <c r="R254" s="102"/>
      <c r="S254" s="109" t="s">
        <v>3668</v>
      </c>
      <c r="T254" s="109" t="s">
        <v>49</v>
      </c>
      <c r="U254" s="110" t="s">
        <v>3669</v>
      </c>
      <c r="V254" s="105" t="s">
        <v>3668</v>
      </c>
      <c r="W254" s="105"/>
    </row>
    <row r="255" spans="1:23" ht="51">
      <c r="A255" s="21">
        <v>254</v>
      </c>
      <c r="B255" s="14" t="s">
        <v>603</v>
      </c>
      <c r="C255" s="14" t="s">
        <v>604</v>
      </c>
      <c r="D255" s="16" t="s">
        <v>60</v>
      </c>
      <c r="E255" s="16" t="s">
        <v>430</v>
      </c>
      <c r="F255" s="16" t="s">
        <v>259</v>
      </c>
      <c r="G255" s="16">
        <v>14</v>
      </c>
      <c r="H255" s="16">
        <v>15</v>
      </c>
      <c r="I255" s="18" t="s">
        <v>605</v>
      </c>
      <c r="J255" s="18" t="s">
        <v>606</v>
      </c>
      <c r="K255" s="53" t="s">
        <v>3662</v>
      </c>
      <c r="L255" s="54" t="s">
        <v>63</v>
      </c>
      <c r="M255" s="22">
        <v>40435</v>
      </c>
      <c r="N255" s="21" t="s">
        <v>264</v>
      </c>
      <c r="O255" s="16" t="s">
        <v>51</v>
      </c>
      <c r="P255" s="21" t="s">
        <v>265</v>
      </c>
      <c r="Q255" s="21"/>
      <c r="R255" s="21"/>
      <c r="S255" s="25" t="s">
        <v>3668</v>
      </c>
      <c r="T255" s="25" t="s">
        <v>63</v>
      </c>
      <c r="U255" s="55" t="s">
        <v>3669</v>
      </c>
      <c r="V255" s="16" t="s">
        <v>3668</v>
      </c>
      <c r="W255" s="16"/>
    </row>
    <row r="256" spans="1:23" ht="51">
      <c r="A256" s="21">
        <v>255</v>
      </c>
      <c r="B256" s="14" t="s">
        <v>603</v>
      </c>
      <c r="C256" s="14" t="s">
        <v>604</v>
      </c>
      <c r="D256" s="16" t="s">
        <v>60</v>
      </c>
      <c r="E256" s="16" t="s">
        <v>430</v>
      </c>
      <c r="F256" s="16" t="s">
        <v>259</v>
      </c>
      <c r="G256" s="16">
        <v>14</v>
      </c>
      <c r="H256" s="16">
        <v>15</v>
      </c>
      <c r="I256" s="18" t="s">
        <v>605</v>
      </c>
      <c r="J256" s="18" t="s">
        <v>606</v>
      </c>
      <c r="K256" s="53" t="s">
        <v>3662</v>
      </c>
      <c r="L256" s="54" t="s">
        <v>63</v>
      </c>
      <c r="M256" s="22">
        <v>40435</v>
      </c>
      <c r="N256" s="21" t="s">
        <v>264</v>
      </c>
      <c r="O256" s="16" t="s">
        <v>51</v>
      </c>
      <c r="P256" s="21" t="s">
        <v>265</v>
      </c>
      <c r="Q256" s="21"/>
      <c r="R256" s="21"/>
      <c r="S256" s="25" t="s">
        <v>3668</v>
      </c>
      <c r="T256" s="25" t="s">
        <v>63</v>
      </c>
      <c r="U256" s="55" t="s">
        <v>3669</v>
      </c>
      <c r="V256" s="16" t="s">
        <v>3668</v>
      </c>
      <c r="W256" s="16"/>
    </row>
    <row r="257" spans="1:23" ht="165.75">
      <c r="A257" s="21">
        <v>256</v>
      </c>
      <c r="B257" s="18" t="s">
        <v>599</v>
      </c>
      <c r="C257" s="18" t="s">
        <v>600</v>
      </c>
      <c r="D257" s="16" t="s">
        <v>60</v>
      </c>
      <c r="E257" s="16" t="s">
        <v>430</v>
      </c>
      <c r="F257" s="21" t="s">
        <v>296</v>
      </c>
      <c r="G257" s="21">
        <v>14</v>
      </c>
      <c r="H257" s="21">
        <v>29</v>
      </c>
      <c r="I257" s="17" t="s">
        <v>607</v>
      </c>
      <c r="J257" s="17" t="s">
        <v>608</v>
      </c>
      <c r="K257" s="53" t="s">
        <v>3703</v>
      </c>
      <c r="L257" s="54" t="s">
        <v>237</v>
      </c>
      <c r="M257" s="22">
        <v>40434</v>
      </c>
      <c r="N257" s="21" t="s">
        <v>264</v>
      </c>
      <c r="O257" s="21" t="s">
        <v>72</v>
      </c>
      <c r="P257" s="54" t="s">
        <v>299</v>
      </c>
      <c r="Q257" s="21"/>
      <c r="R257" s="21"/>
      <c r="S257" s="25" t="s">
        <v>3668</v>
      </c>
      <c r="T257" s="25" t="s">
        <v>237</v>
      </c>
      <c r="U257" s="55" t="s">
        <v>3669</v>
      </c>
      <c r="V257" s="16" t="s">
        <v>3668</v>
      </c>
      <c r="W257" s="16"/>
    </row>
    <row r="258" spans="1:23" ht="38.25">
      <c r="A258" s="21">
        <v>257</v>
      </c>
      <c r="B258" s="18" t="s">
        <v>599</v>
      </c>
      <c r="C258" s="18" t="s">
        <v>600</v>
      </c>
      <c r="D258" s="16" t="s">
        <v>60</v>
      </c>
      <c r="E258" s="16" t="s">
        <v>430</v>
      </c>
      <c r="F258" s="21" t="s">
        <v>259</v>
      </c>
      <c r="G258" s="21">
        <v>14</v>
      </c>
      <c r="H258" s="21"/>
      <c r="I258" s="17" t="s">
        <v>609</v>
      </c>
      <c r="J258" s="17"/>
      <c r="K258" s="53" t="s">
        <v>3662</v>
      </c>
      <c r="L258" s="54" t="s">
        <v>63</v>
      </c>
      <c r="M258" s="22">
        <v>40435</v>
      </c>
      <c r="N258" s="21" t="s">
        <v>264</v>
      </c>
      <c r="O258" s="21" t="s">
        <v>72</v>
      </c>
      <c r="P258" s="21" t="s">
        <v>265</v>
      </c>
      <c r="Q258" s="21"/>
      <c r="R258" s="21"/>
      <c r="S258" s="25" t="s">
        <v>3668</v>
      </c>
      <c r="T258" s="25" t="s">
        <v>63</v>
      </c>
      <c r="U258" s="55" t="s">
        <v>3669</v>
      </c>
      <c r="V258" s="16" t="s">
        <v>3668</v>
      </c>
      <c r="W258" s="16"/>
    </row>
    <row r="259" spans="1:23" ht="127.5">
      <c r="A259" s="102">
        <v>258</v>
      </c>
      <c r="B259" s="103" t="s">
        <v>610</v>
      </c>
      <c r="C259" s="103" t="s">
        <v>460</v>
      </c>
      <c r="D259" s="105" t="s">
        <v>45</v>
      </c>
      <c r="E259" s="105" t="s">
        <v>430</v>
      </c>
      <c r="F259" s="102" t="s">
        <v>611</v>
      </c>
      <c r="G259" s="105"/>
      <c r="H259" s="105">
        <v>23</v>
      </c>
      <c r="I259" s="106" t="s">
        <v>612</v>
      </c>
      <c r="J259" s="106" t="s">
        <v>613</v>
      </c>
      <c r="K259" s="98" t="s">
        <v>3603</v>
      </c>
      <c r="L259" s="102" t="s">
        <v>63</v>
      </c>
      <c r="M259" s="108">
        <v>40422</v>
      </c>
      <c r="N259" s="102" t="s">
        <v>50</v>
      </c>
      <c r="O259" s="105" t="s">
        <v>51</v>
      </c>
      <c r="P259" s="102"/>
      <c r="Q259" s="102"/>
      <c r="R259" s="102"/>
      <c r="S259" s="109" t="s">
        <v>63</v>
      </c>
      <c r="T259" s="109" t="s">
        <v>3668</v>
      </c>
      <c r="U259" s="110" t="s">
        <v>3669</v>
      </c>
      <c r="V259" s="105" t="s">
        <v>3668</v>
      </c>
      <c r="W259" s="105"/>
    </row>
    <row r="260" spans="1:23" ht="89.25">
      <c r="A260" s="102">
        <v>259</v>
      </c>
      <c r="B260" s="103" t="s">
        <v>614</v>
      </c>
      <c r="C260" s="103" t="s">
        <v>615</v>
      </c>
      <c r="D260" s="105" t="s">
        <v>160</v>
      </c>
      <c r="E260" s="105" t="s">
        <v>430</v>
      </c>
      <c r="F260" s="105" t="s">
        <v>208</v>
      </c>
      <c r="G260" s="105"/>
      <c r="H260" s="105" t="s">
        <v>245</v>
      </c>
      <c r="I260" s="106" t="s">
        <v>616</v>
      </c>
      <c r="J260" s="106" t="s">
        <v>617</v>
      </c>
      <c r="K260" s="98" t="s">
        <v>3418</v>
      </c>
      <c r="L260" s="99" t="s">
        <v>63</v>
      </c>
      <c r="M260" s="108">
        <v>40374</v>
      </c>
      <c r="N260" s="99" t="s">
        <v>3332</v>
      </c>
      <c r="O260" s="105" t="s">
        <v>72</v>
      </c>
      <c r="P260" s="102" t="s">
        <v>321</v>
      </c>
      <c r="Q260" s="102"/>
      <c r="R260" s="102"/>
      <c r="S260" s="109" t="s">
        <v>3668</v>
      </c>
      <c r="T260" s="109" t="s">
        <v>63</v>
      </c>
      <c r="U260" s="110" t="s">
        <v>3669</v>
      </c>
      <c r="V260" s="105" t="s">
        <v>3668</v>
      </c>
      <c r="W260" s="95"/>
    </row>
    <row r="261" spans="1:23" ht="204">
      <c r="A261" s="102">
        <v>260</v>
      </c>
      <c r="B261" s="103" t="s">
        <v>614</v>
      </c>
      <c r="C261" s="103" t="s">
        <v>615</v>
      </c>
      <c r="D261" s="105" t="s">
        <v>60</v>
      </c>
      <c r="E261" s="105" t="s">
        <v>430</v>
      </c>
      <c r="F261" s="105" t="s">
        <v>208</v>
      </c>
      <c r="G261" s="105"/>
      <c r="H261" s="105" t="s">
        <v>245</v>
      </c>
      <c r="I261" s="106" t="s">
        <v>618</v>
      </c>
      <c r="J261" s="106" t="s">
        <v>619</v>
      </c>
      <c r="K261" s="98" t="s">
        <v>3282</v>
      </c>
      <c r="L261" s="99" t="s">
        <v>63</v>
      </c>
      <c r="M261" s="108">
        <v>40372</v>
      </c>
      <c r="N261" s="99" t="s">
        <v>3332</v>
      </c>
      <c r="O261" s="105" t="s">
        <v>51</v>
      </c>
      <c r="P261" s="102"/>
      <c r="Q261" s="102"/>
      <c r="R261" s="102"/>
      <c r="S261" s="109" t="s">
        <v>3668</v>
      </c>
      <c r="T261" s="109" t="s">
        <v>63</v>
      </c>
      <c r="U261" s="110" t="s">
        <v>3669</v>
      </c>
      <c r="V261" s="105" t="s">
        <v>3668</v>
      </c>
      <c r="W261" s="105"/>
    </row>
    <row r="262" spans="1:23" ht="127.5">
      <c r="A262" s="21">
        <v>261</v>
      </c>
      <c r="B262" s="14" t="s">
        <v>614</v>
      </c>
      <c r="C262" s="14" t="s">
        <v>615</v>
      </c>
      <c r="D262" s="16" t="s">
        <v>60</v>
      </c>
      <c r="E262" s="16" t="s">
        <v>430</v>
      </c>
      <c r="F262" s="16" t="s">
        <v>620</v>
      </c>
      <c r="G262" s="16"/>
      <c r="H262" s="16" t="s">
        <v>245</v>
      </c>
      <c r="I262" s="17" t="s">
        <v>621</v>
      </c>
      <c r="J262" s="17" t="s">
        <v>622</v>
      </c>
      <c r="K262" s="53" t="s">
        <v>3647</v>
      </c>
      <c r="L262" s="54" t="s">
        <v>63</v>
      </c>
      <c r="M262" s="22">
        <v>40434</v>
      </c>
      <c r="N262" s="21" t="s">
        <v>623</v>
      </c>
      <c r="O262" s="16" t="s">
        <v>51</v>
      </c>
      <c r="P262" s="21" t="s">
        <v>624</v>
      </c>
      <c r="Q262" s="21"/>
      <c r="R262" s="21"/>
      <c r="S262" s="25" t="s">
        <v>3668</v>
      </c>
      <c r="T262" s="25" t="s">
        <v>63</v>
      </c>
      <c r="U262" s="55" t="s">
        <v>3669</v>
      </c>
      <c r="V262" s="16" t="s">
        <v>3668</v>
      </c>
      <c r="W262" s="16"/>
    </row>
    <row r="263" spans="1:23" ht="89.25">
      <c r="A263" s="21">
        <v>262</v>
      </c>
      <c r="B263" s="14" t="s">
        <v>614</v>
      </c>
      <c r="C263" s="14" t="s">
        <v>615</v>
      </c>
      <c r="D263" s="16" t="s">
        <v>60</v>
      </c>
      <c r="E263" s="16" t="s">
        <v>430</v>
      </c>
      <c r="F263" s="16" t="s">
        <v>620</v>
      </c>
      <c r="G263" s="16"/>
      <c r="H263" s="16"/>
      <c r="I263" s="17" t="s">
        <v>625</v>
      </c>
      <c r="J263" s="17" t="s">
        <v>626</v>
      </c>
      <c r="K263" s="53" t="s">
        <v>3647</v>
      </c>
      <c r="L263" s="54" t="s">
        <v>63</v>
      </c>
      <c r="M263" s="22">
        <v>40434</v>
      </c>
      <c r="N263" s="21" t="s">
        <v>623</v>
      </c>
      <c r="O263" s="16" t="s">
        <v>51</v>
      </c>
      <c r="P263" s="21" t="s">
        <v>624</v>
      </c>
      <c r="Q263" s="21"/>
      <c r="R263" s="21"/>
      <c r="S263" s="25" t="s">
        <v>3668</v>
      </c>
      <c r="T263" s="25" t="s">
        <v>63</v>
      </c>
      <c r="U263" s="55" t="s">
        <v>3669</v>
      </c>
      <c r="V263" s="16" t="s">
        <v>3668</v>
      </c>
      <c r="W263" s="16"/>
    </row>
    <row r="264" spans="1:23" ht="255">
      <c r="A264" s="102">
        <v>263</v>
      </c>
      <c r="B264" s="103" t="s">
        <v>614</v>
      </c>
      <c r="C264" s="103" t="s">
        <v>615</v>
      </c>
      <c r="D264" s="105" t="s">
        <v>60</v>
      </c>
      <c r="E264" s="105" t="s">
        <v>627</v>
      </c>
      <c r="F264" s="105" t="s">
        <v>628</v>
      </c>
      <c r="G264" s="105">
        <v>5</v>
      </c>
      <c r="H264" s="105"/>
      <c r="I264" s="106" t="s">
        <v>629</v>
      </c>
      <c r="J264" s="106" t="s">
        <v>630</v>
      </c>
      <c r="K264" s="98" t="s">
        <v>3592</v>
      </c>
      <c r="L264" s="99" t="s">
        <v>63</v>
      </c>
      <c r="M264" s="108">
        <v>40373</v>
      </c>
      <c r="N264" s="102" t="s">
        <v>433</v>
      </c>
      <c r="O264" s="105" t="s">
        <v>51</v>
      </c>
      <c r="P264" s="102" t="s">
        <v>631</v>
      </c>
      <c r="Q264" s="102"/>
      <c r="R264" s="102"/>
      <c r="S264" s="109" t="s">
        <v>3668</v>
      </c>
      <c r="T264" s="109" t="s">
        <v>63</v>
      </c>
      <c r="U264" s="110" t="s">
        <v>3669</v>
      </c>
      <c r="V264" s="105" t="s">
        <v>3668</v>
      </c>
      <c r="W264" s="105"/>
    </row>
    <row r="265" spans="1:23" ht="153">
      <c r="A265" s="21">
        <v>264</v>
      </c>
      <c r="B265" s="18" t="s">
        <v>94</v>
      </c>
      <c r="C265" s="18" t="s">
        <v>95</v>
      </c>
      <c r="D265" s="16" t="s">
        <v>60</v>
      </c>
      <c r="E265" s="16" t="s">
        <v>627</v>
      </c>
      <c r="F265" s="62" t="s">
        <v>627</v>
      </c>
      <c r="G265" s="21">
        <v>9</v>
      </c>
      <c r="H265" s="21">
        <v>1</v>
      </c>
      <c r="I265" s="17" t="s">
        <v>632</v>
      </c>
      <c r="J265" s="17" t="s">
        <v>633</v>
      </c>
      <c r="K265" s="18" t="s">
        <v>634</v>
      </c>
      <c r="L265" s="21" t="s">
        <v>86</v>
      </c>
      <c r="M265" s="22"/>
      <c r="N265" s="21" t="s">
        <v>635</v>
      </c>
      <c r="O265" s="21" t="s">
        <v>51</v>
      </c>
      <c r="P265" s="21" t="s">
        <v>636</v>
      </c>
      <c r="Q265" s="21"/>
      <c r="R265" s="21"/>
      <c r="S265" s="25" t="s">
        <v>3668</v>
      </c>
      <c r="T265" s="25" t="s">
        <v>86</v>
      </c>
      <c r="U265" s="55" t="s">
        <v>3672</v>
      </c>
      <c r="V265" s="16" t="s">
        <v>636</v>
      </c>
      <c r="W265" s="16"/>
    </row>
    <row r="266" spans="1:23" ht="114.75">
      <c r="A266" s="21">
        <v>265</v>
      </c>
      <c r="B266" s="18" t="s">
        <v>146</v>
      </c>
      <c r="C266" s="18" t="s">
        <v>147</v>
      </c>
      <c r="D266" s="16" t="s">
        <v>60</v>
      </c>
      <c r="E266" s="16" t="s">
        <v>627</v>
      </c>
      <c r="F266" s="16">
        <v>6.1</v>
      </c>
      <c r="G266" s="16">
        <v>11</v>
      </c>
      <c r="H266" s="16">
        <v>5</v>
      </c>
      <c r="I266" s="21" t="s">
        <v>637</v>
      </c>
      <c r="J266" s="21" t="s">
        <v>638</v>
      </c>
      <c r="K266" s="18" t="s">
        <v>639</v>
      </c>
      <c r="L266" s="21" t="s">
        <v>86</v>
      </c>
      <c r="M266" s="22"/>
      <c r="N266" s="21" t="s">
        <v>203</v>
      </c>
      <c r="O266" s="16" t="s">
        <v>51</v>
      </c>
      <c r="P266" s="21" t="s">
        <v>640</v>
      </c>
      <c r="Q266" s="21"/>
      <c r="R266" s="21"/>
      <c r="S266" s="25" t="s">
        <v>3668</v>
      </c>
      <c r="T266" s="25" t="s">
        <v>86</v>
      </c>
      <c r="U266" s="55" t="s">
        <v>3672</v>
      </c>
      <c r="V266" s="16" t="s">
        <v>640</v>
      </c>
      <c r="W266" s="16"/>
    </row>
    <row r="267" spans="1:23" ht="51">
      <c r="A267" s="102">
        <v>266</v>
      </c>
      <c r="B267" s="103" t="s">
        <v>150</v>
      </c>
      <c r="C267" s="103" t="s">
        <v>151</v>
      </c>
      <c r="D267" s="105" t="s">
        <v>60</v>
      </c>
      <c r="E267" s="105" t="s">
        <v>627</v>
      </c>
      <c r="F267" s="105">
        <v>6.1</v>
      </c>
      <c r="G267" s="105">
        <v>11</v>
      </c>
      <c r="H267" s="105">
        <v>9</v>
      </c>
      <c r="I267" s="106" t="s">
        <v>641</v>
      </c>
      <c r="J267" s="106" t="s">
        <v>642</v>
      </c>
      <c r="K267" s="107" t="s">
        <v>3704</v>
      </c>
      <c r="L267" s="102" t="s">
        <v>63</v>
      </c>
      <c r="M267" s="108">
        <v>40316</v>
      </c>
      <c r="N267" s="99" t="s">
        <v>3332</v>
      </c>
      <c r="O267" s="105" t="s">
        <v>170</v>
      </c>
      <c r="P267" s="102"/>
      <c r="Q267" s="102"/>
      <c r="R267" s="102"/>
      <c r="S267" s="109" t="s">
        <v>3668</v>
      </c>
      <c r="T267" s="109" t="s">
        <v>63</v>
      </c>
      <c r="U267" s="110" t="s">
        <v>3669</v>
      </c>
      <c r="V267" s="105" t="s">
        <v>3668</v>
      </c>
      <c r="W267" s="105"/>
    </row>
    <row r="268" spans="1:23" ht="25.5">
      <c r="A268" s="102">
        <v>267</v>
      </c>
      <c r="B268" s="103" t="s">
        <v>270</v>
      </c>
      <c r="C268" s="103" t="s">
        <v>225</v>
      </c>
      <c r="D268" s="105" t="s">
        <v>160</v>
      </c>
      <c r="E268" s="105" t="s">
        <v>627</v>
      </c>
      <c r="F268" s="105">
        <v>6.1</v>
      </c>
      <c r="G268" s="105">
        <v>11</v>
      </c>
      <c r="H268" s="105">
        <v>9</v>
      </c>
      <c r="I268" s="106" t="s">
        <v>643</v>
      </c>
      <c r="J268" s="106"/>
      <c r="K268" s="107" t="s">
        <v>3705</v>
      </c>
      <c r="L268" s="102" t="s">
        <v>63</v>
      </c>
      <c r="M268" s="108">
        <v>40316</v>
      </c>
      <c r="N268" s="102" t="s">
        <v>534</v>
      </c>
      <c r="O268" s="105" t="s">
        <v>72</v>
      </c>
      <c r="P268" s="102"/>
      <c r="Q268" s="102"/>
      <c r="R268" s="102"/>
      <c r="S268" s="109" t="s">
        <v>3668</v>
      </c>
      <c r="T268" s="109" t="s">
        <v>63</v>
      </c>
      <c r="U268" s="110" t="s">
        <v>3669</v>
      </c>
      <c r="V268" s="105" t="s">
        <v>3668</v>
      </c>
      <c r="W268" s="105"/>
    </row>
    <row r="269" spans="1:23" ht="38.25">
      <c r="A269" s="102">
        <v>268</v>
      </c>
      <c r="B269" s="103" t="s">
        <v>121</v>
      </c>
      <c r="C269" s="103" t="s">
        <v>122</v>
      </c>
      <c r="D269" s="105" t="s">
        <v>60</v>
      </c>
      <c r="E269" s="105" t="s">
        <v>627</v>
      </c>
      <c r="F269" s="105" t="s">
        <v>644</v>
      </c>
      <c r="G269" s="105">
        <v>11</v>
      </c>
      <c r="H269" s="105">
        <v>11</v>
      </c>
      <c r="I269" s="106" t="s">
        <v>645</v>
      </c>
      <c r="J269" s="106" t="s">
        <v>646</v>
      </c>
      <c r="K269" s="107" t="s">
        <v>647</v>
      </c>
      <c r="L269" s="102" t="s">
        <v>648</v>
      </c>
      <c r="M269" s="108">
        <v>40316</v>
      </c>
      <c r="N269" s="102" t="s">
        <v>649</v>
      </c>
      <c r="O269" s="105" t="s">
        <v>51</v>
      </c>
      <c r="P269" s="102"/>
      <c r="Q269" s="102"/>
      <c r="R269" s="102"/>
      <c r="S269" s="109" t="s">
        <v>3668</v>
      </c>
      <c r="T269" s="109" t="s">
        <v>648</v>
      </c>
      <c r="U269" s="110" t="s">
        <v>3669</v>
      </c>
      <c r="V269" s="105" t="s">
        <v>3668</v>
      </c>
      <c r="W269" s="105"/>
    </row>
    <row r="270" spans="1:23" ht="63.75">
      <c r="A270" s="21">
        <v>269</v>
      </c>
      <c r="B270" s="18" t="s">
        <v>68</v>
      </c>
      <c r="C270" s="14" t="s">
        <v>69</v>
      </c>
      <c r="D270" s="16" t="s">
        <v>60</v>
      </c>
      <c r="E270" s="16" t="s">
        <v>627</v>
      </c>
      <c r="F270" s="16">
        <v>6.1</v>
      </c>
      <c r="G270" s="16">
        <v>11</v>
      </c>
      <c r="H270" s="16">
        <v>12</v>
      </c>
      <c r="I270" s="21" t="s">
        <v>650</v>
      </c>
      <c r="J270" s="21" t="s">
        <v>651</v>
      </c>
      <c r="K270" s="53" t="s">
        <v>3642</v>
      </c>
      <c r="L270" s="54" t="s">
        <v>237</v>
      </c>
      <c r="M270" s="22">
        <v>40434</v>
      </c>
      <c r="N270" s="21" t="s">
        <v>238</v>
      </c>
      <c r="O270" s="16" t="s">
        <v>51</v>
      </c>
      <c r="P270" s="21" t="s">
        <v>3233</v>
      </c>
      <c r="Q270" s="21"/>
      <c r="R270" s="21"/>
      <c r="S270" s="25" t="s">
        <v>3668</v>
      </c>
      <c r="T270" s="25" t="s">
        <v>237</v>
      </c>
      <c r="U270" s="55" t="s">
        <v>3669</v>
      </c>
      <c r="V270" s="16" t="s">
        <v>3668</v>
      </c>
      <c r="W270" s="16"/>
    </row>
    <row r="271" spans="1:23" ht="76.5">
      <c r="A271" s="102">
        <v>270</v>
      </c>
      <c r="B271" s="103" t="s">
        <v>163</v>
      </c>
      <c r="C271" s="103" t="s">
        <v>164</v>
      </c>
      <c r="D271" s="105" t="s">
        <v>60</v>
      </c>
      <c r="E271" s="105" t="s">
        <v>627</v>
      </c>
      <c r="F271" s="105">
        <v>6.1</v>
      </c>
      <c r="G271" s="105">
        <v>11</v>
      </c>
      <c r="H271" s="105">
        <v>14</v>
      </c>
      <c r="I271" s="106" t="s">
        <v>653</v>
      </c>
      <c r="J271" s="106" t="s">
        <v>654</v>
      </c>
      <c r="K271" s="107" t="s">
        <v>3706</v>
      </c>
      <c r="L271" s="102" t="s">
        <v>49</v>
      </c>
      <c r="M271" s="108">
        <v>40316</v>
      </c>
      <c r="N271" s="99" t="s">
        <v>3332</v>
      </c>
      <c r="O271" s="105"/>
      <c r="P271" s="102"/>
      <c r="Q271" s="102"/>
      <c r="R271" s="102"/>
      <c r="S271" s="109" t="s">
        <v>3668</v>
      </c>
      <c r="T271" s="109" t="s">
        <v>49</v>
      </c>
      <c r="U271" s="110" t="s">
        <v>3669</v>
      </c>
      <c r="V271" s="105" t="s">
        <v>3668</v>
      </c>
      <c r="W271" s="105"/>
    </row>
    <row r="272" spans="1:23" ht="178.5">
      <c r="A272" s="102">
        <v>271</v>
      </c>
      <c r="B272" s="103" t="s">
        <v>43</v>
      </c>
      <c r="C272" s="103" t="s">
        <v>44</v>
      </c>
      <c r="D272" s="105" t="s">
        <v>60</v>
      </c>
      <c r="E272" s="105" t="s">
        <v>627</v>
      </c>
      <c r="F272" s="105">
        <v>6.1</v>
      </c>
      <c r="G272" s="105">
        <v>11</v>
      </c>
      <c r="H272" s="105">
        <v>14</v>
      </c>
      <c r="I272" s="106" t="s">
        <v>655</v>
      </c>
      <c r="J272" s="106" t="s">
        <v>656</v>
      </c>
      <c r="K272" s="107" t="s">
        <v>657</v>
      </c>
      <c r="L272" s="102" t="s">
        <v>49</v>
      </c>
      <c r="M272" s="108">
        <v>40316</v>
      </c>
      <c r="N272" s="99" t="s">
        <v>3332</v>
      </c>
      <c r="O272" s="105" t="s">
        <v>51</v>
      </c>
      <c r="P272" s="102"/>
      <c r="Q272" s="102"/>
      <c r="R272" s="102"/>
      <c r="S272" s="109" t="s">
        <v>3668</v>
      </c>
      <c r="T272" s="109" t="s">
        <v>49</v>
      </c>
      <c r="U272" s="110" t="s">
        <v>3669</v>
      </c>
      <c r="V272" s="105" t="s">
        <v>3668</v>
      </c>
      <c r="W272" s="105"/>
    </row>
    <row r="273" spans="1:23" ht="25.5">
      <c r="A273" s="102">
        <v>272</v>
      </c>
      <c r="B273" s="103" t="s">
        <v>658</v>
      </c>
      <c r="C273" s="103" t="s">
        <v>659</v>
      </c>
      <c r="D273" s="105" t="s">
        <v>45</v>
      </c>
      <c r="E273" s="105" t="s">
        <v>627</v>
      </c>
      <c r="F273" s="105">
        <v>6.1</v>
      </c>
      <c r="G273" s="105">
        <v>11</v>
      </c>
      <c r="H273" s="105">
        <v>14</v>
      </c>
      <c r="I273" s="106" t="s">
        <v>660</v>
      </c>
      <c r="J273" s="106" t="s">
        <v>661</v>
      </c>
      <c r="K273" s="107" t="s">
        <v>3433</v>
      </c>
      <c r="L273" s="102" t="s">
        <v>63</v>
      </c>
      <c r="M273" s="108">
        <v>40373</v>
      </c>
      <c r="N273" s="102" t="s">
        <v>50</v>
      </c>
      <c r="O273" s="105" t="s">
        <v>72</v>
      </c>
      <c r="P273" s="102"/>
      <c r="Q273" s="102"/>
      <c r="R273" s="102"/>
      <c r="S273" s="109" t="s">
        <v>63</v>
      </c>
      <c r="T273" s="109" t="s">
        <v>3668</v>
      </c>
      <c r="U273" s="110" t="s">
        <v>3669</v>
      </c>
      <c r="V273" s="105" t="s">
        <v>3668</v>
      </c>
      <c r="W273" s="105"/>
    </row>
    <row r="274" spans="1:23" ht="25.5">
      <c r="A274" s="102">
        <v>273</v>
      </c>
      <c r="B274" s="103" t="s">
        <v>82</v>
      </c>
      <c r="C274" s="103" t="s">
        <v>83</v>
      </c>
      <c r="D274" s="105" t="s">
        <v>45</v>
      </c>
      <c r="E274" s="105" t="s">
        <v>627</v>
      </c>
      <c r="F274" s="105">
        <v>6.1</v>
      </c>
      <c r="G274" s="105">
        <v>11</v>
      </c>
      <c r="H274" s="105">
        <v>14</v>
      </c>
      <c r="I274" s="106" t="s">
        <v>662</v>
      </c>
      <c r="J274" s="106" t="s">
        <v>663</v>
      </c>
      <c r="K274" s="107" t="s">
        <v>3433</v>
      </c>
      <c r="L274" s="102" t="s">
        <v>63</v>
      </c>
      <c r="M274" s="108">
        <v>40373</v>
      </c>
      <c r="N274" s="102" t="s">
        <v>50</v>
      </c>
      <c r="O274" s="105" t="s">
        <v>51</v>
      </c>
      <c r="P274" s="102"/>
      <c r="Q274" s="102"/>
      <c r="R274" s="102"/>
      <c r="S274" s="109" t="s">
        <v>63</v>
      </c>
      <c r="T274" s="109" t="s">
        <v>3668</v>
      </c>
      <c r="U274" s="110" t="s">
        <v>3669</v>
      </c>
      <c r="V274" s="105" t="s">
        <v>3668</v>
      </c>
      <c r="W274" s="105"/>
    </row>
    <row r="275" spans="1:23" ht="63.75">
      <c r="A275" s="102">
        <v>274</v>
      </c>
      <c r="B275" s="103" t="s">
        <v>82</v>
      </c>
      <c r="C275" s="103" t="s">
        <v>83</v>
      </c>
      <c r="D275" s="105" t="s">
        <v>45</v>
      </c>
      <c r="E275" s="105" t="s">
        <v>627</v>
      </c>
      <c r="F275" s="105">
        <v>6.1</v>
      </c>
      <c r="G275" s="105">
        <v>11</v>
      </c>
      <c r="H275" s="105">
        <v>17</v>
      </c>
      <c r="I275" s="106" t="s">
        <v>664</v>
      </c>
      <c r="J275" s="106" t="s">
        <v>665</v>
      </c>
      <c r="K275" s="107" t="s">
        <v>3434</v>
      </c>
      <c r="L275" s="102" t="s">
        <v>63</v>
      </c>
      <c r="M275" s="108">
        <v>40378</v>
      </c>
      <c r="N275" s="102" t="s">
        <v>50</v>
      </c>
      <c r="O275" s="105" t="s">
        <v>51</v>
      </c>
      <c r="P275" s="102"/>
      <c r="Q275" s="102"/>
      <c r="R275" s="102"/>
      <c r="S275" s="109" t="s">
        <v>63</v>
      </c>
      <c r="T275" s="109" t="s">
        <v>3668</v>
      </c>
      <c r="U275" s="110" t="s">
        <v>3669</v>
      </c>
      <c r="V275" s="105" t="s">
        <v>3668</v>
      </c>
      <c r="W275" s="105"/>
    </row>
    <row r="276" spans="1:23" ht="38.25">
      <c r="A276" s="102">
        <v>275</v>
      </c>
      <c r="B276" s="103" t="s">
        <v>159</v>
      </c>
      <c r="C276" s="103" t="s">
        <v>151</v>
      </c>
      <c r="D276" s="105" t="s">
        <v>45</v>
      </c>
      <c r="E276" s="105" t="s">
        <v>627</v>
      </c>
      <c r="F276" s="105">
        <v>6.1</v>
      </c>
      <c r="G276" s="105">
        <v>11</v>
      </c>
      <c r="H276" s="105">
        <v>17</v>
      </c>
      <c r="I276" s="106" t="s">
        <v>666</v>
      </c>
      <c r="J276" s="106" t="s">
        <v>667</v>
      </c>
      <c r="K276" s="107" t="s">
        <v>3707</v>
      </c>
      <c r="L276" s="102" t="s">
        <v>63</v>
      </c>
      <c r="M276" s="108">
        <v>40336</v>
      </c>
      <c r="N276" s="102" t="s">
        <v>50</v>
      </c>
      <c r="O276" s="105" t="s">
        <v>153</v>
      </c>
      <c r="P276" s="102"/>
      <c r="Q276" s="102"/>
      <c r="R276" s="102"/>
      <c r="S276" s="109" t="s">
        <v>63</v>
      </c>
      <c r="T276" s="109" t="s">
        <v>3668</v>
      </c>
      <c r="U276" s="110" t="s">
        <v>3669</v>
      </c>
      <c r="V276" s="105" t="s">
        <v>3668</v>
      </c>
      <c r="W276" s="105"/>
    </row>
    <row r="277" spans="1:23" ht="89.25">
      <c r="A277" s="102">
        <v>276</v>
      </c>
      <c r="B277" s="103" t="s">
        <v>43</v>
      </c>
      <c r="C277" s="103" t="s">
        <v>44</v>
      </c>
      <c r="D277" s="105" t="s">
        <v>45</v>
      </c>
      <c r="E277" s="105" t="s">
        <v>627</v>
      </c>
      <c r="F277" s="105">
        <v>6.1</v>
      </c>
      <c r="G277" s="105">
        <v>11</v>
      </c>
      <c r="H277" s="105">
        <v>18</v>
      </c>
      <c r="I277" s="106" t="s">
        <v>668</v>
      </c>
      <c r="J277" s="106" t="s">
        <v>669</v>
      </c>
      <c r="K277" s="107" t="s">
        <v>3708</v>
      </c>
      <c r="L277" s="102" t="s">
        <v>63</v>
      </c>
      <c r="M277" s="108">
        <v>40378</v>
      </c>
      <c r="N277" s="102" t="s">
        <v>50</v>
      </c>
      <c r="O277" s="105" t="s">
        <v>51</v>
      </c>
      <c r="P277" s="102"/>
      <c r="Q277" s="102"/>
      <c r="R277" s="102"/>
      <c r="S277" s="109" t="s">
        <v>63</v>
      </c>
      <c r="T277" s="109" t="s">
        <v>3668</v>
      </c>
      <c r="U277" s="110" t="s">
        <v>3669</v>
      </c>
      <c r="V277" s="105" t="s">
        <v>3668</v>
      </c>
      <c r="W277" s="105"/>
    </row>
    <row r="278" spans="1:23" ht="25.5">
      <c r="A278" s="102">
        <v>277</v>
      </c>
      <c r="B278" s="103" t="s">
        <v>670</v>
      </c>
      <c r="C278" s="103" t="s">
        <v>671</v>
      </c>
      <c r="D278" s="105" t="s">
        <v>60</v>
      </c>
      <c r="E278" s="105" t="s">
        <v>627</v>
      </c>
      <c r="F278" s="105" t="s">
        <v>672</v>
      </c>
      <c r="G278" s="105">
        <v>11</v>
      </c>
      <c r="H278" s="105">
        <v>37</v>
      </c>
      <c r="I278" s="106" t="s">
        <v>673</v>
      </c>
      <c r="J278" s="106" t="s">
        <v>674</v>
      </c>
      <c r="K278" s="107" t="s">
        <v>675</v>
      </c>
      <c r="L278" s="102" t="s">
        <v>49</v>
      </c>
      <c r="M278" s="108">
        <v>40318</v>
      </c>
      <c r="N278" s="102" t="s">
        <v>238</v>
      </c>
      <c r="O278" s="105" t="s">
        <v>191</v>
      </c>
      <c r="P278" s="102"/>
      <c r="Q278" s="102"/>
      <c r="R278" s="102"/>
      <c r="S278" s="109" t="s">
        <v>3668</v>
      </c>
      <c r="T278" s="109" t="s">
        <v>49</v>
      </c>
      <c r="U278" s="110" t="s">
        <v>3669</v>
      </c>
      <c r="V278" s="105" t="s">
        <v>3668</v>
      </c>
      <c r="W278" s="105"/>
    </row>
    <row r="279" spans="1:23" ht="51">
      <c r="A279" s="102">
        <v>278</v>
      </c>
      <c r="B279" s="103" t="s">
        <v>114</v>
      </c>
      <c r="C279" s="103" t="s">
        <v>115</v>
      </c>
      <c r="D279" s="105" t="s">
        <v>45</v>
      </c>
      <c r="E279" s="105">
        <v>6</v>
      </c>
      <c r="F279" s="105"/>
      <c r="G279" s="105">
        <v>11</v>
      </c>
      <c r="H279" s="105">
        <v>37</v>
      </c>
      <c r="I279" s="106" t="s">
        <v>676</v>
      </c>
      <c r="J279" s="106" t="s">
        <v>677</v>
      </c>
      <c r="K279" s="107" t="s">
        <v>3709</v>
      </c>
      <c r="L279" s="102" t="s">
        <v>49</v>
      </c>
      <c r="M279" s="108">
        <v>40336</v>
      </c>
      <c r="N279" s="102" t="s">
        <v>50</v>
      </c>
      <c r="O279" s="105" t="s">
        <v>51</v>
      </c>
      <c r="P279" s="102"/>
      <c r="Q279" s="102"/>
      <c r="R279" s="102"/>
      <c r="S279" s="109" t="s">
        <v>49</v>
      </c>
      <c r="T279" s="109" t="s">
        <v>3668</v>
      </c>
      <c r="U279" s="110" t="s">
        <v>3669</v>
      </c>
      <c r="V279" s="105" t="s">
        <v>3668</v>
      </c>
      <c r="W279" s="105"/>
    </row>
    <row r="280" spans="1:23" ht="140.25">
      <c r="A280" s="102">
        <v>279</v>
      </c>
      <c r="B280" s="107" t="s">
        <v>58</v>
      </c>
      <c r="C280" s="107" t="s">
        <v>59</v>
      </c>
      <c r="D280" s="105" t="s">
        <v>60</v>
      </c>
      <c r="E280" s="105" t="s">
        <v>627</v>
      </c>
      <c r="F280" s="105">
        <v>6</v>
      </c>
      <c r="G280" s="105">
        <v>11</v>
      </c>
      <c r="H280" s="105" t="s">
        <v>678</v>
      </c>
      <c r="I280" s="106" t="s">
        <v>679</v>
      </c>
      <c r="J280" s="119" t="s">
        <v>680</v>
      </c>
      <c r="K280" s="98" t="s">
        <v>3396</v>
      </c>
      <c r="L280" s="99" t="s">
        <v>63</v>
      </c>
      <c r="M280" s="108">
        <v>40374</v>
      </c>
      <c r="N280" s="102" t="s">
        <v>264</v>
      </c>
      <c r="O280" s="105" t="s">
        <v>51</v>
      </c>
      <c r="P280" s="99" t="s">
        <v>299</v>
      </c>
      <c r="Q280" s="102"/>
      <c r="R280" s="102"/>
      <c r="S280" s="109" t="s">
        <v>3668</v>
      </c>
      <c r="T280" s="109" t="s">
        <v>63</v>
      </c>
      <c r="U280" s="110" t="s">
        <v>3669</v>
      </c>
      <c r="V280" s="105" t="s">
        <v>3668</v>
      </c>
      <c r="W280" s="105"/>
    </row>
    <row r="281" spans="1:23" ht="140.25">
      <c r="A281" s="102">
        <v>280</v>
      </c>
      <c r="B281" s="107" t="s">
        <v>76</v>
      </c>
      <c r="C281" s="107" t="s">
        <v>59</v>
      </c>
      <c r="D281" s="105" t="s">
        <v>60</v>
      </c>
      <c r="E281" s="105" t="s">
        <v>627</v>
      </c>
      <c r="F281" s="105">
        <v>6</v>
      </c>
      <c r="G281" s="91">
        <v>11</v>
      </c>
      <c r="H281" s="93" t="s">
        <v>678</v>
      </c>
      <c r="I281" s="106" t="s">
        <v>681</v>
      </c>
      <c r="J281" s="106" t="s">
        <v>682</v>
      </c>
      <c r="K281" s="98" t="s">
        <v>3397</v>
      </c>
      <c r="L281" s="99" t="s">
        <v>63</v>
      </c>
      <c r="M281" s="108">
        <v>40374</v>
      </c>
      <c r="N281" s="102" t="s">
        <v>264</v>
      </c>
      <c r="O281" s="105" t="s">
        <v>51</v>
      </c>
      <c r="P281" s="99" t="s">
        <v>299</v>
      </c>
      <c r="Q281" s="102"/>
      <c r="R281" s="102"/>
      <c r="S281" s="109" t="s">
        <v>3668</v>
      </c>
      <c r="T281" s="109" t="s">
        <v>63</v>
      </c>
      <c r="U281" s="110" t="s">
        <v>3669</v>
      </c>
      <c r="V281" s="105" t="s">
        <v>3668</v>
      </c>
      <c r="W281" s="105"/>
    </row>
    <row r="282" spans="1:23" ht="140.25">
      <c r="A282" s="102">
        <v>281</v>
      </c>
      <c r="B282" s="107" t="s">
        <v>76</v>
      </c>
      <c r="C282" s="107" t="s">
        <v>59</v>
      </c>
      <c r="D282" s="105" t="s">
        <v>60</v>
      </c>
      <c r="E282" s="105" t="s">
        <v>627</v>
      </c>
      <c r="F282" s="105">
        <v>6</v>
      </c>
      <c r="G282" s="105">
        <v>11</v>
      </c>
      <c r="H282" s="105" t="s">
        <v>678</v>
      </c>
      <c r="I282" s="106" t="s">
        <v>679</v>
      </c>
      <c r="J282" s="106" t="s">
        <v>680</v>
      </c>
      <c r="K282" s="98" t="s">
        <v>3397</v>
      </c>
      <c r="L282" s="99" t="s">
        <v>63</v>
      </c>
      <c r="M282" s="108">
        <v>40374</v>
      </c>
      <c r="N282" s="102" t="s">
        <v>264</v>
      </c>
      <c r="O282" s="105" t="s">
        <v>51</v>
      </c>
      <c r="P282" s="99" t="s">
        <v>299</v>
      </c>
      <c r="Q282" s="102"/>
      <c r="R282" s="102"/>
      <c r="S282" s="109" t="s">
        <v>3668</v>
      </c>
      <c r="T282" s="109" t="s">
        <v>63</v>
      </c>
      <c r="U282" s="110" t="s">
        <v>3669</v>
      </c>
      <c r="V282" s="105" t="s">
        <v>3668</v>
      </c>
      <c r="W282" s="105"/>
    </row>
    <row r="283" spans="1:23" ht="76.5">
      <c r="A283" s="102">
        <v>282</v>
      </c>
      <c r="B283" s="103" t="s">
        <v>683</v>
      </c>
      <c r="C283" s="103" t="s">
        <v>671</v>
      </c>
      <c r="D283" s="105" t="s">
        <v>60</v>
      </c>
      <c r="E283" s="105" t="s">
        <v>627</v>
      </c>
      <c r="F283" s="105">
        <v>6.11</v>
      </c>
      <c r="G283" s="105">
        <v>11</v>
      </c>
      <c r="H283" s="105" t="s">
        <v>684</v>
      </c>
      <c r="I283" s="106" t="s">
        <v>685</v>
      </c>
      <c r="J283" s="106" t="s">
        <v>686</v>
      </c>
      <c r="K283" s="98" t="s">
        <v>3283</v>
      </c>
      <c r="L283" s="99" t="s">
        <v>63</v>
      </c>
      <c r="M283" s="108">
        <v>40372</v>
      </c>
      <c r="N283" s="102" t="s">
        <v>238</v>
      </c>
      <c r="O283" s="105" t="s">
        <v>51</v>
      </c>
      <c r="P283" s="102"/>
      <c r="Q283" s="102"/>
      <c r="R283" s="102"/>
      <c r="S283" s="109" t="s">
        <v>3668</v>
      </c>
      <c r="T283" s="109" t="s">
        <v>63</v>
      </c>
      <c r="U283" s="110" t="s">
        <v>3669</v>
      </c>
      <c r="V283" s="105" t="s">
        <v>3668</v>
      </c>
      <c r="W283" s="105"/>
    </row>
    <row r="284" spans="1:23" ht="76.5">
      <c r="A284" s="102">
        <v>283</v>
      </c>
      <c r="B284" s="103" t="s">
        <v>121</v>
      </c>
      <c r="C284" s="103" t="s">
        <v>122</v>
      </c>
      <c r="D284" s="105" t="s">
        <v>45</v>
      </c>
      <c r="E284" s="105" t="s">
        <v>627</v>
      </c>
      <c r="F284" s="105" t="s">
        <v>672</v>
      </c>
      <c r="G284" s="105">
        <v>11</v>
      </c>
      <c r="H284" s="105" t="s">
        <v>687</v>
      </c>
      <c r="I284" s="106" t="s">
        <v>688</v>
      </c>
      <c r="J284" s="106" t="s">
        <v>689</v>
      </c>
      <c r="K284" s="107" t="s">
        <v>3710</v>
      </c>
      <c r="L284" s="102" t="s">
        <v>63</v>
      </c>
      <c r="M284" s="108">
        <v>40378</v>
      </c>
      <c r="N284" s="102" t="s">
        <v>203</v>
      </c>
      <c r="O284" s="105" t="s">
        <v>51</v>
      </c>
      <c r="P284" s="102"/>
      <c r="Q284" s="102"/>
      <c r="R284" s="102"/>
      <c r="S284" s="109" t="s">
        <v>63</v>
      </c>
      <c r="T284" s="109" t="s">
        <v>3668</v>
      </c>
      <c r="U284" s="110" t="s">
        <v>3669</v>
      </c>
      <c r="V284" s="105" t="s">
        <v>3668</v>
      </c>
      <c r="W284" s="105"/>
    </row>
    <row r="285" spans="1:23" ht="63.75">
      <c r="A285" s="102">
        <v>284</v>
      </c>
      <c r="B285" s="103" t="s">
        <v>121</v>
      </c>
      <c r="C285" s="103" t="s">
        <v>122</v>
      </c>
      <c r="D285" s="105" t="s">
        <v>45</v>
      </c>
      <c r="E285" s="105" t="s">
        <v>627</v>
      </c>
      <c r="F285" s="105" t="s">
        <v>672</v>
      </c>
      <c r="G285" s="105">
        <v>11</v>
      </c>
      <c r="H285" s="105" t="s">
        <v>690</v>
      </c>
      <c r="I285" s="106" t="s">
        <v>691</v>
      </c>
      <c r="J285" s="106" t="s">
        <v>692</v>
      </c>
      <c r="K285" s="107" t="s">
        <v>3711</v>
      </c>
      <c r="L285" s="102" t="s">
        <v>63</v>
      </c>
      <c r="M285" s="108">
        <v>40378</v>
      </c>
      <c r="N285" s="102" t="s">
        <v>203</v>
      </c>
      <c r="O285" s="105" t="s">
        <v>51</v>
      </c>
      <c r="P285" s="102"/>
      <c r="Q285" s="102"/>
      <c r="R285" s="102"/>
      <c r="S285" s="109" t="s">
        <v>63</v>
      </c>
      <c r="T285" s="109" t="s">
        <v>3668</v>
      </c>
      <c r="U285" s="110" t="s">
        <v>3669</v>
      </c>
      <c r="V285" s="105" t="s">
        <v>3668</v>
      </c>
      <c r="W285" s="105"/>
    </row>
    <row r="286" spans="1:23" ht="25.5">
      <c r="A286" s="102">
        <v>285</v>
      </c>
      <c r="B286" s="103" t="s">
        <v>125</v>
      </c>
      <c r="C286" s="103" t="s">
        <v>126</v>
      </c>
      <c r="D286" s="105" t="s">
        <v>60</v>
      </c>
      <c r="E286" s="105" t="s">
        <v>627</v>
      </c>
      <c r="F286" s="100" t="s">
        <v>672</v>
      </c>
      <c r="G286" s="105">
        <v>11</v>
      </c>
      <c r="H286" s="100" t="s">
        <v>693</v>
      </c>
      <c r="I286" s="106" t="s">
        <v>694</v>
      </c>
      <c r="J286" s="106" t="s">
        <v>695</v>
      </c>
      <c r="K286" s="107" t="s">
        <v>3712</v>
      </c>
      <c r="L286" s="102" t="s">
        <v>49</v>
      </c>
      <c r="M286" s="108">
        <v>40318</v>
      </c>
      <c r="N286" s="102" t="s">
        <v>349</v>
      </c>
      <c r="O286" s="105" t="s">
        <v>51</v>
      </c>
      <c r="P286" s="102"/>
      <c r="Q286" s="102"/>
      <c r="R286" s="102"/>
      <c r="S286" s="109" t="s">
        <v>3668</v>
      </c>
      <c r="T286" s="109" t="s">
        <v>49</v>
      </c>
      <c r="U286" s="110" t="s">
        <v>3669</v>
      </c>
      <c r="V286" s="105" t="s">
        <v>3668</v>
      </c>
      <c r="W286" s="105"/>
    </row>
    <row r="287" spans="1:23" ht="38.25">
      <c r="A287" s="102">
        <v>286</v>
      </c>
      <c r="B287" s="107" t="s">
        <v>68</v>
      </c>
      <c r="C287" s="103" t="s">
        <v>69</v>
      </c>
      <c r="D287" s="105" t="s">
        <v>60</v>
      </c>
      <c r="E287" s="105" t="s">
        <v>627</v>
      </c>
      <c r="F287" s="105" t="s">
        <v>672</v>
      </c>
      <c r="G287" s="105">
        <v>11</v>
      </c>
      <c r="H287" s="105" t="s">
        <v>696</v>
      </c>
      <c r="I287" s="107" t="s">
        <v>697</v>
      </c>
      <c r="J287" s="107" t="s">
        <v>698</v>
      </c>
      <c r="K287" s="107" t="s">
        <v>3713</v>
      </c>
      <c r="L287" s="102" t="s">
        <v>49</v>
      </c>
      <c r="M287" s="108">
        <v>40316</v>
      </c>
      <c r="N287" s="102" t="s">
        <v>203</v>
      </c>
      <c r="O287" s="105" t="s">
        <v>72</v>
      </c>
      <c r="P287" s="102"/>
      <c r="Q287" s="102"/>
      <c r="R287" s="102"/>
      <c r="S287" s="109" t="s">
        <v>3668</v>
      </c>
      <c r="T287" s="109" t="s">
        <v>49</v>
      </c>
      <c r="U287" s="110" t="s">
        <v>3669</v>
      </c>
      <c r="V287" s="105" t="s">
        <v>3668</v>
      </c>
      <c r="W287" s="105"/>
    </row>
    <row r="288" spans="1:23" ht="25.5">
      <c r="A288" s="102">
        <v>287</v>
      </c>
      <c r="B288" s="103" t="s">
        <v>64</v>
      </c>
      <c r="C288" s="103" t="s">
        <v>65</v>
      </c>
      <c r="D288" s="105" t="s">
        <v>60</v>
      </c>
      <c r="E288" s="105" t="s">
        <v>627</v>
      </c>
      <c r="F288" s="105" t="s">
        <v>672</v>
      </c>
      <c r="G288" s="105">
        <v>11</v>
      </c>
      <c r="H288" s="105" t="s">
        <v>699</v>
      </c>
      <c r="I288" s="106" t="s">
        <v>700</v>
      </c>
      <c r="J288" s="106" t="s">
        <v>701</v>
      </c>
      <c r="K288" s="107" t="s">
        <v>3714</v>
      </c>
      <c r="L288" s="102" t="s">
        <v>49</v>
      </c>
      <c r="M288" s="108">
        <v>40316</v>
      </c>
      <c r="N288" s="102" t="s">
        <v>203</v>
      </c>
      <c r="O288" s="105" t="s">
        <v>51</v>
      </c>
      <c r="P288" s="102"/>
      <c r="Q288" s="102"/>
      <c r="R288" s="102"/>
      <c r="S288" s="109" t="s">
        <v>3668</v>
      </c>
      <c r="T288" s="109" t="s">
        <v>49</v>
      </c>
      <c r="U288" s="110" t="s">
        <v>3669</v>
      </c>
      <c r="V288" s="105" t="s">
        <v>3668</v>
      </c>
      <c r="W288" s="105"/>
    </row>
    <row r="289" spans="1:23" ht="76.5">
      <c r="A289" s="102">
        <v>288</v>
      </c>
      <c r="B289" s="103" t="s">
        <v>366</v>
      </c>
      <c r="C289" s="103" t="s">
        <v>267</v>
      </c>
      <c r="D289" s="105" t="s">
        <v>60</v>
      </c>
      <c r="E289" s="105" t="s">
        <v>627</v>
      </c>
      <c r="F289" s="105" t="s">
        <v>672</v>
      </c>
      <c r="G289" s="105">
        <v>11</v>
      </c>
      <c r="H289" s="105"/>
      <c r="I289" s="107" t="s">
        <v>702</v>
      </c>
      <c r="J289" s="107" t="s">
        <v>703</v>
      </c>
      <c r="K289" s="98" t="s">
        <v>3424</v>
      </c>
      <c r="L289" s="99" t="s">
        <v>237</v>
      </c>
      <c r="M289" s="108">
        <v>40374</v>
      </c>
      <c r="N289" s="102" t="s">
        <v>238</v>
      </c>
      <c r="O289" s="105" t="s">
        <v>51</v>
      </c>
      <c r="P289" s="102" t="s">
        <v>3233</v>
      </c>
      <c r="Q289" s="102"/>
      <c r="R289" s="102"/>
      <c r="S289" s="109" t="s">
        <v>3668</v>
      </c>
      <c r="T289" s="109" t="s">
        <v>237</v>
      </c>
      <c r="U289" s="110" t="s">
        <v>3669</v>
      </c>
      <c r="V289" s="105" t="s">
        <v>3668</v>
      </c>
      <c r="W289" s="95"/>
    </row>
    <row r="290" spans="1:23" ht="76.5">
      <c r="A290" s="102">
        <v>289</v>
      </c>
      <c r="B290" s="103" t="s">
        <v>369</v>
      </c>
      <c r="C290" s="103" t="s">
        <v>370</v>
      </c>
      <c r="D290" s="105" t="s">
        <v>60</v>
      </c>
      <c r="E290" s="105" t="s">
        <v>627</v>
      </c>
      <c r="F290" s="105" t="s">
        <v>672</v>
      </c>
      <c r="G290" s="105">
        <v>11</v>
      </c>
      <c r="H290" s="105"/>
      <c r="I290" s="107" t="s">
        <v>702</v>
      </c>
      <c r="J290" s="107" t="s">
        <v>703</v>
      </c>
      <c r="K290" s="98" t="s">
        <v>3424</v>
      </c>
      <c r="L290" s="99" t="s">
        <v>237</v>
      </c>
      <c r="M290" s="108">
        <v>40374</v>
      </c>
      <c r="N290" s="102" t="s">
        <v>203</v>
      </c>
      <c r="O290" s="105" t="s">
        <v>51</v>
      </c>
      <c r="P290" s="102" t="s">
        <v>3233</v>
      </c>
      <c r="Q290" s="102"/>
      <c r="R290" s="102"/>
      <c r="S290" s="109" t="s">
        <v>3668</v>
      </c>
      <c r="T290" s="109" t="s">
        <v>237</v>
      </c>
      <c r="U290" s="110" t="s">
        <v>3669</v>
      </c>
      <c r="V290" s="105" t="s">
        <v>3668</v>
      </c>
      <c r="W290" s="95"/>
    </row>
    <row r="291" spans="1:23" ht="76.5">
      <c r="A291" s="102">
        <v>290</v>
      </c>
      <c r="B291" s="103" t="s">
        <v>371</v>
      </c>
      <c r="C291" s="103" t="s">
        <v>370</v>
      </c>
      <c r="D291" s="105" t="s">
        <v>60</v>
      </c>
      <c r="E291" s="105" t="s">
        <v>627</v>
      </c>
      <c r="F291" s="105" t="s">
        <v>672</v>
      </c>
      <c r="G291" s="105">
        <v>11</v>
      </c>
      <c r="H291" s="105"/>
      <c r="I291" s="107" t="s">
        <v>702</v>
      </c>
      <c r="J291" s="107" t="s">
        <v>703</v>
      </c>
      <c r="K291" s="98" t="s">
        <v>3424</v>
      </c>
      <c r="L291" s="99" t="s">
        <v>237</v>
      </c>
      <c r="M291" s="108">
        <v>40374</v>
      </c>
      <c r="N291" s="102" t="s">
        <v>203</v>
      </c>
      <c r="O291" s="105" t="s">
        <v>51</v>
      </c>
      <c r="P291" s="102" t="s">
        <v>3233</v>
      </c>
      <c r="Q291" s="102"/>
      <c r="R291" s="102"/>
      <c r="S291" s="109" t="s">
        <v>3668</v>
      </c>
      <c r="T291" s="109" t="s">
        <v>237</v>
      </c>
      <c r="U291" s="110" t="s">
        <v>3669</v>
      </c>
      <c r="V291" s="105" t="s">
        <v>3668</v>
      </c>
      <c r="W291" s="95"/>
    </row>
    <row r="292" spans="1:23" ht="76.5">
      <c r="A292" s="102">
        <v>291</v>
      </c>
      <c r="B292" s="103" t="s">
        <v>266</v>
      </c>
      <c r="C292" s="103" t="s">
        <v>267</v>
      </c>
      <c r="D292" s="105" t="s">
        <v>60</v>
      </c>
      <c r="E292" s="105" t="s">
        <v>627</v>
      </c>
      <c r="F292" s="105" t="s">
        <v>672</v>
      </c>
      <c r="G292" s="105">
        <v>11</v>
      </c>
      <c r="H292" s="94"/>
      <c r="I292" s="107" t="s">
        <v>704</v>
      </c>
      <c r="J292" s="107" t="s">
        <v>703</v>
      </c>
      <c r="K292" s="98" t="s">
        <v>3424</v>
      </c>
      <c r="L292" s="99" t="s">
        <v>237</v>
      </c>
      <c r="M292" s="108">
        <v>40374</v>
      </c>
      <c r="N292" s="102" t="s">
        <v>203</v>
      </c>
      <c r="O292" s="105" t="s">
        <v>51</v>
      </c>
      <c r="P292" s="102" t="s">
        <v>3233</v>
      </c>
      <c r="Q292" s="102"/>
      <c r="R292" s="102"/>
      <c r="S292" s="109" t="s">
        <v>3668</v>
      </c>
      <c r="T292" s="109" t="s">
        <v>237</v>
      </c>
      <c r="U292" s="110" t="s">
        <v>3669</v>
      </c>
      <c r="V292" s="105" t="s">
        <v>3668</v>
      </c>
      <c r="W292" s="95"/>
    </row>
    <row r="293" spans="1:23" ht="76.5">
      <c r="A293" s="102">
        <v>292</v>
      </c>
      <c r="B293" s="103" t="s">
        <v>372</v>
      </c>
      <c r="C293" s="103" t="s">
        <v>267</v>
      </c>
      <c r="D293" s="105" t="s">
        <v>60</v>
      </c>
      <c r="E293" s="105" t="s">
        <v>627</v>
      </c>
      <c r="F293" s="105" t="s">
        <v>672</v>
      </c>
      <c r="G293" s="105">
        <v>11</v>
      </c>
      <c r="H293" s="105"/>
      <c r="I293" s="107" t="s">
        <v>702</v>
      </c>
      <c r="J293" s="107" t="s">
        <v>703</v>
      </c>
      <c r="K293" s="98" t="s">
        <v>3424</v>
      </c>
      <c r="L293" s="99" t="s">
        <v>237</v>
      </c>
      <c r="M293" s="108">
        <v>40374</v>
      </c>
      <c r="N293" s="102" t="s">
        <v>203</v>
      </c>
      <c r="O293" s="105" t="s">
        <v>51</v>
      </c>
      <c r="P293" s="102" t="s">
        <v>3233</v>
      </c>
      <c r="Q293" s="102"/>
      <c r="R293" s="102"/>
      <c r="S293" s="109" t="s">
        <v>3668</v>
      </c>
      <c r="T293" s="109" t="s">
        <v>237</v>
      </c>
      <c r="U293" s="110" t="s">
        <v>3669</v>
      </c>
      <c r="V293" s="105" t="s">
        <v>3668</v>
      </c>
      <c r="W293" s="95"/>
    </row>
    <row r="294" spans="1:23" ht="76.5">
      <c r="A294" s="102">
        <v>293</v>
      </c>
      <c r="B294" s="103" t="s">
        <v>373</v>
      </c>
      <c r="C294" s="103" t="s">
        <v>267</v>
      </c>
      <c r="D294" s="105" t="s">
        <v>60</v>
      </c>
      <c r="E294" s="105" t="s">
        <v>627</v>
      </c>
      <c r="F294" s="105" t="s">
        <v>672</v>
      </c>
      <c r="G294" s="105">
        <v>11</v>
      </c>
      <c r="H294" s="105"/>
      <c r="I294" s="107" t="s">
        <v>702</v>
      </c>
      <c r="J294" s="107" t="s">
        <v>703</v>
      </c>
      <c r="K294" s="98" t="s">
        <v>3424</v>
      </c>
      <c r="L294" s="99" t="s">
        <v>237</v>
      </c>
      <c r="M294" s="108">
        <v>40374</v>
      </c>
      <c r="N294" s="102" t="s">
        <v>203</v>
      </c>
      <c r="O294" s="105" t="s">
        <v>51</v>
      </c>
      <c r="P294" s="102" t="s">
        <v>3233</v>
      </c>
      <c r="Q294" s="102"/>
      <c r="R294" s="102"/>
      <c r="S294" s="109" t="s">
        <v>3668</v>
      </c>
      <c r="T294" s="109" t="s">
        <v>237</v>
      </c>
      <c r="U294" s="110" t="s">
        <v>3669</v>
      </c>
      <c r="V294" s="105" t="s">
        <v>3668</v>
      </c>
      <c r="W294" s="95"/>
    </row>
    <row r="295" spans="1:23" ht="153">
      <c r="A295" s="21">
        <v>294</v>
      </c>
      <c r="B295" s="14" t="s">
        <v>43</v>
      </c>
      <c r="C295" s="14" t="s">
        <v>44</v>
      </c>
      <c r="D295" s="16" t="s">
        <v>60</v>
      </c>
      <c r="E295" s="16" t="s">
        <v>627</v>
      </c>
      <c r="F295" s="16" t="s">
        <v>672</v>
      </c>
      <c r="G295" s="16">
        <v>12</v>
      </c>
      <c r="H295" s="16">
        <v>8</v>
      </c>
      <c r="I295" s="17" t="s">
        <v>705</v>
      </c>
      <c r="J295" s="17" t="s">
        <v>706</v>
      </c>
      <c r="K295" s="53" t="s">
        <v>3652</v>
      </c>
      <c r="L295" s="54" t="s">
        <v>63</v>
      </c>
      <c r="M295" s="22">
        <v>40434</v>
      </c>
      <c r="N295" s="21" t="s">
        <v>203</v>
      </c>
      <c r="O295" s="16" t="s">
        <v>51</v>
      </c>
      <c r="P295" s="21" t="s">
        <v>220</v>
      </c>
      <c r="Q295" s="21"/>
      <c r="R295" s="21"/>
      <c r="S295" s="25" t="s">
        <v>3668</v>
      </c>
      <c r="T295" s="25" t="s">
        <v>63</v>
      </c>
      <c r="U295" s="55" t="s">
        <v>3669</v>
      </c>
      <c r="V295" s="16" t="s">
        <v>3668</v>
      </c>
      <c r="W295" s="16"/>
    </row>
    <row r="296" spans="1:23" ht="51">
      <c r="A296" s="102">
        <v>295</v>
      </c>
      <c r="B296" s="107" t="s">
        <v>707</v>
      </c>
      <c r="C296" s="107" t="s">
        <v>708</v>
      </c>
      <c r="D296" s="105" t="s">
        <v>60</v>
      </c>
      <c r="E296" s="105" t="s">
        <v>627</v>
      </c>
      <c r="F296" s="105" t="s">
        <v>672</v>
      </c>
      <c r="G296" s="105">
        <v>12</v>
      </c>
      <c r="H296" s="105">
        <v>9</v>
      </c>
      <c r="I296" s="102" t="s">
        <v>709</v>
      </c>
      <c r="J296" s="102" t="s">
        <v>710</v>
      </c>
      <c r="K296" s="98" t="s">
        <v>647</v>
      </c>
      <c r="L296" s="102" t="s">
        <v>648</v>
      </c>
      <c r="M296" s="108">
        <v>40368</v>
      </c>
      <c r="N296" s="102" t="s">
        <v>238</v>
      </c>
      <c r="O296" s="105" t="s">
        <v>51</v>
      </c>
      <c r="P296" s="102"/>
      <c r="Q296" s="102"/>
      <c r="R296" s="102"/>
      <c r="S296" s="109" t="s">
        <v>3668</v>
      </c>
      <c r="T296" s="109" t="s">
        <v>648</v>
      </c>
      <c r="U296" s="110" t="s">
        <v>3669</v>
      </c>
      <c r="V296" s="105" t="s">
        <v>3668</v>
      </c>
      <c r="W296" s="105"/>
    </row>
    <row r="297" spans="1:23" ht="76.5">
      <c r="A297" s="21">
        <v>296</v>
      </c>
      <c r="B297" s="14" t="s">
        <v>194</v>
      </c>
      <c r="C297" s="14" t="s">
        <v>151</v>
      </c>
      <c r="D297" s="16" t="s">
        <v>60</v>
      </c>
      <c r="E297" s="16" t="s">
        <v>627</v>
      </c>
      <c r="F297" s="16" t="s">
        <v>672</v>
      </c>
      <c r="G297" s="16">
        <v>12</v>
      </c>
      <c r="H297" s="16">
        <v>10</v>
      </c>
      <c r="I297" s="17" t="s">
        <v>711</v>
      </c>
      <c r="J297" s="17" t="s">
        <v>712</v>
      </c>
      <c r="K297" s="53" t="s">
        <v>3642</v>
      </c>
      <c r="L297" s="54" t="s">
        <v>237</v>
      </c>
      <c r="M297" s="22">
        <v>40434</v>
      </c>
      <c r="N297" s="21" t="s">
        <v>238</v>
      </c>
      <c r="O297" s="16" t="s">
        <v>170</v>
      </c>
      <c r="P297" s="21" t="s">
        <v>3233</v>
      </c>
      <c r="Q297" s="21"/>
      <c r="R297" s="21"/>
      <c r="S297" s="25" t="s">
        <v>3668</v>
      </c>
      <c r="T297" s="25" t="s">
        <v>237</v>
      </c>
      <c r="U297" s="55" t="s">
        <v>3669</v>
      </c>
      <c r="V297" s="16" t="s">
        <v>3668</v>
      </c>
      <c r="W297" s="16"/>
    </row>
    <row r="298" spans="1:23" ht="76.5">
      <c r="A298" s="21">
        <v>297</v>
      </c>
      <c r="B298" s="14" t="s">
        <v>159</v>
      </c>
      <c r="C298" s="14" t="s">
        <v>151</v>
      </c>
      <c r="D298" s="16" t="s">
        <v>60</v>
      </c>
      <c r="E298" s="16" t="s">
        <v>627</v>
      </c>
      <c r="F298" s="16" t="s">
        <v>672</v>
      </c>
      <c r="G298" s="16">
        <v>12</v>
      </c>
      <c r="H298" s="16">
        <v>10</v>
      </c>
      <c r="I298" s="17" t="s">
        <v>711</v>
      </c>
      <c r="J298" s="17" t="s">
        <v>713</v>
      </c>
      <c r="K298" s="53" t="s">
        <v>3642</v>
      </c>
      <c r="L298" s="54" t="s">
        <v>237</v>
      </c>
      <c r="M298" s="22">
        <v>40434</v>
      </c>
      <c r="N298" s="21" t="s">
        <v>238</v>
      </c>
      <c r="O298" s="16" t="s">
        <v>170</v>
      </c>
      <c r="P298" s="21" t="s">
        <v>3233</v>
      </c>
      <c r="Q298" s="21"/>
      <c r="R298" s="21"/>
      <c r="S298" s="25" t="s">
        <v>3668</v>
      </c>
      <c r="T298" s="25" t="s">
        <v>237</v>
      </c>
      <c r="U298" s="55" t="s">
        <v>3669</v>
      </c>
      <c r="V298" s="16" t="s">
        <v>3668</v>
      </c>
      <c r="W298" s="16"/>
    </row>
    <row r="299" spans="1:23" ht="102">
      <c r="A299" s="21">
        <v>298</v>
      </c>
      <c r="B299" s="14" t="s">
        <v>366</v>
      </c>
      <c r="C299" s="14" t="s">
        <v>267</v>
      </c>
      <c r="D299" s="16" t="s">
        <v>60</v>
      </c>
      <c r="E299" s="16" t="s">
        <v>627</v>
      </c>
      <c r="F299" s="16" t="s">
        <v>672</v>
      </c>
      <c r="G299" s="16">
        <v>12</v>
      </c>
      <c r="H299" s="16">
        <v>11</v>
      </c>
      <c r="I299" s="18" t="s">
        <v>714</v>
      </c>
      <c r="J299" s="18" t="s">
        <v>715</v>
      </c>
      <c r="K299" s="53" t="s">
        <v>3652</v>
      </c>
      <c r="L299" s="54" t="s">
        <v>63</v>
      </c>
      <c r="M299" s="22">
        <v>40434</v>
      </c>
      <c r="N299" s="21" t="s">
        <v>203</v>
      </c>
      <c r="O299" s="16" t="s">
        <v>51</v>
      </c>
      <c r="P299" s="21" t="s">
        <v>220</v>
      </c>
      <c r="Q299" s="21"/>
      <c r="R299" s="21"/>
      <c r="S299" s="25" t="s">
        <v>3668</v>
      </c>
      <c r="T299" s="25" t="s">
        <v>63</v>
      </c>
      <c r="U299" s="55" t="s">
        <v>3669</v>
      </c>
      <c r="V299" s="16" t="s">
        <v>3668</v>
      </c>
      <c r="W299" s="16"/>
    </row>
    <row r="300" spans="1:23" ht="102">
      <c r="A300" s="21">
        <v>299</v>
      </c>
      <c r="B300" s="14" t="s">
        <v>369</v>
      </c>
      <c r="C300" s="14" t="s">
        <v>370</v>
      </c>
      <c r="D300" s="16" t="s">
        <v>60</v>
      </c>
      <c r="E300" s="16" t="s">
        <v>627</v>
      </c>
      <c r="F300" s="16" t="s">
        <v>672</v>
      </c>
      <c r="G300" s="16">
        <v>12</v>
      </c>
      <c r="H300" s="16">
        <v>11</v>
      </c>
      <c r="I300" s="18" t="s">
        <v>714</v>
      </c>
      <c r="J300" s="18" t="s">
        <v>715</v>
      </c>
      <c r="K300" s="53" t="s">
        <v>3652</v>
      </c>
      <c r="L300" s="54" t="s">
        <v>63</v>
      </c>
      <c r="M300" s="22">
        <v>40434</v>
      </c>
      <c r="N300" s="21" t="s">
        <v>203</v>
      </c>
      <c r="O300" s="16" t="s">
        <v>51</v>
      </c>
      <c r="P300" s="21" t="s">
        <v>220</v>
      </c>
      <c r="Q300" s="21"/>
      <c r="R300" s="21"/>
      <c r="S300" s="25" t="s">
        <v>3668</v>
      </c>
      <c r="T300" s="25" t="s">
        <v>63</v>
      </c>
      <c r="U300" s="55" t="s">
        <v>3669</v>
      </c>
      <c r="V300" s="16" t="s">
        <v>3668</v>
      </c>
      <c r="W300" s="16"/>
    </row>
    <row r="301" spans="1:23" ht="102">
      <c r="A301" s="21">
        <v>300</v>
      </c>
      <c r="B301" s="14" t="s">
        <v>371</v>
      </c>
      <c r="C301" s="14" t="s">
        <v>370</v>
      </c>
      <c r="D301" s="16" t="s">
        <v>60</v>
      </c>
      <c r="E301" s="16" t="s">
        <v>627</v>
      </c>
      <c r="F301" s="16" t="s">
        <v>672</v>
      </c>
      <c r="G301" s="16">
        <v>12</v>
      </c>
      <c r="H301" s="16">
        <v>11</v>
      </c>
      <c r="I301" s="18" t="s">
        <v>714</v>
      </c>
      <c r="J301" s="18" t="s">
        <v>715</v>
      </c>
      <c r="K301" s="53" t="s">
        <v>3652</v>
      </c>
      <c r="L301" s="54" t="s">
        <v>63</v>
      </c>
      <c r="M301" s="22">
        <v>40434</v>
      </c>
      <c r="N301" s="21" t="s">
        <v>203</v>
      </c>
      <c r="O301" s="16" t="s">
        <v>51</v>
      </c>
      <c r="P301" s="21" t="s">
        <v>220</v>
      </c>
      <c r="Q301" s="21"/>
      <c r="R301" s="21"/>
      <c r="S301" s="25" t="s">
        <v>3668</v>
      </c>
      <c r="T301" s="25" t="s">
        <v>63</v>
      </c>
      <c r="U301" s="55" t="s">
        <v>3669</v>
      </c>
      <c r="V301" s="16" t="s">
        <v>3668</v>
      </c>
      <c r="W301" s="16"/>
    </row>
    <row r="302" spans="1:23" ht="102">
      <c r="A302" s="21">
        <v>301</v>
      </c>
      <c r="B302" s="14" t="s">
        <v>266</v>
      </c>
      <c r="C302" s="14" t="s">
        <v>267</v>
      </c>
      <c r="D302" s="16" t="s">
        <v>60</v>
      </c>
      <c r="E302" s="16" t="s">
        <v>627</v>
      </c>
      <c r="F302" s="16" t="s">
        <v>672</v>
      </c>
      <c r="G302" s="16">
        <v>12</v>
      </c>
      <c r="H302" s="58">
        <v>11</v>
      </c>
      <c r="I302" s="18" t="s">
        <v>714</v>
      </c>
      <c r="J302" s="18" t="s">
        <v>715</v>
      </c>
      <c r="K302" s="53" t="s">
        <v>3652</v>
      </c>
      <c r="L302" s="54" t="s">
        <v>63</v>
      </c>
      <c r="M302" s="22">
        <v>40434</v>
      </c>
      <c r="N302" s="21" t="s">
        <v>203</v>
      </c>
      <c r="O302" s="16" t="s">
        <v>51</v>
      </c>
      <c r="P302" s="21" t="s">
        <v>220</v>
      </c>
      <c r="Q302" s="21"/>
      <c r="R302" s="21"/>
      <c r="S302" s="25" t="s">
        <v>3668</v>
      </c>
      <c r="T302" s="25" t="s">
        <v>63</v>
      </c>
      <c r="U302" s="55" t="s">
        <v>3669</v>
      </c>
      <c r="V302" s="16" t="s">
        <v>3668</v>
      </c>
      <c r="W302" s="16"/>
    </row>
    <row r="303" spans="1:23" ht="102">
      <c r="A303" s="21">
        <v>302</v>
      </c>
      <c r="B303" s="14" t="s">
        <v>372</v>
      </c>
      <c r="C303" s="14" t="s">
        <v>267</v>
      </c>
      <c r="D303" s="16" t="s">
        <v>60</v>
      </c>
      <c r="E303" s="16" t="s">
        <v>627</v>
      </c>
      <c r="F303" s="16" t="s">
        <v>672</v>
      </c>
      <c r="G303" s="16">
        <v>12</v>
      </c>
      <c r="H303" s="16">
        <v>11</v>
      </c>
      <c r="I303" s="18" t="s">
        <v>714</v>
      </c>
      <c r="J303" s="18" t="s">
        <v>715</v>
      </c>
      <c r="K303" s="53" t="s">
        <v>3652</v>
      </c>
      <c r="L303" s="54" t="s">
        <v>63</v>
      </c>
      <c r="M303" s="22">
        <v>40434</v>
      </c>
      <c r="N303" s="21" t="s">
        <v>203</v>
      </c>
      <c r="O303" s="16" t="s">
        <v>51</v>
      </c>
      <c r="P303" s="21" t="s">
        <v>220</v>
      </c>
      <c r="Q303" s="21"/>
      <c r="R303" s="21"/>
      <c r="S303" s="25" t="s">
        <v>3668</v>
      </c>
      <c r="T303" s="25" t="s">
        <v>63</v>
      </c>
      <c r="U303" s="55" t="s">
        <v>3669</v>
      </c>
      <c r="V303" s="16" t="s">
        <v>3668</v>
      </c>
      <c r="W303" s="16"/>
    </row>
    <row r="304" spans="1:23" ht="102">
      <c r="A304" s="21">
        <v>303</v>
      </c>
      <c r="B304" s="14" t="s">
        <v>373</v>
      </c>
      <c r="C304" s="14" t="s">
        <v>267</v>
      </c>
      <c r="D304" s="16" t="s">
        <v>60</v>
      </c>
      <c r="E304" s="16" t="s">
        <v>627</v>
      </c>
      <c r="F304" s="16" t="s">
        <v>672</v>
      </c>
      <c r="G304" s="16">
        <v>12</v>
      </c>
      <c r="H304" s="16">
        <v>11</v>
      </c>
      <c r="I304" s="18" t="s">
        <v>714</v>
      </c>
      <c r="J304" s="18" t="s">
        <v>715</v>
      </c>
      <c r="K304" s="53" t="s">
        <v>3652</v>
      </c>
      <c r="L304" s="54" t="s">
        <v>63</v>
      </c>
      <c r="M304" s="22">
        <v>40434</v>
      </c>
      <c r="N304" s="21" t="s">
        <v>203</v>
      </c>
      <c r="O304" s="16" t="s">
        <v>51</v>
      </c>
      <c r="P304" s="21" t="s">
        <v>220</v>
      </c>
      <c r="Q304" s="21"/>
      <c r="R304" s="21"/>
      <c r="S304" s="25" t="s">
        <v>3668</v>
      </c>
      <c r="T304" s="25" t="s">
        <v>63</v>
      </c>
      <c r="U304" s="55" t="s">
        <v>3669</v>
      </c>
      <c r="V304" s="16" t="s">
        <v>3668</v>
      </c>
      <c r="W304" s="16"/>
    </row>
    <row r="305" spans="1:23" ht="25.5">
      <c r="A305" s="102">
        <v>304</v>
      </c>
      <c r="B305" s="103" t="s">
        <v>82</v>
      </c>
      <c r="C305" s="103" t="s">
        <v>83</v>
      </c>
      <c r="D305" s="105" t="s">
        <v>60</v>
      </c>
      <c r="E305" s="105">
        <v>6</v>
      </c>
      <c r="F305" s="105" t="s">
        <v>699</v>
      </c>
      <c r="G305" s="105">
        <v>12</v>
      </c>
      <c r="H305" s="105">
        <v>17</v>
      </c>
      <c r="I305" s="106" t="s">
        <v>716</v>
      </c>
      <c r="J305" s="106" t="s">
        <v>717</v>
      </c>
      <c r="K305" s="98" t="s">
        <v>48</v>
      </c>
      <c r="L305" s="102" t="s">
        <v>49</v>
      </c>
      <c r="M305" s="108">
        <v>40316</v>
      </c>
      <c r="N305" s="99" t="s">
        <v>3332</v>
      </c>
      <c r="O305" s="105" t="s">
        <v>51</v>
      </c>
      <c r="P305" s="102"/>
      <c r="Q305" s="102"/>
      <c r="R305" s="102"/>
      <c r="S305" s="109" t="s">
        <v>3668</v>
      </c>
      <c r="T305" s="109" t="s">
        <v>49</v>
      </c>
      <c r="U305" s="110" t="s">
        <v>3669</v>
      </c>
      <c r="V305" s="105" t="s">
        <v>3668</v>
      </c>
      <c r="W305" s="105"/>
    </row>
    <row r="306" spans="1:23" ht="25.5">
      <c r="A306" s="21">
        <v>305</v>
      </c>
      <c r="B306" s="14" t="s">
        <v>82</v>
      </c>
      <c r="C306" s="14" t="s">
        <v>83</v>
      </c>
      <c r="D306" s="16" t="s">
        <v>60</v>
      </c>
      <c r="E306" s="16">
        <v>6</v>
      </c>
      <c r="F306" s="16" t="s">
        <v>699</v>
      </c>
      <c r="G306" s="16">
        <v>12</v>
      </c>
      <c r="H306" s="16">
        <v>18</v>
      </c>
      <c r="I306" s="17" t="s">
        <v>718</v>
      </c>
      <c r="J306" s="17"/>
      <c r="K306" s="18" t="s">
        <v>719</v>
      </c>
      <c r="L306" s="21" t="s">
        <v>86</v>
      </c>
      <c r="M306" s="22"/>
      <c r="N306" s="54" t="s">
        <v>3332</v>
      </c>
      <c r="O306" s="16" t="s">
        <v>51</v>
      </c>
      <c r="P306" s="21" t="s">
        <v>220</v>
      </c>
      <c r="Q306" s="21"/>
      <c r="R306" s="21"/>
      <c r="S306" s="25" t="s">
        <v>3668</v>
      </c>
      <c r="T306" s="25" t="s">
        <v>86</v>
      </c>
      <c r="U306" s="55" t="s">
        <v>3672</v>
      </c>
      <c r="V306" s="16" t="s">
        <v>220</v>
      </c>
      <c r="W306" s="16"/>
    </row>
    <row r="307" spans="1:23" ht="102">
      <c r="A307" s="21">
        <v>306</v>
      </c>
      <c r="B307" s="14" t="s">
        <v>266</v>
      </c>
      <c r="C307" s="14" t="s">
        <v>267</v>
      </c>
      <c r="D307" s="16" t="s">
        <v>60</v>
      </c>
      <c r="E307" s="16" t="s">
        <v>627</v>
      </c>
      <c r="F307" s="16" t="s">
        <v>672</v>
      </c>
      <c r="G307" s="16">
        <v>12</v>
      </c>
      <c r="H307" s="58">
        <v>27</v>
      </c>
      <c r="I307" s="18" t="s">
        <v>720</v>
      </c>
      <c r="J307" s="18" t="s">
        <v>721</v>
      </c>
      <c r="K307" s="53" t="s">
        <v>3652</v>
      </c>
      <c r="L307" s="54" t="s">
        <v>63</v>
      </c>
      <c r="M307" s="22">
        <v>40434</v>
      </c>
      <c r="N307" s="21" t="s">
        <v>203</v>
      </c>
      <c r="O307" s="16" t="s">
        <v>51</v>
      </c>
      <c r="P307" s="21" t="s">
        <v>220</v>
      </c>
      <c r="Q307" s="21"/>
      <c r="R307" s="21"/>
      <c r="S307" s="25" t="s">
        <v>3668</v>
      </c>
      <c r="T307" s="25" t="s">
        <v>63</v>
      </c>
      <c r="U307" s="55" t="s">
        <v>3669</v>
      </c>
      <c r="V307" s="16" t="s">
        <v>3668</v>
      </c>
      <c r="W307" s="16"/>
    </row>
    <row r="308" spans="1:23" ht="63.75">
      <c r="A308" s="21">
        <v>307</v>
      </c>
      <c r="B308" s="18" t="s">
        <v>68</v>
      </c>
      <c r="C308" s="14" t="s">
        <v>69</v>
      </c>
      <c r="D308" s="16" t="s">
        <v>60</v>
      </c>
      <c r="E308" s="16" t="s">
        <v>627</v>
      </c>
      <c r="F308" s="16" t="s">
        <v>672</v>
      </c>
      <c r="G308" s="16">
        <v>12</v>
      </c>
      <c r="H308" s="16">
        <v>30</v>
      </c>
      <c r="I308" s="18" t="s">
        <v>722</v>
      </c>
      <c r="J308" s="18" t="s">
        <v>723</v>
      </c>
      <c r="K308" s="53" t="s">
        <v>3642</v>
      </c>
      <c r="L308" s="54" t="s">
        <v>237</v>
      </c>
      <c r="M308" s="22">
        <v>40434</v>
      </c>
      <c r="N308" s="21" t="s">
        <v>238</v>
      </c>
      <c r="O308" s="16" t="s">
        <v>72</v>
      </c>
      <c r="P308" s="21" t="s">
        <v>3233</v>
      </c>
      <c r="Q308" s="21"/>
      <c r="R308" s="21"/>
      <c r="S308" s="25" t="s">
        <v>3668</v>
      </c>
      <c r="T308" s="25" t="s">
        <v>237</v>
      </c>
      <c r="U308" s="55" t="s">
        <v>3669</v>
      </c>
      <c r="V308" s="16" t="s">
        <v>3668</v>
      </c>
      <c r="W308" s="16"/>
    </row>
    <row r="309" spans="1:23" ht="140.25">
      <c r="A309" s="21">
        <v>308</v>
      </c>
      <c r="B309" s="14" t="s">
        <v>43</v>
      </c>
      <c r="C309" s="14" t="s">
        <v>44</v>
      </c>
      <c r="D309" s="16" t="s">
        <v>45</v>
      </c>
      <c r="E309" s="16" t="s">
        <v>627</v>
      </c>
      <c r="F309" s="16" t="s">
        <v>672</v>
      </c>
      <c r="G309" s="16">
        <v>12</v>
      </c>
      <c r="H309" s="16">
        <v>32</v>
      </c>
      <c r="I309" s="17" t="s">
        <v>724</v>
      </c>
      <c r="J309" s="17" t="s">
        <v>725</v>
      </c>
      <c r="K309" s="117" t="s">
        <v>3625</v>
      </c>
      <c r="L309" s="21"/>
      <c r="M309" s="22"/>
      <c r="N309" s="21" t="s">
        <v>203</v>
      </c>
      <c r="O309" s="16" t="s">
        <v>51</v>
      </c>
      <c r="P309" s="21"/>
      <c r="Q309" s="21"/>
      <c r="R309" s="21"/>
      <c r="S309" s="25">
        <v>0</v>
      </c>
      <c r="T309" s="25" t="s">
        <v>3668</v>
      </c>
      <c r="U309" s="55" t="s">
        <v>3672</v>
      </c>
      <c r="V309" s="16" t="s">
        <v>3668</v>
      </c>
      <c r="W309" s="16"/>
    </row>
    <row r="310" spans="1:23" ht="25.5">
      <c r="A310" s="102">
        <v>309</v>
      </c>
      <c r="B310" s="103" t="s">
        <v>150</v>
      </c>
      <c r="C310" s="103" t="s">
        <v>151</v>
      </c>
      <c r="D310" s="105" t="s">
        <v>60</v>
      </c>
      <c r="E310" s="105" t="s">
        <v>627</v>
      </c>
      <c r="F310" s="105" t="s">
        <v>672</v>
      </c>
      <c r="G310" s="105">
        <v>12</v>
      </c>
      <c r="H310" s="105">
        <v>42</v>
      </c>
      <c r="I310" s="106" t="s">
        <v>726</v>
      </c>
      <c r="J310" s="106" t="s">
        <v>727</v>
      </c>
      <c r="K310" s="107" t="s">
        <v>647</v>
      </c>
      <c r="L310" s="102" t="s">
        <v>648</v>
      </c>
      <c r="M310" s="108">
        <v>40316</v>
      </c>
      <c r="N310" s="102" t="s">
        <v>203</v>
      </c>
      <c r="O310" s="105" t="s">
        <v>170</v>
      </c>
      <c r="P310" s="102"/>
      <c r="Q310" s="102"/>
      <c r="R310" s="102"/>
      <c r="S310" s="109" t="s">
        <v>3668</v>
      </c>
      <c r="T310" s="109" t="s">
        <v>648</v>
      </c>
      <c r="U310" s="110" t="s">
        <v>3669</v>
      </c>
      <c r="V310" s="105" t="s">
        <v>3668</v>
      </c>
      <c r="W310" s="105"/>
    </row>
    <row r="311" spans="1:23" ht="25.5">
      <c r="A311" s="102">
        <v>310</v>
      </c>
      <c r="B311" s="103" t="s">
        <v>150</v>
      </c>
      <c r="C311" s="103" t="s">
        <v>151</v>
      </c>
      <c r="D311" s="105" t="s">
        <v>60</v>
      </c>
      <c r="E311" s="105" t="s">
        <v>627</v>
      </c>
      <c r="F311" s="105" t="s">
        <v>672</v>
      </c>
      <c r="G311" s="105">
        <v>12</v>
      </c>
      <c r="H311" s="105">
        <v>42</v>
      </c>
      <c r="I311" s="106" t="s">
        <v>728</v>
      </c>
      <c r="J311" s="106" t="s">
        <v>729</v>
      </c>
      <c r="K311" s="107" t="s">
        <v>647</v>
      </c>
      <c r="L311" s="102" t="s">
        <v>648</v>
      </c>
      <c r="M311" s="108">
        <v>40316</v>
      </c>
      <c r="N311" s="102" t="s">
        <v>203</v>
      </c>
      <c r="O311" s="105" t="s">
        <v>170</v>
      </c>
      <c r="P311" s="102"/>
      <c r="Q311" s="102"/>
      <c r="R311" s="102"/>
      <c r="S311" s="109" t="s">
        <v>3668</v>
      </c>
      <c r="T311" s="109" t="s">
        <v>648</v>
      </c>
      <c r="U311" s="110" t="s">
        <v>3669</v>
      </c>
      <c r="V311" s="105" t="s">
        <v>3668</v>
      </c>
      <c r="W311" s="105"/>
    </row>
    <row r="312" spans="1:23" ht="51">
      <c r="A312" s="21">
        <v>311</v>
      </c>
      <c r="B312" s="14" t="s">
        <v>266</v>
      </c>
      <c r="C312" s="14" t="s">
        <v>267</v>
      </c>
      <c r="D312" s="16" t="s">
        <v>60</v>
      </c>
      <c r="E312" s="16" t="s">
        <v>627</v>
      </c>
      <c r="F312" s="16" t="s">
        <v>672</v>
      </c>
      <c r="G312" s="16">
        <v>12</v>
      </c>
      <c r="H312" s="58">
        <v>52</v>
      </c>
      <c r="I312" s="18" t="s">
        <v>730</v>
      </c>
      <c r="J312" s="18" t="s">
        <v>731</v>
      </c>
      <c r="K312" s="18" t="s">
        <v>732</v>
      </c>
      <c r="L312" s="21" t="s">
        <v>86</v>
      </c>
      <c r="M312" s="22"/>
      <c r="N312" s="21" t="s">
        <v>412</v>
      </c>
      <c r="O312" s="16" t="s">
        <v>51</v>
      </c>
      <c r="P312" s="21" t="s">
        <v>426</v>
      </c>
      <c r="Q312" s="21"/>
      <c r="R312" s="21"/>
      <c r="S312" s="25" t="s">
        <v>3668</v>
      </c>
      <c r="T312" s="25" t="s">
        <v>86</v>
      </c>
      <c r="U312" s="55" t="s">
        <v>3672</v>
      </c>
      <c r="V312" s="16" t="s">
        <v>426</v>
      </c>
      <c r="W312" s="16"/>
    </row>
    <row r="313" spans="1:23" ht="51">
      <c r="A313" s="21">
        <v>312</v>
      </c>
      <c r="B313" s="14" t="s">
        <v>43</v>
      </c>
      <c r="C313" s="14" t="s">
        <v>44</v>
      </c>
      <c r="D313" s="16" t="s">
        <v>60</v>
      </c>
      <c r="E313" s="16" t="s">
        <v>627</v>
      </c>
      <c r="F313" s="16" t="s">
        <v>672</v>
      </c>
      <c r="G313" s="16">
        <v>12</v>
      </c>
      <c r="H313" s="16">
        <v>53</v>
      </c>
      <c r="I313" s="17" t="s">
        <v>733</v>
      </c>
      <c r="J313" s="17" t="s">
        <v>734</v>
      </c>
      <c r="K313" s="18" t="s">
        <v>732</v>
      </c>
      <c r="L313" s="21" t="s">
        <v>86</v>
      </c>
      <c r="M313" s="22"/>
      <c r="N313" s="21" t="s">
        <v>412</v>
      </c>
      <c r="O313" s="16" t="s">
        <v>51</v>
      </c>
      <c r="P313" s="21" t="s">
        <v>426</v>
      </c>
      <c r="Q313" s="21"/>
      <c r="R313" s="21"/>
      <c r="S313" s="25" t="s">
        <v>3668</v>
      </c>
      <c r="T313" s="25" t="s">
        <v>86</v>
      </c>
      <c r="U313" s="55" t="s">
        <v>3672</v>
      </c>
      <c r="V313" s="16" t="s">
        <v>426</v>
      </c>
      <c r="W313" s="16"/>
    </row>
    <row r="314" spans="1:23" ht="38.25">
      <c r="A314" s="21">
        <v>313</v>
      </c>
      <c r="B314" s="14" t="s">
        <v>284</v>
      </c>
      <c r="C314" s="14" t="s">
        <v>285</v>
      </c>
      <c r="D314" s="16" t="s">
        <v>60</v>
      </c>
      <c r="E314" s="16" t="s">
        <v>627</v>
      </c>
      <c r="F314" s="16" t="s">
        <v>672</v>
      </c>
      <c r="G314" s="16">
        <v>12</v>
      </c>
      <c r="H314" s="16">
        <v>53</v>
      </c>
      <c r="I314" s="17" t="s">
        <v>735</v>
      </c>
      <c r="J314" s="17" t="s">
        <v>736</v>
      </c>
      <c r="K314" s="18" t="s">
        <v>737</v>
      </c>
      <c r="L314" s="21" t="s">
        <v>86</v>
      </c>
      <c r="M314" s="22"/>
      <c r="N314" s="21" t="s">
        <v>412</v>
      </c>
      <c r="O314" s="16" t="s">
        <v>51</v>
      </c>
      <c r="P314" s="21" t="s">
        <v>426</v>
      </c>
      <c r="Q314" s="21"/>
      <c r="R314" s="21"/>
      <c r="S314" s="25" t="s">
        <v>3668</v>
      </c>
      <c r="T314" s="25" t="s">
        <v>86</v>
      </c>
      <c r="U314" s="55" t="s">
        <v>3672</v>
      </c>
      <c r="V314" s="16" t="s">
        <v>426</v>
      </c>
      <c r="W314" s="16"/>
    </row>
    <row r="315" spans="1:23" ht="63.75">
      <c r="A315" s="21">
        <v>314</v>
      </c>
      <c r="B315" s="14" t="s">
        <v>284</v>
      </c>
      <c r="C315" s="14" t="s">
        <v>285</v>
      </c>
      <c r="D315" s="16" t="s">
        <v>60</v>
      </c>
      <c r="E315" s="16" t="s">
        <v>627</v>
      </c>
      <c r="F315" s="16" t="s">
        <v>672</v>
      </c>
      <c r="G315" s="16">
        <v>12</v>
      </c>
      <c r="H315" s="16">
        <v>53</v>
      </c>
      <c r="I315" s="17" t="s">
        <v>738</v>
      </c>
      <c r="J315" s="17" t="s">
        <v>739</v>
      </c>
      <c r="K315" s="18" t="s">
        <v>732</v>
      </c>
      <c r="L315" s="21" t="s">
        <v>86</v>
      </c>
      <c r="M315" s="22"/>
      <c r="N315" s="21" t="s">
        <v>412</v>
      </c>
      <c r="O315" s="16" t="s">
        <v>51</v>
      </c>
      <c r="P315" s="21" t="s">
        <v>426</v>
      </c>
      <c r="Q315" s="21"/>
      <c r="R315" s="21"/>
      <c r="S315" s="25" t="s">
        <v>3668</v>
      </c>
      <c r="T315" s="25" t="s">
        <v>86</v>
      </c>
      <c r="U315" s="55" t="s">
        <v>3672</v>
      </c>
      <c r="V315" s="16" t="s">
        <v>426</v>
      </c>
      <c r="W315" s="16"/>
    </row>
    <row r="316" spans="1:23" ht="25.5">
      <c r="A316" s="21">
        <v>315</v>
      </c>
      <c r="B316" s="14" t="s">
        <v>82</v>
      </c>
      <c r="C316" s="14" t="s">
        <v>83</v>
      </c>
      <c r="D316" s="16" t="s">
        <v>60</v>
      </c>
      <c r="E316" s="16">
        <v>6</v>
      </c>
      <c r="F316" s="16" t="s">
        <v>699</v>
      </c>
      <c r="G316" s="16">
        <v>12</v>
      </c>
      <c r="H316" s="16">
        <v>53</v>
      </c>
      <c r="I316" s="17" t="s">
        <v>740</v>
      </c>
      <c r="J316" s="17" t="s">
        <v>741</v>
      </c>
      <c r="K316" s="18" t="s">
        <v>732</v>
      </c>
      <c r="L316" s="21" t="s">
        <v>86</v>
      </c>
      <c r="M316" s="22"/>
      <c r="N316" s="21" t="s">
        <v>412</v>
      </c>
      <c r="O316" s="16" t="s">
        <v>51</v>
      </c>
      <c r="P316" s="21" t="s">
        <v>426</v>
      </c>
      <c r="Q316" s="21"/>
      <c r="R316" s="21"/>
      <c r="S316" s="25" t="s">
        <v>3668</v>
      </c>
      <c r="T316" s="25" t="s">
        <v>86</v>
      </c>
      <c r="U316" s="55" t="s">
        <v>3672</v>
      </c>
      <c r="V316" s="16" t="s">
        <v>426</v>
      </c>
      <c r="W316" s="16"/>
    </row>
    <row r="317" spans="1:23" ht="102">
      <c r="A317" s="21">
        <v>316</v>
      </c>
      <c r="B317" s="14" t="s">
        <v>366</v>
      </c>
      <c r="C317" s="14" t="s">
        <v>267</v>
      </c>
      <c r="D317" s="16" t="s">
        <v>60</v>
      </c>
      <c r="E317" s="16" t="s">
        <v>627</v>
      </c>
      <c r="F317" s="16" t="s">
        <v>672</v>
      </c>
      <c r="G317" s="16">
        <v>12</v>
      </c>
      <c r="H317" s="16" t="s">
        <v>742</v>
      </c>
      <c r="I317" s="18" t="s">
        <v>743</v>
      </c>
      <c r="J317" s="18" t="s">
        <v>721</v>
      </c>
      <c r="K317" s="53" t="s">
        <v>3652</v>
      </c>
      <c r="L317" s="54" t="s">
        <v>63</v>
      </c>
      <c r="M317" s="22">
        <v>40434</v>
      </c>
      <c r="N317" s="21" t="s">
        <v>203</v>
      </c>
      <c r="O317" s="16" t="s">
        <v>51</v>
      </c>
      <c r="P317" s="21" t="s">
        <v>220</v>
      </c>
      <c r="Q317" s="21"/>
      <c r="R317" s="21"/>
      <c r="S317" s="25" t="s">
        <v>3668</v>
      </c>
      <c r="T317" s="25" t="s">
        <v>63</v>
      </c>
      <c r="U317" s="55" t="s">
        <v>3669</v>
      </c>
      <c r="V317" s="16" t="s">
        <v>3668</v>
      </c>
      <c r="W317" s="16"/>
    </row>
    <row r="318" spans="1:23" ht="102">
      <c r="A318" s="21">
        <v>317</v>
      </c>
      <c r="B318" s="14" t="s">
        <v>369</v>
      </c>
      <c r="C318" s="14" t="s">
        <v>370</v>
      </c>
      <c r="D318" s="16" t="s">
        <v>60</v>
      </c>
      <c r="E318" s="16" t="s">
        <v>627</v>
      </c>
      <c r="F318" s="16" t="s">
        <v>672</v>
      </c>
      <c r="G318" s="16">
        <v>12</v>
      </c>
      <c r="H318" s="16" t="s">
        <v>742</v>
      </c>
      <c r="I318" s="18" t="s">
        <v>743</v>
      </c>
      <c r="J318" s="18" t="s">
        <v>721</v>
      </c>
      <c r="K318" s="53" t="s">
        <v>3652</v>
      </c>
      <c r="L318" s="54" t="s">
        <v>63</v>
      </c>
      <c r="M318" s="22">
        <v>40434</v>
      </c>
      <c r="N318" s="21" t="s">
        <v>203</v>
      </c>
      <c r="O318" s="16" t="s">
        <v>51</v>
      </c>
      <c r="P318" s="21" t="s">
        <v>220</v>
      </c>
      <c r="Q318" s="21"/>
      <c r="R318" s="21"/>
      <c r="S318" s="25" t="s">
        <v>3668</v>
      </c>
      <c r="T318" s="25" t="s">
        <v>63</v>
      </c>
      <c r="U318" s="55" t="s">
        <v>3669</v>
      </c>
      <c r="V318" s="16" t="s">
        <v>3668</v>
      </c>
      <c r="W318" s="16"/>
    </row>
    <row r="319" spans="1:23" ht="102">
      <c r="A319" s="21">
        <v>318</v>
      </c>
      <c r="B319" s="14" t="s">
        <v>371</v>
      </c>
      <c r="C319" s="14" t="s">
        <v>370</v>
      </c>
      <c r="D319" s="16" t="s">
        <v>60</v>
      </c>
      <c r="E319" s="16" t="s">
        <v>627</v>
      </c>
      <c r="F319" s="16" t="s">
        <v>672</v>
      </c>
      <c r="G319" s="16">
        <v>12</v>
      </c>
      <c r="H319" s="16" t="s">
        <v>742</v>
      </c>
      <c r="I319" s="18" t="s">
        <v>743</v>
      </c>
      <c r="J319" s="18" t="s">
        <v>721</v>
      </c>
      <c r="K319" s="53" t="s">
        <v>3652</v>
      </c>
      <c r="L319" s="54" t="s">
        <v>63</v>
      </c>
      <c r="M319" s="22">
        <v>40434</v>
      </c>
      <c r="N319" s="21" t="s">
        <v>203</v>
      </c>
      <c r="O319" s="16" t="s">
        <v>51</v>
      </c>
      <c r="P319" s="21" t="s">
        <v>220</v>
      </c>
      <c r="Q319" s="21"/>
      <c r="R319" s="21"/>
      <c r="S319" s="25" t="s">
        <v>3668</v>
      </c>
      <c r="T319" s="25" t="s">
        <v>63</v>
      </c>
      <c r="U319" s="55" t="s">
        <v>3669</v>
      </c>
      <c r="V319" s="16" t="s">
        <v>3668</v>
      </c>
      <c r="W319" s="16"/>
    </row>
    <row r="320" spans="1:23" ht="102">
      <c r="A320" s="21">
        <v>319</v>
      </c>
      <c r="B320" s="14" t="s">
        <v>372</v>
      </c>
      <c r="C320" s="14" t="s">
        <v>267</v>
      </c>
      <c r="D320" s="16" t="s">
        <v>60</v>
      </c>
      <c r="E320" s="16" t="s">
        <v>627</v>
      </c>
      <c r="F320" s="16" t="s">
        <v>672</v>
      </c>
      <c r="G320" s="16">
        <v>12</v>
      </c>
      <c r="H320" s="16" t="s">
        <v>742</v>
      </c>
      <c r="I320" s="18" t="s">
        <v>743</v>
      </c>
      <c r="J320" s="18" t="s">
        <v>721</v>
      </c>
      <c r="K320" s="53" t="s">
        <v>3652</v>
      </c>
      <c r="L320" s="54" t="s">
        <v>63</v>
      </c>
      <c r="M320" s="22">
        <v>40434</v>
      </c>
      <c r="N320" s="21" t="s">
        <v>203</v>
      </c>
      <c r="O320" s="16" t="s">
        <v>51</v>
      </c>
      <c r="P320" s="21" t="s">
        <v>220</v>
      </c>
      <c r="Q320" s="21"/>
      <c r="R320" s="21"/>
      <c r="S320" s="25" t="s">
        <v>3668</v>
      </c>
      <c r="T320" s="25" t="s">
        <v>63</v>
      </c>
      <c r="U320" s="55" t="s">
        <v>3669</v>
      </c>
      <c r="V320" s="16" t="s">
        <v>3668</v>
      </c>
      <c r="W320" s="16"/>
    </row>
    <row r="321" spans="1:23" ht="102">
      <c r="A321" s="21">
        <v>320</v>
      </c>
      <c r="B321" s="14" t="s">
        <v>373</v>
      </c>
      <c r="C321" s="14" t="s">
        <v>267</v>
      </c>
      <c r="D321" s="16" t="s">
        <v>60</v>
      </c>
      <c r="E321" s="16" t="s">
        <v>627</v>
      </c>
      <c r="F321" s="16" t="s">
        <v>672</v>
      </c>
      <c r="G321" s="16">
        <v>12</v>
      </c>
      <c r="H321" s="16" t="s">
        <v>742</v>
      </c>
      <c r="I321" s="18" t="s">
        <v>743</v>
      </c>
      <c r="J321" s="18" t="s">
        <v>721</v>
      </c>
      <c r="K321" s="53" t="s">
        <v>3652</v>
      </c>
      <c r="L321" s="54" t="s">
        <v>63</v>
      </c>
      <c r="M321" s="22">
        <v>40434</v>
      </c>
      <c r="N321" s="21" t="s">
        <v>203</v>
      </c>
      <c r="O321" s="16" t="s">
        <v>51</v>
      </c>
      <c r="P321" s="21" t="s">
        <v>220</v>
      </c>
      <c r="Q321" s="21"/>
      <c r="R321" s="21"/>
      <c r="S321" s="25" t="s">
        <v>3668</v>
      </c>
      <c r="T321" s="25" t="s">
        <v>63</v>
      </c>
      <c r="U321" s="55" t="s">
        <v>3669</v>
      </c>
      <c r="V321" s="16" t="s">
        <v>3668</v>
      </c>
      <c r="W321" s="16"/>
    </row>
    <row r="322" spans="1:23" ht="38.25">
      <c r="A322" s="102">
        <v>321</v>
      </c>
      <c r="B322" s="103" t="s">
        <v>284</v>
      </c>
      <c r="C322" s="103" t="s">
        <v>285</v>
      </c>
      <c r="D322" s="105" t="s">
        <v>60</v>
      </c>
      <c r="E322" s="105" t="s">
        <v>627</v>
      </c>
      <c r="F322" s="105" t="s">
        <v>672</v>
      </c>
      <c r="G322" s="105">
        <v>12</v>
      </c>
      <c r="H322" s="105" t="s">
        <v>744</v>
      </c>
      <c r="I322" s="106" t="s">
        <v>745</v>
      </c>
      <c r="J322" s="106" t="s">
        <v>746</v>
      </c>
      <c r="K322" s="98" t="s">
        <v>647</v>
      </c>
      <c r="L322" s="99" t="s">
        <v>648</v>
      </c>
      <c r="M322" s="108">
        <v>40374</v>
      </c>
      <c r="N322" s="102" t="s">
        <v>203</v>
      </c>
      <c r="O322" s="105" t="s">
        <v>51</v>
      </c>
      <c r="P322" s="102" t="s">
        <v>220</v>
      </c>
      <c r="Q322" s="102"/>
      <c r="R322" s="102"/>
      <c r="S322" s="109" t="s">
        <v>3668</v>
      </c>
      <c r="T322" s="109" t="s">
        <v>648</v>
      </c>
      <c r="U322" s="110" t="s">
        <v>3669</v>
      </c>
      <c r="V322" s="105" t="s">
        <v>3668</v>
      </c>
      <c r="W322" s="105"/>
    </row>
    <row r="323" spans="1:23" ht="102">
      <c r="A323" s="21">
        <v>322</v>
      </c>
      <c r="B323" s="14" t="s">
        <v>125</v>
      </c>
      <c r="C323" s="14" t="s">
        <v>126</v>
      </c>
      <c r="D323" s="16" t="s">
        <v>60</v>
      </c>
      <c r="E323" s="16" t="s">
        <v>627</v>
      </c>
      <c r="F323" s="15" t="s">
        <v>672</v>
      </c>
      <c r="G323" s="16">
        <v>12</v>
      </c>
      <c r="H323" s="15" t="s">
        <v>747</v>
      </c>
      <c r="I323" s="17" t="s">
        <v>748</v>
      </c>
      <c r="J323" s="17" t="s">
        <v>749</v>
      </c>
      <c r="K323" s="53" t="s">
        <v>3652</v>
      </c>
      <c r="L323" s="54" t="s">
        <v>63</v>
      </c>
      <c r="M323" s="22">
        <v>40434</v>
      </c>
      <c r="N323" s="21" t="s">
        <v>203</v>
      </c>
      <c r="O323" s="16" t="s">
        <v>72</v>
      </c>
      <c r="P323" s="21" t="s">
        <v>220</v>
      </c>
      <c r="Q323" s="21"/>
      <c r="R323" s="21"/>
      <c r="S323" s="25" t="s">
        <v>3668</v>
      </c>
      <c r="T323" s="25" t="s">
        <v>63</v>
      </c>
      <c r="U323" s="55" t="s">
        <v>3669</v>
      </c>
      <c r="V323" s="16" t="s">
        <v>3668</v>
      </c>
      <c r="W323" s="16"/>
    </row>
    <row r="324" spans="1:23" ht="102">
      <c r="A324" s="21">
        <v>323</v>
      </c>
      <c r="B324" s="14" t="s">
        <v>130</v>
      </c>
      <c r="C324" s="14" t="s">
        <v>131</v>
      </c>
      <c r="D324" s="16" t="s">
        <v>60</v>
      </c>
      <c r="E324" s="16" t="s">
        <v>627</v>
      </c>
      <c r="F324" s="15" t="s">
        <v>672</v>
      </c>
      <c r="G324" s="16">
        <v>12</v>
      </c>
      <c r="H324" s="15" t="s">
        <v>747</v>
      </c>
      <c r="I324" s="17" t="s">
        <v>750</v>
      </c>
      <c r="J324" s="17" t="s">
        <v>749</v>
      </c>
      <c r="K324" s="53" t="s">
        <v>3652</v>
      </c>
      <c r="L324" s="54" t="s">
        <v>63</v>
      </c>
      <c r="M324" s="22">
        <v>40434</v>
      </c>
      <c r="N324" s="21" t="s">
        <v>203</v>
      </c>
      <c r="O324" s="16" t="s">
        <v>51</v>
      </c>
      <c r="P324" s="21" t="s">
        <v>220</v>
      </c>
      <c r="Q324" s="21"/>
      <c r="R324" s="21"/>
      <c r="S324" s="25" t="s">
        <v>3668</v>
      </c>
      <c r="T324" s="25" t="s">
        <v>63</v>
      </c>
      <c r="U324" s="55" t="s">
        <v>3669</v>
      </c>
      <c r="V324" s="16" t="s">
        <v>3668</v>
      </c>
      <c r="W324" s="16"/>
    </row>
    <row r="325" spans="1:23" ht="102">
      <c r="A325" s="21">
        <v>324</v>
      </c>
      <c r="B325" s="14" t="s">
        <v>132</v>
      </c>
      <c r="C325" s="14" t="s">
        <v>131</v>
      </c>
      <c r="D325" s="16" t="s">
        <v>60</v>
      </c>
      <c r="E325" s="16" t="s">
        <v>627</v>
      </c>
      <c r="F325" s="15" t="s">
        <v>672</v>
      </c>
      <c r="G325" s="16">
        <v>12</v>
      </c>
      <c r="H325" s="15" t="s">
        <v>747</v>
      </c>
      <c r="I325" s="17" t="s">
        <v>751</v>
      </c>
      <c r="J325" s="17" t="s">
        <v>752</v>
      </c>
      <c r="K325" s="53" t="s">
        <v>3652</v>
      </c>
      <c r="L325" s="54" t="s">
        <v>63</v>
      </c>
      <c r="M325" s="22">
        <v>40434</v>
      </c>
      <c r="N325" s="21" t="s">
        <v>203</v>
      </c>
      <c r="O325" s="16" t="s">
        <v>51</v>
      </c>
      <c r="P325" s="21" t="s">
        <v>220</v>
      </c>
      <c r="Q325" s="21"/>
      <c r="R325" s="21"/>
      <c r="S325" s="25" t="s">
        <v>3668</v>
      </c>
      <c r="T325" s="25" t="s">
        <v>63</v>
      </c>
      <c r="U325" s="55" t="s">
        <v>3669</v>
      </c>
      <c r="V325" s="16" t="s">
        <v>3668</v>
      </c>
      <c r="W325" s="16"/>
    </row>
    <row r="326" spans="1:23" ht="102">
      <c r="A326" s="21">
        <v>325</v>
      </c>
      <c r="B326" s="14" t="s">
        <v>133</v>
      </c>
      <c r="C326" s="14" t="s">
        <v>131</v>
      </c>
      <c r="D326" s="16" t="s">
        <v>60</v>
      </c>
      <c r="E326" s="16" t="s">
        <v>627</v>
      </c>
      <c r="F326" s="15" t="s">
        <v>672</v>
      </c>
      <c r="G326" s="16">
        <v>12</v>
      </c>
      <c r="H326" s="15" t="s">
        <v>747</v>
      </c>
      <c r="I326" s="17" t="s">
        <v>751</v>
      </c>
      <c r="J326" s="17" t="s">
        <v>752</v>
      </c>
      <c r="K326" s="53" t="s">
        <v>3652</v>
      </c>
      <c r="L326" s="54" t="s">
        <v>63</v>
      </c>
      <c r="M326" s="22">
        <v>40434</v>
      </c>
      <c r="N326" s="21" t="s">
        <v>203</v>
      </c>
      <c r="O326" s="16" t="s">
        <v>51</v>
      </c>
      <c r="P326" s="21" t="s">
        <v>220</v>
      </c>
      <c r="Q326" s="21"/>
      <c r="R326" s="21"/>
      <c r="S326" s="25" t="s">
        <v>3668</v>
      </c>
      <c r="T326" s="25" t="s">
        <v>63</v>
      </c>
      <c r="U326" s="55" t="s">
        <v>3669</v>
      </c>
      <c r="V326" s="16" t="s">
        <v>3668</v>
      </c>
      <c r="W326" s="16"/>
    </row>
    <row r="327" spans="1:23" ht="38.25">
      <c r="A327" s="21">
        <v>326</v>
      </c>
      <c r="B327" s="14" t="s">
        <v>366</v>
      </c>
      <c r="C327" s="14" t="s">
        <v>267</v>
      </c>
      <c r="D327" s="16" t="s">
        <v>60</v>
      </c>
      <c r="E327" s="16" t="s">
        <v>627</v>
      </c>
      <c r="F327" s="16" t="s">
        <v>672</v>
      </c>
      <c r="G327" s="16">
        <v>12</v>
      </c>
      <c r="H327" s="16" t="s">
        <v>753</v>
      </c>
      <c r="I327" s="18" t="s">
        <v>754</v>
      </c>
      <c r="J327" s="18" t="s">
        <v>731</v>
      </c>
      <c r="K327" s="18" t="s">
        <v>732</v>
      </c>
      <c r="L327" s="21" t="s">
        <v>86</v>
      </c>
      <c r="M327" s="22"/>
      <c r="N327" s="21" t="s">
        <v>412</v>
      </c>
      <c r="O327" s="16" t="s">
        <v>51</v>
      </c>
      <c r="P327" s="21" t="s">
        <v>426</v>
      </c>
      <c r="Q327" s="21"/>
      <c r="R327" s="21"/>
      <c r="S327" s="25" t="s">
        <v>3668</v>
      </c>
      <c r="T327" s="25" t="s">
        <v>86</v>
      </c>
      <c r="U327" s="55" t="s">
        <v>3672</v>
      </c>
      <c r="V327" s="16" t="s">
        <v>426</v>
      </c>
      <c r="W327" s="16"/>
    </row>
    <row r="328" spans="1:23" ht="38.25">
      <c r="A328" s="21">
        <v>327</v>
      </c>
      <c r="B328" s="14" t="s">
        <v>369</v>
      </c>
      <c r="C328" s="14" t="s">
        <v>370</v>
      </c>
      <c r="D328" s="16" t="s">
        <v>60</v>
      </c>
      <c r="E328" s="16" t="s">
        <v>627</v>
      </c>
      <c r="F328" s="16" t="s">
        <v>672</v>
      </c>
      <c r="G328" s="16">
        <v>12</v>
      </c>
      <c r="H328" s="16" t="s">
        <v>753</v>
      </c>
      <c r="I328" s="18" t="s">
        <v>754</v>
      </c>
      <c r="J328" s="18" t="s">
        <v>731</v>
      </c>
      <c r="K328" s="18" t="s">
        <v>732</v>
      </c>
      <c r="L328" s="21" t="s">
        <v>86</v>
      </c>
      <c r="M328" s="22"/>
      <c r="N328" s="21" t="s">
        <v>412</v>
      </c>
      <c r="O328" s="16" t="s">
        <v>51</v>
      </c>
      <c r="P328" s="21" t="s">
        <v>426</v>
      </c>
      <c r="Q328" s="21"/>
      <c r="R328" s="21"/>
      <c r="S328" s="25" t="s">
        <v>3668</v>
      </c>
      <c r="T328" s="25" t="s">
        <v>86</v>
      </c>
      <c r="U328" s="55" t="s">
        <v>3672</v>
      </c>
      <c r="V328" s="16" t="s">
        <v>426</v>
      </c>
      <c r="W328" s="16"/>
    </row>
    <row r="329" spans="1:23" ht="38.25">
      <c r="A329" s="21">
        <v>328</v>
      </c>
      <c r="B329" s="14" t="s">
        <v>371</v>
      </c>
      <c r="C329" s="14" t="s">
        <v>370</v>
      </c>
      <c r="D329" s="16" t="s">
        <v>60</v>
      </c>
      <c r="E329" s="16" t="s">
        <v>627</v>
      </c>
      <c r="F329" s="16" t="s">
        <v>672</v>
      </c>
      <c r="G329" s="16">
        <v>12</v>
      </c>
      <c r="H329" s="16" t="s">
        <v>753</v>
      </c>
      <c r="I329" s="18" t="s">
        <v>754</v>
      </c>
      <c r="J329" s="18" t="s">
        <v>731</v>
      </c>
      <c r="K329" s="18" t="s">
        <v>732</v>
      </c>
      <c r="L329" s="21" t="s">
        <v>86</v>
      </c>
      <c r="M329" s="22"/>
      <c r="N329" s="21" t="s">
        <v>412</v>
      </c>
      <c r="O329" s="16" t="s">
        <v>51</v>
      </c>
      <c r="P329" s="21" t="s">
        <v>426</v>
      </c>
      <c r="Q329" s="21"/>
      <c r="R329" s="21"/>
      <c r="S329" s="25" t="s">
        <v>3668</v>
      </c>
      <c r="T329" s="25" t="s">
        <v>86</v>
      </c>
      <c r="U329" s="55" t="s">
        <v>3672</v>
      </c>
      <c r="V329" s="16" t="s">
        <v>426</v>
      </c>
      <c r="W329" s="16"/>
    </row>
    <row r="330" spans="1:23" ht="38.25">
      <c r="A330" s="21">
        <v>329</v>
      </c>
      <c r="B330" s="14" t="s">
        <v>372</v>
      </c>
      <c r="C330" s="14" t="s">
        <v>267</v>
      </c>
      <c r="D330" s="16" t="s">
        <v>60</v>
      </c>
      <c r="E330" s="16" t="s">
        <v>627</v>
      </c>
      <c r="F330" s="16" t="s">
        <v>672</v>
      </c>
      <c r="G330" s="16">
        <v>12</v>
      </c>
      <c r="H330" s="16" t="s">
        <v>753</v>
      </c>
      <c r="I330" s="18" t="s">
        <v>754</v>
      </c>
      <c r="J330" s="18" t="s">
        <v>731</v>
      </c>
      <c r="K330" s="18" t="s">
        <v>732</v>
      </c>
      <c r="L330" s="21" t="s">
        <v>86</v>
      </c>
      <c r="M330" s="22"/>
      <c r="N330" s="21" t="s">
        <v>412</v>
      </c>
      <c r="O330" s="16" t="s">
        <v>51</v>
      </c>
      <c r="P330" s="21" t="s">
        <v>426</v>
      </c>
      <c r="Q330" s="21"/>
      <c r="R330" s="21"/>
      <c r="S330" s="25" t="s">
        <v>3668</v>
      </c>
      <c r="T330" s="25" t="s">
        <v>86</v>
      </c>
      <c r="U330" s="55" t="s">
        <v>3672</v>
      </c>
      <c r="V330" s="16" t="s">
        <v>426</v>
      </c>
      <c r="W330" s="16"/>
    </row>
    <row r="331" spans="1:23" ht="38.25">
      <c r="A331" s="21">
        <v>330</v>
      </c>
      <c r="B331" s="14" t="s">
        <v>373</v>
      </c>
      <c r="C331" s="14" t="s">
        <v>267</v>
      </c>
      <c r="D331" s="16" t="s">
        <v>60</v>
      </c>
      <c r="E331" s="16" t="s">
        <v>627</v>
      </c>
      <c r="F331" s="16" t="s">
        <v>672</v>
      </c>
      <c r="G331" s="16">
        <v>12</v>
      </c>
      <c r="H331" s="16" t="s">
        <v>753</v>
      </c>
      <c r="I331" s="18" t="s">
        <v>754</v>
      </c>
      <c r="J331" s="18" t="s">
        <v>731</v>
      </c>
      <c r="K331" s="18" t="s">
        <v>732</v>
      </c>
      <c r="L331" s="21" t="s">
        <v>86</v>
      </c>
      <c r="M331" s="22"/>
      <c r="N331" s="21" t="s">
        <v>412</v>
      </c>
      <c r="O331" s="16" t="s">
        <v>51</v>
      </c>
      <c r="P331" s="21" t="s">
        <v>426</v>
      </c>
      <c r="Q331" s="21"/>
      <c r="R331" s="21"/>
      <c r="S331" s="25" t="s">
        <v>3668</v>
      </c>
      <c r="T331" s="25" t="s">
        <v>86</v>
      </c>
      <c r="U331" s="55" t="s">
        <v>3672</v>
      </c>
      <c r="V331" s="16" t="s">
        <v>426</v>
      </c>
      <c r="W331" s="16"/>
    </row>
    <row r="332" spans="1:23" ht="63.75">
      <c r="A332" s="21">
        <v>331</v>
      </c>
      <c r="B332" s="18" t="s">
        <v>755</v>
      </c>
      <c r="C332" s="14" t="s">
        <v>756</v>
      </c>
      <c r="D332" s="16" t="s">
        <v>60</v>
      </c>
      <c r="E332" s="16" t="s">
        <v>627</v>
      </c>
      <c r="F332" s="16" t="s">
        <v>672</v>
      </c>
      <c r="G332" s="16">
        <v>12</v>
      </c>
      <c r="H332" s="16" t="s">
        <v>757</v>
      </c>
      <c r="I332" s="18" t="s">
        <v>758</v>
      </c>
      <c r="J332" s="18" t="s">
        <v>759</v>
      </c>
      <c r="K332" s="53" t="s">
        <v>3642</v>
      </c>
      <c r="L332" s="54" t="s">
        <v>237</v>
      </c>
      <c r="M332" s="22">
        <v>40434</v>
      </c>
      <c r="N332" s="21" t="s">
        <v>238</v>
      </c>
      <c r="O332" s="16" t="s">
        <v>51</v>
      </c>
      <c r="P332" s="21" t="s">
        <v>3233</v>
      </c>
      <c r="Q332" s="21"/>
      <c r="R332" s="21"/>
      <c r="S332" s="25" t="s">
        <v>3668</v>
      </c>
      <c r="T332" s="25" t="s">
        <v>237</v>
      </c>
      <c r="U332" s="55" t="s">
        <v>3669</v>
      </c>
      <c r="V332" s="16" t="s">
        <v>3668</v>
      </c>
      <c r="W332" s="16"/>
    </row>
    <row r="333" spans="1:23" ht="38.25">
      <c r="A333" s="21">
        <v>332</v>
      </c>
      <c r="B333" s="14" t="s">
        <v>8</v>
      </c>
      <c r="C333" s="14" t="s">
        <v>10</v>
      </c>
      <c r="D333" s="16" t="s">
        <v>60</v>
      </c>
      <c r="E333" s="16" t="s">
        <v>627</v>
      </c>
      <c r="F333" s="16" t="s">
        <v>672</v>
      </c>
      <c r="G333" s="16">
        <v>13</v>
      </c>
      <c r="H333" s="16">
        <v>4</v>
      </c>
      <c r="I333" s="17" t="s">
        <v>760</v>
      </c>
      <c r="J333" s="17" t="s">
        <v>761</v>
      </c>
      <c r="K333" s="53" t="s">
        <v>3655</v>
      </c>
      <c r="L333" s="21" t="s">
        <v>63</v>
      </c>
      <c r="M333" s="22">
        <v>40434</v>
      </c>
      <c r="N333" s="21" t="s">
        <v>203</v>
      </c>
      <c r="O333" s="16" t="s">
        <v>72</v>
      </c>
      <c r="P333" s="21" t="s">
        <v>220</v>
      </c>
      <c r="Q333" s="21"/>
      <c r="R333" s="21"/>
      <c r="S333" s="25" t="s">
        <v>3668</v>
      </c>
      <c r="T333" s="25" t="s">
        <v>63</v>
      </c>
      <c r="U333" s="55" t="s">
        <v>3669</v>
      </c>
      <c r="V333" s="16" t="s">
        <v>3668</v>
      </c>
      <c r="W333" s="16"/>
    </row>
    <row r="334" spans="1:23" ht="153">
      <c r="A334" s="21">
        <v>333</v>
      </c>
      <c r="B334" s="14" t="s">
        <v>266</v>
      </c>
      <c r="C334" s="14" t="s">
        <v>267</v>
      </c>
      <c r="D334" s="16" t="s">
        <v>60</v>
      </c>
      <c r="E334" s="16" t="s">
        <v>627</v>
      </c>
      <c r="F334" s="16" t="s">
        <v>672</v>
      </c>
      <c r="G334" s="16">
        <v>13</v>
      </c>
      <c r="H334" s="58">
        <v>4</v>
      </c>
      <c r="I334" s="18" t="s">
        <v>762</v>
      </c>
      <c r="J334" s="18" t="s">
        <v>763</v>
      </c>
      <c r="K334" s="53" t="s">
        <v>3655</v>
      </c>
      <c r="L334" s="21" t="s">
        <v>63</v>
      </c>
      <c r="M334" s="22">
        <v>40434</v>
      </c>
      <c r="N334" s="21" t="s">
        <v>203</v>
      </c>
      <c r="O334" s="16" t="s">
        <v>51</v>
      </c>
      <c r="P334" s="21" t="s">
        <v>220</v>
      </c>
      <c r="Q334" s="21"/>
      <c r="R334" s="21"/>
      <c r="S334" s="25" t="s">
        <v>3668</v>
      </c>
      <c r="T334" s="25" t="s">
        <v>63</v>
      </c>
      <c r="U334" s="55" t="s">
        <v>3669</v>
      </c>
      <c r="V334" s="16" t="s">
        <v>3668</v>
      </c>
      <c r="W334" s="16"/>
    </row>
    <row r="335" spans="1:23" ht="63.75">
      <c r="A335" s="21">
        <v>334</v>
      </c>
      <c r="B335" s="14" t="s">
        <v>284</v>
      </c>
      <c r="C335" s="14" t="s">
        <v>285</v>
      </c>
      <c r="D335" s="16" t="s">
        <v>60</v>
      </c>
      <c r="E335" s="16" t="s">
        <v>627</v>
      </c>
      <c r="F335" s="16" t="s">
        <v>764</v>
      </c>
      <c r="G335" s="16">
        <v>13</v>
      </c>
      <c r="H335" s="58">
        <v>4</v>
      </c>
      <c r="I335" s="17" t="s">
        <v>765</v>
      </c>
      <c r="J335" s="17" t="s">
        <v>766</v>
      </c>
      <c r="K335" s="53" t="s">
        <v>3655</v>
      </c>
      <c r="L335" s="21" t="s">
        <v>63</v>
      </c>
      <c r="M335" s="22">
        <v>40434</v>
      </c>
      <c r="N335" s="21" t="s">
        <v>203</v>
      </c>
      <c r="O335" s="16" t="s">
        <v>51</v>
      </c>
      <c r="P335" s="21" t="s">
        <v>220</v>
      </c>
      <c r="Q335" s="21"/>
      <c r="R335" s="21"/>
      <c r="S335" s="25" t="s">
        <v>3668</v>
      </c>
      <c r="T335" s="25" t="s">
        <v>63</v>
      </c>
      <c r="U335" s="55" t="s">
        <v>3669</v>
      </c>
      <c r="V335" s="16" t="s">
        <v>3668</v>
      </c>
      <c r="W335" s="16"/>
    </row>
    <row r="336" spans="1:23" ht="38.25">
      <c r="A336" s="21">
        <v>335</v>
      </c>
      <c r="B336" s="14" t="s">
        <v>767</v>
      </c>
      <c r="C336" s="14" t="s">
        <v>768</v>
      </c>
      <c r="D336" s="16" t="s">
        <v>60</v>
      </c>
      <c r="E336" s="16" t="s">
        <v>627</v>
      </c>
      <c r="F336" s="16" t="s">
        <v>769</v>
      </c>
      <c r="G336" s="16">
        <v>13</v>
      </c>
      <c r="H336" s="16">
        <v>4</v>
      </c>
      <c r="I336" s="17" t="s">
        <v>770</v>
      </c>
      <c r="J336" s="17" t="s">
        <v>771</v>
      </c>
      <c r="K336" s="53" t="s">
        <v>3655</v>
      </c>
      <c r="L336" s="21" t="s">
        <v>63</v>
      </c>
      <c r="M336" s="22">
        <v>40434</v>
      </c>
      <c r="N336" s="21" t="s">
        <v>203</v>
      </c>
      <c r="O336" s="16" t="s">
        <v>72</v>
      </c>
      <c r="P336" s="21" t="s">
        <v>220</v>
      </c>
      <c r="Q336" s="21"/>
      <c r="R336" s="21"/>
      <c r="S336" s="25" t="s">
        <v>3668</v>
      </c>
      <c r="T336" s="25" t="s">
        <v>63</v>
      </c>
      <c r="U336" s="55" t="s">
        <v>3669</v>
      </c>
      <c r="V336" s="16" t="s">
        <v>3668</v>
      </c>
      <c r="W336" s="16"/>
    </row>
    <row r="337" spans="1:23" ht="38.25">
      <c r="A337" s="21">
        <v>336</v>
      </c>
      <c r="B337" s="14" t="s">
        <v>772</v>
      </c>
      <c r="C337" s="14" t="s">
        <v>773</v>
      </c>
      <c r="D337" s="16" t="s">
        <v>60</v>
      </c>
      <c r="E337" s="16" t="s">
        <v>627</v>
      </c>
      <c r="F337" s="16" t="s">
        <v>769</v>
      </c>
      <c r="G337" s="16">
        <v>13</v>
      </c>
      <c r="H337" s="16">
        <v>4</v>
      </c>
      <c r="I337" s="17" t="s">
        <v>770</v>
      </c>
      <c r="J337" s="17" t="s">
        <v>771</v>
      </c>
      <c r="K337" s="53" t="s">
        <v>3655</v>
      </c>
      <c r="L337" s="21" t="s">
        <v>63</v>
      </c>
      <c r="M337" s="22">
        <v>40434</v>
      </c>
      <c r="N337" s="21" t="s">
        <v>203</v>
      </c>
      <c r="O337" s="16" t="s">
        <v>72</v>
      </c>
      <c r="P337" s="21" t="s">
        <v>220</v>
      </c>
      <c r="Q337" s="21"/>
      <c r="R337" s="21"/>
      <c r="S337" s="25" t="s">
        <v>3668</v>
      </c>
      <c r="T337" s="25" t="s">
        <v>63</v>
      </c>
      <c r="U337" s="55" t="s">
        <v>3669</v>
      </c>
      <c r="V337" s="16" t="s">
        <v>3668</v>
      </c>
      <c r="W337" s="16"/>
    </row>
    <row r="338" spans="1:23" ht="38.25">
      <c r="A338" s="21">
        <v>337</v>
      </c>
      <c r="B338" s="14" t="s">
        <v>670</v>
      </c>
      <c r="C338" s="14" t="s">
        <v>671</v>
      </c>
      <c r="D338" s="16" t="s">
        <v>60</v>
      </c>
      <c r="E338" s="16" t="s">
        <v>627</v>
      </c>
      <c r="F338" s="16" t="s">
        <v>672</v>
      </c>
      <c r="G338" s="16">
        <v>13</v>
      </c>
      <c r="H338" s="16">
        <v>5</v>
      </c>
      <c r="I338" s="17" t="s">
        <v>774</v>
      </c>
      <c r="J338" s="17" t="s">
        <v>775</v>
      </c>
      <c r="K338" s="53" t="s">
        <v>3655</v>
      </c>
      <c r="L338" s="21" t="s">
        <v>63</v>
      </c>
      <c r="M338" s="22">
        <v>40434</v>
      </c>
      <c r="N338" s="21" t="s">
        <v>203</v>
      </c>
      <c r="O338" s="16" t="s">
        <v>191</v>
      </c>
      <c r="P338" s="21" t="s">
        <v>220</v>
      </c>
      <c r="Q338" s="21"/>
      <c r="R338" s="21"/>
      <c r="S338" s="25" t="s">
        <v>3668</v>
      </c>
      <c r="T338" s="25" t="s">
        <v>63</v>
      </c>
      <c r="U338" s="55" t="s">
        <v>3669</v>
      </c>
      <c r="V338" s="16" t="s">
        <v>3668</v>
      </c>
      <c r="W338" s="16"/>
    </row>
    <row r="339" spans="1:23" ht="38.25">
      <c r="A339" s="102">
        <v>338</v>
      </c>
      <c r="B339" s="103" t="s">
        <v>64</v>
      </c>
      <c r="C339" s="103" t="s">
        <v>65</v>
      </c>
      <c r="D339" s="105" t="s">
        <v>45</v>
      </c>
      <c r="E339" s="105" t="s">
        <v>627</v>
      </c>
      <c r="F339" s="105" t="s">
        <v>672</v>
      </c>
      <c r="G339" s="105">
        <v>13</v>
      </c>
      <c r="H339" s="105">
        <v>11</v>
      </c>
      <c r="I339" s="106" t="s">
        <v>776</v>
      </c>
      <c r="J339" s="106" t="s">
        <v>777</v>
      </c>
      <c r="K339" s="98" t="s">
        <v>3447</v>
      </c>
      <c r="L339" s="92" t="s">
        <v>49</v>
      </c>
      <c r="M339" s="92">
        <v>40336</v>
      </c>
      <c r="N339" s="102" t="s">
        <v>50</v>
      </c>
      <c r="O339" s="105" t="s">
        <v>51</v>
      </c>
      <c r="P339" s="102"/>
      <c r="Q339" s="102"/>
      <c r="R339" s="102"/>
      <c r="S339" s="109" t="s">
        <v>49</v>
      </c>
      <c r="T339" s="109" t="s">
        <v>3668</v>
      </c>
      <c r="U339" s="110" t="s">
        <v>3669</v>
      </c>
      <c r="V339" s="105" t="s">
        <v>3668</v>
      </c>
      <c r="W339" s="105"/>
    </row>
    <row r="340" spans="1:23" ht="204">
      <c r="A340" s="102">
        <v>339</v>
      </c>
      <c r="B340" s="103" t="s">
        <v>82</v>
      </c>
      <c r="C340" s="103" t="s">
        <v>83</v>
      </c>
      <c r="D340" s="105" t="s">
        <v>60</v>
      </c>
      <c r="E340" s="105" t="s">
        <v>627</v>
      </c>
      <c r="F340" s="105" t="s">
        <v>672</v>
      </c>
      <c r="G340" s="105">
        <v>13</v>
      </c>
      <c r="H340" s="105">
        <v>11</v>
      </c>
      <c r="I340" s="106" t="s">
        <v>778</v>
      </c>
      <c r="J340" s="106" t="s">
        <v>779</v>
      </c>
      <c r="K340" s="98" t="s">
        <v>3418</v>
      </c>
      <c r="L340" s="99" t="s">
        <v>63</v>
      </c>
      <c r="M340" s="108">
        <v>40374</v>
      </c>
      <c r="N340" s="102" t="s">
        <v>203</v>
      </c>
      <c r="O340" s="105" t="s">
        <v>51</v>
      </c>
      <c r="P340" s="102" t="s">
        <v>780</v>
      </c>
      <c r="Q340" s="102"/>
      <c r="R340" s="102"/>
      <c r="S340" s="109" t="s">
        <v>3668</v>
      </c>
      <c r="T340" s="109" t="s">
        <v>63</v>
      </c>
      <c r="U340" s="110" t="s">
        <v>3669</v>
      </c>
      <c r="V340" s="105" t="s">
        <v>3668</v>
      </c>
      <c r="W340" s="95"/>
    </row>
    <row r="341" spans="1:23" ht="114.75">
      <c r="A341" s="21">
        <v>340</v>
      </c>
      <c r="B341" s="18" t="s">
        <v>781</v>
      </c>
      <c r="C341" s="18" t="s">
        <v>782</v>
      </c>
      <c r="D341" s="16" t="s">
        <v>60</v>
      </c>
      <c r="E341" s="16" t="s">
        <v>627</v>
      </c>
      <c r="F341" s="21" t="s">
        <v>672</v>
      </c>
      <c r="G341" s="21">
        <v>13</v>
      </c>
      <c r="H341" s="21">
        <v>11</v>
      </c>
      <c r="I341" s="17" t="s">
        <v>783</v>
      </c>
      <c r="J341" s="17" t="s">
        <v>784</v>
      </c>
      <c r="K341" s="18" t="s">
        <v>3589</v>
      </c>
      <c r="L341" s="21" t="s">
        <v>49</v>
      </c>
      <c r="M341" s="22">
        <v>40316</v>
      </c>
      <c r="N341" s="54" t="s">
        <v>3332</v>
      </c>
      <c r="O341" s="21" t="s">
        <v>51</v>
      </c>
      <c r="P341" s="21"/>
      <c r="Q341" s="21"/>
      <c r="R341" s="21"/>
      <c r="S341" s="25" t="s">
        <v>3668</v>
      </c>
      <c r="T341" s="25" t="s">
        <v>49</v>
      </c>
      <c r="U341" s="55" t="s">
        <v>3669</v>
      </c>
      <c r="V341" s="16" t="s">
        <v>3668</v>
      </c>
      <c r="W341" s="16"/>
    </row>
    <row r="342" spans="1:23" ht="76.5">
      <c r="A342" s="102">
        <v>341</v>
      </c>
      <c r="B342" s="103" t="s">
        <v>266</v>
      </c>
      <c r="C342" s="103" t="s">
        <v>267</v>
      </c>
      <c r="D342" s="105" t="s">
        <v>60</v>
      </c>
      <c r="E342" s="105" t="s">
        <v>627</v>
      </c>
      <c r="F342" s="105" t="s">
        <v>672</v>
      </c>
      <c r="G342" s="105">
        <v>13</v>
      </c>
      <c r="H342" s="94">
        <v>12</v>
      </c>
      <c r="I342" s="107" t="s">
        <v>785</v>
      </c>
      <c r="J342" s="107" t="s">
        <v>786</v>
      </c>
      <c r="K342" s="98" t="s">
        <v>3424</v>
      </c>
      <c r="L342" s="99" t="s">
        <v>237</v>
      </c>
      <c r="M342" s="108">
        <v>40374</v>
      </c>
      <c r="N342" s="102" t="s">
        <v>238</v>
      </c>
      <c r="O342" s="105" t="s">
        <v>51</v>
      </c>
      <c r="P342" s="102" t="s">
        <v>3233</v>
      </c>
      <c r="Q342" s="102"/>
      <c r="R342" s="102"/>
      <c r="S342" s="109" t="s">
        <v>3668</v>
      </c>
      <c r="T342" s="109" t="s">
        <v>237</v>
      </c>
      <c r="U342" s="110" t="s">
        <v>3669</v>
      </c>
      <c r="V342" s="105" t="s">
        <v>3668</v>
      </c>
      <c r="W342" s="95"/>
    </row>
    <row r="343" spans="1:23" ht="76.5">
      <c r="A343" s="102">
        <v>342</v>
      </c>
      <c r="B343" s="103" t="s">
        <v>270</v>
      </c>
      <c r="C343" s="103" t="s">
        <v>225</v>
      </c>
      <c r="D343" s="105" t="s">
        <v>45</v>
      </c>
      <c r="E343" s="105" t="s">
        <v>627</v>
      </c>
      <c r="F343" s="105">
        <v>6.1</v>
      </c>
      <c r="G343" s="105">
        <v>13</v>
      </c>
      <c r="H343" s="105">
        <v>12</v>
      </c>
      <c r="I343" s="106" t="s">
        <v>787</v>
      </c>
      <c r="J343" s="106" t="s">
        <v>788</v>
      </c>
      <c r="K343" s="107" t="s">
        <v>48</v>
      </c>
      <c r="L343" s="102" t="s">
        <v>49</v>
      </c>
      <c r="M343" s="108">
        <v>40336</v>
      </c>
      <c r="N343" s="102" t="s">
        <v>50</v>
      </c>
      <c r="O343" s="105" t="s">
        <v>72</v>
      </c>
      <c r="P343" s="102"/>
      <c r="Q343" s="102"/>
      <c r="R343" s="102"/>
      <c r="S343" s="109" t="s">
        <v>49</v>
      </c>
      <c r="T343" s="109" t="s">
        <v>3668</v>
      </c>
      <c r="U343" s="110" t="s">
        <v>3669</v>
      </c>
      <c r="V343" s="105" t="s">
        <v>3668</v>
      </c>
      <c r="W343" s="105"/>
    </row>
    <row r="344" spans="1:23" ht="63.75">
      <c r="A344" s="102">
        <v>343</v>
      </c>
      <c r="B344" s="103" t="s">
        <v>82</v>
      </c>
      <c r="C344" s="103" t="s">
        <v>83</v>
      </c>
      <c r="D344" s="105" t="s">
        <v>45</v>
      </c>
      <c r="E344" s="105">
        <v>6</v>
      </c>
      <c r="F344" s="105" t="s">
        <v>789</v>
      </c>
      <c r="G344" s="105">
        <v>13</v>
      </c>
      <c r="H344" s="105">
        <v>17</v>
      </c>
      <c r="I344" s="106" t="s">
        <v>790</v>
      </c>
      <c r="J344" s="106" t="s">
        <v>791</v>
      </c>
      <c r="K344" s="107" t="s">
        <v>3474</v>
      </c>
      <c r="L344" s="102" t="s">
        <v>63</v>
      </c>
      <c r="M344" s="108">
        <v>40381</v>
      </c>
      <c r="N344" s="102" t="s">
        <v>50</v>
      </c>
      <c r="O344" s="105" t="s">
        <v>51</v>
      </c>
      <c r="P344" s="102"/>
      <c r="Q344" s="102"/>
      <c r="R344" s="102"/>
      <c r="S344" s="109" t="s">
        <v>63</v>
      </c>
      <c r="T344" s="109" t="s">
        <v>3668</v>
      </c>
      <c r="U344" s="110" t="s">
        <v>3669</v>
      </c>
      <c r="V344" s="105" t="s">
        <v>3668</v>
      </c>
      <c r="W344" s="105"/>
    </row>
    <row r="345" spans="1:23" ht="38.25">
      <c r="A345" s="102">
        <v>344</v>
      </c>
      <c r="B345" s="103" t="s">
        <v>188</v>
      </c>
      <c r="C345" s="103" t="s">
        <v>176</v>
      </c>
      <c r="D345" s="105" t="s">
        <v>60</v>
      </c>
      <c r="E345" s="105" t="s">
        <v>627</v>
      </c>
      <c r="F345" s="100" t="s">
        <v>672</v>
      </c>
      <c r="G345" s="105">
        <v>13</v>
      </c>
      <c r="H345" s="100" t="s">
        <v>792</v>
      </c>
      <c r="I345" s="71" t="s">
        <v>793</v>
      </c>
      <c r="J345" s="106" t="s">
        <v>794</v>
      </c>
      <c r="K345" s="107" t="s">
        <v>647</v>
      </c>
      <c r="L345" s="102" t="s">
        <v>648</v>
      </c>
      <c r="M345" s="108">
        <v>40316</v>
      </c>
      <c r="N345" s="102" t="s">
        <v>412</v>
      </c>
      <c r="O345" s="105" t="s">
        <v>191</v>
      </c>
      <c r="P345" s="102"/>
      <c r="Q345" s="102"/>
      <c r="R345" s="102"/>
      <c r="S345" s="109" t="s">
        <v>3668</v>
      </c>
      <c r="T345" s="109" t="s">
        <v>648</v>
      </c>
      <c r="U345" s="110" t="s">
        <v>3669</v>
      </c>
      <c r="V345" s="105" t="s">
        <v>3668</v>
      </c>
      <c r="W345" s="105"/>
    </row>
    <row r="346" spans="1:23" ht="25.5">
      <c r="A346" s="102">
        <v>345</v>
      </c>
      <c r="B346" s="103" t="s">
        <v>670</v>
      </c>
      <c r="C346" s="103" t="s">
        <v>671</v>
      </c>
      <c r="D346" s="105" t="s">
        <v>60</v>
      </c>
      <c r="E346" s="105" t="s">
        <v>627</v>
      </c>
      <c r="F346" s="105" t="s">
        <v>672</v>
      </c>
      <c r="G346" s="105">
        <v>13</v>
      </c>
      <c r="H346" s="105">
        <v>22</v>
      </c>
      <c r="I346" s="106" t="s">
        <v>795</v>
      </c>
      <c r="J346" s="106" t="s">
        <v>674</v>
      </c>
      <c r="K346" s="107" t="s">
        <v>3712</v>
      </c>
      <c r="L346" s="102" t="s">
        <v>49</v>
      </c>
      <c r="M346" s="108">
        <v>40318</v>
      </c>
      <c r="N346" s="102" t="s">
        <v>238</v>
      </c>
      <c r="O346" s="105" t="s">
        <v>191</v>
      </c>
      <c r="P346" s="102"/>
      <c r="Q346" s="102"/>
      <c r="R346" s="102"/>
      <c r="S346" s="109" t="s">
        <v>3668</v>
      </c>
      <c r="T346" s="109" t="s">
        <v>49</v>
      </c>
      <c r="U346" s="110" t="s">
        <v>3669</v>
      </c>
      <c r="V346" s="105" t="s">
        <v>3668</v>
      </c>
      <c r="W346" s="105"/>
    </row>
    <row r="347" spans="1:23" ht="127.5">
      <c r="A347" s="102">
        <v>346</v>
      </c>
      <c r="B347" s="107" t="s">
        <v>755</v>
      </c>
      <c r="C347" s="103" t="s">
        <v>756</v>
      </c>
      <c r="D347" s="105" t="s">
        <v>60</v>
      </c>
      <c r="E347" s="105">
        <v>6</v>
      </c>
      <c r="F347" s="105" t="s">
        <v>789</v>
      </c>
      <c r="G347" s="105">
        <v>13</v>
      </c>
      <c r="H347" s="105">
        <v>22</v>
      </c>
      <c r="I347" s="107" t="s">
        <v>796</v>
      </c>
      <c r="J347" s="107" t="s">
        <v>797</v>
      </c>
      <c r="K347" s="98" t="s">
        <v>647</v>
      </c>
      <c r="L347" s="102" t="s">
        <v>648</v>
      </c>
      <c r="M347" s="108">
        <v>40374</v>
      </c>
      <c r="N347" s="102" t="s">
        <v>203</v>
      </c>
      <c r="O347" s="105" t="s">
        <v>51</v>
      </c>
      <c r="P347" s="102"/>
      <c r="Q347" s="102"/>
      <c r="R347" s="102"/>
      <c r="S347" s="109" t="s">
        <v>3668</v>
      </c>
      <c r="T347" s="109" t="s">
        <v>648</v>
      </c>
      <c r="U347" s="110" t="s">
        <v>3669</v>
      </c>
      <c r="V347" s="105" t="s">
        <v>3668</v>
      </c>
      <c r="W347" s="105"/>
    </row>
    <row r="348" spans="1:23" ht="25.5">
      <c r="A348" s="102">
        <v>347</v>
      </c>
      <c r="B348" s="103" t="s">
        <v>670</v>
      </c>
      <c r="C348" s="103" t="s">
        <v>671</v>
      </c>
      <c r="D348" s="105" t="s">
        <v>60</v>
      </c>
      <c r="E348" s="105" t="s">
        <v>627</v>
      </c>
      <c r="F348" s="105">
        <v>6.11</v>
      </c>
      <c r="G348" s="105">
        <v>13</v>
      </c>
      <c r="H348" s="105">
        <v>25</v>
      </c>
      <c r="I348" s="106" t="s">
        <v>798</v>
      </c>
      <c r="J348" s="106" t="s">
        <v>799</v>
      </c>
      <c r="K348" s="107" t="s">
        <v>3712</v>
      </c>
      <c r="L348" s="102" t="s">
        <v>49</v>
      </c>
      <c r="M348" s="108">
        <v>40318</v>
      </c>
      <c r="N348" s="102" t="s">
        <v>203</v>
      </c>
      <c r="O348" s="105" t="s">
        <v>191</v>
      </c>
      <c r="P348" s="102"/>
      <c r="Q348" s="102"/>
      <c r="R348" s="102"/>
      <c r="S348" s="109" t="s">
        <v>3668</v>
      </c>
      <c r="T348" s="109" t="s">
        <v>49</v>
      </c>
      <c r="U348" s="110" t="s">
        <v>3669</v>
      </c>
      <c r="V348" s="105" t="s">
        <v>3668</v>
      </c>
      <c r="W348" s="105"/>
    </row>
    <row r="349" spans="1:23" ht="89.25">
      <c r="A349" s="102">
        <v>348</v>
      </c>
      <c r="B349" s="103" t="s">
        <v>270</v>
      </c>
      <c r="C349" s="103" t="s">
        <v>225</v>
      </c>
      <c r="D349" s="105" t="s">
        <v>60</v>
      </c>
      <c r="E349" s="105" t="s">
        <v>627</v>
      </c>
      <c r="F349" s="105" t="s">
        <v>672</v>
      </c>
      <c r="G349" s="105">
        <v>13</v>
      </c>
      <c r="H349" s="105">
        <v>26</v>
      </c>
      <c r="I349" s="106" t="s">
        <v>800</v>
      </c>
      <c r="J349" s="106" t="s">
        <v>801</v>
      </c>
      <c r="K349" s="98" t="s">
        <v>3284</v>
      </c>
      <c r="L349" s="99" t="s">
        <v>63</v>
      </c>
      <c r="M349" s="108">
        <v>40372</v>
      </c>
      <c r="N349" s="102" t="s">
        <v>802</v>
      </c>
      <c r="O349" s="105" t="s">
        <v>51</v>
      </c>
      <c r="P349" s="102"/>
      <c r="Q349" s="102"/>
      <c r="R349" s="102"/>
      <c r="S349" s="109" t="s">
        <v>3668</v>
      </c>
      <c r="T349" s="109" t="s">
        <v>63</v>
      </c>
      <c r="U349" s="110" t="s">
        <v>3669</v>
      </c>
      <c r="V349" s="105" t="s">
        <v>3668</v>
      </c>
      <c r="W349" s="105"/>
    </row>
    <row r="350" spans="1:23" ht="51">
      <c r="A350" s="102">
        <v>349</v>
      </c>
      <c r="B350" s="103" t="s">
        <v>159</v>
      </c>
      <c r="C350" s="103" t="s">
        <v>151</v>
      </c>
      <c r="D350" s="105" t="s">
        <v>45</v>
      </c>
      <c r="E350" s="105" t="s">
        <v>627</v>
      </c>
      <c r="F350" s="105" t="s">
        <v>672</v>
      </c>
      <c r="G350" s="105">
        <v>13</v>
      </c>
      <c r="H350" s="105">
        <v>32</v>
      </c>
      <c r="I350" s="106" t="s">
        <v>803</v>
      </c>
      <c r="J350" s="106" t="s">
        <v>804</v>
      </c>
      <c r="K350" s="107" t="s">
        <v>3475</v>
      </c>
      <c r="L350" s="102" t="s">
        <v>63</v>
      </c>
      <c r="M350" s="108">
        <v>40381</v>
      </c>
      <c r="N350" s="102" t="s">
        <v>50</v>
      </c>
      <c r="O350" s="105" t="s">
        <v>153</v>
      </c>
      <c r="P350" s="102"/>
      <c r="Q350" s="102"/>
      <c r="R350" s="102"/>
      <c r="S350" s="109" t="s">
        <v>63</v>
      </c>
      <c r="T350" s="109" t="s">
        <v>3668</v>
      </c>
      <c r="U350" s="110" t="s">
        <v>3669</v>
      </c>
      <c r="V350" s="105" t="s">
        <v>3668</v>
      </c>
      <c r="W350" s="105"/>
    </row>
    <row r="351" spans="1:23" ht="38.25">
      <c r="A351" s="102">
        <v>350</v>
      </c>
      <c r="B351" s="103" t="s">
        <v>125</v>
      </c>
      <c r="C351" s="103" t="s">
        <v>126</v>
      </c>
      <c r="D351" s="105" t="s">
        <v>60</v>
      </c>
      <c r="E351" s="105" t="s">
        <v>627</v>
      </c>
      <c r="F351" s="100" t="s">
        <v>672</v>
      </c>
      <c r="G351" s="105">
        <v>13</v>
      </c>
      <c r="H351" s="100" t="s">
        <v>805</v>
      </c>
      <c r="I351" s="106" t="s">
        <v>806</v>
      </c>
      <c r="J351" s="106" t="s">
        <v>807</v>
      </c>
      <c r="K351" s="98" t="s">
        <v>48</v>
      </c>
      <c r="L351" s="102" t="s">
        <v>49</v>
      </c>
      <c r="M351" s="108">
        <v>40316</v>
      </c>
      <c r="N351" s="102" t="s">
        <v>349</v>
      </c>
      <c r="O351" s="105" t="s">
        <v>51</v>
      </c>
      <c r="P351" s="102"/>
      <c r="Q351" s="102"/>
      <c r="R351" s="102"/>
      <c r="S351" s="109" t="s">
        <v>3668</v>
      </c>
      <c r="T351" s="109" t="s">
        <v>49</v>
      </c>
      <c r="U351" s="110" t="s">
        <v>3669</v>
      </c>
      <c r="V351" s="105" t="s">
        <v>3668</v>
      </c>
      <c r="W351" s="105"/>
    </row>
    <row r="352" spans="1:23" ht="51">
      <c r="A352" s="102">
        <v>351</v>
      </c>
      <c r="B352" s="103" t="s">
        <v>188</v>
      </c>
      <c r="C352" s="103" t="s">
        <v>176</v>
      </c>
      <c r="D352" s="105" t="s">
        <v>45</v>
      </c>
      <c r="E352" s="105" t="s">
        <v>627</v>
      </c>
      <c r="F352" s="100" t="s">
        <v>672</v>
      </c>
      <c r="G352" s="105">
        <v>13</v>
      </c>
      <c r="H352" s="100" t="s">
        <v>808</v>
      </c>
      <c r="I352" s="106" t="s">
        <v>809</v>
      </c>
      <c r="J352" s="106" t="s">
        <v>810</v>
      </c>
      <c r="K352" s="107" t="s">
        <v>3715</v>
      </c>
      <c r="L352" s="102" t="s">
        <v>63</v>
      </c>
      <c r="M352" s="108">
        <v>40336</v>
      </c>
      <c r="N352" s="102" t="s">
        <v>349</v>
      </c>
      <c r="O352" s="105" t="s">
        <v>191</v>
      </c>
      <c r="P352" s="102"/>
      <c r="Q352" s="102"/>
      <c r="R352" s="102"/>
      <c r="S352" s="109" t="s">
        <v>63</v>
      </c>
      <c r="T352" s="109" t="s">
        <v>3668</v>
      </c>
      <c r="U352" s="110" t="s">
        <v>3669</v>
      </c>
      <c r="V352" s="105" t="s">
        <v>3668</v>
      </c>
      <c r="W352" s="105"/>
    </row>
    <row r="353" spans="1:23" ht="76.5">
      <c r="A353" s="102">
        <v>352</v>
      </c>
      <c r="B353" s="103" t="s">
        <v>366</v>
      </c>
      <c r="C353" s="103" t="s">
        <v>267</v>
      </c>
      <c r="D353" s="105" t="s">
        <v>45</v>
      </c>
      <c r="E353" s="105" t="s">
        <v>627</v>
      </c>
      <c r="F353" s="105" t="s">
        <v>672</v>
      </c>
      <c r="G353" s="105">
        <v>13</v>
      </c>
      <c r="H353" s="105" t="s">
        <v>811</v>
      </c>
      <c r="I353" s="107" t="s">
        <v>812</v>
      </c>
      <c r="J353" s="107" t="s">
        <v>786</v>
      </c>
      <c r="K353" s="98" t="s">
        <v>3424</v>
      </c>
      <c r="L353" s="99" t="s">
        <v>237</v>
      </c>
      <c r="M353" s="108">
        <v>40374</v>
      </c>
      <c r="N353" s="102" t="s">
        <v>238</v>
      </c>
      <c r="O353" s="105" t="s">
        <v>51</v>
      </c>
      <c r="P353" s="102"/>
      <c r="Q353" s="102"/>
      <c r="R353" s="102"/>
      <c r="S353" s="109" t="s">
        <v>237</v>
      </c>
      <c r="T353" s="109" t="s">
        <v>3668</v>
      </c>
      <c r="U353" s="110" t="s">
        <v>3669</v>
      </c>
      <c r="V353" s="105" t="s">
        <v>3668</v>
      </c>
      <c r="W353" s="95"/>
    </row>
    <row r="354" spans="1:23" ht="76.5">
      <c r="A354" s="102">
        <v>353</v>
      </c>
      <c r="B354" s="103" t="s">
        <v>369</v>
      </c>
      <c r="C354" s="103" t="s">
        <v>370</v>
      </c>
      <c r="D354" s="105" t="s">
        <v>45</v>
      </c>
      <c r="E354" s="105" t="s">
        <v>627</v>
      </c>
      <c r="F354" s="105" t="s">
        <v>672</v>
      </c>
      <c r="G354" s="105">
        <v>13</v>
      </c>
      <c r="H354" s="105" t="s">
        <v>811</v>
      </c>
      <c r="I354" s="107" t="s">
        <v>812</v>
      </c>
      <c r="J354" s="107" t="s">
        <v>786</v>
      </c>
      <c r="K354" s="98" t="s">
        <v>3424</v>
      </c>
      <c r="L354" s="99" t="s">
        <v>237</v>
      </c>
      <c r="M354" s="108">
        <v>40374</v>
      </c>
      <c r="N354" s="102" t="s">
        <v>238</v>
      </c>
      <c r="O354" s="105" t="s">
        <v>51</v>
      </c>
      <c r="P354" s="102"/>
      <c r="Q354" s="102"/>
      <c r="R354" s="102"/>
      <c r="S354" s="109" t="s">
        <v>237</v>
      </c>
      <c r="T354" s="109" t="s">
        <v>3668</v>
      </c>
      <c r="U354" s="110" t="s">
        <v>3669</v>
      </c>
      <c r="V354" s="105" t="s">
        <v>3668</v>
      </c>
      <c r="W354" s="95"/>
    </row>
    <row r="355" spans="1:23" ht="76.5">
      <c r="A355" s="102">
        <v>354</v>
      </c>
      <c r="B355" s="103" t="s">
        <v>371</v>
      </c>
      <c r="C355" s="103" t="s">
        <v>370</v>
      </c>
      <c r="D355" s="105" t="s">
        <v>45</v>
      </c>
      <c r="E355" s="105" t="s">
        <v>627</v>
      </c>
      <c r="F355" s="105" t="s">
        <v>672</v>
      </c>
      <c r="G355" s="105">
        <v>13</v>
      </c>
      <c r="H355" s="105" t="s">
        <v>811</v>
      </c>
      <c r="I355" s="107" t="s">
        <v>812</v>
      </c>
      <c r="J355" s="107" t="s">
        <v>786</v>
      </c>
      <c r="K355" s="98" t="s">
        <v>3424</v>
      </c>
      <c r="L355" s="99" t="s">
        <v>237</v>
      </c>
      <c r="M355" s="108">
        <v>40374</v>
      </c>
      <c r="N355" s="102" t="s">
        <v>238</v>
      </c>
      <c r="O355" s="105" t="s">
        <v>51</v>
      </c>
      <c r="P355" s="102"/>
      <c r="Q355" s="102"/>
      <c r="R355" s="102"/>
      <c r="S355" s="109" t="s">
        <v>237</v>
      </c>
      <c r="T355" s="109" t="s">
        <v>3668</v>
      </c>
      <c r="U355" s="110" t="s">
        <v>3669</v>
      </c>
      <c r="V355" s="105" t="s">
        <v>3668</v>
      </c>
      <c r="W355" s="95"/>
    </row>
    <row r="356" spans="1:23" ht="76.5">
      <c r="A356" s="102">
        <v>355</v>
      </c>
      <c r="B356" s="103" t="s">
        <v>372</v>
      </c>
      <c r="C356" s="103" t="s">
        <v>267</v>
      </c>
      <c r="D356" s="105" t="s">
        <v>45</v>
      </c>
      <c r="E356" s="105" t="s">
        <v>627</v>
      </c>
      <c r="F356" s="105" t="s">
        <v>672</v>
      </c>
      <c r="G356" s="105">
        <v>13</v>
      </c>
      <c r="H356" s="105" t="s">
        <v>811</v>
      </c>
      <c r="I356" s="107" t="s">
        <v>812</v>
      </c>
      <c r="J356" s="107" t="s">
        <v>786</v>
      </c>
      <c r="K356" s="98" t="s">
        <v>3424</v>
      </c>
      <c r="L356" s="99" t="s">
        <v>237</v>
      </c>
      <c r="M356" s="108">
        <v>40374</v>
      </c>
      <c r="N356" s="102" t="s">
        <v>238</v>
      </c>
      <c r="O356" s="105" t="s">
        <v>51</v>
      </c>
      <c r="P356" s="102"/>
      <c r="Q356" s="102"/>
      <c r="R356" s="102"/>
      <c r="S356" s="109" t="s">
        <v>237</v>
      </c>
      <c r="T356" s="109" t="s">
        <v>3668</v>
      </c>
      <c r="U356" s="110" t="s">
        <v>3669</v>
      </c>
      <c r="V356" s="105" t="s">
        <v>3668</v>
      </c>
      <c r="W356" s="95"/>
    </row>
    <row r="357" spans="1:23" ht="76.5">
      <c r="A357" s="102">
        <v>356</v>
      </c>
      <c r="B357" s="103" t="s">
        <v>373</v>
      </c>
      <c r="C357" s="103" t="s">
        <v>267</v>
      </c>
      <c r="D357" s="105" t="s">
        <v>45</v>
      </c>
      <c r="E357" s="105" t="s">
        <v>627</v>
      </c>
      <c r="F357" s="105" t="s">
        <v>672</v>
      </c>
      <c r="G357" s="105">
        <v>13</v>
      </c>
      <c r="H357" s="105" t="s">
        <v>811</v>
      </c>
      <c r="I357" s="107" t="s">
        <v>812</v>
      </c>
      <c r="J357" s="107" t="s">
        <v>786</v>
      </c>
      <c r="K357" s="98" t="s">
        <v>3424</v>
      </c>
      <c r="L357" s="99" t="s">
        <v>237</v>
      </c>
      <c r="M357" s="108">
        <v>40374</v>
      </c>
      <c r="N357" s="102" t="s">
        <v>238</v>
      </c>
      <c r="O357" s="105" t="s">
        <v>51</v>
      </c>
      <c r="P357" s="102"/>
      <c r="Q357" s="102"/>
      <c r="R357" s="102"/>
      <c r="S357" s="109" t="s">
        <v>237</v>
      </c>
      <c r="T357" s="109" t="s">
        <v>3668</v>
      </c>
      <c r="U357" s="110" t="s">
        <v>3669</v>
      </c>
      <c r="V357" s="105" t="s">
        <v>3668</v>
      </c>
      <c r="W357" s="95"/>
    </row>
    <row r="358" spans="1:23" ht="63.75">
      <c r="A358" s="21">
        <v>357</v>
      </c>
      <c r="B358" s="14" t="s">
        <v>683</v>
      </c>
      <c r="C358" s="14" t="s">
        <v>671</v>
      </c>
      <c r="D358" s="16" t="s">
        <v>60</v>
      </c>
      <c r="E358" s="16" t="s">
        <v>627</v>
      </c>
      <c r="F358" s="16">
        <v>6.11</v>
      </c>
      <c r="G358" s="16">
        <v>13</v>
      </c>
      <c r="H358" s="16" t="s">
        <v>813</v>
      </c>
      <c r="I358" s="17" t="s">
        <v>685</v>
      </c>
      <c r="J358" s="17" t="s">
        <v>686</v>
      </c>
      <c r="K358" s="53" t="s">
        <v>3642</v>
      </c>
      <c r="L358" s="54" t="s">
        <v>237</v>
      </c>
      <c r="M358" s="22">
        <v>40434</v>
      </c>
      <c r="N358" s="21" t="s">
        <v>238</v>
      </c>
      <c r="O358" s="16" t="s">
        <v>51</v>
      </c>
      <c r="P358" s="21" t="s">
        <v>3233</v>
      </c>
      <c r="Q358" s="21"/>
      <c r="R358" s="21"/>
      <c r="S358" s="25" t="s">
        <v>3668</v>
      </c>
      <c r="T358" s="25" t="s">
        <v>237</v>
      </c>
      <c r="U358" s="55" t="s">
        <v>3669</v>
      </c>
      <c r="V358" s="16" t="s">
        <v>3668</v>
      </c>
      <c r="W358" s="16"/>
    </row>
    <row r="359" spans="1:23" ht="102">
      <c r="A359" s="102">
        <v>358</v>
      </c>
      <c r="B359" s="103" t="s">
        <v>125</v>
      </c>
      <c r="C359" s="103" t="s">
        <v>126</v>
      </c>
      <c r="D359" s="105" t="s">
        <v>60</v>
      </c>
      <c r="E359" s="105" t="s">
        <v>627</v>
      </c>
      <c r="F359" s="100" t="s">
        <v>672</v>
      </c>
      <c r="G359" s="105">
        <v>13</v>
      </c>
      <c r="H359" s="100" t="s">
        <v>814</v>
      </c>
      <c r="I359" s="106" t="s">
        <v>815</v>
      </c>
      <c r="J359" s="106" t="s">
        <v>816</v>
      </c>
      <c r="K359" s="107" t="s">
        <v>3712</v>
      </c>
      <c r="L359" s="102" t="s">
        <v>49</v>
      </c>
      <c r="M359" s="108">
        <v>40318</v>
      </c>
      <c r="N359" s="102" t="s">
        <v>349</v>
      </c>
      <c r="O359" s="105" t="s">
        <v>51</v>
      </c>
      <c r="P359" s="102"/>
      <c r="Q359" s="102"/>
      <c r="R359" s="102"/>
      <c r="S359" s="109" t="s">
        <v>3668</v>
      </c>
      <c r="T359" s="109" t="s">
        <v>49</v>
      </c>
      <c r="U359" s="110" t="s">
        <v>3669</v>
      </c>
      <c r="V359" s="105" t="s">
        <v>3668</v>
      </c>
      <c r="W359" s="105"/>
    </row>
    <row r="360" spans="1:23" ht="76.5">
      <c r="A360" s="102">
        <v>359</v>
      </c>
      <c r="B360" s="103" t="s">
        <v>133</v>
      </c>
      <c r="C360" s="103" t="s">
        <v>131</v>
      </c>
      <c r="D360" s="105" t="s">
        <v>60</v>
      </c>
      <c r="E360" s="105" t="s">
        <v>627</v>
      </c>
      <c r="F360" s="100" t="s">
        <v>672</v>
      </c>
      <c r="G360" s="105">
        <v>13</v>
      </c>
      <c r="H360" s="100" t="s">
        <v>814</v>
      </c>
      <c r="I360" s="106" t="s">
        <v>817</v>
      </c>
      <c r="J360" s="106" t="s">
        <v>818</v>
      </c>
      <c r="K360" s="107" t="s">
        <v>3712</v>
      </c>
      <c r="L360" s="102" t="s">
        <v>49</v>
      </c>
      <c r="M360" s="108">
        <v>40318</v>
      </c>
      <c r="N360" s="102" t="s">
        <v>203</v>
      </c>
      <c r="O360" s="105" t="s">
        <v>51</v>
      </c>
      <c r="P360" s="102"/>
      <c r="Q360" s="102"/>
      <c r="R360" s="102"/>
      <c r="S360" s="109" t="s">
        <v>3668</v>
      </c>
      <c r="T360" s="109" t="s">
        <v>49</v>
      </c>
      <c r="U360" s="110" t="s">
        <v>3669</v>
      </c>
      <c r="V360" s="105" t="s">
        <v>3668</v>
      </c>
      <c r="W360" s="105"/>
    </row>
    <row r="361" spans="1:23" ht="204">
      <c r="A361" s="21">
        <v>360</v>
      </c>
      <c r="B361" s="14" t="s">
        <v>366</v>
      </c>
      <c r="C361" s="14" t="s">
        <v>267</v>
      </c>
      <c r="D361" s="16" t="s">
        <v>60</v>
      </c>
      <c r="E361" s="16" t="s">
        <v>627</v>
      </c>
      <c r="F361" s="16" t="s">
        <v>672</v>
      </c>
      <c r="G361" s="16">
        <v>13</v>
      </c>
      <c r="H361" s="16" t="s">
        <v>819</v>
      </c>
      <c r="I361" s="18" t="s">
        <v>820</v>
      </c>
      <c r="J361" s="18" t="s">
        <v>821</v>
      </c>
      <c r="K361" s="53" t="s">
        <v>3655</v>
      </c>
      <c r="L361" s="21" t="s">
        <v>63</v>
      </c>
      <c r="M361" s="22">
        <v>40434</v>
      </c>
      <c r="N361" s="21" t="s">
        <v>203</v>
      </c>
      <c r="O361" s="16" t="s">
        <v>51</v>
      </c>
      <c r="P361" s="21" t="s">
        <v>220</v>
      </c>
      <c r="Q361" s="21"/>
      <c r="R361" s="21"/>
      <c r="S361" s="25" t="s">
        <v>3668</v>
      </c>
      <c r="T361" s="25" t="s">
        <v>63</v>
      </c>
      <c r="U361" s="55" t="s">
        <v>3669</v>
      </c>
      <c r="V361" s="16" t="s">
        <v>3668</v>
      </c>
      <c r="W361" s="16"/>
    </row>
    <row r="362" spans="1:23" ht="153">
      <c r="A362" s="21">
        <v>361</v>
      </c>
      <c r="B362" s="14" t="s">
        <v>369</v>
      </c>
      <c r="C362" s="14" t="s">
        <v>370</v>
      </c>
      <c r="D362" s="16" t="s">
        <v>60</v>
      </c>
      <c r="E362" s="16" t="s">
        <v>627</v>
      </c>
      <c r="F362" s="16" t="s">
        <v>672</v>
      </c>
      <c r="G362" s="16">
        <v>13</v>
      </c>
      <c r="H362" s="16" t="s">
        <v>819</v>
      </c>
      <c r="I362" s="18" t="s">
        <v>820</v>
      </c>
      <c r="J362" s="18" t="s">
        <v>763</v>
      </c>
      <c r="K362" s="53" t="s">
        <v>3655</v>
      </c>
      <c r="L362" s="21" t="s">
        <v>63</v>
      </c>
      <c r="M362" s="22">
        <v>40434</v>
      </c>
      <c r="N362" s="21" t="s">
        <v>203</v>
      </c>
      <c r="O362" s="16" t="s">
        <v>51</v>
      </c>
      <c r="P362" s="21" t="s">
        <v>220</v>
      </c>
      <c r="Q362" s="21"/>
      <c r="R362" s="21"/>
      <c r="S362" s="25" t="s">
        <v>3668</v>
      </c>
      <c r="T362" s="25" t="s">
        <v>63</v>
      </c>
      <c r="U362" s="55" t="s">
        <v>3669</v>
      </c>
      <c r="V362" s="16" t="s">
        <v>3668</v>
      </c>
      <c r="W362" s="16"/>
    </row>
    <row r="363" spans="1:23" ht="153">
      <c r="A363" s="21">
        <v>362</v>
      </c>
      <c r="B363" s="14" t="s">
        <v>371</v>
      </c>
      <c r="C363" s="14" t="s">
        <v>370</v>
      </c>
      <c r="D363" s="16" t="s">
        <v>60</v>
      </c>
      <c r="E363" s="16" t="s">
        <v>627</v>
      </c>
      <c r="F363" s="16" t="s">
        <v>672</v>
      </c>
      <c r="G363" s="16">
        <v>13</v>
      </c>
      <c r="H363" s="16" t="s">
        <v>819</v>
      </c>
      <c r="I363" s="18" t="s">
        <v>820</v>
      </c>
      <c r="J363" s="18" t="s">
        <v>763</v>
      </c>
      <c r="K363" s="53" t="s">
        <v>3655</v>
      </c>
      <c r="L363" s="21" t="s">
        <v>63</v>
      </c>
      <c r="M363" s="22">
        <v>40434</v>
      </c>
      <c r="N363" s="21" t="s">
        <v>203</v>
      </c>
      <c r="O363" s="16" t="s">
        <v>51</v>
      </c>
      <c r="P363" s="21" t="s">
        <v>220</v>
      </c>
      <c r="Q363" s="21"/>
      <c r="R363" s="21"/>
      <c r="S363" s="25" t="s">
        <v>3668</v>
      </c>
      <c r="T363" s="25" t="s">
        <v>63</v>
      </c>
      <c r="U363" s="55" t="s">
        <v>3669</v>
      </c>
      <c r="V363" s="16" t="s">
        <v>3668</v>
      </c>
      <c r="W363" s="16"/>
    </row>
    <row r="364" spans="1:23" ht="153">
      <c r="A364" s="21">
        <v>363</v>
      </c>
      <c r="B364" s="14" t="s">
        <v>372</v>
      </c>
      <c r="C364" s="14" t="s">
        <v>267</v>
      </c>
      <c r="D364" s="16" t="s">
        <v>60</v>
      </c>
      <c r="E364" s="16" t="s">
        <v>627</v>
      </c>
      <c r="F364" s="16" t="s">
        <v>672</v>
      </c>
      <c r="G364" s="16">
        <v>13</v>
      </c>
      <c r="H364" s="16" t="s">
        <v>819</v>
      </c>
      <c r="I364" s="18" t="s">
        <v>820</v>
      </c>
      <c r="J364" s="18" t="s">
        <v>763</v>
      </c>
      <c r="K364" s="53" t="s">
        <v>3655</v>
      </c>
      <c r="L364" s="21" t="s">
        <v>63</v>
      </c>
      <c r="M364" s="22">
        <v>40434</v>
      </c>
      <c r="N364" s="21" t="s">
        <v>203</v>
      </c>
      <c r="O364" s="16" t="s">
        <v>51</v>
      </c>
      <c r="P364" s="21" t="s">
        <v>220</v>
      </c>
      <c r="Q364" s="21"/>
      <c r="R364" s="21"/>
      <c r="S364" s="25" t="s">
        <v>3668</v>
      </c>
      <c r="T364" s="25" t="s">
        <v>63</v>
      </c>
      <c r="U364" s="55" t="s">
        <v>3669</v>
      </c>
      <c r="V364" s="16" t="s">
        <v>3668</v>
      </c>
      <c r="W364" s="16"/>
    </row>
    <row r="365" spans="1:23" ht="153">
      <c r="A365" s="21">
        <v>364</v>
      </c>
      <c r="B365" s="14" t="s">
        <v>373</v>
      </c>
      <c r="C365" s="14" t="s">
        <v>267</v>
      </c>
      <c r="D365" s="16" t="s">
        <v>60</v>
      </c>
      <c r="E365" s="16" t="s">
        <v>627</v>
      </c>
      <c r="F365" s="16" t="s">
        <v>672</v>
      </c>
      <c r="G365" s="16">
        <v>13</v>
      </c>
      <c r="H365" s="16" t="s">
        <v>819</v>
      </c>
      <c r="I365" s="18" t="s">
        <v>820</v>
      </c>
      <c r="J365" s="18" t="s">
        <v>763</v>
      </c>
      <c r="K365" s="53" t="s">
        <v>3655</v>
      </c>
      <c r="L365" s="21" t="s">
        <v>63</v>
      </c>
      <c r="M365" s="22">
        <v>40434</v>
      </c>
      <c r="N365" s="21" t="s">
        <v>203</v>
      </c>
      <c r="O365" s="16" t="s">
        <v>51</v>
      </c>
      <c r="P365" s="21" t="s">
        <v>220</v>
      </c>
      <c r="Q365" s="21"/>
      <c r="R365" s="21"/>
      <c r="S365" s="25" t="s">
        <v>3668</v>
      </c>
      <c r="T365" s="25" t="s">
        <v>63</v>
      </c>
      <c r="U365" s="55" t="s">
        <v>3669</v>
      </c>
      <c r="V365" s="16" t="s">
        <v>3668</v>
      </c>
      <c r="W365" s="16"/>
    </row>
    <row r="366" spans="1:23" ht="63.75">
      <c r="A366" s="102">
        <v>365</v>
      </c>
      <c r="B366" s="103" t="s">
        <v>64</v>
      </c>
      <c r="C366" s="103" t="s">
        <v>65</v>
      </c>
      <c r="D366" s="105" t="s">
        <v>45</v>
      </c>
      <c r="E366" s="105" t="s">
        <v>627</v>
      </c>
      <c r="F366" s="105" t="s">
        <v>672</v>
      </c>
      <c r="G366" s="105">
        <v>13</v>
      </c>
      <c r="H366" s="105" t="s">
        <v>789</v>
      </c>
      <c r="I366" s="106" t="s">
        <v>822</v>
      </c>
      <c r="J366" s="106" t="s">
        <v>823</v>
      </c>
      <c r="K366" s="107" t="s">
        <v>3476</v>
      </c>
      <c r="L366" s="102" t="s">
        <v>49</v>
      </c>
      <c r="M366" s="108">
        <v>40381</v>
      </c>
      <c r="N366" s="102" t="s">
        <v>592</v>
      </c>
      <c r="O366" s="105" t="s">
        <v>51</v>
      </c>
      <c r="P366" s="102"/>
      <c r="Q366" s="102"/>
      <c r="R366" s="102"/>
      <c r="S366" s="109" t="s">
        <v>49</v>
      </c>
      <c r="T366" s="109" t="s">
        <v>3668</v>
      </c>
      <c r="U366" s="110" t="s">
        <v>3669</v>
      </c>
      <c r="V366" s="105" t="s">
        <v>3668</v>
      </c>
      <c r="W366" s="105"/>
    </row>
    <row r="367" spans="1:23" ht="63.75">
      <c r="A367" s="102">
        <v>366</v>
      </c>
      <c r="B367" s="103" t="s">
        <v>366</v>
      </c>
      <c r="C367" s="103" t="s">
        <v>267</v>
      </c>
      <c r="D367" s="105" t="s">
        <v>60</v>
      </c>
      <c r="E367" s="105" t="s">
        <v>627</v>
      </c>
      <c r="F367" s="105" t="s">
        <v>672</v>
      </c>
      <c r="G367" s="105">
        <v>13</v>
      </c>
      <c r="H367" s="105"/>
      <c r="I367" s="107" t="s">
        <v>824</v>
      </c>
      <c r="J367" s="107" t="s">
        <v>825</v>
      </c>
      <c r="K367" s="98" t="s">
        <v>3424</v>
      </c>
      <c r="L367" s="99" t="s">
        <v>237</v>
      </c>
      <c r="M367" s="108">
        <v>40374</v>
      </c>
      <c r="N367" s="102" t="s">
        <v>238</v>
      </c>
      <c r="O367" s="105" t="s">
        <v>51</v>
      </c>
      <c r="P367" s="102" t="s">
        <v>3233</v>
      </c>
      <c r="Q367" s="102"/>
      <c r="R367" s="102"/>
      <c r="S367" s="109" t="s">
        <v>3668</v>
      </c>
      <c r="T367" s="109" t="s">
        <v>237</v>
      </c>
      <c r="U367" s="110" t="s">
        <v>3669</v>
      </c>
      <c r="V367" s="105" t="s">
        <v>3668</v>
      </c>
      <c r="W367" s="95"/>
    </row>
    <row r="368" spans="1:23" ht="51">
      <c r="A368" s="102">
        <v>367</v>
      </c>
      <c r="B368" s="103" t="s">
        <v>121</v>
      </c>
      <c r="C368" s="103" t="s">
        <v>122</v>
      </c>
      <c r="D368" s="105" t="s">
        <v>45</v>
      </c>
      <c r="E368" s="105" t="s">
        <v>627</v>
      </c>
      <c r="F368" s="105" t="s">
        <v>672</v>
      </c>
      <c r="G368" s="105">
        <v>13</v>
      </c>
      <c r="H368" s="105"/>
      <c r="I368" s="106" t="s">
        <v>826</v>
      </c>
      <c r="J368" s="106" t="s">
        <v>689</v>
      </c>
      <c r="K368" s="107" t="s">
        <v>3710</v>
      </c>
      <c r="L368" s="102" t="s">
        <v>63</v>
      </c>
      <c r="M368" s="108">
        <v>40378</v>
      </c>
      <c r="N368" s="102" t="s">
        <v>203</v>
      </c>
      <c r="O368" s="105" t="s">
        <v>51</v>
      </c>
      <c r="P368" s="102"/>
      <c r="Q368" s="102"/>
      <c r="R368" s="102"/>
      <c r="S368" s="109" t="s">
        <v>63</v>
      </c>
      <c r="T368" s="109" t="s">
        <v>3668</v>
      </c>
      <c r="U368" s="110" t="s">
        <v>3669</v>
      </c>
      <c r="V368" s="105" t="s">
        <v>3668</v>
      </c>
      <c r="W368" s="105"/>
    </row>
    <row r="369" spans="1:23" ht="63.75">
      <c r="A369" s="102">
        <v>368</v>
      </c>
      <c r="B369" s="103" t="s">
        <v>369</v>
      </c>
      <c r="C369" s="103" t="s">
        <v>370</v>
      </c>
      <c r="D369" s="105" t="s">
        <v>60</v>
      </c>
      <c r="E369" s="105" t="s">
        <v>627</v>
      </c>
      <c r="F369" s="105" t="s">
        <v>672</v>
      </c>
      <c r="G369" s="105">
        <v>13</v>
      </c>
      <c r="H369" s="105"/>
      <c r="I369" s="107" t="s">
        <v>824</v>
      </c>
      <c r="J369" s="107" t="s">
        <v>825</v>
      </c>
      <c r="K369" s="98" t="s">
        <v>3424</v>
      </c>
      <c r="L369" s="99" t="s">
        <v>237</v>
      </c>
      <c r="M369" s="108">
        <v>40374</v>
      </c>
      <c r="N369" s="102" t="s">
        <v>203</v>
      </c>
      <c r="O369" s="105" t="s">
        <v>51</v>
      </c>
      <c r="P369" s="102" t="s">
        <v>3233</v>
      </c>
      <c r="Q369" s="102"/>
      <c r="R369" s="102"/>
      <c r="S369" s="109" t="s">
        <v>3668</v>
      </c>
      <c r="T369" s="109" t="s">
        <v>237</v>
      </c>
      <c r="U369" s="110" t="s">
        <v>3669</v>
      </c>
      <c r="V369" s="105" t="s">
        <v>3668</v>
      </c>
      <c r="W369" s="95"/>
    </row>
    <row r="370" spans="1:23" ht="76.5">
      <c r="A370" s="21">
        <v>369</v>
      </c>
      <c r="B370" s="14" t="s">
        <v>188</v>
      </c>
      <c r="C370" s="14" t="s">
        <v>176</v>
      </c>
      <c r="D370" s="16" t="s">
        <v>60</v>
      </c>
      <c r="E370" s="16" t="s">
        <v>627</v>
      </c>
      <c r="F370" s="15" t="s">
        <v>672</v>
      </c>
      <c r="G370" s="16">
        <v>13</v>
      </c>
      <c r="H370" s="15"/>
      <c r="I370" s="17" t="s">
        <v>827</v>
      </c>
      <c r="J370" s="17" t="s">
        <v>828</v>
      </c>
      <c r="K370" s="18" t="s">
        <v>829</v>
      </c>
      <c r="L370" s="21" t="s">
        <v>86</v>
      </c>
      <c r="M370" s="22"/>
      <c r="N370" s="21" t="s">
        <v>203</v>
      </c>
      <c r="O370" s="16" t="s">
        <v>191</v>
      </c>
      <c r="P370" s="21" t="s">
        <v>640</v>
      </c>
      <c r="Q370" s="21"/>
      <c r="R370" s="21"/>
      <c r="S370" s="25" t="s">
        <v>3668</v>
      </c>
      <c r="T370" s="25" t="s">
        <v>86</v>
      </c>
      <c r="U370" s="55" t="s">
        <v>3672</v>
      </c>
      <c r="V370" s="16" t="s">
        <v>640</v>
      </c>
      <c r="W370" s="16"/>
    </row>
    <row r="371" spans="1:23" ht="63.75">
      <c r="A371" s="102">
        <v>370</v>
      </c>
      <c r="B371" s="103" t="s">
        <v>371</v>
      </c>
      <c r="C371" s="103" t="s">
        <v>370</v>
      </c>
      <c r="D371" s="105" t="s">
        <v>60</v>
      </c>
      <c r="E371" s="105" t="s">
        <v>627</v>
      </c>
      <c r="F371" s="105" t="s">
        <v>672</v>
      </c>
      <c r="G371" s="105">
        <v>13</v>
      </c>
      <c r="H371" s="105"/>
      <c r="I371" s="107" t="s">
        <v>824</v>
      </c>
      <c r="J371" s="107" t="s">
        <v>825</v>
      </c>
      <c r="K371" s="98" t="s">
        <v>3424</v>
      </c>
      <c r="L371" s="99" t="s">
        <v>237</v>
      </c>
      <c r="M371" s="108">
        <v>40374</v>
      </c>
      <c r="N371" s="102" t="s">
        <v>238</v>
      </c>
      <c r="O371" s="105" t="s">
        <v>51</v>
      </c>
      <c r="P371" s="102" t="s">
        <v>3233</v>
      </c>
      <c r="Q371" s="102"/>
      <c r="R371" s="102"/>
      <c r="S371" s="109" t="s">
        <v>3668</v>
      </c>
      <c r="T371" s="109" t="s">
        <v>237</v>
      </c>
      <c r="U371" s="110" t="s">
        <v>3669</v>
      </c>
      <c r="V371" s="105" t="s">
        <v>3668</v>
      </c>
      <c r="W371" s="95"/>
    </row>
    <row r="372" spans="1:23" ht="63.75">
      <c r="A372" s="102">
        <v>371</v>
      </c>
      <c r="B372" s="103" t="s">
        <v>266</v>
      </c>
      <c r="C372" s="103" t="s">
        <v>267</v>
      </c>
      <c r="D372" s="105" t="s">
        <v>60</v>
      </c>
      <c r="E372" s="105" t="s">
        <v>627</v>
      </c>
      <c r="F372" s="105" t="s">
        <v>672</v>
      </c>
      <c r="G372" s="105">
        <v>13</v>
      </c>
      <c r="H372" s="94"/>
      <c r="I372" s="107" t="s">
        <v>830</v>
      </c>
      <c r="J372" s="107" t="s">
        <v>825</v>
      </c>
      <c r="K372" s="98" t="s">
        <v>3424</v>
      </c>
      <c r="L372" s="99" t="s">
        <v>237</v>
      </c>
      <c r="M372" s="108">
        <v>40374</v>
      </c>
      <c r="N372" s="102" t="s">
        <v>238</v>
      </c>
      <c r="O372" s="105" t="s">
        <v>51</v>
      </c>
      <c r="P372" s="102" t="s">
        <v>3233</v>
      </c>
      <c r="Q372" s="102"/>
      <c r="R372" s="102"/>
      <c r="S372" s="109" t="s">
        <v>3668</v>
      </c>
      <c r="T372" s="109" t="s">
        <v>237</v>
      </c>
      <c r="U372" s="110" t="s">
        <v>3669</v>
      </c>
      <c r="V372" s="105" t="s">
        <v>3668</v>
      </c>
      <c r="W372" s="95"/>
    </row>
    <row r="373" spans="1:23" ht="153">
      <c r="A373" s="102">
        <v>372</v>
      </c>
      <c r="B373" s="103" t="s">
        <v>175</v>
      </c>
      <c r="C373" s="103" t="s">
        <v>176</v>
      </c>
      <c r="D373" s="105" t="s">
        <v>60</v>
      </c>
      <c r="E373" s="105" t="s">
        <v>627</v>
      </c>
      <c r="F373" s="100" t="s">
        <v>831</v>
      </c>
      <c r="G373" s="105">
        <v>13</v>
      </c>
      <c r="H373" s="100"/>
      <c r="I373" s="106" t="s">
        <v>832</v>
      </c>
      <c r="J373" s="106" t="s">
        <v>833</v>
      </c>
      <c r="K373" s="98" t="s">
        <v>3382</v>
      </c>
      <c r="L373" s="99" t="s">
        <v>63</v>
      </c>
      <c r="M373" s="108">
        <v>40373</v>
      </c>
      <c r="N373" s="102" t="s">
        <v>203</v>
      </c>
      <c r="O373" s="105" t="s">
        <v>181</v>
      </c>
      <c r="P373" s="102" t="s">
        <v>220</v>
      </c>
      <c r="Q373" s="102"/>
      <c r="R373" s="102"/>
      <c r="S373" s="109" t="s">
        <v>3668</v>
      </c>
      <c r="T373" s="109" t="s">
        <v>63</v>
      </c>
      <c r="U373" s="110" t="s">
        <v>3669</v>
      </c>
      <c r="V373" s="105" t="s">
        <v>3668</v>
      </c>
      <c r="W373" s="105"/>
    </row>
    <row r="374" spans="1:23" ht="63.75">
      <c r="A374" s="102">
        <v>373</v>
      </c>
      <c r="B374" s="103" t="s">
        <v>372</v>
      </c>
      <c r="C374" s="103" t="s">
        <v>267</v>
      </c>
      <c r="D374" s="105" t="s">
        <v>60</v>
      </c>
      <c r="E374" s="105" t="s">
        <v>627</v>
      </c>
      <c r="F374" s="105" t="s">
        <v>672</v>
      </c>
      <c r="G374" s="105">
        <v>13</v>
      </c>
      <c r="H374" s="105"/>
      <c r="I374" s="107" t="s">
        <v>824</v>
      </c>
      <c r="J374" s="107" t="s">
        <v>825</v>
      </c>
      <c r="K374" s="98" t="s">
        <v>3424</v>
      </c>
      <c r="L374" s="99" t="s">
        <v>237</v>
      </c>
      <c r="M374" s="108">
        <v>40374</v>
      </c>
      <c r="N374" s="102" t="s">
        <v>238</v>
      </c>
      <c r="O374" s="105" t="s">
        <v>51</v>
      </c>
      <c r="P374" s="102" t="s">
        <v>3233</v>
      </c>
      <c r="Q374" s="102"/>
      <c r="R374" s="102"/>
      <c r="S374" s="109" t="s">
        <v>3668</v>
      </c>
      <c r="T374" s="109" t="s">
        <v>237</v>
      </c>
      <c r="U374" s="110" t="s">
        <v>3669</v>
      </c>
      <c r="V374" s="105" t="s">
        <v>3668</v>
      </c>
      <c r="W374" s="95"/>
    </row>
    <row r="375" spans="1:23" ht="63.75">
      <c r="A375" s="102">
        <v>374</v>
      </c>
      <c r="B375" s="103" t="s">
        <v>373</v>
      </c>
      <c r="C375" s="103" t="s">
        <v>267</v>
      </c>
      <c r="D375" s="105" t="s">
        <v>60</v>
      </c>
      <c r="E375" s="105" t="s">
        <v>627</v>
      </c>
      <c r="F375" s="105" t="s">
        <v>672</v>
      </c>
      <c r="G375" s="105">
        <v>13</v>
      </c>
      <c r="H375" s="105"/>
      <c r="I375" s="107" t="s">
        <v>824</v>
      </c>
      <c r="J375" s="107" t="s">
        <v>825</v>
      </c>
      <c r="K375" s="98" t="s">
        <v>3424</v>
      </c>
      <c r="L375" s="99" t="s">
        <v>237</v>
      </c>
      <c r="M375" s="108">
        <v>40374</v>
      </c>
      <c r="N375" s="102" t="s">
        <v>238</v>
      </c>
      <c r="O375" s="105" t="s">
        <v>51</v>
      </c>
      <c r="P375" s="102" t="s">
        <v>3233</v>
      </c>
      <c r="Q375" s="102"/>
      <c r="R375" s="102"/>
      <c r="S375" s="109" t="s">
        <v>3668</v>
      </c>
      <c r="T375" s="109" t="s">
        <v>237</v>
      </c>
      <c r="U375" s="110" t="s">
        <v>3669</v>
      </c>
      <c r="V375" s="105" t="s">
        <v>3668</v>
      </c>
      <c r="W375" s="95"/>
    </row>
    <row r="376" spans="1:23" ht="216.75">
      <c r="A376" s="102">
        <v>375</v>
      </c>
      <c r="B376" s="103" t="s">
        <v>835</v>
      </c>
      <c r="C376" s="103" t="s">
        <v>836</v>
      </c>
      <c r="D376" s="105" t="s">
        <v>60</v>
      </c>
      <c r="E376" s="105" t="s">
        <v>627</v>
      </c>
      <c r="F376" s="105" t="s">
        <v>672</v>
      </c>
      <c r="G376" s="105">
        <v>14</v>
      </c>
      <c r="H376" s="105">
        <v>6</v>
      </c>
      <c r="I376" s="106" t="s">
        <v>837</v>
      </c>
      <c r="J376" s="106" t="s">
        <v>838</v>
      </c>
      <c r="K376" s="98" t="s">
        <v>3290</v>
      </c>
      <c r="L376" s="102" t="s">
        <v>237</v>
      </c>
      <c r="M376" s="108">
        <v>40316</v>
      </c>
      <c r="N376" s="102" t="s">
        <v>839</v>
      </c>
      <c r="O376" s="105" t="s">
        <v>51</v>
      </c>
      <c r="P376" s="102"/>
      <c r="Q376" s="102"/>
      <c r="R376" s="102"/>
      <c r="S376" s="109" t="s">
        <v>3668</v>
      </c>
      <c r="T376" s="109" t="s">
        <v>237</v>
      </c>
      <c r="U376" s="110" t="s">
        <v>3669</v>
      </c>
      <c r="V376" s="105" t="s">
        <v>3668</v>
      </c>
      <c r="W376" s="105"/>
    </row>
    <row r="377" spans="1:23" ht="63.75">
      <c r="A377" s="21">
        <v>376</v>
      </c>
      <c r="B377" s="14" t="s">
        <v>194</v>
      </c>
      <c r="C377" s="14" t="s">
        <v>151</v>
      </c>
      <c r="D377" s="16" t="s">
        <v>60</v>
      </c>
      <c r="E377" s="16" t="s">
        <v>627</v>
      </c>
      <c r="F377" s="16" t="s">
        <v>672</v>
      </c>
      <c r="G377" s="16">
        <v>14</v>
      </c>
      <c r="H377" s="16">
        <v>13</v>
      </c>
      <c r="I377" s="17" t="s">
        <v>840</v>
      </c>
      <c r="J377" s="17" t="s">
        <v>841</v>
      </c>
      <c r="K377" s="53" t="s">
        <v>3642</v>
      </c>
      <c r="L377" s="54" t="s">
        <v>237</v>
      </c>
      <c r="M377" s="22">
        <v>40434</v>
      </c>
      <c r="N377" s="21" t="s">
        <v>238</v>
      </c>
      <c r="O377" s="16" t="s">
        <v>170</v>
      </c>
      <c r="P377" s="21" t="s">
        <v>3233</v>
      </c>
      <c r="Q377" s="21"/>
      <c r="R377" s="21"/>
      <c r="S377" s="25" t="s">
        <v>3668</v>
      </c>
      <c r="T377" s="25" t="s">
        <v>237</v>
      </c>
      <c r="U377" s="55" t="s">
        <v>3669</v>
      </c>
      <c r="V377" s="16" t="s">
        <v>3668</v>
      </c>
      <c r="W377" s="16"/>
    </row>
    <row r="378" spans="1:23" ht="51">
      <c r="A378" s="102">
        <v>377</v>
      </c>
      <c r="B378" s="103" t="s">
        <v>835</v>
      </c>
      <c r="C378" s="103" t="s">
        <v>836</v>
      </c>
      <c r="D378" s="105" t="s">
        <v>60</v>
      </c>
      <c r="E378" s="105" t="s">
        <v>627</v>
      </c>
      <c r="F378" s="105" t="s">
        <v>672</v>
      </c>
      <c r="G378" s="105">
        <v>14</v>
      </c>
      <c r="H378" s="105">
        <v>13</v>
      </c>
      <c r="I378" s="106" t="s">
        <v>842</v>
      </c>
      <c r="J378" s="106" t="s">
        <v>843</v>
      </c>
      <c r="K378" s="107" t="s">
        <v>844</v>
      </c>
      <c r="L378" s="102" t="s">
        <v>237</v>
      </c>
      <c r="M378" s="108">
        <v>40316</v>
      </c>
      <c r="N378" s="102" t="s">
        <v>349</v>
      </c>
      <c r="O378" s="105" t="s">
        <v>72</v>
      </c>
      <c r="P378" s="102"/>
      <c r="Q378" s="102"/>
      <c r="R378" s="102"/>
      <c r="S378" s="109" t="s">
        <v>3668</v>
      </c>
      <c r="T378" s="109" t="s">
        <v>237</v>
      </c>
      <c r="U378" s="110" t="s">
        <v>3669</v>
      </c>
      <c r="V378" s="105" t="s">
        <v>3668</v>
      </c>
      <c r="W378" s="105"/>
    </row>
    <row r="379" spans="1:23" ht="63.75">
      <c r="A379" s="21">
        <v>378</v>
      </c>
      <c r="B379" s="14" t="s">
        <v>150</v>
      </c>
      <c r="C379" s="14" t="s">
        <v>151</v>
      </c>
      <c r="D379" s="16" t="s">
        <v>60</v>
      </c>
      <c r="E379" s="16" t="s">
        <v>627</v>
      </c>
      <c r="F379" s="16" t="s">
        <v>672</v>
      </c>
      <c r="G379" s="16">
        <v>14</v>
      </c>
      <c r="H379" s="16">
        <v>13</v>
      </c>
      <c r="I379" s="17" t="s">
        <v>840</v>
      </c>
      <c r="J379" s="17" t="s">
        <v>841</v>
      </c>
      <c r="K379" s="53" t="s">
        <v>3642</v>
      </c>
      <c r="L379" s="54" t="s">
        <v>237</v>
      </c>
      <c r="M379" s="22">
        <v>40434</v>
      </c>
      <c r="N379" s="21" t="s">
        <v>238</v>
      </c>
      <c r="O379" s="16" t="s">
        <v>170</v>
      </c>
      <c r="P379" s="21" t="s">
        <v>3233</v>
      </c>
      <c r="Q379" s="21"/>
      <c r="R379" s="21"/>
      <c r="S379" s="25" t="s">
        <v>3668</v>
      </c>
      <c r="T379" s="25" t="s">
        <v>237</v>
      </c>
      <c r="U379" s="55" t="s">
        <v>3669</v>
      </c>
      <c r="V379" s="16" t="s">
        <v>3668</v>
      </c>
      <c r="W379" s="16"/>
    </row>
    <row r="380" spans="1:23" ht="102">
      <c r="A380" s="21">
        <v>379</v>
      </c>
      <c r="B380" s="14" t="s">
        <v>266</v>
      </c>
      <c r="C380" s="14" t="s">
        <v>267</v>
      </c>
      <c r="D380" s="16" t="s">
        <v>60</v>
      </c>
      <c r="E380" s="16" t="s">
        <v>627</v>
      </c>
      <c r="F380" s="16" t="s">
        <v>672</v>
      </c>
      <c r="G380" s="16">
        <v>14</v>
      </c>
      <c r="H380" s="58">
        <v>13</v>
      </c>
      <c r="I380" s="18" t="s">
        <v>845</v>
      </c>
      <c r="J380" s="18" t="s">
        <v>846</v>
      </c>
      <c r="K380" s="53" t="s">
        <v>3652</v>
      </c>
      <c r="L380" s="54" t="s">
        <v>63</v>
      </c>
      <c r="M380" s="22">
        <v>40434</v>
      </c>
      <c r="N380" s="21" t="s">
        <v>203</v>
      </c>
      <c r="O380" s="16" t="s">
        <v>51</v>
      </c>
      <c r="P380" s="21" t="s">
        <v>220</v>
      </c>
      <c r="Q380" s="21"/>
      <c r="R380" s="21"/>
      <c r="S380" s="25" t="s">
        <v>3668</v>
      </c>
      <c r="T380" s="25" t="s">
        <v>63</v>
      </c>
      <c r="U380" s="55" t="s">
        <v>3669</v>
      </c>
      <c r="V380" s="16" t="s">
        <v>3668</v>
      </c>
      <c r="W380" s="16"/>
    </row>
    <row r="381" spans="1:23" ht="63.75">
      <c r="A381" s="21">
        <v>380</v>
      </c>
      <c r="B381" s="18" t="s">
        <v>755</v>
      </c>
      <c r="C381" s="14" t="s">
        <v>756</v>
      </c>
      <c r="D381" s="16" t="s">
        <v>60</v>
      </c>
      <c r="E381" s="16" t="s">
        <v>627</v>
      </c>
      <c r="F381" s="16" t="s">
        <v>672</v>
      </c>
      <c r="G381" s="16">
        <v>14</v>
      </c>
      <c r="H381" s="16">
        <v>13</v>
      </c>
      <c r="I381" s="18" t="s">
        <v>758</v>
      </c>
      <c r="J381" s="18" t="s">
        <v>759</v>
      </c>
      <c r="K381" s="53" t="s">
        <v>3642</v>
      </c>
      <c r="L381" s="54" t="s">
        <v>237</v>
      </c>
      <c r="M381" s="22">
        <v>40434</v>
      </c>
      <c r="N381" s="21" t="s">
        <v>238</v>
      </c>
      <c r="O381" s="16" t="s">
        <v>51</v>
      </c>
      <c r="P381" s="21" t="s">
        <v>3233</v>
      </c>
      <c r="Q381" s="21"/>
      <c r="R381" s="21"/>
      <c r="S381" s="25" t="s">
        <v>3668</v>
      </c>
      <c r="T381" s="25" t="s">
        <v>237</v>
      </c>
      <c r="U381" s="55" t="s">
        <v>3669</v>
      </c>
      <c r="V381" s="16" t="s">
        <v>3668</v>
      </c>
      <c r="W381" s="16"/>
    </row>
    <row r="382" spans="1:23" ht="63.75">
      <c r="A382" s="21">
        <v>381</v>
      </c>
      <c r="B382" s="18" t="s">
        <v>755</v>
      </c>
      <c r="C382" s="14" t="s">
        <v>756</v>
      </c>
      <c r="D382" s="16" t="s">
        <v>60</v>
      </c>
      <c r="E382" s="16" t="s">
        <v>627</v>
      </c>
      <c r="F382" s="16" t="s">
        <v>672</v>
      </c>
      <c r="G382" s="16">
        <v>14</v>
      </c>
      <c r="H382" s="16">
        <v>13</v>
      </c>
      <c r="I382" s="18" t="s">
        <v>847</v>
      </c>
      <c r="J382" s="18" t="s">
        <v>848</v>
      </c>
      <c r="K382" s="53" t="s">
        <v>3642</v>
      </c>
      <c r="L382" s="54" t="s">
        <v>237</v>
      </c>
      <c r="M382" s="22">
        <v>40434</v>
      </c>
      <c r="N382" s="21" t="s">
        <v>238</v>
      </c>
      <c r="O382" s="16" t="s">
        <v>51</v>
      </c>
      <c r="P382" s="21" t="s">
        <v>3233</v>
      </c>
      <c r="Q382" s="21"/>
      <c r="R382" s="21"/>
      <c r="S382" s="25" t="s">
        <v>3668</v>
      </c>
      <c r="T382" s="25" t="s">
        <v>237</v>
      </c>
      <c r="U382" s="55" t="s">
        <v>3669</v>
      </c>
      <c r="V382" s="16" t="s">
        <v>3668</v>
      </c>
      <c r="W382" s="16"/>
    </row>
    <row r="383" spans="1:23" ht="63.75">
      <c r="A383" s="21">
        <v>382</v>
      </c>
      <c r="B383" s="18" t="s">
        <v>707</v>
      </c>
      <c r="C383" s="18" t="s">
        <v>708</v>
      </c>
      <c r="D383" s="16" t="s">
        <v>60</v>
      </c>
      <c r="E383" s="16" t="s">
        <v>627</v>
      </c>
      <c r="F383" s="16" t="s">
        <v>672</v>
      </c>
      <c r="G383" s="16">
        <v>14</v>
      </c>
      <c r="H383" s="16">
        <v>13</v>
      </c>
      <c r="I383" s="21" t="s">
        <v>709</v>
      </c>
      <c r="J383" s="21" t="s">
        <v>710</v>
      </c>
      <c r="K383" s="53" t="s">
        <v>3642</v>
      </c>
      <c r="L383" s="54" t="s">
        <v>237</v>
      </c>
      <c r="M383" s="22">
        <v>40434</v>
      </c>
      <c r="N383" s="21" t="s">
        <v>238</v>
      </c>
      <c r="O383" s="16" t="s">
        <v>51</v>
      </c>
      <c r="P383" s="21" t="s">
        <v>3233</v>
      </c>
      <c r="Q383" s="21"/>
      <c r="R383" s="21"/>
      <c r="S383" s="25" t="s">
        <v>3668</v>
      </c>
      <c r="T383" s="25" t="s">
        <v>237</v>
      </c>
      <c r="U383" s="55" t="s">
        <v>3669</v>
      </c>
      <c r="V383" s="16" t="s">
        <v>3668</v>
      </c>
      <c r="W383" s="16"/>
    </row>
    <row r="384" spans="1:23" ht="216.75">
      <c r="A384" s="21">
        <v>383</v>
      </c>
      <c r="B384" s="14" t="s">
        <v>849</v>
      </c>
      <c r="C384" s="14" t="s">
        <v>151</v>
      </c>
      <c r="D384" s="16" t="s">
        <v>60</v>
      </c>
      <c r="E384" s="16" t="s">
        <v>627</v>
      </c>
      <c r="F384" s="16" t="s">
        <v>672</v>
      </c>
      <c r="G384" s="16">
        <v>14</v>
      </c>
      <c r="H384" s="16">
        <v>13</v>
      </c>
      <c r="I384" s="17" t="s">
        <v>850</v>
      </c>
      <c r="J384" s="17" t="s">
        <v>851</v>
      </c>
      <c r="K384" s="53" t="s">
        <v>3642</v>
      </c>
      <c r="L384" s="54" t="s">
        <v>237</v>
      </c>
      <c r="M384" s="22">
        <v>40434</v>
      </c>
      <c r="N384" s="21" t="s">
        <v>238</v>
      </c>
      <c r="O384" s="16" t="s">
        <v>51</v>
      </c>
      <c r="P384" s="21" t="s">
        <v>3233</v>
      </c>
      <c r="Q384" s="21"/>
      <c r="R384" s="21"/>
      <c r="S384" s="25" t="s">
        <v>3668</v>
      </c>
      <c r="T384" s="25" t="s">
        <v>237</v>
      </c>
      <c r="U384" s="55" t="s">
        <v>3669</v>
      </c>
      <c r="V384" s="16" t="s">
        <v>3668</v>
      </c>
      <c r="W384" s="16"/>
    </row>
    <row r="385" spans="1:23" ht="114.75">
      <c r="A385" s="102">
        <v>384</v>
      </c>
      <c r="B385" s="107" t="s">
        <v>146</v>
      </c>
      <c r="C385" s="107" t="s">
        <v>147</v>
      </c>
      <c r="D385" s="105" t="s">
        <v>60</v>
      </c>
      <c r="E385" s="105">
        <v>6</v>
      </c>
      <c r="F385" s="105" t="s">
        <v>852</v>
      </c>
      <c r="G385" s="105">
        <v>14</v>
      </c>
      <c r="H385" s="105">
        <v>14</v>
      </c>
      <c r="I385" s="107" t="s">
        <v>853</v>
      </c>
      <c r="J385" s="107" t="s">
        <v>854</v>
      </c>
      <c r="K385" s="107" t="s">
        <v>855</v>
      </c>
      <c r="L385" s="102" t="s">
        <v>63</v>
      </c>
      <c r="M385" s="108">
        <v>40316</v>
      </c>
      <c r="N385" s="102" t="s">
        <v>412</v>
      </c>
      <c r="O385" s="105" t="s">
        <v>51</v>
      </c>
      <c r="P385" s="102"/>
      <c r="Q385" s="102"/>
      <c r="R385" s="102"/>
      <c r="S385" s="109" t="s">
        <v>3668</v>
      </c>
      <c r="T385" s="109" t="s">
        <v>63</v>
      </c>
      <c r="U385" s="110" t="s">
        <v>3669</v>
      </c>
      <c r="V385" s="105" t="s">
        <v>3668</v>
      </c>
      <c r="W385" s="105"/>
    </row>
    <row r="386" spans="1:23" ht="102">
      <c r="A386" s="102">
        <v>385</v>
      </c>
      <c r="B386" s="107" t="s">
        <v>146</v>
      </c>
      <c r="C386" s="107" t="s">
        <v>147</v>
      </c>
      <c r="D386" s="105" t="s">
        <v>60</v>
      </c>
      <c r="E386" s="105">
        <v>6</v>
      </c>
      <c r="F386" s="105" t="s">
        <v>852</v>
      </c>
      <c r="G386" s="105">
        <v>14</v>
      </c>
      <c r="H386" s="105">
        <v>14</v>
      </c>
      <c r="I386" s="107" t="s">
        <v>856</v>
      </c>
      <c r="J386" s="107" t="s">
        <v>857</v>
      </c>
      <c r="K386" s="53" t="s">
        <v>3652</v>
      </c>
      <c r="L386" s="54" t="s">
        <v>63</v>
      </c>
      <c r="M386" s="22">
        <v>40434</v>
      </c>
      <c r="N386" s="102" t="s">
        <v>203</v>
      </c>
      <c r="O386" s="105" t="s">
        <v>51</v>
      </c>
      <c r="P386" s="102" t="s">
        <v>220</v>
      </c>
      <c r="Q386" s="102"/>
      <c r="R386" s="102"/>
      <c r="S386" s="109" t="s">
        <v>3668</v>
      </c>
      <c r="T386" s="109" t="s">
        <v>63</v>
      </c>
      <c r="U386" s="110" t="s">
        <v>3669</v>
      </c>
      <c r="V386" s="105" t="s">
        <v>3668</v>
      </c>
      <c r="W386" s="105"/>
    </row>
    <row r="387" spans="1:23" ht="51">
      <c r="A387" s="102">
        <v>386</v>
      </c>
      <c r="B387" s="103" t="s">
        <v>858</v>
      </c>
      <c r="C387" s="103" t="s">
        <v>285</v>
      </c>
      <c r="D387" s="105" t="s">
        <v>60</v>
      </c>
      <c r="E387" s="105" t="s">
        <v>627</v>
      </c>
      <c r="F387" s="105" t="s">
        <v>672</v>
      </c>
      <c r="G387" s="105">
        <v>14</v>
      </c>
      <c r="H387" s="105">
        <v>16</v>
      </c>
      <c r="I387" s="106" t="s">
        <v>859</v>
      </c>
      <c r="J387" s="106" t="s">
        <v>860</v>
      </c>
      <c r="K387" s="98" t="s">
        <v>647</v>
      </c>
      <c r="L387" s="99" t="s">
        <v>648</v>
      </c>
      <c r="M387" s="108">
        <v>40374</v>
      </c>
      <c r="N387" s="102" t="s">
        <v>203</v>
      </c>
      <c r="O387" s="102" t="s">
        <v>51</v>
      </c>
      <c r="P387" s="102" t="s">
        <v>861</v>
      </c>
      <c r="Q387" s="102"/>
      <c r="R387" s="102"/>
      <c r="S387" s="109" t="s">
        <v>3668</v>
      </c>
      <c r="T387" s="109" t="s">
        <v>648</v>
      </c>
      <c r="U387" s="110" t="s">
        <v>3669</v>
      </c>
      <c r="V387" s="105" t="s">
        <v>3668</v>
      </c>
      <c r="W387" s="105"/>
    </row>
    <row r="388" spans="1:23" ht="25.5">
      <c r="A388" s="102">
        <v>387</v>
      </c>
      <c r="B388" s="103" t="s">
        <v>125</v>
      </c>
      <c r="C388" s="103" t="s">
        <v>126</v>
      </c>
      <c r="D388" s="105" t="s">
        <v>60</v>
      </c>
      <c r="E388" s="105" t="s">
        <v>627</v>
      </c>
      <c r="F388" s="100" t="s">
        <v>672</v>
      </c>
      <c r="G388" s="105">
        <v>14</v>
      </c>
      <c r="H388" s="100" t="s">
        <v>862</v>
      </c>
      <c r="I388" s="106" t="s">
        <v>863</v>
      </c>
      <c r="J388" s="106" t="s">
        <v>864</v>
      </c>
      <c r="K388" s="107" t="s">
        <v>3716</v>
      </c>
      <c r="L388" s="102" t="s">
        <v>49</v>
      </c>
      <c r="M388" s="108">
        <v>40316</v>
      </c>
      <c r="N388" s="102" t="s">
        <v>349</v>
      </c>
      <c r="O388" s="105" t="s">
        <v>51</v>
      </c>
      <c r="P388" s="102"/>
      <c r="Q388" s="102"/>
      <c r="R388" s="102"/>
      <c r="S388" s="109" t="s">
        <v>3668</v>
      </c>
      <c r="T388" s="109" t="s">
        <v>49</v>
      </c>
      <c r="U388" s="110" t="s">
        <v>3669</v>
      </c>
      <c r="V388" s="105" t="s">
        <v>3668</v>
      </c>
      <c r="W388" s="105"/>
    </row>
    <row r="389" spans="1:23" ht="89.25">
      <c r="A389" s="102">
        <v>388</v>
      </c>
      <c r="B389" s="103" t="s">
        <v>270</v>
      </c>
      <c r="C389" s="103" t="s">
        <v>225</v>
      </c>
      <c r="D389" s="105" t="s">
        <v>60</v>
      </c>
      <c r="E389" s="105" t="s">
        <v>627</v>
      </c>
      <c r="F389" s="105" t="s">
        <v>672</v>
      </c>
      <c r="G389" s="105">
        <v>14</v>
      </c>
      <c r="H389" s="105">
        <v>24</v>
      </c>
      <c r="I389" s="106" t="s">
        <v>865</v>
      </c>
      <c r="J389" s="106" t="s">
        <v>866</v>
      </c>
      <c r="K389" s="98" t="s">
        <v>48</v>
      </c>
      <c r="L389" s="102" t="s">
        <v>49</v>
      </c>
      <c r="M389" s="108">
        <v>40316</v>
      </c>
      <c r="N389" s="102" t="s">
        <v>802</v>
      </c>
      <c r="O389" s="105" t="s">
        <v>51</v>
      </c>
      <c r="P389" s="102"/>
      <c r="Q389" s="102"/>
      <c r="R389" s="102"/>
      <c r="S389" s="109" t="s">
        <v>3668</v>
      </c>
      <c r="T389" s="109" t="s">
        <v>49</v>
      </c>
      <c r="U389" s="110" t="s">
        <v>3669</v>
      </c>
      <c r="V389" s="105" t="s">
        <v>3668</v>
      </c>
      <c r="W389" s="105"/>
    </row>
    <row r="390" spans="1:23" ht="102">
      <c r="A390" s="102">
        <v>389</v>
      </c>
      <c r="B390" s="103" t="s">
        <v>858</v>
      </c>
      <c r="C390" s="103" t="s">
        <v>285</v>
      </c>
      <c r="D390" s="105" t="s">
        <v>60</v>
      </c>
      <c r="E390" s="105" t="s">
        <v>627</v>
      </c>
      <c r="F390" s="105" t="s">
        <v>672</v>
      </c>
      <c r="G390" s="105">
        <v>14</v>
      </c>
      <c r="H390" s="105">
        <v>33</v>
      </c>
      <c r="I390" s="106" t="s">
        <v>867</v>
      </c>
      <c r="J390" s="106" t="s">
        <v>868</v>
      </c>
      <c r="K390" s="98" t="s">
        <v>647</v>
      </c>
      <c r="L390" s="99" t="s">
        <v>648</v>
      </c>
      <c r="M390" s="108">
        <v>40374</v>
      </c>
      <c r="N390" s="102" t="s">
        <v>203</v>
      </c>
      <c r="O390" s="105" t="s">
        <v>51</v>
      </c>
      <c r="P390" s="102" t="s">
        <v>220</v>
      </c>
      <c r="Q390" s="102"/>
      <c r="R390" s="102"/>
      <c r="S390" s="109" t="s">
        <v>3668</v>
      </c>
      <c r="T390" s="109" t="s">
        <v>648</v>
      </c>
      <c r="U390" s="110" t="s">
        <v>3669</v>
      </c>
      <c r="V390" s="105" t="s">
        <v>3668</v>
      </c>
      <c r="W390" s="105"/>
    </row>
    <row r="391" spans="1:23" ht="89.25">
      <c r="A391" s="21">
        <v>390</v>
      </c>
      <c r="B391" s="18" t="s">
        <v>869</v>
      </c>
      <c r="C391" s="18" t="s">
        <v>870</v>
      </c>
      <c r="D391" s="16" t="s">
        <v>60</v>
      </c>
      <c r="E391" s="16" t="s">
        <v>627</v>
      </c>
      <c r="F391" s="21" t="s">
        <v>672</v>
      </c>
      <c r="G391" s="21">
        <v>14</v>
      </c>
      <c r="H391" s="21">
        <v>33</v>
      </c>
      <c r="I391" s="21" t="s">
        <v>871</v>
      </c>
      <c r="J391" s="21" t="s">
        <v>872</v>
      </c>
      <c r="K391" s="53" t="s">
        <v>3655</v>
      </c>
      <c r="L391" s="21" t="s">
        <v>63</v>
      </c>
      <c r="M391" s="22">
        <v>40434</v>
      </c>
      <c r="N391" s="21" t="s">
        <v>203</v>
      </c>
      <c r="O391" s="21" t="s">
        <v>170</v>
      </c>
      <c r="P391" s="21" t="s">
        <v>220</v>
      </c>
      <c r="Q391" s="21"/>
      <c r="R391" s="21"/>
      <c r="S391" s="25" t="s">
        <v>3668</v>
      </c>
      <c r="T391" s="25" t="s">
        <v>63</v>
      </c>
      <c r="U391" s="55" t="s">
        <v>3669</v>
      </c>
      <c r="V391" s="16" t="s">
        <v>3668</v>
      </c>
      <c r="W391" s="16"/>
    </row>
    <row r="392" spans="1:23" ht="89.25">
      <c r="A392" s="21">
        <v>391</v>
      </c>
      <c r="B392" s="18" t="s">
        <v>869</v>
      </c>
      <c r="C392" s="18" t="s">
        <v>870</v>
      </c>
      <c r="D392" s="16" t="s">
        <v>60</v>
      </c>
      <c r="E392" s="16" t="s">
        <v>627</v>
      </c>
      <c r="F392" s="21" t="s">
        <v>672</v>
      </c>
      <c r="G392" s="21">
        <v>14</v>
      </c>
      <c r="H392" s="21">
        <v>33</v>
      </c>
      <c r="I392" s="21" t="s">
        <v>873</v>
      </c>
      <c r="J392" s="21" t="s">
        <v>874</v>
      </c>
      <c r="K392" s="53" t="s">
        <v>3655</v>
      </c>
      <c r="L392" s="21" t="s">
        <v>63</v>
      </c>
      <c r="M392" s="22">
        <v>40434</v>
      </c>
      <c r="N392" s="21" t="s">
        <v>203</v>
      </c>
      <c r="O392" s="21" t="s">
        <v>170</v>
      </c>
      <c r="P392" s="21" t="s">
        <v>220</v>
      </c>
      <c r="Q392" s="21"/>
      <c r="R392" s="21"/>
      <c r="S392" s="25" t="s">
        <v>3668</v>
      </c>
      <c r="T392" s="25" t="s">
        <v>63</v>
      </c>
      <c r="U392" s="55" t="s">
        <v>3669</v>
      </c>
      <c r="V392" s="16" t="s">
        <v>3668</v>
      </c>
      <c r="W392" s="16"/>
    </row>
    <row r="393" spans="1:23" ht="63.75">
      <c r="A393" s="102">
        <v>392</v>
      </c>
      <c r="B393" s="103" t="s">
        <v>284</v>
      </c>
      <c r="C393" s="103" t="s">
        <v>285</v>
      </c>
      <c r="D393" s="105" t="s">
        <v>60</v>
      </c>
      <c r="E393" s="105" t="s">
        <v>627</v>
      </c>
      <c r="F393" s="105" t="s">
        <v>672</v>
      </c>
      <c r="G393" s="105">
        <v>14</v>
      </c>
      <c r="H393" s="94">
        <v>33</v>
      </c>
      <c r="I393" s="106" t="s">
        <v>765</v>
      </c>
      <c r="J393" s="106" t="s">
        <v>766</v>
      </c>
      <c r="K393" s="98" t="s">
        <v>647</v>
      </c>
      <c r="L393" s="99" t="s">
        <v>648</v>
      </c>
      <c r="M393" s="108">
        <v>40374</v>
      </c>
      <c r="N393" s="102" t="s">
        <v>203</v>
      </c>
      <c r="O393" s="105" t="s">
        <v>51</v>
      </c>
      <c r="P393" s="102" t="s">
        <v>220</v>
      </c>
      <c r="Q393" s="102"/>
      <c r="R393" s="102"/>
      <c r="S393" s="109" t="s">
        <v>3668</v>
      </c>
      <c r="T393" s="109" t="s">
        <v>648</v>
      </c>
      <c r="U393" s="110" t="s">
        <v>3669</v>
      </c>
      <c r="V393" s="105" t="s">
        <v>3668</v>
      </c>
      <c r="W393" s="105"/>
    </row>
    <row r="394" spans="1:23" ht="102">
      <c r="A394" s="102">
        <v>393</v>
      </c>
      <c r="B394" s="103" t="s">
        <v>43</v>
      </c>
      <c r="C394" s="103" t="s">
        <v>44</v>
      </c>
      <c r="D394" s="105" t="s">
        <v>60</v>
      </c>
      <c r="E394" s="105" t="s">
        <v>627</v>
      </c>
      <c r="F394" s="105" t="s">
        <v>672</v>
      </c>
      <c r="G394" s="105">
        <v>14</v>
      </c>
      <c r="H394" s="105">
        <v>50</v>
      </c>
      <c r="I394" s="106" t="s">
        <v>875</v>
      </c>
      <c r="J394" s="106" t="s">
        <v>876</v>
      </c>
      <c r="K394" s="98" t="s">
        <v>3509</v>
      </c>
      <c r="L394" s="102" t="s">
        <v>49</v>
      </c>
      <c r="M394" s="108">
        <v>40316</v>
      </c>
      <c r="N394" s="102" t="s">
        <v>349</v>
      </c>
      <c r="O394" s="105" t="s">
        <v>51</v>
      </c>
      <c r="P394" s="102"/>
      <c r="Q394" s="102"/>
      <c r="R394" s="102"/>
      <c r="S394" s="109" t="s">
        <v>3668</v>
      </c>
      <c r="T394" s="109" t="s">
        <v>49</v>
      </c>
      <c r="U394" s="110" t="s">
        <v>3669</v>
      </c>
      <c r="V394" s="105" t="s">
        <v>3668</v>
      </c>
      <c r="W394" s="105"/>
    </row>
    <row r="395" spans="1:23" ht="51">
      <c r="A395" s="102">
        <v>394</v>
      </c>
      <c r="B395" s="103" t="s">
        <v>767</v>
      </c>
      <c r="C395" s="103" t="s">
        <v>768</v>
      </c>
      <c r="D395" s="105" t="s">
        <v>60</v>
      </c>
      <c r="E395" s="105" t="s">
        <v>627</v>
      </c>
      <c r="F395" s="105" t="s">
        <v>877</v>
      </c>
      <c r="G395" s="105">
        <v>14</v>
      </c>
      <c r="H395" s="105" t="s">
        <v>878</v>
      </c>
      <c r="I395" s="106" t="s">
        <v>879</v>
      </c>
      <c r="J395" s="106" t="s">
        <v>880</v>
      </c>
      <c r="K395" s="107" t="s">
        <v>3717</v>
      </c>
      <c r="L395" s="102" t="s">
        <v>237</v>
      </c>
      <c r="M395" s="108">
        <v>40316</v>
      </c>
      <c r="N395" s="102" t="s">
        <v>881</v>
      </c>
      <c r="O395" s="105" t="s">
        <v>191</v>
      </c>
      <c r="P395" s="102"/>
      <c r="Q395" s="102"/>
      <c r="R395" s="102"/>
      <c r="S395" s="109" t="s">
        <v>3668</v>
      </c>
      <c r="T395" s="109" t="s">
        <v>237</v>
      </c>
      <c r="U395" s="110" t="s">
        <v>3669</v>
      </c>
      <c r="V395" s="105" t="s">
        <v>3668</v>
      </c>
      <c r="W395" s="105"/>
    </row>
    <row r="396" spans="1:23" ht="51">
      <c r="A396" s="102">
        <v>395</v>
      </c>
      <c r="B396" s="103" t="s">
        <v>772</v>
      </c>
      <c r="C396" s="103" t="s">
        <v>773</v>
      </c>
      <c r="D396" s="105" t="s">
        <v>60</v>
      </c>
      <c r="E396" s="105" t="s">
        <v>627</v>
      </c>
      <c r="F396" s="105" t="s">
        <v>877</v>
      </c>
      <c r="G396" s="105">
        <v>14</v>
      </c>
      <c r="H396" s="105" t="s">
        <v>878</v>
      </c>
      <c r="I396" s="106" t="s">
        <v>879</v>
      </c>
      <c r="J396" s="106" t="s">
        <v>880</v>
      </c>
      <c r="K396" s="107" t="s">
        <v>3717</v>
      </c>
      <c r="L396" s="102" t="s">
        <v>237</v>
      </c>
      <c r="M396" s="108">
        <v>40316</v>
      </c>
      <c r="N396" s="102" t="s">
        <v>881</v>
      </c>
      <c r="O396" s="105" t="s">
        <v>191</v>
      </c>
      <c r="P396" s="102"/>
      <c r="Q396" s="102"/>
      <c r="R396" s="102"/>
      <c r="S396" s="109" t="s">
        <v>3668</v>
      </c>
      <c r="T396" s="109" t="s">
        <v>237</v>
      </c>
      <c r="U396" s="110" t="s">
        <v>3669</v>
      </c>
      <c r="V396" s="105" t="s">
        <v>3668</v>
      </c>
      <c r="W396" s="105"/>
    </row>
    <row r="397" spans="1:23" ht="102">
      <c r="A397" s="21">
        <v>396</v>
      </c>
      <c r="B397" s="14" t="s">
        <v>366</v>
      </c>
      <c r="C397" s="14" t="s">
        <v>267</v>
      </c>
      <c r="D397" s="16" t="s">
        <v>60</v>
      </c>
      <c r="E397" s="16" t="s">
        <v>627</v>
      </c>
      <c r="F397" s="16" t="s">
        <v>672</v>
      </c>
      <c r="G397" s="16">
        <v>14</v>
      </c>
      <c r="H397" s="16" t="s">
        <v>882</v>
      </c>
      <c r="I397" s="18" t="s">
        <v>883</v>
      </c>
      <c r="J397" s="18" t="s">
        <v>846</v>
      </c>
      <c r="K397" s="53" t="s">
        <v>3652</v>
      </c>
      <c r="L397" s="54" t="s">
        <v>63</v>
      </c>
      <c r="M397" s="22">
        <v>40434</v>
      </c>
      <c r="N397" s="21" t="s">
        <v>203</v>
      </c>
      <c r="O397" s="16" t="s">
        <v>51</v>
      </c>
      <c r="P397" s="21" t="s">
        <v>220</v>
      </c>
      <c r="Q397" s="21"/>
      <c r="R397" s="21"/>
      <c r="S397" s="25" t="s">
        <v>3668</v>
      </c>
      <c r="T397" s="25" t="s">
        <v>63</v>
      </c>
      <c r="U397" s="55" t="s">
        <v>3669</v>
      </c>
      <c r="V397" s="16" t="s">
        <v>3668</v>
      </c>
      <c r="W397" s="16"/>
    </row>
    <row r="398" spans="1:23" ht="102">
      <c r="A398" s="21">
        <v>397</v>
      </c>
      <c r="B398" s="14" t="s">
        <v>369</v>
      </c>
      <c r="C398" s="14" t="s">
        <v>370</v>
      </c>
      <c r="D398" s="16" t="s">
        <v>60</v>
      </c>
      <c r="E398" s="16" t="s">
        <v>627</v>
      </c>
      <c r="F398" s="16" t="s">
        <v>672</v>
      </c>
      <c r="G398" s="16">
        <v>14</v>
      </c>
      <c r="H398" s="16" t="s">
        <v>882</v>
      </c>
      <c r="I398" s="18" t="s">
        <v>883</v>
      </c>
      <c r="J398" s="18" t="s">
        <v>846</v>
      </c>
      <c r="K398" s="53" t="s">
        <v>3652</v>
      </c>
      <c r="L398" s="54" t="s">
        <v>63</v>
      </c>
      <c r="M398" s="22">
        <v>40434</v>
      </c>
      <c r="N398" s="21" t="s">
        <v>203</v>
      </c>
      <c r="O398" s="16" t="s">
        <v>51</v>
      </c>
      <c r="P398" s="21" t="s">
        <v>220</v>
      </c>
      <c r="Q398" s="21"/>
      <c r="R398" s="21"/>
      <c r="S398" s="25" t="s">
        <v>3668</v>
      </c>
      <c r="T398" s="25" t="s">
        <v>63</v>
      </c>
      <c r="U398" s="55" t="s">
        <v>3669</v>
      </c>
      <c r="V398" s="16" t="s">
        <v>3668</v>
      </c>
      <c r="W398" s="16"/>
    </row>
    <row r="399" spans="1:23" ht="102">
      <c r="A399" s="21">
        <v>398</v>
      </c>
      <c r="B399" s="14" t="s">
        <v>371</v>
      </c>
      <c r="C399" s="14" t="s">
        <v>370</v>
      </c>
      <c r="D399" s="16" t="s">
        <v>60</v>
      </c>
      <c r="E399" s="16" t="s">
        <v>627</v>
      </c>
      <c r="F399" s="16" t="s">
        <v>672</v>
      </c>
      <c r="G399" s="16">
        <v>14</v>
      </c>
      <c r="H399" s="16" t="s">
        <v>882</v>
      </c>
      <c r="I399" s="18" t="s">
        <v>883</v>
      </c>
      <c r="J399" s="18" t="s">
        <v>846</v>
      </c>
      <c r="K399" s="53" t="s">
        <v>3652</v>
      </c>
      <c r="L399" s="54" t="s">
        <v>63</v>
      </c>
      <c r="M399" s="22">
        <v>40434</v>
      </c>
      <c r="N399" s="21" t="s">
        <v>203</v>
      </c>
      <c r="O399" s="16" t="s">
        <v>51</v>
      </c>
      <c r="P399" s="21" t="s">
        <v>220</v>
      </c>
      <c r="Q399" s="21"/>
      <c r="R399" s="21"/>
      <c r="S399" s="25" t="s">
        <v>3668</v>
      </c>
      <c r="T399" s="25" t="s">
        <v>63</v>
      </c>
      <c r="U399" s="55" t="s">
        <v>3669</v>
      </c>
      <c r="V399" s="16" t="s">
        <v>3668</v>
      </c>
      <c r="W399" s="16"/>
    </row>
    <row r="400" spans="1:23" ht="102">
      <c r="A400" s="21">
        <v>399</v>
      </c>
      <c r="B400" s="14" t="s">
        <v>372</v>
      </c>
      <c r="C400" s="14" t="s">
        <v>267</v>
      </c>
      <c r="D400" s="16" t="s">
        <v>60</v>
      </c>
      <c r="E400" s="16" t="s">
        <v>627</v>
      </c>
      <c r="F400" s="16" t="s">
        <v>672</v>
      </c>
      <c r="G400" s="16">
        <v>14</v>
      </c>
      <c r="H400" s="16" t="s">
        <v>882</v>
      </c>
      <c r="I400" s="18" t="s">
        <v>883</v>
      </c>
      <c r="J400" s="18" t="s">
        <v>846</v>
      </c>
      <c r="K400" s="53" t="s">
        <v>3652</v>
      </c>
      <c r="L400" s="54" t="s">
        <v>63</v>
      </c>
      <c r="M400" s="22">
        <v>40434</v>
      </c>
      <c r="N400" s="21" t="s">
        <v>203</v>
      </c>
      <c r="O400" s="16" t="s">
        <v>51</v>
      </c>
      <c r="P400" s="21" t="s">
        <v>220</v>
      </c>
      <c r="Q400" s="21"/>
      <c r="R400" s="21"/>
      <c r="S400" s="25" t="s">
        <v>3668</v>
      </c>
      <c r="T400" s="25" t="s">
        <v>63</v>
      </c>
      <c r="U400" s="55" t="s">
        <v>3669</v>
      </c>
      <c r="V400" s="16" t="s">
        <v>3668</v>
      </c>
      <c r="W400" s="16"/>
    </row>
    <row r="401" spans="1:23" ht="102">
      <c r="A401" s="21">
        <v>400</v>
      </c>
      <c r="B401" s="14" t="s">
        <v>373</v>
      </c>
      <c r="C401" s="14" t="s">
        <v>267</v>
      </c>
      <c r="D401" s="16" t="s">
        <v>60</v>
      </c>
      <c r="E401" s="16" t="s">
        <v>627</v>
      </c>
      <c r="F401" s="16" t="s">
        <v>672</v>
      </c>
      <c r="G401" s="16">
        <v>14</v>
      </c>
      <c r="H401" s="16" t="s">
        <v>882</v>
      </c>
      <c r="I401" s="18" t="s">
        <v>883</v>
      </c>
      <c r="J401" s="18" t="s">
        <v>846</v>
      </c>
      <c r="K401" s="53" t="s">
        <v>3652</v>
      </c>
      <c r="L401" s="54" t="s">
        <v>63</v>
      </c>
      <c r="M401" s="22">
        <v>40434</v>
      </c>
      <c r="N401" s="21" t="s">
        <v>203</v>
      </c>
      <c r="O401" s="16" t="s">
        <v>51</v>
      </c>
      <c r="P401" s="21" t="s">
        <v>220</v>
      </c>
      <c r="Q401" s="21"/>
      <c r="R401" s="21"/>
      <c r="S401" s="25" t="s">
        <v>3668</v>
      </c>
      <c r="T401" s="25" t="s">
        <v>63</v>
      </c>
      <c r="U401" s="55" t="s">
        <v>3669</v>
      </c>
      <c r="V401" s="16" t="s">
        <v>3668</v>
      </c>
      <c r="W401" s="16"/>
    </row>
    <row r="402" spans="1:23" ht="63.75">
      <c r="A402" s="21">
        <v>401</v>
      </c>
      <c r="B402" s="18" t="s">
        <v>68</v>
      </c>
      <c r="C402" s="14" t="s">
        <v>69</v>
      </c>
      <c r="D402" s="16" t="s">
        <v>60</v>
      </c>
      <c r="E402" s="16">
        <v>6</v>
      </c>
      <c r="F402" s="16" t="s">
        <v>789</v>
      </c>
      <c r="G402" s="21">
        <v>14</v>
      </c>
      <c r="H402" s="16" t="s">
        <v>884</v>
      </c>
      <c r="I402" s="18" t="s">
        <v>885</v>
      </c>
      <c r="J402" s="18" t="s">
        <v>886</v>
      </c>
      <c r="K402" s="18" t="s">
        <v>652</v>
      </c>
      <c r="L402" s="21" t="s">
        <v>86</v>
      </c>
      <c r="M402" s="22"/>
      <c r="N402" s="21" t="s">
        <v>203</v>
      </c>
      <c r="O402" s="16" t="s">
        <v>51</v>
      </c>
      <c r="P402" s="21" t="s">
        <v>861</v>
      </c>
      <c r="Q402" s="21"/>
      <c r="R402" s="21"/>
      <c r="S402" s="25" t="s">
        <v>3668</v>
      </c>
      <c r="T402" s="25" t="s">
        <v>86</v>
      </c>
      <c r="U402" s="55" t="s">
        <v>3672</v>
      </c>
      <c r="V402" s="16" t="s">
        <v>861</v>
      </c>
      <c r="W402" s="16"/>
    </row>
    <row r="403" spans="1:23" ht="165.75">
      <c r="A403" s="102">
        <v>402</v>
      </c>
      <c r="B403" s="103" t="s">
        <v>121</v>
      </c>
      <c r="C403" s="103" t="s">
        <v>122</v>
      </c>
      <c r="D403" s="105" t="s">
        <v>60</v>
      </c>
      <c r="E403" s="105" t="s">
        <v>627</v>
      </c>
      <c r="F403" s="105" t="s">
        <v>672</v>
      </c>
      <c r="G403" s="105">
        <v>14</v>
      </c>
      <c r="H403" s="105" t="s">
        <v>887</v>
      </c>
      <c r="I403" s="106" t="s">
        <v>888</v>
      </c>
      <c r="J403" s="106" t="s">
        <v>889</v>
      </c>
      <c r="K403" s="98" t="s">
        <v>647</v>
      </c>
      <c r="L403" s="99" t="s">
        <v>648</v>
      </c>
      <c r="M403" s="108">
        <v>40374</v>
      </c>
      <c r="N403" s="102" t="s">
        <v>802</v>
      </c>
      <c r="O403" s="105" t="s">
        <v>51</v>
      </c>
      <c r="P403" s="102" t="s">
        <v>891</v>
      </c>
      <c r="Q403" s="102"/>
      <c r="R403" s="102"/>
      <c r="S403" s="109" t="s">
        <v>3668</v>
      </c>
      <c r="T403" s="109" t="s">
        <v>648</v>
      </c>
      <c r="U403" s="110" t="s">
        <v>3669</v>
      </c>
      <c r="V403" s="105" t="s">
        <v>3668</v>
      </c>
      <c r="W403" s="105"/>
    </row>
    <row r="404" spans="1:23" ht="140.25">
      <c r="A404" s="102">
        <v>403</v>
      </c>
      <c r="B404" s="103" t="s">
        <v>43</v>
      </c>
      <c r="C404" s="103" t="s">
        <v>44</v>
      </c>
      <c r="D404" s="105" t="s">
        <v>60</v>
      </c>
      <c r="E404" s="105" t="s">
        <v>627</v>
      </c>
      <c r="F404" s="105" t="s">
        <v>672</v>
      </c>
      <c r="G404" s="105">
        <v>14</v>
      </c>
      <c r="H404" s="105" t="s">
        <v>892</v>
      </c>
      <c r="I404" s="106" t="s">
        <v>893</v>
      </c>
      <c r="J404" s="106" t="s">
        <v>894</v>
      </c>
      <c r="K404" s="107" t="s">
        <v>3590</v>
      </c>
      <c r="L404" s="102" t="s">
        <v>63</v>
      </c>
      <c r="M404" s="108">
        <v>40316</v>
      </c>
      <c r="N404" s="102" t="s">
        <v>592</v>
      </c>
      <c r="O404" s="105" t="s">
        <v>51</v>
      </c>
      <c r="P404" s="102"/>
      <c r="Q404" s="102"/>
      <c r="R404" s="102"/>
      <c r="S404" s="109" t="s">
        <v>3668</v>
      </c>
      <c r="T404" s="109" t="s">
        <v>63</v>
      </c>
      <c r="U404" s="110" t="s">
        <v>3669</v>
      </c>
      <c r="V404" s="105" t="s">
        <v>3668</v>
      </c>
      <c r="W404" s="105"/>
    </row>
    <row r="405" spans="1:23" ht="89.25">
      <c r="A405" s="21">
        <v>404</v>
      </c>
      <c r="B405" s="14" t="s">
        <v>125</v>
      </c>
      <c r="C405" s="14" t="s">
        <v>126</v>
      </c>
      <c r="D405" s="16" t="s">
        <v>60</v>
      </c>
      <c r="E405" s="16" t="s">
        <v>627</v>
      </c>
      <c r="F405" s="15" t="s">
        <v>672</v>
      </c>
      <c r="G405" s="16">
        <v>14</v>
      </c>
      <c r="H405" s="15" t="s">
        <v>895</v>
      </c>
      <c r="I405" s="17" t="s">
        <v>896</v>
      </c>
      <c r="J405" s="17" t="s">
        <v>897</v>
      </c>
      <c r="K405" s="53" t="s">
        <v>3655</v>
      </c>
      <c r="L405" s="21" t="s">
        <v>63</v>
      </c>
      <c r="M405" s="22">
        <v>40434</v>
      </c>
      <c r="N405" s="21" t="s">
        <v>203</v>
      </c>
      <c r="O405" s="16" t="s">
        <v>51</v>
      </c>
      <c r="P405" s="21" t="s">
        <v>220</v>
      </c>
      <c r="Q405" s="21"/>
      <c r="R405" s="21"/>
      <c r="S405" s="25" t="s">
        <v>3668</v>
      </c>
      <c r="T405" s="25" t="s">
        <v>63</v>
      </c>
      <c r="U405" s="55" t="s">
        <v>3669</v>
      </c>
      <c r="V405" s="16" t="s">
        <v>3668</v>
      </c>
      <c r="W405" s="16"/>
    </row>
    <row r="406" spans="1:23" ht="89.25">
      <c r="A406" s="21">
        <v>405</v>
      </c>
      <c r="B406" s="14" t="s">
        <v>132</v>
      </c>
      <c r="C406" s="14" t="s">
        <v>131</v>
      </c>
      <c r="D406" s="16" t="s">
        <v>60</v>
      </c>
      <c r="E406" s="16" t="s">
        <v>627</v>
      </c>
      <c r="F406" s="15" t="s">
        <v>672</v>
      </c>
      <c r="G406" s="16">
        <v>14</v>
      </c>
      <c r="H406" s="15" t="s">
        <v>895</v>
      </c>
      <c r="I406" s="17" t="s">
        <v>898</v>
      </c>
      <c r="J406" s="17" t="s">
        <v>899</v>
      </c>
      <c r="K406" s="53" t="s">
        <v>3655</v>
      </c>
      <c r="L406" s="21" t="s">
        <v>63</v>
      </c>
      <c r="M406" s="22">
        <v>40434</v>
      </c>
      <c r="N406" s="21" t="s">
        <v>203</v>
      </c>
      <c r="O406" s="16" t="s">
        <v>51</v>
      </c>
      <c r="P406" s="21" t="s">
        <v>220</v>
      </c>
      <c r="Q406" s="21"/>
      <c r="R406" s="21"/>
      <c r="S406" s="25" t="s">
        <v>3668</v>
      </c>
      <c r="T406" s="25" t="s">
        <v>63</v>
      </c>
      <c r="U406" s="55" t="s">
        <v>3669</v>
      </c>
      <c r="V406" s="16" t="s">
        <v>3668</v>
      </c>
      <c r="W406" s="16"/>
    </row>
    <row r="407" spans="1:23" ht="89.25">
      <c r="A407" s="21">
        <v>406</v>
      </c>
      <c r="B407" s="14" t="s">
        <v>133</v>
      </c>
      <c r="C407" s="14" t="s">
        <v>131</v>
      </c>
      <c r="D407" s="16" t="s">
        <v>60</v>
      </c>
      <c r="E407" s="16" t="s">
        <v>627</v>
      </c>
      <c r="F407" s="15" t="s">
        <v>672</v>
      </c>
      <c r="G407" s="16">
        <v>14</v>
      </c>
      <c r="H407" s="15" t="s">
        <v>895</v>
      </c>
      <c r="I407" s="17" t="s">
        <v>898</v>
      </c>
      <c r="J407" s="17" t="s">
        <v>900</v>
      </c>
      <c r="K407" s="53" t="s">
        <v>3655</v>
      </c>
      <c r="L407" s="21" t="s">
        <v>63</v>
      </c>
      <c r="M407" s="22">
        <v>40434</v>
      </c>
      <c r="N407" s="21" t="s">
        <v>203</v>
      </c>
      <c r="O407" s="16" t="s">
        <v>51</v>
      </c>
      <c r="P407" s="21" t="s">
        <v>220</v>
      </c>
      <c r="Q407" s="21"/>
      <c r="R407" s="21"/>
      <c r="S407" s="25" t="s">
        <v>3668</v>
      </c>
      <c r="T407" s="25" t="s">
        <v>63</v>
      </c>
      <c r="U407" s="55" t="s">
        <v>3669</v>
      </c>
      <c r="V407" s="16" t="s">
        <v>3668</v>
      </c>
      <c r="W407" s="16"/>
    </row>
    <row r="408" spans="1:23" ht="38.25">
      <c r="A408" s="102">
        <v>407</v>
      </c>
      <c r="B408" s="103" t="s">
        <v>125</v>
      </c>
      <c r="C408" s="103" t="s">
        <v>126</v>
      </c>
      <c r="D408" s="105" t="s">
        <v>45</v>
      </c>
      <c r="E408" s="105" t="s">
        <v>627</v>
      </c>
      <c r="F408" s="100" t="s">
        <v>672</v>
      </c>
      <c r="G408" s="105">
        <v>14</v>
      </c>
      <c r="H408" s="100" t="s">
        <v>901</v>
      </c>
      <c r="I408" s="106" t="s">
        <v>902</v>
      </c>
      <c r="J408" s="106" t="s">
        <v>903</v>
      </c>
      <c r="K408" s="107" t="s">
        <v>3718</v>
      </c>
      <c r="L408" s="102" t="s">
        <v>49</v>
      </c>
      <c r="M408" s="108">
        <v>40316</v>
      </c>
      <c r="N408" s="102" t="s">
        <v>203</v>
      </c>
      <c r="O408" s="105" t="s">
        <v>72</v>
      </c>
      <c r="P408" s="102"/>
      <c r="Q408" s="102"/>
      <c r="R408" s="102"/>
      <c r="S408" s="109" t="s">
        <v>49</v>
      </c>
      <c r="T408" s="109" t="s">
        <v>3668</v>
      </c>
      <c r="U408" s="110" t="s">
        <v>3669</v>
      </c>
      <c r="V408" s="105" t="s">
        <v>3668</v>
      </c>
      <c r="W408" s="105"/>
    </row>
    <row r="409" spans="1:23" ht="63.75">
      <c r="A409" s="21">
        <v>408</v>
      </c>
      <c r="B409" s="14" t="s">
        <v>125</v>
      </c>
      <c r="C409" s="14" t="s">
        <v>126</v>
      </c>
      <c r="D409" s="16" t="s">
        <v>60</v>
      </c>
      <c r="E409" s="16" t="s">
        <v>627</v>
      </c>
      <c r="F409" s="15" t="s">
        <v>672</v>
      </c>
      <c r="G409" s="16">
        <v>14</v>
      </c>
      <c r="H409" s="15" t="s">
        <v>901</v>
      </c>
      <c r="I409" s="17" t="s">
        <v>904</v>
      </c>
      <c r="J409" s="17" t="s">
        <v>905</v>
      </c>
      <c r="K409" s="53" t="s">
        <v>3642</v>
      </c>
      <c r="L409" s="54" t="s">
        <v>237</v>
      </c>
      <c r="M409" s="22">
        <v>40434</v>
      </c>
      <c r="N409" s="21" t="s">
        <v>238</v>
      </c>
      <c r="O409" s="16" t="s">
        <v>72</v>
      </c>
      <c r="P409" s="21" t="s">
        <v>3233</v>
      </c>
      <c r="Q409" s="21"/>
      <c r="R409" s="21"/>
      <c r="S409" s="25" t="s">
        <v>3668</v>
      </c>
      <c r="T409" s="25" t="s">
        <v>237</v>
      </c>
      <c r="U409" s="55" t="s">
        <v>3669</v>
      </c>
      <c r="V409" s="16" t="s">
        <v>3668</v>
      </c>
      <c r="W409" s="16"/>
    </row>
    <row r="410" spans="1:23" ht="38.25">
      <c r="A410" s="102">
        <v>409</v>
      </c>
      <c r="B410" s="103" t="s">
        <v>130</v>
      </c>
      <c r="C410" s="103" t="s">
        <v>131</v>
      </c>
      <c r="D410" s="105" t="s">
        <v>60</v>
      </c>
      <c r="E410" s="105" t="s">
        <v>627</v>
      </c>
      <c r="F410" s="100" t="s">
        <v>672</v>
      </c>
      <c r="G410" s="105">
        <v>14</v>
      </c>
      <c r="H410" s="100" t="s">
        <v>901</v>
      </c>
      <c r="I410" s="106" t="s">
        <v>902</v>
      </c>
      <c r="J410" s="106" t="s">
        <v>903</v>
      </c>
      <c r="K410" s="98" t="s">
        <v>48</v>
      </c>
      <c r="L410" s="102" t="s">
        <v>49</v>
      </c>
      <c r="M410" s="108">
        <v>40316</v>
      </c>
      <c r="N410" s="102" t="s">
        <v>349</v>
      </c>
      <c r="O410" s="105" t="s">
        <v>72</v>
      </c>
      <c r="P410" s="102"/>
      <c r="Q410" s="102"/>
      <c r="R410" s="102"/>
      <c r="S410" s="109" t="s">
        <v>3668</v>
      </c>
      <c r="T410" s="109" t="s">
        <v>49</v>
      </c>
      <c r="U410" s="110" t="s">
        <v>3669</v>
      </c>
      <c r="V410" s="105" t="s">
        <v>3668</v>
      </c>
      <c r="W410" s="105"/>
    </row>
    <row r="411" spans="1:23" ht="63.75">
      <c r="A411" s="21">
        <v>410</v>
      </c>
      <c r="B411" s="14" t="s">
        <v>130</v>
      </c>
      <c r="C411" s="14" t="s">
        <v>131</v>
      </c>
      <c r="D411" s="16" t="s">
        <v>60</v>
      </c>
      <c r="E411" s="16" t="s">
        <v>627</v>
      </c>
      <c r="F411" s="15" t="s">
        <v>672</v>
      </c>
      <c r="G411" s="16">
        <v>14</v>
      </c>
      <c r="H411" s="15" t="s">
        <v>901</v>
      </c>
      <c r="I411" s="17" t="s">
        <v>904</v>
      </c>
      <c r="J411" s="17" t="s">
        <v>905</v>
      </c>
      <c r="K411" s="53" t="s">
        <v>3642</v>
      </c>
      <c r="L411" s="54" t="s">
        <v>237</v>
      </c>
      <c r="M411" s="22">
        <v>40434</v>
      </c>
      <c r="N411" s="21" t="s">
        <v>238</v>
      </c>
      <c r="O411" s="16" t="s">
        <v>72</v>
      </c>
      <c r="P411" s="21" t="s">
        <v>3233</v>
      </c>
      <c r="Q411" s="21"/>
      <c r="R411" s="21"/>
      <c r="S411" s="25" t="s">
        <v>3668</v>
      </c>
      <c r="T411" s="25" t="s">
        <v>237</v>
      </c>
      <c r="U411" s="55" t="s">
        <v>3669</v>
      </c>
      <c r="V411" s="16" t="s">
        <v>3668</v>
      </c>
      <c r="W411" s="16"/>
    </row>
    <row r="412" spans="1:23" ht="38.25">
      <c r="A412" s="102">
        <v>411</v>
      </c>
      <c r="B412" s="103" t="s">
        <v>132</v>
      </c>
      <c r="C412" s="103" t="s">
        <v>131</v>
      </c>
      <c r="D412" s="105" t="s">
        <v>45</v>
      </c>
      <c r="E412" s="105" t="s">
        <v>627</v>
      </c>
      <c r="F412" s="100" t="s">
        <v>672</v>
      </c>
      <c r="G412" s="105">
        <v>14</v>
      </c>
      <c r="H412" s="100" t="s">
        <v>901</v>
      </c>
      <c r="I412" s="106" t="s">
        <v>902</v>
      </c>
      <c r="J412" s="106" t="s">
        <v>903</v>
      </c>
      <c r="K412" s="107" t="s">
        <v>3718</v>
      </c>
      <c r="L412" s="102" t="s">
        <v>49</v>
      </c>
      <c r="M412" s="108">
        <v>40316</v>
      </c>
      <c r="N412" s="102" t="s">
        <v>50</v>
      </c>
      <c r="O412" s="105" t="s">
        <v>72</v>
      </c>
      <c r="P412" s="102"/>
      <c r="Q412" s="102"/>
      <c r="R412" s="102"/>
      <c r="S412" s="109" t="s">
        <v>49</v>
      </c>
      <c r="T412" s="109" t="s">
        <v>3668</v>
      </c>
      <c r="U412" s="110" t="s">
        <v>3669</v>
      </c>
      <c r="V412" s="105" t="s">
        <v>3668</v>
      </c>
      <c r="W412" s="105"/>
    </row>
    <row r="413" spans="1:23" ht="63.75">
      <c r="A413" s="21">
        <v>412</v>
      </c>
      <c r="B413" s="14" t="s">
        <v>132</v>
      </c>
      <c r="C413" s="14" t="s">
        <v>131</v>
      </c>
      <c r="D413" s="16" t="s">
        <v>60</v>
      </c>
      <c r="E413" s="16" t="s">
        <v>627</v>
      </c>
      <c r="F413" s="15" t="s">
        <v>672</v>
      </c>
      <c r="G413" s="16">
        <v>14</v>
      </c>
      <c r="H413" s="15" t="s">
        <v>901</v>
      </c>
      <c r="I413" s="17" t="s">
        <v>904</v>
      </c>
      <c r="J413" s="17" t="s">
        <v>906</v>
      </c>
      <c r="K413" s="53" t="s">
        <v>3642</v>
      </c>
      <c r="L413" s="54" t="s">
        <v>237</v>
      </c>
      <c r="M413" s="22">
        <v>40434</v>
      </c>
      <c r="N413" s="21" t="s">
        <v>238</v>
      </c>
      <c r="O413" s="16" t="s">
        <v>72</v>
      </c>
      <c r="P413" s="21" t="s">
        <v>3233</v>
      </c>
      <c r="Q413" s="21"/>
      <c r="R413" s="21"/>
      <c r="S413" s="25" t="s">
        <v>3668</v>
      </c>
      <c r="T413" s="25" t="s">
        <v>237</v>
      </c>
      <c r="U413" s="55" t="s">
        <v>3669</v>
      </c>
      <c r="V413" s="16" t="s">
        <v>3668</v>
      </c>
      <c r="W413" s="16"/>
    </row>
    <row r="414" spans="1:23" ht="38.25">
      <c r="A414" s="102">
        <v>413</v>
      </c>
      <c r="B414" s="103" t="s">
        <v>133</v>
      </c>
      <c r="C414" s="103" t="s">
        <v>131</v>
      </c>
      <c r="D414" s="105" t="s">
        <v>45</v>
      </c>
      <c r="E414" s="105" t="s">
        <v>627</v>
      </c>
      <c r="F414" s="100" t="s">
        <v>672</v>
      </c>
      <c r="G414" s="105">
        <v>14</v>
      </c>
      <c r="H414" s="100" t="s">
        <v>901</v>
      </c>
      <c r="I414" s="106" t="s">
        <v>902</v>
      </c>
      <c r="J414" s="106" t="s">
        <v>903</v>
      </c>
      <c r="K414" s="107" t="s">
        <v>3718</v>
      </c>
      <c r="L414" s="102" t="s">
        <v>49</v>
      </c>
      <c r="M414" s="108">
        <v>40316</v>
      </c>
      <c r="N414" s="102" t="s">
        <v>592</v>
      </c>
      <c r="O414" s="105" t="s">
        <v>72</v>
      </c>
      <c r="P414" s="102"/>
      <c r="Q414" s="102"/>
      <c r="R414" s="102"/>
      <c r="S414" s="109" t="s">
        <v>49</v>
      </c>
      <c r="T414" s="109" t="s">
        <v>3668</v>
      </c>
      <c r="U414" s="110" t="s">
        <v>3669</v>
      </c>
      <c r="V414" s="105" t="s">
        <v>3668</v>
      </c>
      <c r="W414" s="105"/>
    </row>
    <row r="415" spans="1:23" ht="63.75">
      <c r="A415" s="21">
        <v>414</v>
      </c>
      <c r="B415" s="14" t="s">
        <v>133</v>
      </c>
      <c r="C415" s="14" t="s">
        <v>131</v>
      </c>
      <c r="D415" s="16" t="s">
        <v>60</v>
      </c>
      <c r="E415" s="16" t="s">
        <v>627</v>
      </c>
      <c r="F415" s="15" t="s">
        <v>672</v>
      </c>
      <c r="G415" s="16">
        <v>14</v>
      </c>
      <c r="H415" s="15" t="s">
        <v>901</v>
      </c>
      <c r="I415" s="17" t="s">
        <v>904</v>
      </c>
      <c r="J415" s="17" t="s">
        <v>906</v>
      </c>
      <c r="K415" s="53" t="s">
        <v>3642</v>
      </c>
      <c r="L415" s="54" t="s">
        <v>237</v>
      </c>
      <c r="M415" s="22">
        <v>40434</v>
      </c>
      <c r="N415" s="21" t="s">
        <v>238</v>
      </c>
      <c r="O415" s="16" t="s">
        <v>72</v>
      </c>
      <c r="P415" s="21" t="s">
        <v>3233</v>
      </c>
      <c r="Q415" s="21"/>
      <c r="R415" s="21"/>
      <c r="S415" s="25" t="s">
        <v>3668</v>
      </c>
      <c r="T415" s="25" t="s">
        <v>237</v>
      </c>
      <c r="U415" s="55" t="s">
        <v>3669</v>
      </c>
      <c r="V415" s="16" t="s">
        <v>3668</v>
      </c>
      <c r="W415" s="16"/>
    </row>
    <row r="416" spans="1:23" ht="89.25">
      <c r="A416" s="21">
        <v>415</v>
      </c>
      <c r="B416" s="14" t="s">
        <v>767</v>
      </c>
      <c r="C416" s="14" t="s">
        <v>768</v>
      </c>
      <c r="D416" s="16" t="s">
        <v>60</v>
      </c>
      <c r="E416" s="16" t="s">
        <v>627</v>
      </c>
      <c r="F416" s="16" t="s">
        <v>877</v>
      </c>
      <c r="G416" s="16">
        <v>14</v>
      </c>
      <c r="H416" s="16" t="s">
        <v>877</v>
      </c>
      <c r="I416" s="17" t="s">
        <v>907</v>
      </c>
      <c r="J416" s="17" t="s">
        <v>908</v>
      </c>
      <c r="K416" s="18" t="s">
        <v>890</v>
      </c>
      <c r="L416" s="21" t="s">
        <v>86</v>
      </c>
      <c r="M416" s="22"/>
      <c r="N416" s="21" t="s">
        <v>802</v>
      </c>
      <c r="O416" s="16" t="s">
        <v>181</v>
      </c>
      <c r="P416" s="21" t="s">
        <v>891</v>
      </c>
      <c r="Q416" s="21"/>
      <c r="R416" s="21"/>
      <c r="S416" s="25" t="s">
        <v>3668</v>
      </c>
      <c r="T416" s="25" t="s">
        <v>86</v>
      </c>
      <c r="U416" s="55" t="s">
        <v>3672</v>
      </c>
      <c r="V416" s="16" t="s">
        <v>891</v>
      </c>
      <c r="W416" s="16"/>
    </row>
    <row r="417" spans="1:23" ht="63.75">
      <c r="A417" s="21">
        <v>416</v>
      </c>
      <c r="B417" s="14" t="s">
        <v>767</v>
      </c>
      <c r="C417" s="14" t="s">
        <v>768</v>
      </c>
      <c r="D417" s="16" t="s">
        <v>60</v>
      </c>
      <c r="E417" s="16" t="s">
        <v>627</v>
      </c>
      <c r="F417" s="16" t="s">
        <v>877</v>
      </c>
      <c r="G417" s="16">
        <v>14</v>
      </c>
      <c r="H417" s="16" t="s">
        <v>877</v>
      </c>
      <c r="I417" s="17" t="s">
        <v>909</v>
      </c>
      <c r="J417" s="17" t="s">
        <v>910</v>
      </c>
      <c r="K417" s="18" t="s">
        <v>911</v>
      </c>
      <c r="L417" s="21" t="s">
        <v>86</v>
      </c>
      <c r="M417" s="22"/>
      <c r="N417" s="21" t="s">
        <v>802</v>
      </c>
      <c r="O417" s="16" t="s">
        <v>191</v>
      </c>
      <c r="P417" s="21" t="s">
        <v>891</v>
      </c>
      <c r="Q417" s="21"/>
      <c r="R417" s="21"/>
      <c r="S417" s="25" t="s">
        <v>3668</v>
      </c>
      <c r="T417" s="25" t="s">
        <v>86</v>
      </c>
      <c r="U417" s="55" t="s">
        <v>3672</v>
      </c>
      <c r="V417" s="16" t="s">
        <v>891</v>
      </c>
      <c r="W417" s="16"/>
    </row>
    <row r="418" spans="1:23" ht="89.25">
      <c r="A418" s="21">
        <v>417</v>
      </c>
      <c r="B418" s="14" t="s">
        <v>772</v>
      </c>
      <c r="C418" s="14" t="s">
        <v>773</v>
      </c>
      <c r="D418" s="16" t="s">
        <v>60</v>
      </c>
      <c r="E418" s="16" t="s">
        <v>627</v>
      </c>
      <c r="F418" s="16" t="s">
        <v>877</v>
      </c>
      <c r="G418" s="16">
        <v>14</v>
      </c>
      <c r="H418" s="16" t="s">
        <v>877</v>
      </c>
      <c r="I418" s="17" t="s">
        <v>907</v>
      </c>
      <c r="J418" s="17" t="s">
        <v>908</v>
      </c>
      <c r="K418" s="18" t="s">
        <v>911</v>
      </c>
      <c r="L418" s="21" t="s">
        <v>86</v>
      </c>
      <c r="M418" s="22"/>
      <c r="N418" s="21" t="s">
        <v>802</v>
      </c>
      <c r="O418" s="16" t="s">
        <v>181</v>
      </c>
      <c r="P418" s="21" t="s">
        <v>891</v>
      </c>
      <c r="Q418" s="21"/>
      <c r="R418" s="21"/>
      <c r="S418" s="25" t="s">
        <v>3668</v>
      </c>
      <c r="T418" s="25" t="s">
        <v>86</v>
      </c>
      <c r="U418" s="55" t="s">
        <v>3672</v>
      </c>
      <c r="V418" s="16" t="s">
        <v>891</v>
      </c>
      <c r="W418" s="16"/>
    </row>
    <row r="419" spans="1:23" ht="63.75">
      <c r="A419" s="21">
        <v>418</v>
      </c>
      <c r="B419" s="14" t="s">
        <v>772</v>
      </c>
      <c r="C419" s="14" t="s">
        <v>773</v>
      </c>
      <c r="D419" s="16" t="s">
        <v>60</v>
      </c>
      <c r="E419" s="16" t="s">
        <v>627</v>
      </c>
      <c r="F419" s="16" t="s">
        <v>877</v>
      </c>
      <c r="G419" s="16">
        <v>14</v>
      </c>
      <c r="H419" s="16" t="s">
        <v>877</v>
      </c>
      <c r="I419" s="17" t="s">
        <v>909</v>
      </c>
      <c r="J419" s="17" t="s">
        <v>910</v>
      </c>
      <c r="K419" s="18" t="s">
        <v>911</v>
      </c>
      <c r="L419" s="21" t="s">
        <v>86</v>
      </c>
      <c r="M419" s="22"/>
      <c r="N419" s="21" t="s">
        <v>802</v>
      </c>
      <c r="O419" s="16" t="s">
        <v>191</v>
      </c>
      <c r="P419" s="21" t="s">
        <v>891</v>
      </c>
      <c r="Q419" s="21"/>
      <c r="R419" s="21"/>
      <c r="S419" s="25" t="s">
        <v>3668</v>
      </c>
      <c r="T419" s="25" t="s">
        <v>86</v>
      </c>
      <c r="U419" s="55" t="s">
        <v>3672</v>
      </c>
      <c r="V419" s="16" t="s">
        <v>891</v>
      </c>
      <c r="W419" s="16"/>
    </row>
    <row r="420" spans="1:23" ht="12.75">
      <c r="A420" s="102">
        <v>419</v>
      </c>
      <c r="B420" s="103" t="s">
        <v>64</v>
      </c>
      <c r="C420" s="103" t="s">
        <v>65</v>
      </c>
      <c r="D420" s="105" t="s">
        <v>60</v>
      </c>
      <c r="E420" s="105" t="s">
        <v>627</v>
      </c>
      <c r="F420" s="105" t="s">
        <v>672</v>
      </c>
      <c r="G420" s="105">
        <v>14</v>
      </c>
      <c r="H420" s="105" t="s">
        <v>912</v>
      </c>
      <c r="I420" s="106" t="s">
        <v>913</v>
      </c>
      <c r="J420" s="106" t="s">
        <v>914</v>
      </c>
      <c r="K420" s="98" t="s">
        <v>48</v>
      </c>
      <c r="L420" s="102" t="s">
        <v>49</v>
      </c>
      <c r="M420" s="108">
        <v>40316</v>
      </c>
      <c r="N420" s="99" t="s">
        <v>3332</v>
      </c>
      <c r="O420" s="105" t="s">
        <v>51</v>
      </c>
      <c r="P420" s="102"/>
      <c r="Q420" s="102"/>
      <c r="R420" s="102"/>
      <c r="S420" s="109" t="s">
        <v>3668</v>
      </c>
      <c r="T420" s="109" t="s">
        <v>49</v>
      </c>
      <c r="U420" s="110" t="s">
        <v>3669</v>
      </c>
      <c r="V420" s="105" t="s">
        <v>3668</v>
      </c>
      <c r="W420" s="105"/>
    </row>
    <row r="421" spans="1:23" ht="242.25">
      <c r="A421" s="21">
        <v>420</v>
      </c>
      <c r="B421" s="14" t="s">
        <v>64</v>
      </c>
      <c r="C421" s="14" t="s">
        <v>65</v>
      </c>
      <c r="D421" s="16" t="s">
        <v>60</v>
      </c>
      <c r="E421" s="16" t="s">
        <v>627</v>
      </c>
      <c r="F421" s="16" t="s">
        <v>672</v>
      </c>
      <c r="G421" s="16">
        <v>15</v>
      </c>
      <c r="H421" s="16">
        <v>1</v>
      </c>
      <c r="I421" s="17" t="s">
        <v>915</v>
      </c>
      <c r="J421" s="17" t="s">
        <v>916</v>
      </c>
      <c r="K421" s="53" t="s">
        <v>3650</v>
      </c>
      <c r="L421" s="54" t="s">
        <v>63</v>
      </c>
      <c r="M421" s="22">
        <v>40434</v>
      </c>
      <c r="N421" s="21" t="s">
        <v>592</v>
      </c>
      <c r="O421" s="16" t="s">
        <v>51</v>
      </c>
      <c r="P421" s="21" t="s">
        <v>636</v>
      </c>
      <c r="Q421" s="21"/>
      <c r="R421" s="21"/>
      <c r="S421" s="25" t="s">
        <v>3668</v>
      </c>
      <c r="T421" s="25" t="s">
        <v>63</v>
      </c>
      <c r="U421" s="55" t="s">
        <v>3669</v>
      </c>
      <c r="V421" s="16" t="s">
        <v>3668</v>
      </c>
      <c r="W421" s="16"/>
    </row>
    <row r="422" spans="1:23" ht="89.25">
      <c r="A422" s="21">
        <v>421</v>
      </c>
      <c r="B422" s="14" t="s">
        <v>43</v>
      </c>
      <c r="C422" s="14" t="s">
        <v>44</v>
      </c>
      <c r="D422" s="16" t="s">
        <v>60</v>
      </c>
      <c r="E422" s="16" t="s">
        <v>627</v>
      </c>
      <c r="F422" s="16" t="s">
        <v>672</v>
      </c>
      <c r="G422" s="16">
        <v>15</v>
      </c>
      <c r="H422" s="16">
        <v>1</v>
      </c>
      <c r="I422" s="17" t="s">
        <v>917</v>
      </c>
      <c r="J422" s="17" t="s">
        <v>918</v>
      </c>
      <c r="K422" s="53" t="s">
        <v>3650</v>
      </c>
      <c r="L422" s="54" t="s">
        <v>63</v>
      </c>
      <c r="M422" s="22">
        <v>40434</v>
      </c>
      <c r="N422" s="21" t="s">
        <v>592</v>
      </c>
      <c r="O422" s="16" t="s">
        <v>51</v>
      </c>
      <c r="P422" s="21" t="s">
        <v>919</v>
      </c>
      <c r="Q422" s="21"/>
      <c r="R422" s="21"/>
      <c r="S422" s="25" t="s">
        <v>3668</v>
      </c>
      <c r="T422" s="25" t="s">
        <v>63</v>
      </c>
      <c r="U422" s="55" t="s">
        <v>3669</v>
      </c>
      <c r="V422" s="16" t="s">
        <v>3668</v>
      </c>
      <c r="W422" s="16"/>
    </row>
    <row r="423" spans="1:23" ht="267.75">
      <c r="A423" s="102">
        <v>422</v>
      </c>
      <c r="B423" s="103" t="s">
        <v>183</v>
      </c>
      <c r="C423" s="103" t="s">
        <v>122</v>
      </c>
      <c r="D423" s="105" t="s">
        <v>60</v>
      </c>
      <c r="E423" s="105" t="s">
        <v>627</v>
      </c>
      <c r="F423" s="105" t="s">
        <v>672</v>
      </c>
      <c r="G423" s="105">
        <v>15</v>
      </c>
      <c r="H423" s="105">
        <v>1</v>
      </c>
      <c r="I423" s="106" t="s">
        <v>920</v>
      </c>
      <c r="J423" s="106" t="s">
        <v>921</v>
      </c>
      <c r="K423" s="98" t="s">
        <v>647</v>
      </c>
      <c r="L423" s="99" t="s">
        <v>648</v>
      </c>
      <c r="M423" s="108">
        <v>40373</v>
      </c>
      <c r="N423" s="102" t="s">
        <v>592</v>
      </c>
      <c r="O423" s="105" t="s">
        <v>51</v>
      </c>
      <c r="P423" s="102" t="s">
        <v>919</v>
      </c>
      <c r="Q423" s="102"/>
      <c r="R423" s="102"/>
      <c r="S423" s="109" t="s">
        <v>3668</v>
      </c>
      <c r="T423" s="109" t="s">
        <v>648</v>
      </c>
      <c r="U423" s="110" t="s">
        <v>3669</v>
      </c>
      <c r="V423" s="105" t="s">
        <v>3668</v>
      </c>
      <c r="W423" s="105"/>
    </row>
    <row r="424" spans="1:23" ht="102">
      <c r="A424" s="21">
        <v>423</v>
      </c>
      <c r="B424" s="18" t="s">
        <v>68</v>
      </c>
      <c r="C424" s="14" t="s">
        <v>69</v>
      </c>
      <c r="D424" s="16" t="s">
        <v>60</v>
      </c>
      <c r="E424" s="16" t="s">
        <v>627</v>
      </c>
      <c r="F424" s="16" t="s">
        <v>672</v>
      </c>
      <c r="G424" s="16">
        <v>15</v>
      </c>
      <c r="H424" s="58">
        <v>3</v>
      </c>
      <c r="I424" s="18" t="s">
        <v>922</v>
      </c>
      <c r="J424" s="18" t="s">
        <v>923</v>
      </c>
      <c r="K424" s="53" t="s">
        <v>3650</v>
      </c>
      <c r="L424" s="54" t="s">
        <v>63</v>
      </c>
      <c r="M424" s="22">
        <v>40434</v>
      </c>
      <c r="N424" s="21" t="s">
        <v>592</v>
      </c>
      <c r="O424" s="16" t="s">
        <v>72</v>
      </c>
      <c r="P424" s="21" t="s">
        <v>919</v>
      </c>
      <c r="Q424" s="21"/>
      <c r="R424" s="21"/>
      <c r="S424" s="25" t="s">
        <v>3668</v>
      </c>
      <c r="T424" s="25" t="s">
        <v>63</v>
      </c>
      <c r="U424" s="55" t="s">
        <v>3669</v>
      </c>
      <c r="V424" s="16" t="s">
        <v>3668</v>
      </c>
      <c r="W424" s="16"/>
    </row>
    <row r="425" spans="1:23" ht="89.25">
      <c r="A425" s="21">
        <v>424</v>
      </c>
      <c r="B425" s="18" t="s">
        <v>94</v>
      </c>
      <c r="C425" s="18" t="s">
        <v>95</v>
      </c>
      <c r="D425" s="16" t="s">
        <v>60</v>
      </c>
      <c r="E425" s="16" t="s">
        <v>627</v>
      </c>
      <c r="F425" s="62" t="s">
        <v>672</v>
      </c>
      <c r="G425" s="21">
        <v>15</v>
      </c>
      <c r="H425" s="21">
        <v>3</v>
      </c>
      <c r="I425" s="17" t="s">
        <v>924</v>
      </c>
      <c r="J425" s="17" t="s">
        <v>925</v>
      </c>
      <c r="K425" s="53" t="s">
        <v>3650</v>
      </c>
      <c r="L425" s="54" t="s">
        <v>63</v>
      </c>
      <c r="M425" s="22">
        <v>40434</v>
      </c>
      <c r="N425" s="21" t="s">
        <v>592</v>
      </c>
      <c r="O425" s="21" t="s">
        <v>51</v>
      </c>
      <c r="P425" s="21" t="s">
        <v>919</v>
      </c>
      <c r="Q425" s="21"/>
      <c r="R425" s="21"/>
      <c r="S425" s="25" t="s">
        <v>3668</v>
      </c>
      <c r="T425" s="25" t="s">
        <v>63</v>
      </c>
      <c r="U425" s="55" t="s">
        <v>3669</v>
      </c>
      <c r="V425" s="16" t="s">
        <v>3668</v>
      </c>
      <c r="W425" s="16"/>
    </row>
    <row r="426" spans="1:23" ht="76.5">
      <c r="A426" s="21">
        <v>425</v>
      </c>
      <c r="B426" s="14" t="s">
        <v>82</v>
      </c>
      <c r="C426" s="14" t="s">
        <v>83</v>
      </c>
      <c r="D426" s="16" t="s">
        <v>60</v>
      </c>
      <c r="E426" s="16" t="s">
        <v>627</v>
      </c>
      <c r="F426" s="16" t="s">
        <v>672</v>
      </c>
      <c r="G426" s="16">
        <v>15</v>
      </c>
      <c r="H426" s="16">
        <v>3</v>
      </c>
      <c r="I426" s="17" t="s">
        <v>926</v>
      </c>
      <c r="J426" s="17" t="s">
        <v>927</v>
      </c>
      <c r="K426" s="53" t="s">
        <v>3650</v>
      </c>
      <c r="L426" s="54" t="s">
        <v>63</v>
      </c>
      <c r="M426" s="22">
        <v>40434</v>
      </c>
      <c r="N426" s="21" t="s">
        <v>592</v>
      </c>
      <c r="O426" s="16" t="s">
        <v>51</v>
      </c>
      <c r="P426" s="21" t="s">
        <v>919</v>
      </c>
      <c r="Q426" s="21"/>
      <c r="R426" s="21"/>
      <c r="S426" s="25" t="s">
        <v>3668</v>
      </c>
      <c r="T426" s="25" t="s">
        <v>63</v>
      </c>
      <c r="U426" s="55" t="s">
        <v>3669</v>
      </c>
      <c r="V426" s="16" t="s">
        <v>3668</v>
      </c>
      <c r="W426" s="16"/>
    </row>
    <row r="427" spans="1:23" ht="127.5">
      <c r="A427" s="21">
        <v>426</v>
      </c>
      <c r="B427" s="14" t="s">
        <v>82</v>
      </c>
      <c r="C427" s="14" t="s">
        <v>83</v>
      </c>
      <c r="D427" s="16" t="s">
        <v>60</v>
      </c>
      <c r="E427" s="16" t="s">
        <v>627</v>
      </c>
      <c r="F427" s="16" t="s">
        <v>672</v>
      </c>
      <c r="G427" s="16">
        <v>15</v>
      </c>
      <c r="H427" s="16">
        <v>4</v>
      </c>
      <c r="I427" s="17" t="s">
        <v>928</v>
      </c>
      <c r="J427" s="17" t="s">
        <v>929</v>
      </c>
      <c r="K427" s="53" t="s">
        <v>3650</v>
      </c>
      <c r="L427" s="54" t="s">
        <v>63</v>
      </c>
      <c r="M427" s="22">
        <v>40434</v>
      </c>
      <c r="N427" s="21" t="s">
        <v>592</v>
      </c>
      <c r="O427" s="16" t="s">
        <v>51</v>
      </c>
      <c r="P427" s="21" t="s">
        <v>919</v>
      </c>
      <c r="Q427" s="21"/>
      <c r="R427" s="21"/>
      <c r="S427" s="25" t="s">
        <v>3668</v>
      </c>
      <c r="T427" s="25" t="s">
        <v>63</v>
      </c>
      <c r="U427" s="55" t="s">
        <v>3669</v>
      </c>
      <c r="V427" s="16" t="s">
        <v>3668</v>
      </c>
      <c r="W427" s="16"/>
    </row>
    <row r="428" spans="1:23" ht="38.25">
      <c r="A428" s="21">
        <v>427</v>
      </c>
      <c r="B428" s="14" t="s">
        <v>114</v>
      </c>
      <c r="C428" s="14" t="s">
        <v>115</v>
      </c>
      <c r="D428" s="16" t="s">
        <v>60</v>
      </c>
      <c r="E428" s="16">
        <v>6</v>
      </c>
      <c r="F428" s="16"/>
      <c r="G428" s="16">
        <v>15</v>
      </c>
      <c r="H428" s="16">
        <v>5</v>
      </c>
      <c r="I428" s="17" t="s">
        <v>930</v>
      </c>
      <c r="J428" s="17" t="s">
        <v>931</v>
      </c>
      <c r="K428" s="53" t="s">
        <v>3650</v>
      </c>
      <c r="L428" s="54" t="s">
        <v>63</v>
      </c>
      <c r="M428" s="22">
        <v>40434</v>
      </c>
      <c r="N428" s="21" t="s">
        <v>592</v>
      </c>
      <c r="O428" s="16" t="s">
        <v>51</v>
      </c>
      <c r="P428" s="21" t="s">
        <v>919</v>
      </c>
      <c r="Q428" s="21"/>
      <c r="R428" s="21"/>
      <c r="S428" s="25" t="s">
        <v>3668</v>
      </c>
      <c r="T428" s="25" t="s">
        <v>63</v>
      </c>
      <c r="U428" s="55" t="s">
        <v>3669</v>
      </c>
      <c r="V428" s="16" t="s">
        <v>3668</v>
      </c>
      <c r="W428" s="16"/>
    </row>
    <row r="429" spans="1:23" ht="267.75">
      <c r="A429" s="21">
        <v>428</v>
      </c>
      <c r="B429" s="14" t="s">
        <v>159</v>
      </c>
      <c r="C429" s="14" t="s">
        <v>151</v>
      </c>
      <c r="D429" s="16" t="s">
        <v>60</v>
      </c>
      <c r="E429" s="16" t="s">
        <v>627</v>
      </c>
      <c r="F429" s="16" t="s">
        <v>672</v>
      </c>
      <c r="G429" s="16">
        <v>15</v>
      </c>
      <c r="H429" s="16">
        <v>6</v>
      </c>
      <c r="I429" s="17" t="s">
        <v>932</v>
      </c>
      <c r="J429" s="17" t="s">
        <v>933</v>
      </c>
      <c r="K429" s="53" t="s">
        <v>3642</v>
      </c>
      <c r="L429" s="54" t="s">
        <v>237</v>
      </c>
      <c r="M429" s="22">
        <v>40434</v>
      </c>
      <c r="N429" s="21" t="s">
        <v>238</v>
      </c>
      <c r="O429" s="16" t="s">
        <v>170</v>
      </c>
      <c r="P429" s="21" t="s">
        <v>3233</v>
      </c>
      <c r="Q429" s="21"/>
      <c r="R429" s="21"/>
      <c r="S429" s="25" t="s">
        <v>3668</v>
      </c>
      <c r="T429" s="25" t="s">
        <v>237</v>
      </c>
      <c r="U429" s="55" t="s">
        <v>3669</v>
      </c>
      <c r="V429" s="16" t="s">
        <v>3668</v>
      </c>
      <c r="W429" s="16"/>
    </row>
    <row r="430" spans="1:23" ht="38.25">
      <c r="A430" s="102">
        <v>429</v>
      </c>
      <c r="B430" s="103" t="s">
        <v>64</v>
      </c>
      <c r="C430" s="103" t="s">
        <v>65</v>
      </c>
      <c r="D430" s="105" t="s">
        <v>60</v>
      </c>
      <c r="E430" s="105" t="s">
        <v>627</v>
      </c>
      <c r="F430" s="105" t="s">
        <v>672</v>
      </c>
      <c r="G430" s="105">
        <v>15</v>
      </c>
      <c r="H430" s="105">
        <v>9</v>
      </c>
      <c r="I430" s="106" t="s">
        <v>935</v>
      </c>
      <c r="J430" s="106" t="s">
        <v>936</v>
      </c>
      <c r="K430" s="98" t="s">
        <v>48</v>
      </c>
      <c r="L430" s="102" t="s">
        <v>49</v>
      </c>
      <c r="M430" s="108">
        <v>40318</v>
      </c>
      <c r="N430" s="99" t="s">
        <v>3332</v>
      </c>
      <c r="O430" s="105" t="s">
        <v>51</v>
      </c>
      <c r="P430" s="102"/>
      <c r="Q430" s="102"/>
      <c r="R430" s="102"/>
      <c r="S430" s="109" t="s">
        <v>3668</v>
      </c>
      <c r="T430" s="109" t="s">
        <v>49</v>
      </c>
      <c r="U430" s="110" t="s">
        <v>3669</v>
      </c>
      <c r="V430" s="105" t="s">
        <v>3668</v>
      </c>
      <c r="W430" s="105"/>
    </row>
    <row r="431" spans="1:23" ht="153">
      <c r="A431" s="102">
        <v>430</v>
      </c>
      <c r="B431" s="103" t="s">
        <v>266</v>
      </c>
      <c r="C431" s="103" t="s">
        <v>267</v>
      </c>
      <c r="D431" s="105" t="s">
        <v>45</v>
      </c>
      <c r="E431" s="105" t="s">
        <v>627</v>
      </c>
      <c r="F431" s="105" t="s">
        <v>672</v>
      </c>
      <c r="G431" s="105">
        <v>15</v>
      </c>
      <c r="H431" s="94">
        <v>12</v>
      </c>
      <c r="I431" s="107" t="s">
        <v>937</v>
      </c>
      <c r="J431" s="107" t="s">
        <v>846</v>
      </c>
      <c r="K431" s="107" t="s">
        <v>3437</v>
      </c>
      <c r="L431" s="102" t="s">
        <v>63</v>
      </c>
      <c r="M431" s="108">
        <v>40374</v>
      </c>
      <c r="N431" s="102" t="s">
        <v>349</v>
      </c>
      <c r="O431" s="105" t="s">
        <v>51</v>
      </c>
      <c r="P431" s="102"/>
      <c r="Q431" s="102"/>
      <c r="R431" s="102"/>
      <c r="S431" s="109" t="s">
        <v>63</v>
      </c>
      <c r="T431" s="109" t="s">
        <v>3668</v>
      </c>
      <c r="U431" s="110" t="s">
        <v>3669</v>
      </c>
      <c r="V431" s="105" t="s">
        <v>3668</v>
      </c>
      <c r="W431" s="105"/>
    </row>
    <row r="432" spans="1:23" ht="178.5">
      <c r="A432" s="102">
        <v>431</v>
      </c>
      <c r="B432" s="103" t="s">
        <v>82</v>
      </c>
      <c r="C432" s="103" t="s">
        <v>83</v>
      </c>
      <c r="D432" s="105" t="s">
        <v>60</v>
      </c>
      <c r="E432" s="105" t="s">
        <v>627</v>
      </c>
      <c r="F432" s="105" t="s">
        <v>672</v>
      </c>
      <c r="G432" s="105">
        <v>15</v>
      </c>
      <c r="H432" s="105">
        <v>12</v>
      </c>
      <c r="I432" s="106" t="s">
        <v>938</v>
      </c>
      <c r="J432" s="106" t="s">
        <v>939</v>
      </c>
      <c r="K432" s="98" t="s">
        <v>48</v>
      </c>
      <c r="L432" s="99" t="s">
        <v>49</v>
      </c>
      <c r="M432" s="108">
        <v>40372</v>
      </c>
      <c r="N432" s="102" t="s">
        <v>592</v>
      </c>
      <c r="O432" s="105" t="s">
        <v>51</v>
      </c>
      <c r="P432" s="102"/>
      <c r="Q432" s="102"/>
      <c r="R432" s="102"/>
      <c r="S432" s="109" t="s">
        <v>3668</v>
      </c>
      <c r="T432" s="109" t="s">
        <v>49</v>
      </c>
      <c r="U432" s="110" t="s">
        <v>3669</v>
      </c>
      <c r="V432" s="105" t="s">
        <v>3668</v>
      </c>
      <c r="W432" s="105"/>
    </row>
    <row r="433" spans="1:23" ht="38.25">
      <c r="A433" s="102">
        <v>432</v>
      </c>
      <c r="B433" s="103" t="s">
        <v>125</v>
      </c>
      <c r="C433" s="103" t="s">
        <v>126</v>
      </c>
      <c r="D433" s="105" t="s">
        <v>45</v>
      </c>
      <c r="E433" s="105" t="s">
        <v>627</v>
      </c>
      <c r="F433" s="100" t="s">
        <v>672</v>
      </c>
      <c r="G433" s="105">
        <v>15</v>
      </c>
      <c r="H433" s="100" t="s">
        <v>940</v>
      </c>
      <c r="I433" s="106" t="s">
        <v>941</v>
      </c>
      <c r="J433" s="106" t="s">
        <v>942</v>
      </c>
      <c r="K433" s="107" t="s">
        <v>3437</v>
      </c>
      <c r="L433" s="102" t="s">
        <v>63</v>
      </c>
      <c r="M433" s="108">
        <v>40374</v>
      </c>
      <c r="N433" s="102" t="s">
        <v>50</v>
      </c>
      <c r="O433" s="105" t="s">
        <v>72</v>
      </c>
      <c r="P433" s="102"/>
      <c r="Q433" s="102"/>
      <c r="R433" s="102"/>
      <c r="S433" s="109" t="s">
        <v>63</v>
      </c>
      <c r="T433" s="109" t="s">
        <v>3668</v>
      </c>
      <c r="U433" s="110" t="s">
        <v>3669</v>
      </c>
      <c r="V433" s="105" t="s">
        <v>3668</v>
      </c>
      <c r="W433" s="105"/>
    </row>
    <row r="434" spans="1:23" ht="38.25">
      <c r="A434" s="102">
        <v>433</v>
      </c>
      <c r="B434" s="103" t="s">
        <v>270</v>
      </c>
      <c r="C434" s="103" t="s">
        <v>225</v>
      </c>
      <c r="D434" s="105" t="s">
        <v>45</v>
      </c>
      <c r="E434" s="105" t="s">
        <v>627</v>
      </c>
      <c r="F434" s="105" t="s">
        <v>672</v>
      </c>
      <c r="G434" s="105">
        <v>15</v>
      </c>
      <c r="H434" s="105">
        <v>13</v>
      </c>
      <c r="I434" s="106" t="s">
        <v>943</v>
      </c>
      <c r="J434" s="106" t="s">
        <v>944</v>
      </c>
      <c r="K434" s="107" t="s">
        <v>3437</v>
      </c>
      <c r="L434" s="102" t="s">
        <v>63</v>
      </c>
      <c r="M434" s="108">
        <v>40374</v>
      </c>
      <c r="N434" s="102" t="s">
        <v>50</v>
      </c>
      <c r="O434" s="105" t="s">
        <v>72</v>
      </c>
      <c r="P434" s="102"/>
      <c r="Q434" s="102"/>
      <c r="R434" s="102"/>
      <c r="S434" s="109" t="s">
        <v>63</v>
      </c>
      <c r="T434" s="109" t="s">
        <v>3668</v>
      </c>
      <c r="U434" s="110" t="s">
        <v>3669</v>
      </c>
      <c r="V434" s="105" t="s">
        <v>3668</v>
      </c>
      <c r="W434" s="105"/>
    </row>
    <row r="435" spans="1:23" ht="38.25">
      <c r="A435" s="102">
        <v>434</v>
      </c>
      <c r="B435" s="103" t="s">
        <v>130</v>
      </c>
      <c r="C435" s="103" t="s">
        <v>131</v>
      </c>
      <c r="D435" s="105" t="s">
        <v>45</v>
      </c>
      <c r="E435" s="105" t="s">
        <v>627</v>
      </c>
      <c r="F435" s="100" t="s">
        <v>672</v>
      </c>
      <c r="G435" s="105">
        <v>15</v>
      </c>
      <c r="H435" s="100" t="s">
        <v>940</v>
      </c>
      <c r="I435" s="106" t="s">
        <v>941</v>
      </c>
      <c r="J435" s="106" t="s">
        <v>942</v>
      </c>
      <c r="K435" s="107" t="s">
        <v>3437</v>
      </c>
      <c r="L435" s="102" t="s">
        <v>63</v>
      </c>
      <c r="M435" s="108">
        <v>40374</v>
      </c>
      <c r="N435" s="102" t="s">
        <v>50</v>
      </c>
      <c r="O435" s="105" t="s">
        <v>72</v>
      </c>
      <c r="P435" s="102"/>
      <c r="Q435" s="102"/>
      <c r="R435" s="102"/>
      <c r="S435" s="109" t="s">
        <v>63</v>
      </c>
      <c r="T435" s="109" t="s">
        <v>3668</v>
      </c>
      <c r="U435" s="110" t="s">
        <v>3669</v>
      </c>
      <c r="V435" s="105" t="s">
        <v>3668</v>
      </c>
      <c r="W435" s="105"/>
    </row>
    <row r="436" spans="1:23" ht="38.25">
      <c r="A436" s="102">
        <v>435</v>
      </c>
      <c r="B436" s="103" t="s">
        <v>132</v>
      </c>
      <c r="C436" s="103" t="s">
        <v>131</v>
      </c>
      <c r="D436" s="105" t="s">
        <v>45</v>
      </c>
      <c r="E436" s="105" t="s">
        <v>627</v>
      </c>
      <c r="F436" s="100" t="s">
        <v>672</v>
      </c>
      <c r="G436" s="105">
        <v>15</v>
      </c>
      <c r="H436" s="100" t="s">
        <v>940</v>
      </c>
      <c r="I436" s="106" t="s">
        <v>941</v>
      </c>
      <c r="J436" s="106" t="s">
        <v>942</v>
      </c>
      <c r="K436" s="107" t="s">
        <v>3437</v>
      </c>
      <c r="L436" s="102" t="s">
        <v>63</v>
      </c>
      <c r="M436" s="108">
        <v>40374</v>
      </c>
      <c r="N436" s="102" t="s">
        <v>50</v>
      </c>
      <c r="O436" s="105" t="s">
        <v>72</v>
      </c>
      <c r="P436" s="102"/>
      <c r="Q436" s="102"/>
      <c r="R436" s="102"/>
      <c r="S436" s="109" t="s">
        <v>63</v>
      </c>
      <c r="T436" s="109" t="s">
        <v>3668</v>
      </c>
      <c r="U436" s="110" t="s">
        <v>3669</v>
      </c>
      <c r="V436" s="105" t="s">
        <v>3668</v>
      </c>
      <c r="W436" s="105"/>
    </row>
    <row r="437" spans="1:23" ht="38.25">
      <c r="A437" s="102">
        <v>436</v>
      </c>
      <c r="B437" s="103" t="s">
        <v>133</v>
      </c>
      <c r="C437" s="103" t="s">
        <v>131</v>
      </c>
      <c r="D437" s="105" t="s">
        <v>45</v>
      </c>
      <c r="E437" s="105" t="s">
        <v>627</v>
      </c>
      <c r="F437" s="100" t="s">
        <v>672</v>
      </c>
      <c r="G437" s="105">
        <v>15</v>
      </c>
      <c r="H437" s="100" t="s">
        <v>940</v>
      </c>
      <c r="I437" s="106" t="s">
        <v>941</v>
      </c>
      <c r="J437" s="106" t="s">
        <v>942</v>
      </c>
      <c r="K437" s="107" t="s">
        <v>3437</v>
      </c>
      <c r="L437" s="102" t="s">
        <v>63</v>
      </c>
      <c r="M437" s="108">
        <v>40374</v>
      </c>
      <c r="N437" s="102" t="s">
        <v>50</v>
      </c>
      <c r="O437" s="105" t="s">
        <v>72</v>
      </c>
      <c r="P437" s="102"/>
      <c r="Q437" s="102"/>
      <c r="R437" s="102"/>
      <c r="S437" s="109" t="s">
        <v>63</v>
      </c>
      <c r="T437" s="109" t="s">
        <v>3668</v>
      </c>
      <c r="U437" s="110" t="s">
        <v>3669</v>
      </c>
      <c r="V437" s="105" t="s">
        <v>3668</v>
      </c>
      <c r="W437" s="105"/>
    </row>
    <row r="438" spans="1:23" ht="51">
      <c r="A438" s="21">
        <v>437</v>
      </c>
      <c r="B438" s="14" t="s">
        <v>121</v>
      </c>
      <c r="C438" s="14" t="s">
        <v>122</v>
      </c>
      <c r="D438" s="16" t="s">
        <v>60</v>
      </c>
      <c r="E438" s="16" t="s">
        <v>627</v>
      </c>
      <c r="F438" s="16" t="s">
        <v>672</v>
      </c>
      <c r="G438" s="16">
        <v>15</v>
      </c>
      <c r="H438" s="16">
        <v>16</v>
      </c>
      <c r="I438" s="17" t="s">
        <v>945</v>
      </c>
      <c r="J438" s="17" t="s">
        <v>946</v>
      </c>
      <c r="K438" s="18" t="s">
        <v>732</v>
      </c>
      <c r="L438" s="21" t="s">
        <v>86</v>
      </c>
      <c r="M438" s="22"/>
      <c r="N438" s="21" t="s">
        <v>412</v>
      </c>
      <c r="O438" s="16" t="s">
        <v>51</v>
      </c>
      <c r="P438" s="21" t="s">
        <v>426</v>
      </c>
      <c r="Q438" s="21"/>
      <c r="R438" s="21"/>
      <c r="S438" s="25" t="s">
        <v>3668</v>
      </c>
      <c r="T438" s="25" t="s">
        <v>86</v>
      </c>
      <c r="U438" s="55" t="s">
        <v>3672</v>
      </c>
      <c r="V438" s="16" t="s">
        <v>426</v>
      </c>
      <c r="W438" s="16"/>
    </row>
    <row r="439" spans="1:23" ht="51">
      <c r="A439" s="102">
        <v>438</v>
      </c>
      <c r="B439" s="103" t="s">
        <v>150</v>
      </c>
      <c r="C439" s="103" t="s">
        <v>151</v>
      </c>
      <c r="D439" s="105" t="s">
        <v>60</v>
      </c>
      <c r="E439" s="105" t="s">
        <v>627</v>
      </c>
      <c r="F439" s="105" t="s">
        <v>672</v>
      </c>
      <c r="G439" s="105">
        <v>15</v>
      </c>
      <c r="H439" s="105">
        <v>16</v>
      </c>
      <c r="I439" s="106" t="s">
        <v>947</v>
      </c>
      <c r="J439" s="106" t="s">
        <v>948</v>
      </c>
      <c r="K439" s="107" t="s">
        <v>3719</v>
      </c>
      <c r="L439" s="102" t="s">
        <v>49</v>
      </c>
      <c r="M439" s="108">
        <v>40318</v>
      </c>
      <c r="N439" s="99" t="s">
        <v>3332</v>
      </c>
      <c r="O439" s="105" t="s">
        <v>170</v>
      </c>
      <c r="P439" s="102"/>
      <c r="Q439" s="102"/>
      <c r="R439" s="102"/>
      <c r="S439" s="109" t="s">
        <v>3668</v>
      </c>
      <c r="T439" s="109" t="s">
        <v>49</v>
      </c>
      <c r="U439" s="110" t="s">
        <v>3669</v>
      </c>
      <c r="V439" s="105" t="s">
        <v>3668</v>
      </c>
      <c r="W439" s="105"/>
    </row>
    <row r="440" spans="1:23" ht="51">
      <c r="A440" s="102">
        <v>439</v>
      </c>
      <c r="B440" s="103" t="s">
        <v>114</v>
      </c>
      <c r="C440" s="103" t="s">
        <v>115</v>
      </c>
      <c r="D440" s="105" t="s">
        <v>60</v>
      </c>
      <c r="E440" s="105">
        <v>6</v>
      </c>
      <c r="F440" s="105"/>
      <c r="G440" s="105">
        <v>15</v>
      </c>
      <c r="H440" s="105">
        <v>16</v>
      </c>
      <c r="I440" s="106" t="s">
        <v>949</v>
      </c>
      <c r="J440" s="106" t="s">
        <v>950</v>
      </c>
      <c r="K440" s="107" t="s">
        <v>3719</v>
      </c>
      <c r="L440" s="102" t="s">
        <v>49</v>
      </c>
      <c r="M440" s="108">
        <v>40318</v>
      </c>
      <c r="N440" s="99" t="s">
        <v>3332</v>
      </c>
      <c r="O440" s="105" t="s">
        <v>51</v>
      </c>
      <c r="P440" s="102"/>
      <c r="Q440" s="102"/>
      <c r="R440" s="102"/>
      <c r="S440" s="109" t="s">
        <v>3668</v>
      </c>
      <c r="T440" s="109" t="s">
        <v>49</v>
      </c>
      <c r="U440" s="110" t="s">
        <v>3669</v>
      </c>
      <c r="V440" s="105" t="s">
        <v>3668</v>
      </c>
      <c r="W440" s="105"/>
    </row>
    <row r="441" spans="1:23" ht="25.5">
      <c r="A441" s="102">
        <v>440</v>
      </c>
      <c r="B441" s="103" t="s">
        <v>64</v>
      </c>
      <c r="C441" s="103" t="s">
        <v>65</v>
      </c>
      <c r="D441" s="105" t="s">
        <v>60</v>
      </c>
      <c r="E441" s="105" t="s">
        <v>627</v>
      </c>
      <c r="F441" s="105" t="s">
        <v>672</v>
      </c>
      <c r="G441" s="105">
        <v>15</v>
      </c>
      <c r="H441" s="105">
        <v>17</v>
      </c>
      <c r="I441" s="106" t="s">
        <v>951</v>
      </c>
      <c r="J441" s="106" t="s">
        <v>952</v>
      </c>
      <c r="K441" s="98" t="s">
        <v>48</v>
      </c>
      <c r="L441" s="102" t="s">
        <v>49</v>
      </c>
      <c r="M441" s="108">
        <v>40318</v>
      </c>
      <c r="N441" s="99" t="s">
        <v>3332</v>
      </c>
      <c r="O441" s="105" t="s">
        <v>51</v>
      </c>
      <c r="P441" s="102"/>
      <c r="Q441" s="102"/>
      <c r="R441" s="102"/>
      <c r="S441" s="109" t="s">
        <v>3668</v>
      </c>
      <c r="T441" s="109" t="s">
        <v>49</v>
      </c>
      <c r="U441" s="110" t="s">
        <v>3669</v>
      </c>
      <c r="V441" s="105" t="s">
        <v>3668</v>
      </c>
      <c r="W441" s="105"/>
    </row>
    <row r="442" spans="1:23" ht="331.5">
      <c r="A442" s="21">
        <v>441</v>
      </c>
      <c r="B442" s="14" t="s">
        <v>159</v>
      </c>
      <c r="C442" s="14" t="s">
        <v>151</v>
      </c>
      <c r="D442" s="16" t="s">
        <v>45</v>
      </c>
      <c r="E442" s="16" t="s">
        <v>627</v>
      </c>
      <c r="F442" s="16" t="s">
        <v>672</v>
      </c>
      <c r="G442" s="16">
        <v>15</v>
      </c>
      <c r="H442" s="16">
        <v>18</v>
      </c>
      <c r="I442" s="17" t="s">
        <v>953</v>
      </c>
      <c r="J442" s="17" t="s">
        <v>954</v>
      </c>
      <c r="K442" s="53" t="s">
        <v>3642</v>
      </c>
      <c r="L442" s="54" t="s">
        <v>237</v>
      </c>
      <c r="M442" s="22">
        <v>40434</v>
      </c>
      <c r="N442" s="54" t="s">
        <v>238</v>
      </c>
      <c r="O442" s="16" t="s">
        <v>170</v>
      </c>
      <c r="P442" s="21"/>
      <c r="Q442" s="21"/>
      <c r="R442" s="21"/>
      <c r="S442" s="25" t="s">
        <v>237</v>
      </c>
      <c r="T442" s="25" t="s">
        <v>3668</v>
      </c>
      <c r="U442" s="55" t="s">
        <v>3669</v>
      </c>
      <c r="V442" s="16" t="s">
        <v>3668</v>
      </c>
      <c r="W442" s="16"/>
    </row>
    <row r="443" spans="1:23" ht="63.75">
      <c r="A443" s="102">
        <v>442</v>
      </c>
      <c r="B443" s="107" t="s">
        <v>146</v>
      </c>
      <c r="C443" s="107" t="s">
        <v>147</v>
      </c>
      <c r="D443" s="105" t="s">
        <v>60</v>
      </c>
      <c r="E443" s="105" t="s">
        <v>627</v>
      </c>
      <c r="F443" s="105" t="s">
        <v>672</v>
      </c>
      <c r="G443" s="105">
        <v>15</v>
      </c>
      <c r="H443" s="105">
        <v>22</v>
      </c>
      <c r="I443" s="107" t="s">
        <v>955</v>
      </c>
      <c r="J443" s="107" t="s">
        <v>956</v>
      </c>
      <c r="K443" s="98" t="s">
        <v>3409</v>
      </c>
      <c r="L443" s="99" t="s">
        <v>63</v>
      </c>
      <c r="M443" s="108">
        <v>40374</v>
      </c>
      <c r="N443" s="102" t="s">
        <v>412</v>
      </c>
      <c r="O443" s="105" t="s">
        <v>51</v>
      </c>
      <c r="P443" s="102" t="s">
        <v>413</v>
      </c>
      <c r="Q443" s="102"/>
      <c r="R443" s="102"/>
      <c r="S443" s="109" t="s">
        <v>3668</v>
      </c>
      <c r="T443" s="109" t="s">
        <v>63</v>
      </c>
      <c r="U443" s="110" t="s">
        <v>3669</v>
      </c>
      <c r="V443" s="105" t="s">
        <v>3668</v>
      </c>
      <c r="W443" s="105"/>
    </row>
    <row r="444" spans="1:23" ht="51">
      <c r="A444" s="21">
        <v>443</v>
      </c>
      <c r="B444" s="14" t="s">
        <v>114</v>
      </c>
      <c r="C444" s="14" t="s">
        <v>115</v>
      </c>
      <c r="D444" s="16" t="s">
        <v>60</v>
      </c>
      <c r="E444" s="16">
        <v>6</v>
      </c>
      <c r="F444" s="16"/>
      <c r="G444" s="16">
        <v>15</v>
      </c>
      <c r="H444" s="16">
        <v>26</v>
      </c>
      <c r="I444" s="17" t="s">
        <v>957</v>
      </c>
      <c r="J444" s="17" t="s">
        <v>958</v>
      </c>
      <c r="K444" s="18" t="s">
        <v>959</v>
      </c>
      <c r="L444" s="21" t="s">
        <v>86</v>
      </c>
      <c r="M444" s="22"/>
      <c r="N444" s="21" t="s">
        <v>412</v>
      </c>
      <c r="O444" s="16" t="s">
        <v>51</v>
      </c>
      <c r="P444" s="21" t="s">
        <v>426</v>
      </c>
      <c r="Q444" s="21"/>
      <c r="R444" s="21"/>
      <c r="S444" s="25" t="s">
        <v>3668</v>
      </c>
      <c r="T444" s="25" t="s">
        <v>86</v>
      </c>
      <c r="U444" s="55" t="s">
        <v>3672</v>
      </c>
      <c r="V444" s="16" t="s">
        <v>426</v>
      </c>
      <c r="W444" s="16"/>
    </row>
    <row r="445" spans="1:23" ht="76.5">
      <c r="A445" s="21">
        <v>444</v>
      </c>
      <c r="B445" s="18" t="s">
        <v>146</v>
      </c>
      <c r="C445" s="18" t="s">
        <v>147</v>
      </c>
      <c r="D445" s="16" t="s">
        <v>60</v>
      </c>
      <c r="E445" s="16" t="s">
        <v>627</v>
      </c>
      <c r="F445" s="16" t="s">
        <v>672</v>
      </c>
      <c r="G445" s="16">
        <v>15</v>
      </c>
      <c r="H445" s="16">
        <v>27</v>
      </c>
      <c r="I445" s="18" t="s">
        <v>960</v>
      </c>
      <c r="J445" s="18" t="s">
        <v>429</v>
      </c>
      <c r="K445" s="18" t="s">
        <v>959</v>
      </c>
      <c r="L445" s="21" t="s">
        <v>86</v>
      </c>
      <c r="M445" s="22"/>
      <c r="N445" s="21" t="s">
        <v>412</v>
      </c>
      <c r="O445" s="16" t="s">
        <v>51</v>
      </c>
      <c r="P445" s="21" t="s">
        <v>426</v>
      </c>
      <c r="Q445" s="21"/>
      <c r="R445" s="21"/>
      <c r="S445" s="25" t="s">
        <v>3668</v>
      </c>
      <c r="T445" s="25" t="s">
        <v>86</v>
      </c>
      <c r="U445" s="55" t="s">
        <v>3672</v>
      </c>
      <c r="V445" s="16" t="s">
        <v>426</v>
      </c>
      <c r="W445" s="16"/>
    </row>
    <row r="446" spans="1:23" ht="25.5">
      <c r="A446" s="102">
        <v>445</v>
      </c>
      <c r="B446" s="107" t="s">
        <v>961</v>
      </c>
      <c r="C446" s="107" t="s">
        <v>147</v>
      </c>
      <c r="D446" s="105" t="s">
        <v>45</v>
      </c>
      <c r="E446" s="105" t="s">
        <v>627</v>
      </c>
      <c r="F446" s="105" t="s">
        <v>672</v>
      </c>
      <c r="G446" s="105">
        <v>15</v>
      </c>
      <c r="H446" s="94">
        <v>27</v>
      </c>
      <c r="I446" s="106" t="s">
        <v>962</v>
      </c>
      <c r="J446" s="106" t="s">
        <v>962</v>
      </c>
      <c r="K446" s="107" t="s">
        <v>3477</v>
      </c>
      <c r="L446" s="102" t="s">
        <v>63</v>
      </c>
      <c r="M446" s="108">
        <v>40381</v>
      </c>
      <c r="N446" s="102" t="s">
        <v>50</v>
      </c>
      <c r="O446" s="105" t="s">
        <v>51</v>
      </c>
      <c r="P446" s="102"/>
      <c r="Q446" s="102"/>
      <c r="R446" s="102"/>
      <c r="S446" s="109" t="s">
        <v>63</v>
      </c>
      <c r="T446" s="109" t="s">
        <v>3668</v>
      </c>
      <c r="U446" s="110" t="s">
        <v>3669</v>
      </c>
      <c r="V446" s="105" t="s">
        <v>3668</v>
      </c>
      <c r="W446" s="105"/>
    </row>
    <row r="447" spans="1:23" ht="165.75">
      <c r="A447" s="102">
        <v>446</v>
      </c>
      <c r="B447" s="103" t="s">
        <v>82</v>
      </c>
      <c r="C447" s="103" t="s">
        <v>83</v>
      </c>
      <c r="D447" s="105" t="s">
        <v>45</v>
      </c>
      <c r="E447" s="105" t="s">
        <v>627</v>
      </c>
      <c r="F447" s="105" t="s">
        <v>963</v>
      </c>
      <c r="G447" s="105">
        <v>15</v>
      </c>
      <c r="H447" s="105">
        <v>33</v>
      </c>
      <c r="I447" s="106" t="s">
        <v>964</v>
      </c>
      <c r="J447" s="106" t="s">
        <v>965</v>
      </c>
      <c r="K447" s="107" t="s">
        <v>48</v>
      </c>
      <c r="L447" s="102" t="s">
        <v>49</v>
      </c>
      <c r="M447" s="108">
        <v>40336</v>
      </c>
      <c r="N447" s="102" t="s">
        <v>50</v>
      </c>
      <c r="O447" s="105" t="s">
        <v>51</v>
      </c>
      <c r="P447" s="102"/>
      <c r="Q447" s="102"/>
      <c r="R447" s="102"/>
      <c r="S447" s="109" t="s">
        <v>49</v>
      </c>
      <c r="T447" s="109" t="s">
        <v>3668</v>
      </c>
      <c r="U447" s="110" t="s">
        <v>3669</v>
      </c>
      <c r="V447" s="105" t="s">
        <v>3668</v>
      </c>
      <c r="W447" s="105"/>
    </row>
    <row r="448" spans="1:23" ht="140.25">
      <c r="A448" s="102">
        <v>447</v>
      </c>
      <c r="B448" s="103" t="s">
        <v>82</v>
      </c>
      <c r="C448" s="103" t="s">
        <v>83</v>
      </c>
      <c r="D448" s="105" t="s">
        <v>60</v>
      </c>
      <c r="E448" s="105" t="s">
        <v>627</v>
      </c>
      <c r="F448" s="105" t="s">
        <v>966</v>
      </c>
      <c r="G448" s="105">
        <v>15</v>
      </c>
      <c r="H448" s="105">
        <v>42</v>
      </c>
      <c r="I448" s="106" t="s">
        <v>967</v>
      </c>
      <c r="J448" s="106" t="s">
        <v>968</v>
      </c>
      <c r="K448" s="98" t="s">
        <v>48</v>
      </c>
      <c r="L448" s="102" t="s">
        <v>49</v>
      </c>
      <c r="M448" s="108">
        <v>40318</v>
      </c>
      <c r="N448" s="99" t="s">
        <v>3332</v>
      </c>
      <c r="O448" s="105" t="s">
        <v>51</v>
      </c>
      <c r="P448" s="102"/>
      <c r="Q448" s="102"/>
      <c r="R448" s="102"/>
      <c r="S448" s="109" t="s">
        <v>3668</v>
      </c>
      <c r="T448" s="109" t="s">
        <v>49</v>
      </c>
      <c r="U448" s="110" t="s">
        <v>3669</v>
      </c>
      <c r="V448" s="105" t="s">
        <v>3668</v>
      </c>
      <c r="W448" s="105"/>
    </row>
    <row r="449" spans="1:23" ht="102">
      <c r="A449" s="102">
        <v>448</v>
      </c>
      <c r="B449" s="103" t="s">
        <v>43</v>
      </c>
      <c r="C449" s="103" t="s">
        <v>44</v>
      </c>
      <c r="D449" s="105" t="s">
        <v>45</v>
      </c>
      <c r="E449" s="105" t="s">
        <v>627</v>
      </c>
      <c r="F449" s="105" t="s">
        <v>969</v>
      </c>
      <c r="G449" s="105">
        <v>15</v>
      </c>
      <c r="H449" s="105">
        <v>45</v>
      </c>
      <c r="I449" s="106" t="s">
        <v>970</v>
      </c>
      <c r="J449" s="106" t="s">
        <v>971</v>
      </c>
      <c r="K449" s="107" t="s">
        <v>3720</v>
      </c>
      <c r="L449" s="102" t="s">
        <v>49</v>
      </c>
      <c r="M449" s="108">
        <v>40336</v>
      </c>
      <c r="N449" s="102" t="s">
        <v>50</v>
      </c>
      <c r="O449" s="105" t="s">
        <v>51</v>
      </c>
      <c r="P449" s="102"/>
      <c r="Q449" s="102"/>
      <c r="R449" s="102"/>
      <c r="S449" s="109" t="s">
        <v>49</v>
      </c>
      <c r="T449" s="109" t="s">
        <v>3668</v>
      </c>
      <c r="U449" s="110" t="s">
        <v>3669</v>
      </c>
      <c r="V449" s="105" t="s">
        <v>3668</v>
      </c>
      <c r="W449" s="105"/>
    </row>
    <row r="450" spans="1:23" ht="255">
      <c r="A450" s="21">
        <v>449</v>
      </c>
      <c r="B450" s="18" t="s">
        <v>94</v>
      </c>
      <c r="C450" s="18" t="s">
        <v>95</v>
      </c>
      <c r="D450" s="16" t="s">
        <v>60</v>
      </c>
      <c r="E450" s="16" t="s">
        <v>627</v>
      </c>
      <c r="F450" s="62" t="s">
        <v>972</v>
      </c>
      <c r="G450" s="21">
        <v>15</v>
      </c>
      <c r="H450" s="21">
        <v>49</v>
      </c>
      <c r="I450" s="17" t="s">
        <v>973</v>
      </c>
      <c r="J450" s="17" t="s">
        <v>974</v>
      </c>
      <c r="K450" s="53" t="s">
        <v>3650</v>
      </c>
      <c r="L450" s="54" t="s">
        <v>63</v>
      </c>
      <c r="M450" s="22">
        <v>40434</v>
      </c>
      <c r="N450" s="54" t="s">
        <v>349</v>
      </c>
      <c r="O450" s="21" t="s">
        <v>51</v>
      </c>
      <c r="P450" s="21" t="s">
        <v>919</v>
      </c>
      <c r="Q450" s="21"/>
      <c r="R450" s="21"/>
      <c r="S450" s="25" t="s">
        <v>3668</v>
      </c>
      <c r="T450" s="25" t="s">
        <v>63</v>
      </c>
      <c r="U450" s="55" t="s">
        <v>3669</v>
      </c>
      <c r="V450" s="16" t="s">
        <v>3668</v>
      </c>
      <c r="W450" s="16"/>
    </row>
    <row r="451" spans="1:23" ht="140.25">
      <c r="A451" s="102">
        <v>450</v>
      </c>
      <c r="B451" s="103" t="s">
        <v>82</v>
      </c>
      <c r="C451" s="103" t="s">
        <v>83</v>
      </c>
      <c r="D451" s="105" t="s">
        <v>45</v>
      </c>
      <c r="E451" s="105" t="s">
        <v>627</v>
      </c>
      <c r="F451" s="105" t="s">
        <v>972</v>
      </c>
      <c r="G451" s="105">
        <v>15</v>
      </c>
      <c r="H451" s="105">
        <v>49</v>
      </c>
      <c r="I451" s="106" t="s">
        <v>975</v>
      </c>
      <c r="J451" s="106" t="s">
        <v>976</v>
      </c>
      <c r="K451" s="107" t="s">
        <v>3337</v>
      </c>
      <c r="L451" s="102" t="s">
        <v>63</v>
      </c>
      <c r="M451" s="108">
        <v>40369</v>
      </c>
      <c r="N451" s="102" t="s">
        <v>592</v>
      </c>
      <c r="O451" s="105" t="s">
        <v>51</v>
      </c>
      <c r="P451" s="102"/>
      <c r="Q451" s="102"/>
      <c r="R451" s="102"/>
      <c r="S451" s="109" t="s">
        <v>63</v>
      </c>
      <c r="T451" s="109" t="s">
        <v>3668</v>
      </c>
      <c r="U451" s="110" t="s">
        <v>3669</v>
      </c>
      <c r="V451" s="105" t="s">
        <v>3668</v>
      </c>
      <c r="W451" s="105"/>
    </row>
    <row r="452" spans="1:23" ht="344.25">
      <c r="A452" s="102">
        <v>451</v>
      </c>
      <c r="B452" s="103" t="s">
        <v>64</v>
      </c>
      <c r="C452" s="103" t="s">
        <v>65</v>
      </c>
      <c r="D452" s="105" t="s">
        <v>60</v>
      </c>
      <c r="E452" s="105" t="s">
        <v>627</v>
      </c>
      <c r="F452" s="105" t="s">
        <v>972</v>
      </c>
      <c r="G452" s="105">
        <v>15</v>
      </c>
      <c r="H452" s="105">
        <v>51</v>
      </c>
      <c r="I452" s="106" t="s">
        <v>977</v>
      </c>
      <c r="J452" s="106" t="s">
        <v>3478</v>
      </c>
      <c r="K452" s="98" t="s">
        <v>48</v>
      </c>
      <c r="L452" s="102" t="s">
        <v>49</v>
      </c>
      <c r="M452" s="108">
        <v>40318</v>
      </c>
      <c r="N452" s="99" t="s">
        <v>3332</v>
      </c>
      <c r="O452" s="105" t="s">
        <v>51</v>
      </c>
      <c r="P452" s="102"/>
      <c r="Q452" s="102"/>
      <c r="R452" s="102"/>
      <c r="S452" s="109" t="s">
        <v>3668</v>
      </c>
      <c r="T452" s="109" t="s">
        <v>49</v>
      </c>
      <c r="U452" s="110" t="s">
        <v>3669</v>
      </c>
      <c r="V452" s="105" t="s">
        <v>3668</v>
      </c>
      <c r="W452" s="105"/>
    </row>
    <row r="453" spans="1:23" ht="25.5">
      <c r="A453" s="102">
        <v>452</v>
      </c>
      <c r="B453" s="107" t="s">
        <v>518</v>
      </c>
      <c r="C453" s="107" t="s">
        <v>519</v>
      </c>
      <c r="D453" s="105" t="s">
        <v>45</v>
      </c>
      <c r="E453" s="105" t="s">
        <v>627</v>
      </c>
      <c r="F453" s="105" t="s">
        <v>972</v>
      </c>
      <c r="G453" s="105">
        <v>15</v>
      </c>
      <c r="H453" s="105">
        <v>51</v>
      </c>
      <c r="I453" s="106" t="s">
        <v>978</v>
      </c>
      <c r="J453" s="106" t="s">
        <v>979</v>
      </c>
      <c r="K453" s="107" t="s">
        <v>3721</v>
      </c>
      <c r="L453" s="102" t="s">
        <v>63</v>
      </c>
      <c r="M453" s="108">
        <v>40318</v>
      </c>
      <c r="N453" s="102" t="s">
        <v>592</v>
      </c>
      <c r="O453" s="105" t="s">
        <v>51</v>
      </c>
      <c r="P453" s="102"/>
      <c r="Q453" s="102"/>
      <c r="R453" s="102"/>
      <c r="S453" s="109" t="s">
        <v>63</v>
      </c>
      <c r="T453" s="109" t="s">
        <v>3668</v>
      </c>
      <c r="U453" s="110" t="s">
        <v>3669</v>
      </c>
      <c r="V453" s="105" t="s">
        <v>3668</v>
      </c>
      <c r="W453" s="105"/>
    </row>
    <row r="454" spans="1:23" ht="63.75">
      <c r="A454" s="102">
        <v>453</v>
      </c>
      <c r="B454" s="103" t="s">
        <v>163</v>
      </c>
      <c r="C454" s="103" t="s">
        <v>164</v>
      </c>
      <c r="D454" s="105" t="s">
        <v>60</v>
      </c>
      <c r="E454" s="105" t="s">
        <v>627</v>
      </c>
      <c r="F454" s="105" t="s">
        <v>972</v>
      </c>
      <c r="G454" s="105">
        <v>15</v>
      </c>
      <c r="H454" s="105">
        <v>51</v>
      </c>
      <c r="I454" s="106" t="s">
        <v>209</v>
      </c>
      <c r="J454" s="106" t="s">
        <v>980</v>
      </c>
      <c r="K454" s="107" t="s">
        <v>981</v>
      </c>
      <c r="L454" s="102" t="s">
        <v>63</v>
      </c>
      <c r="M454" s="108">
        <v>40318</v>
      </c>
      <c r="N454" s="99" t="s">
        <v>3332</v>
      </c>
      <c r="O454" s="105"/>
      <c r="P454" s="102"/>
      <c r="Q454" s="102"/>
      <c r="R454" s="102"/>
      <c r="S454" s="109" t="s">
        <v>3668</v>
      </c>
      <c r="T454" s="109" t="s">
        <v>63</v>
      </c>
      <c r="U454" s="110" t="s">
        <v>3669</v>
      </c>
      <c r="V454" s="105" t="s">
        <v>3668</v>
      </c>
      <c r="W454" s="105"/>
    </row>
    <row r="455" spans="1:23" ht="63.75">
      <c r="A455" s="102">
        <v>454</v>
      </c>
      <c r="B455" s="103" t="s">
        <v>163</v>
      </c>
      <c r="C455" s="103" t="s">
        <v>164</v>
      </c>
      <c r="D455" s="105" t="s">
        <v>60</v>
      </c>
      <c r="E455" s="105" t="s">
        <v>627</v>
      </c>
      <c r="F455" s="105" t="s">
        <v>972</v>
      </c>
      <c r="G455" s="105">
        <v>15</v>
      </c>
      <c r="H455" s="105">
        <v>52</v>
      </c>
      <c r="I455" s="106" t="s">
        <v>209</v>
      </c>
      <c r="J455" s="106" t="s">
        <v>980</v>
      </c>
      <c r="K455" s="107" t="s">
        <v>3721</v>
      </c>
      <c r="L455" s="102" t="s">
        <v>63</v>
      </c>
      <c r="M455" s="108">
        <v>40318</v>
      </c>
      <c r="N455" s="99" t="s">
        <v>3332</v>
      </c>
      <c r="O455" s="105"/>
      <c r="P455" s="102"/>
      <c r="Q455" s="102"/>
      <c r="R455" s="102"/>
      <c r="S455" s="109" t="s">
        <v>3668</v>
      </c>
      <c r="T455" s="109" t="s">
        <v>63</v>
      </c>
      <c r="U455" s="110" t="s">
        <v>3669</v>
      </c>
      <c r="V455" s="105" t="s">
        <v>3668</v>
      </c>
      <c r="W455" s="105"/>
    </row>
    <row r="456" spans="1:23" ht="63.75">
      <c r="A456" s="102">
        <v>455</v>
      </c>
      <c r="B456" s="103" t="s">
        <v>163</v>
      </c>
      <c r="C456" s="103" t="s">
        <v>164</v>
      </c>
      <c r="D456" s="105" t="s">
        <v>60</v>
      </c>
      <c r="E456" s="105" t="s">
        <v>627</v>
      </c>
      <c r="F456" s="105" t="s">
        <v>972</v>
      </c>
      <c r="G456" s="105">
        <v>15</v>
      </c>
      <c r="H456" s="105">
        <v>52</v>
      </c>
      <c r="I456" s="106" t="s">
        <v>209</v>
      </c>
      <c r="J456" s="106" t="s">
        <v>982</v>
      </c>
      <c r="K456" s="107" t="s">
        <v>3721</v>
      </c>
      <c r="L456" s="102" t="s">
        <v>63</v>
      </c>
      <c r="M456" s="108">
        <v>40318</v>
      </c>
      <c r="N456" s="99" t="s">
        <v>3332</v>
      </c>
      <c r="O456" s="105"/>
      <c r="P456" s="102"/>
      <c r="Q456" s="102"/>
      <c r="R456" s="102"/>
      <c r="S456" s="109" t="s">
        <v>3668</v>
      </c>
      <c r="T456" s="109" t="s">
        <v>63</v>
      </c>
      <c r="U456" s="110" t="s">
        <v>3669</v>
      </c>
      <c r="V456" s="105" t="s">
        <v>3668</v>
      </c>
      <c r="W456" s="105"/>
    </row>
    <row r="457" spans="1:23" ht="280.5">
      <c r="A457" s="102">
        <v>456</v>
      </c>
      <c r="B457" s="103" t="s">
        <v>82</v>
      </c>
      <c r="C457" s="103" t="s">
        <v>83</v>
      </c>
      <c r="D457" s="105" t="s">
        <v>45</v>
      </c>
      <c r="E457" s="105" t="s">
        <v>627</v>
      </c>
      <c r="F457" s="105" t="s">
        <v>972</v>
      </c>
      <c r="G457" s="105">
        <v>15</v>
      </c>
      <c r="H457" s="105">
        <v>52</v>
      </c>
      <c r="I457" s="106" t="s">
        <v>983</v>
      </c>
      <c r="J457" s="106" t="s">
        <v>984</v>
      </c>
      <c r="K457" s="107" t="s">
        <v>3479</v>
      </c>
      <c r="L457" s="102" t="s">
        <v>63</v>
      </c>
      <c r="M457" s="108">
        <v>40381</v>
      </c>
      <c r="N457" s="102" t="s">
        <v>50</v>
      </c>
      <c r="O457" s="105" t="s">
        <v>51</v>
      </c>
      <c r="P457" s="102"/>
      <c r="Q457" s="102"/>
      <c r="R457" s="102"/>
      <c r="S457" s="109" t="s">
        <v>63</v>
      </c>
      <c r="T457" s="109" t="s">
        <v>3668</v>
      </c>
      <c r="U457" s="110" t="s">
        <v>3669</v>
      </c>
      <c r="V457" s="105" t="s">
        <v>3668</v>
      </c>
      <c r="W457" s="105"/>
    </row>
    <row r="458" spans="1:23" ht="38.25">
      <c r="A458" s="102">
        <v>457</v>
      </c>
      <c r="B458" s="107" t="s">
        <v>518</v>
      </c>
      <c r="C458" s="107" t="s">
        <v>519</v>
      </c>
      <c r="D458" s="105" t="s">
        <v>45</v>
      </c>
      <c r="E458" s="105" t="s">
        <v>627</v>
      </c>
      <c r="F458" s="105" t="s">
        <v>972</v>
      </c>
      <c r="G458" s="105">
        <v>15</v>
      </c>
      <c r="H458" s="105">
        <v>54</v>
      </c>
      <c r="I458" s="106" t="s">
        <v>985</v>
      </c>
      <c r="J458" s="106" t="s">
        <v>986</v>
      </c>
      <c r="K458" s="107" t="s">
        <v>3722</v>
      </c>
      <c r="L458" s="102" t="s">
        <v>63</v>
      </c>
      <c r="M458" s="108">
        <v>40336</v>
      </c>
      <c r="N458" s="102" t="s">
        <v>50</v>
      </c>
      <c r="O458" s="105" t="s">
        <v>51</v>
      </c>
      <c r="P458" s="102"/>
      <c r="Q458" s="102"/>
      <c r="R458" s="102"/>
      <c r="S458" s="109" t="s">
        <v>63</v>
      </c>
      <c r="T458" s="109" t="s">
        <v>3668</v>
      </c>
      <c r="U458" s="110" t="s">
        <v>3669</v>
      </c>
      <c r="V458" s="105" t="s">
        <v>3668</v>
      </c>
      <c r="W458" s="105"/>
    </row>
    <row r="459" spans="1:23" ht="89.25">
      <c r="A459" s="102">
        <v>458</v>
      </c>
      <c r="B459" s="103" t="s">
        <v>114</v>
      </c>
      <c r="C459" s="103" t="s">
        <v>115</v>
      </c>
      <c r="D459" s="105" t="s">
        <v>45</v>
      </c>
      <c r="E459" s="105">
        <v>6</v>
      </c>
      <c r="F459" s="105"/>
      <c r="G459" s="105">
        <v>15</v>
      </c>
      <c r="H459" s="105">
        <v>54</v>
      </c>
      <c r="I459" s="106" t="s">
        <v>987</v>
      </c>
      <c r="J459" s="106" t="s">
        <v>988</v>
      </c>
      <c r="K459" s="107" t="s">
        <v>3723</v>
      </c>
      <c r="L459" s="102" t="s">
        <v>63</v>
      </c>
      <c r="M459" s="108">
        <v>40336</v>
      </c>
      <c r="N459" s="102" t="s">
        <v>50</v>
      </c>
      <c r="O459" s="105" t="s">
        <v>51</v>
      </c>
      <c r="P459" s="102"/>
      <c r="Q459" s="102"/>
      <c r="R459" s="102"/>
      <c r="S459" s="109" t="s">
        <v>63</v>
      </c>
      <c r="T459" s="109" t="s">
        <v>3668</v>
      </c>
      <c r="U459" s="110" t="s">
        <v>3669</v>
      </c>
      <c r="V459" s="105" t="s">
        <v>3668</v>
      </c>
      <c r="W459" s="105"/>
    </row>
    <row r="460" spans="1:23" ht="140.25">
      <c r="A460" s="102">
        <v>459</v>
      </c>
      <c r="B460" s="103" t="s">
        <v>366</v>
      </c>
      <c r="C460" s="103" t="s">
        <v>267</v>
      </c>
      <c r="D460" s="105" t="s">
        <v>45</v>
      </c>
      <c r="E460" s="105" t="s">
        <v>627</v>
      </c>
      <c r="F460" s="105" t="s">
        <v>672</v>
      </c>
      <c r="G460" s="105">
        <v>15</v>
      </c>
      <c r="H460" s="105" t="s">
        <v>811</v>
      </c>
      <c r="I460" s="107" t="s">
        <v>989</v>
      </c>
      <c r="J460" s="107" t="s">
        <v>846</v>
      </c>
      <c r="K460" s="107" t="s">
        <v>3437</v>
      </c>
      <c r="L460" s="102" t="s">
        <v>63</v>
      </c>
      <c r="M460" s="108">
        <v>40374</v>
      </c>
      <c r="N460" s="102" t="s">
        <v>50</v>
      </c>
      <c r="O460" s="105" t="s">
        <v>51</v>
      </c>
      <c r="P460" s="102"/>
      <c r="Q460" s="102"/>
      <c r="R460" s="102"/>
      <c r="S460" s="109" t="s">
        <v>63</v>
      </c>
      <c r="T460" s="109" t="s">
        <v>3668</v>
      </c>
      <c r="U460" s="110" t="s">
        <v>3669</v>
      </c>
      <c r="V460" s="105" t="s">
        <v>3668</v>
      </c>
      <c r="W460" s="105"/>
    </row>
    <row r="461" spans="1:23" ht="140.25">
      <c r="A461" s="102">
        <v>460</v>
      </c>
      <c r="B461" s="103" t="s">
        <v>369</v>
      </c>
      <c r="C461" s="103" t="s">
        <v>370</v>
      </c>
      <c r="D461" s="105" t="s">
        <v>45</v>
      </c>
      <c r="E461" s="105" t="s">
        <v>627</v>
      </c>
      <c r="F461" s="105" t="s">
        <v>672</v>
      </c>
      <c r="G461" s="105">
        <v>15</v>
      </c>
      <c r="H461" s="105" t="s">
        <v>811</v>
      </c>
      <c r="I461" s="107" t="s">
        <v>989</v>
      </c>
      <c r="J461" s="107" t="s">
        <v>846</v>
      </c>
      <c r="K461" s="107" t="s">
        <v>3437</v>
      </c>
      <c r="L461" s="102" t="s">
        <v>63</v>
      </c>
      <c r="M461" s="108">
        <v>40374</v>
      </c>
      <c r="N461" s="102" t="s">
        <v>50</v>
      </c>
      <c r="O461" s="105" t="s">
        <v>51</v>
      </c>
      <c r="P461" s="102"/>
      <c r="Q461" s="102"/>
      <c r="R461" s="102"/>
      <c r="S461" s="109" t="s">
        <v>63</v>
      </c>
      <c r="T461" s="109" t="s">
        <v>3668</v>
      </c>
      <c r="U461" s="110" t="s">
        <v>3669</v>
      </c>
      <c r="V461" s="105" t="s">
        <v>3668</v>
      </c>
      <c r="W461" s="105"/>
    </row>
    <row r="462" spans="1:23" ht="140.25">
      <c r="A462" s="102">
        <v>461</v>
      </c>
      <c r="B462" s="103" t="s">
        <v>371</v>
      </c>
      <c r="C462" s="103" t="s">
        <v>370</v>
      </c>
      <c r="D462" s="105" t="s">
        <v>45</v>
      </c>
      <c r="E462" s="105" t="s">
        <v>627</v>
      </c>
      <c r="F462" s="105" t="s">
        <v>672</v>
      </c>
      <c r="G462" s="105">
        <v>15</v>
      </c>
      <c r="H462" s="105" t="s">
        <v>811</v>
      </c>
      <c r="I462" s="107" t="s">
        <v>989</v>
      </c>
      <c r="J462" s="107" t="s">
        <v>846</v>
      </c>
      <c r="K462" s="107" t="s">
        <v>3437</v>
      </c>
      <c r="L462" s="102" t="s">
        <v>63</v>
      </c>
      <c r="M462" s="108">
        <v>40374</v>
      </c>
      <c r="N462" s="102" t="s">
        <v>50</v>
      </c>
      <c r="O462" s="105" t="s">
        <v>51</v>
      </c>
      <c r="P462" s="102"/>
      <c r="Q462" s="102"/>
      <c r="R462" s="102"/>
      <c r="S462" s="109" t="s">
        <v>63</v>
      </c>
      <c r="T462" s="109" t="s">
        <v>3668</v>
      </c>
      <c r="U462" s="110" t="s">
        <v>3669</v>
      </c>
      <c r="V462" s="105" t="s">
        <v>3668</v>
      </c>
      <c r="W462" s="105"/>
    </row>
    <row r="463" spans="1:23" ht="140.25">
      <c r="A463" s="102">
        <v>462</v>
      </c>
      <c r="B463" s="103" t="s">
        <v>372</v>
      </c>
      <c r="C463" s="103" t="s">
        <v>267</v>
      </c>
      <c r="D463" s="105" t="s">
        <v>45</v>
      </c>
      <c r="E463" s="105" t="s">
        <v>627</v>
      </c>
      <c r="F463" s="105" t="s">
        <v>672</v>
      </c>
      <c r="G463" s="105">
        <v>15</v>
      </c>
      <c r="H463" s="105" t="s">
        <v>811</v>
      </c>
      <c r="I463" s="107" t="s">
        <v>989</v>
      </c>
      <c r="J463" s="107" t="s">
        <v>846</v>
      </c>
      <c r="K463" s="107" t="s">
        <v>3437</v>
      </c>
      <c r="L463" s="102" t="s">
        <v>63</v>
      </c>
      <c r="M463" s="108">
        <v>40374</v>
      </c>
      <c r="N463" s="102" t="s">
        <v>50</v>
      </c>
      <c r="O463" s="105" t="s">
        <v>51</v>
      </c>
      <c r="P463" s="102"/>
      <c r="Q463" s="102"/>
      <c r="R463" s="102"/>
      <c r="S463" s="109" t="s">
        <v>63</v>
      </c>
      <c r="T463" s="109" t="s">
        <v>3668</v>
      </c>
      <c r="U463" s="110" t="s">
        <v>3669</v>
      </c>
      <c r="V463" s="105" t="s">
        <v>3668</v>
      </c>
      <c r="W463" s="105"/>
    </row>
    <row r="464" spans="1:23" ht="140.25">
      <c r="A464" s="102">
        <v>463</v>
      </c>
      <c r="B464" s="103" t="s">
        <v>373</v>
      </c>
      <c r="C464" s="103" t="s">
        <v>267</v>
      </c>
      <c r="D464" s="105" t="s">
        <v>45</v>
      </c>
      <c r="E464" s="105" t="s">
        <v>627</v>
      </c>
      <c r="F464" s="105" t="s">
        <v>672</v>
      </c>
      <c r="G464" s="105">
        <v>15</v>
      </c>
      <c r="H464" s="105" t="s">
        <v>811</v>
      </c>
      <c r="I464" s="107" t="s">
        <v>989</v>
      </c>
      <c r="J464" s="107" t="s">
        <v>846</v>
      </c>
      <c r="K464" s="107" t="s">
        <v>3437</v>
      </c>
      <c r="L464" s="102" t="s">
        <v>63</v>
      </c>
      <c r="M464" s="108">
        <v>40374</v>
      </c>
      <c r="N464" s="102" t="s">
        <v>50</v>
      </c>
      <c r="O464" s="105" t="s">
        <v>51</v>
      </c>
      <c r="P464" s="102"/>
      <c r="Q464" s="102"/>
      <c r="R464" s="102"/>
      <c r="S464" s="109" t="s">
        <v>63</v>
      </c>
      <c r="T464" s="109" t="s">
        <v>3668</v>
      </c>
      <c r="U464" s="110" t="s">
        <v>3669</v>
      </c>
      <c r="V464" s="105" t="s">
        <v>3668</v>
      </c>
      <c r="W464" s="105"/>
    </row>
    <row r="465" spans="1:23" ht="38.25">
      <c r="A465" s="102">
        <v>464</v>
      </c>
      <c r="B465" s="103" t="s">
        <v>125</v>
      </c>
      <c r="C465" s="103" t="s">
        <v>126</v>
      </c>
      <c r="D465" s="105" t="s">
        <v>45</v>
      </c>
      <c r="E465" s="105" t="s">
        <v>627</v>
      </c>
      <c r="F465" s="100" t="s">
        <v>672</v>
      </c>
      <c r="G465" s="105">
        <v>15</v>
      </c>
      <c r="H465" s="100" t="s">
        <v>990</v>
      </c>
      <c r="I465" s="106" t="s">
        <v>991</v>
      </c>
      <c r="J465" s="106" t="s">
        <v>992</v>
      </c>
      <c r="K465" s="107" t="s">
        <v>3724</v>
      </c>
      <c r="L465" s="102" t="s">
        <v>49</v>
      </c>
      <c r="M465" s="108">
        <v>40318</v>
      </c>
      <c r="N465" s="102" t="s">
        <v>50</v>
      </c>
      <c r="O465" s="105" t="s">
        <v>72</v>
      </c>
      <c r="P465" s="102"/>
      <c r="Q465" s="102"/>
      <c r="R465" s="102"/>
      <c r="S465" s="109" t="s">
        <v>49</v>
      </c>
      <c r="T465" s="109" t="s">
        <v>3668</v>
      </c>
      <c r="U465" s="110" t="s">
        <v>3669</v>
      </c>
      <c r="V465" s="105" t="s">
        <v>3668</v>
      </c>
      <c r="W465" s="105"/>
    </row>
    <row r="466" spans="1:23" ht="63.75">
      <c r="A466" s="102">
        <v>465</v>
      </c>
      <c r="B466" s="103" t="s">
        <v>130</v>
      </c>
      <c r="C466" s="103" t="s">
        <v>131</v>
      </c>
      <c r="D466" s="105" t="s">
        <v>45</v>
      </c>
      <c r="E466" s="105" t="s">
        <v>627</v>
      </c>
      <c r="F466" s="100" t="s">
        <v>672</v>
      </c>
      <c r="G466" s="105">
        <v>15</v>
      </c>
      <c r="H466" s="100" t="s">
        <v>990</v>
      </c>
      <c r="I466" s="106" t="s">
        <v>991</v>
      </c>
      <c r="J466" s="106" t="s">
        <v>992</v>
      </c>
      <c r="K466" s="98" t="s">
        <v>3629</v>
      </c>
      <c r="L466" s="102" t="s">
        <v>49</v>
      </c>
      <c r="M466" s="108">
        <v>40318</v>
      </c>
      <c r="N466" s="102" t="s">
        <v>203</v>
      </c>
      <c r="O466" s="105" t="s">
        <v>72</v>
      </c>
      <c r="P466" s="102"/>
      <c r="Q466" s="102"/>
      <c r="R466" s="102"/>
      <c r="S466" s="109" t="s">
        <v>49</v>
      </c>
      <c r="T466" s="109" t="s">
        <v>3668</v>
      </c>
      <c r="U466" s="110" t="s">
        <v>3669</v>
      </c>
      <c r="V466" s="105" t="s">
        <v>3668</v>
      </c>
      <c r="W466" s="105"/>
    </row>
    <row r="467" spans="1:23" ht="38.25">
      <c r="A467" s="102">
        <v>466</v>
      </c>
      <c r="B467" s="103" t="s">
        <v>132</v>
      </c>
      <c r="C467" s="103" t="s">
        <v>131</v>
      </c>
      <c r="D467" s="105" t="s">
        <v>45</v>
      </c>
      <c r="E467" s="105" t="s">
        <v>627</v>
      </c>
      <c r="F467" s="100" t="s">
        <v>672</v>
      </c>
      <c r="G467" s="105">
        <v>15</v>
      </c>
      <c r="H467" s="100" t="s">
        <v>990</v>
      </c>
      <c r="I467" s="106" t="s">
        <v>991</v>
      </c>
      <c r="J467" s="106" t="s">
        <v>992</v>
      </c>
      <c r="K467" s="107" t="s">
        <v>3724</v>
      </c>
      <c r="L467" s="102" t="s">
        <v>49</v>
      </c>
      <c r="M467" s="108">
        <v>40318</v>
      </c>
      <c r="N467" s="102" t="s">
        <v>50</v>
      </c>
      <c r="O467" s="105" t="s">
        <v>72</v>
      </c>
      <c r="P467" s="102"/>
      <c r="Q467" s="102"/>
      <c r="R467" s="102"/>
      <c r="S467" s="109" t="s">
        <v>49</v>
      </c>
      <c r="T467" s="109" t="s">
        <v>3668</v>
      </c>
      <c r="U467" s="110" t="s">
        <v>3669</v>
      </c>
      <c r="V467" s="105" t="s">
        <v>3668</v>
      </c>
      <c r="W467" s="105"/>
    </row>
    <row r="468" spans="1:23" ht="38.25">
      <c r="A468" s="102">
        <v>467</v>
      </c>
      <c r="B468" s="103" t="s">
        <v>133</v>
      </c>
      <c r="C468" s="103" t="s">
        <v>131</v>
      </c>
      <c r="D468" s="105" t="s">
        <v>45</v>
      </c>
      <c r="E468" s="105" t="s">
        <v>627</v>
      </c>
      <c r="F468" s="100" t="s">
        <v>672</v>
      </c>
      <c r="G468" s="105">
        <v>15</v>
      </c>
      <c r="H468" s="100" t="s">
        <v>990</v>
      </c>
      <c r="I468" s="106" t="s">
        <v>991</v>
      </c>
      <c r="J468" s="106" t="s">
        <v>992</v>
      </c>
      <c r="K468" s="107" t="s">
        <v>3724</v>
      </c>
      <c r="L468" s="102" t="s">
        <v>49</v>
      </c>
      <c r="M468" s="108">
        <v>40318</v>
      </c>
      <c r="N468" s="102" t="s">
        <v>50</v>
      </c>
      <c r="O468" s="105" t="s">
        <v>72</v>
      </c>
      <c r="P468" s="102"/>
      <c r="Q468" s="102"/>
      <c r="R468" s="102"/>
      <c r="S468" s="109" t="s">
        <v>49</v>
      </c>
      <c r="T468" s="109" t="s">
        <v>3668</v>
      </c>
      <c r="U468" s="110" t="s">
        <v>3669</v>
      </c>
      <c r="V468" s="105" t="s">
        <v>3668</v>
      </c>
      <c r="W468" s="105"/>
    </row>
    <row r="469" spans="1:23" ht="25.5">
      <c r="A469" s="102">
        <v>468</v>
      </c>
      <c r="B469" s="103" t="s">
        <v>175</v>
      </c>
      <c r="C469" s="103" t="s">
        <v>176</v>
      </c>
      <c r="D469" s="105" t="s">
        <v>45</v>
      </c>
      <c r="E469" s="105" t="s">
        <v>627</v>
      </c>
      <c r="F469" s="100" t="s">
        <v>672</v>
      </c>
      <c r="G469" s="105">
        <v>15</v>
      </c>
      <c r="H469" s="100"/>
      <c r="I469" s="106" t="s">
        <v>993</v>
      </c>
      <c r="J469" s="106" t="s">
        <v>994</v>
      </c>
      <c r="K469" s="98" t="s">
        <v>3477</v>
      </c>
      <c r="L469" s="102" t="s">
        <v>63</v>
      </c>
      <c r="M469" s="108">
        <v>40381</v>
      </c>
      <c r="N469" s="102" t="s">
        <v>50</v>
      </c>
      <c r="O469" s="105" t="s">
        <v>191</v>
      </c>
      <c r="P469" s="102"/>
      <c r="Q469" s="102"/>
      <c r="R469" s="102"/>
      <c r="S469" s="109" t="s">
        <v>63</v>
      </c>
      <c r="T469" s="109" t="s">
        <v>3668</v>
      </c>
      <c r="U469" s="110" t="s">
        <v>3669</v>
      </c>
      <c r="V469" s="105" t="s">
        <v>3668</v>
      </c>
      <c r="W469" s="105"/>
    </row>
    <row r="470" spans="1:23" ht="216.75">
      <c r="A470" s="102">
        <v>469</v>
      </c>
      <c r="B470" s="103" t="s">
        <v>175</v>
      </c>
      <c r="C470" s="103" t="s">
        <v>176</v>
      </c>
      <c r="D470" s="105" t="s">
        <v>60</v>
      </c>
      <c r="E470" s="105" t="s">
        <v>627</v>
      </c>
      <c r="F470" s="100" t="s">
        <v>672</v>
      </c>
      <c r="G470" s="105">
        <v>15</v>
      </c>
      <c r="H470" s="100"/>
      <c r="I470" s="101" t="s">
        <v>995</v>
      </c>
      <c r="J470" s="106" t="s">
        <v>996</v>
      </c>
      <c r="K470" s="98" t="s">
        <v>3600</v>
      </c>
      <c r="L470" s="102" t="s">
        <v>49</v>
      </c>
      <c r="M470" s="108">
        <v>40318</v>
      </c>
      <c r="N470" s="102" t="s">
        <v>592</v>
      </c>
      <c r="O470" s="105" t="s">
        <v>191</v>
      </c>
      <c r="P470" s="102"/>
      <c r="Q470" s="102"/>
      <c r="R470" s="102"/>
      <c r="S470" s="109" t="s">
        <v>3668</v>
      </c>
      <c r="T470" s="109" t="s">
        <v>49</v>
      </c>
      <c r="U470" s="110" t="s">
        <v>3669</v>
      </c>
      <c r="V470" s="105" t="s">
        <v>3668</v>
      </c>
      <c r="W470" s="105"/>
    </row>
    <row r="471" spans="1:23" ht="89.25">
      <c r="A471" s="102">
        <v>470</v>
      </c>
      <c r="B471" s="103" t="s">
        <v>175</v>
      </c>
      <c r="C471" s="103" t="s">
        <v>176</v>
      </c>
      <c r="D471" s="105" t="s">
        <v>60</v>
      </c>
      <c r="E471" s="105" t="s">
        <v>627</v>
      </c>
      <c r="F471" s="100" t="s">
        <v>972</v>
      </c>
      <c r="G471" s="105">
        <v>15</v>
      </c>
      <c r="H471" s="100"/>
      <c r="I471" s="106" t="s">
        <v>997</v>
      </c>
      <c r="J471" s="106" t="s">
        <v>998</v>
      </c>
      <c r="K471" s="98" t="s">
        <v>3359</v>
      </c>
      <c r="L471" s="99" t="s">
        <v>63</v>
      </c>
      <c r="M471" s="108">
        <v>40373</v>
      </c>
      <c r="N471" s="102" t="s">
        <v>999</v>
      </c>
      <c r="O471" s="105" t="s">
        <v>191</v>
      </c>
      <c r="P471" s="102" t="s">
        <v>1000</v>
      </c>
      <c r="Q471" s="102"/>
      <c r="R471" s="102"/>
      <c r="S471" s="109" t="s">
        <v>3668</v>
      </c>
      <c r="T471" s="109" t="s">
        <v>63</v>
      </c>
      <c r="U471" s="110" t="s">
        <v>3669</v>
      </c>
      <c r="V471" s="105" t="s">
        <v>3668</v>
      </c>
      <c r="W471" s="105"/>
    </row>
    <row r="472" spans="1:23" ht="102">
      <c r="A472" s="102">
        <v>471</v>
      </c>
      <c r="B472" s="103" t="s">
        <v>232</v>
      </c>
      <c r="C472" s="103" t="s">
        <v>233</v>
      </c>
      <c r="D472" s="105" t="s">
        <v>60</v>
      </c>
      <c r="E472" s="105" t="s">
        <v>627</v>
      </c>
      <c r="F472" s="105" t="s">
        <v>963</v>
      </c>
      <c r="G472" s="105">
        <v>15</v>
      </c>
      <c r="H472" s="94"/>
      <c r="I472" s="107" t="s">
        <v>1001</v>
      </c>
      <c r="J472" s="106" t="s">
        <v>386</v>
      </c>
      <c r="K472" s="98" t="s">
        <v>3285</v>
      </c>
      <c r="L472" s="99" t="s">
        <v>237</v>
      </c>
      <c r="M472" s="108">
        <v>40372</v>
      </c>
      <c r="N472" s="102" t="s">
        <v>349</v>
      </c>
      <c r="O472" s="105" t="s">
        <v>51</v>
      </c>
      <c r="P472" s="102"/>
      <c r="Q472" s="102"/>
      <c r="R472" s="102"/>
      <c r="S472" s="109" t="s">
        <v>3668</v>
      </c>
      <c r="T472" s="109" t="s">
        <v>237</v>
      </c>
      <c r="U472" s="110" t="s">
        <v>3669</v>
      </c>
      <c r="V472" s="105" t="s">
        <v>3668</v>
      </c>
      <c r="W472" s="105"/>
    </row>
    <row r="473" spans="1:23" ht="63.75">
      <c r="A473" s="102">
        <v>472</v>
      </c>
      <c r="B473" s="103" t="s">
        <v>163</v>
      </c>
      <c r="C473" s="103" t="s">
        <v>164</v>
      </c>
      <c r="D473" s="105" t="s">
        <v>60</v>
      </c>
      <c r="E473" s="105" t="s">
        <v>627</v>
      </c>
      <c r="F473" s="105" t="s">
        <v>972</v>
      </c>
      <c r="G473" s="105">
        <v>16</v>
      </c>
      <c r="H473" s="105">
        <v>1</v>
      </c>
      <c r="I473" s="106" t="s">
        <v>209</v>
      </c>
      <c r="J473" s="106" t="s">
        <v>982</v>
      </c>
      <c r="K473" s="98" t="s">
        <v>48</v>
      </c>
      <c r="L473" s="102" t="s">
        <v>49</v>
      </c>
      <c r="M473" s="108">
        <v>40318</v>
      </c>
      <c r="N473" s="102" t="s">
        <v>349</v>
      </c>
      <c r="O473" s="105"/>
      <c r="P473" s="102"/>
      <c r="Q473" s="102"/>
      <c r="R473" s="102"/>
      <c r="S473" s="109" t="s">
        <v>3668</v>
      </c>
      <c r="T473" s="109" t="s">
        <v>49</v>
      </c>
      <c r="U473" s="110" t="s">
        <v>3669</v>
      </c>
      <c r="V473" s="105" t="s">
        <v>3668</v>
      </c>
      <c r="W473" s="105"/>
    </row>
    <row r="474" spans="1:23" ht="63.75">
      <c r="A474" s="102">
        <v>473</v>
      </c>
      <c r="B474" s="103" t="s">
        <v>82</v>
      </c>
      <c r="C474" s="103" t="s">
        <v>83</v>
      </c>
      <c r="D474" s="105" t="s">
        <v>45</v>
      </c>
      <c r="E474" s="105" t="s">
        <v>627</v>
      </c>
      <c r="F474" s="105" t="s">
        <v>672</v>
      </c>
      <c r="G474" s="105">
        <v>16</v>
      </c>
      <c r="H474" s="105">
        <v>1</v>
      </c>
      <c r="I474" s="106" t="s">
        <v>1002</v>
      </c>
      <c r="J474" s="106" t="s">
        <v>1003</v>
      </c>
      <c r="K474" s="107" t="s">
        <v>3480</v>
      </c>
      <c r="L474" s="102" t="s">
        <v>63</v>
      </c>
      <c r="M474" s="108">
        <v>40381</v>
      </c>
      <c r="N474" s="102" t="s">
        <v>592</v>
      </c>
      <c r="O474" s="105" t="s">
        <v>51</v>
      </c>
      <c r="P474" s="102"/>
      <c r="Q474" s="102"/>
      <c r="R474" s="102"/>
      <c r="S474" s="109" t="s">
        <v>63</v>
      </c>
      <c r="T474" s="109" t="s">
        <v>3668</v>
      </c>
      <c r="U474" s="110" t="s">
        <v>3669</v>
      </c>
      <c r="V474" s="105" t="s">
        <v>3668</v>
      </c>
      <c r="W474" s="105"/>
    </row>
    <row r="475" spans="1:23" ht="191.25">
      <c r="A475" s="102">
        <v>474</v>
      </c>
      <c r="B475" s="103" t="s">
        <v>150</v>
      </c>
      <c r="C475" s="103" t="s">
        <v>151</v>
      </c>
      <c r="D475" s="105" t="s">
        <v>60</v>
      </c>
      <c r="E475" s="105" t="s">
        <v>627</v>
      </c>
      <c r="F475" s="105" t="s">
        <v>972</v>
      </c>
      <c r="G475" s="105">
        <v>16</v>
      </c>
      <c r="H475" s="105">
        <v>4</v>
      </c>
      <c r="I475" s="106" t="s">
        <v>1004</v>
      </c>
      <c r="J475" s="106" t="s">
        <v>1005</v>
      </c>
      <c r="K475" s="98" t="s">
        <v>3359</v>
      </c>
      <c r="L475" s="99" t="s">
        <v>63</v>
      </c>
      <c r="M475" s="108">
        <v>40373</v>
      </c>
      <c r="N475" s="102" t="s">
        <v>349</v>
      </c>
      <c r="O475" s="105" t="s">
        <v>170</v>
      </c>
      <c r="P475" s="102" t="s">
        <v>1006</v>
      </c>
      <c r="Q475" s="102"/>
      <c r="R475" s="102"/>
      <c r="S475" s="109" t="s">
        <v>3668</v>
      </c>
      <c r="T475" s="109" t="s">
        <v>63</v>
      </c>
      <c r="U475" s="110" t="s">
        <v>3669</v>
      </c>
      <c r="V475" s="105" t="s">
        <v>3668</v>
      </c>
      <c r="W475" s="105"/>
    </row>
    <row r="476" spans="1:23" ht="63.75">
      <c r="A476" s="102">
        <v>475</v>
      </c>
      <c r="B476" s="103" t="s">
        <v>43</v>
      </c>
      <c r="C476" s="103" t="s">
        <v>44</v>
      </c>
      <c r="D476" s="105" t="s">
        <v>45</v>
      </c>
      <c r="E476" s="105" t="s">
        <v>627</v>
      </c>
      <c r="F476" s="105" t="s">
        <v>972</v>
      </c>
      <c r="G476" s="105">
        <v>16</v>
      </c>
      <c r="H476" s="105">
        <v>4</v>
      </c>
      <c r="I476" s="106" t="s">
        <v>1007</v>
      </c>
      <c r="J476" s="106" t="s">
        <v>1008</v>
      </c>
      <c r="K476" s="98" t="s">
        <v>3291</v>
      </c>
      <c r="L476" s="102" t="s">
        <v>49</v>
      </c>
      <c r="M476" s="108">
        <v>40336</v>
      </c>
      <c r="N476" s="102" t="s">
        <v>349</v>
      </c>
      <c r="O476" s="105" t="s">
        <v>51</v>
      </c>
      <c r="P476" s="102"/>
      <c r="Q476" s="102"/>
      <c r="R476" s="102"/>
      <c r="S476" s="109" t="s">
        <v>49</v>
      </c>
      <c r="T476" s="109" t="s">
        <v>3668</v>
      </c>
      <c r="U476" s="110" t="s">
        <v>3669</v>
      </c>
      <c r="V476" s="105" t="s">
        <v>3668</v>
      </c>
      <c r="W476" s="105"/>
    </row>
    <row r="477" spans="1:23" ht="12.75">
      <c r="A477" s="102">
        <v>476</v>
      </c>
      <c r="B477" s="103" t="s">
        <v>188</v>
      </c>
      <c r="C477" s="103" t="s">
        <v>176</v>
      </c>
      <c r="D477" s="105" t="s">
        <v>60</v>
      </c>
      <c r="E477" s="105" t="s">
        <v>627</v>
      </c>
      <c r="F477" s="100" t="s">
        <v>963</v>
      </c>
      <c r="G477" s="105">
        <v>16</v>
      </c>
      <c r="H477" s="100" t="s">
        <v>1009</v>
      </c>
      <c r="I477" s="106" t="s">
        <v>1010</v>
      </c>
      <c r="J477" s="106" t="s">
        <v>1011</v>
      </c>
      <c r="K477" s="107" t="s">
        <v>3725</v>
      </c>
      <c r="L477" s="102" t="s">
        <v>49</v>
      </c>
      <c r="M477" s="108">
        <v>40318</v>
      </c>
      <c r="N477" s="102" t="s">
        <v>999</v>
      </c>
      <c r="O477" s="105" t="s">
        <v>191</v>
      </c>
      <c r="P477" s="102"/>
      <c r="Q477" s="102"/>
      <c r="R477" s="102"/>
      <c r="S477" s="109" t="s">
        <v>3668</v>
      </c>
      <c r="T477" s="109" t="s">
        <v>49</v>
      </c>
      <c r="U477" s="110" t="s">
        <v>3669</v>
      </c>
      <c r="V477" s="105" t="s">
        <v>3668</v>
      </c>
      <c r="W477" s="105"/>
    </row>
    <row r="478" spans="1:23" ht="89.25">
      <c r="A478" s="102">
        <v>477</v>
      </c>
      <c r="B478" s="103" t="s">
        <v>82</v>
      </c>
      <c r="C478" s="103" t="s">
        <v>83</v>
      </c>
      <c r="D478" s="105" t="s">
        <v>60</v>
      </c>
      <c r="E478" s="105">
        <v>6</v>
      </c>
      <c r="F478" s="105" t="s">
        <v>1012</v>
      </c>
      <c r="G478" s="105">
        <v>16</v>
      </c>
      <c r="H478" s="105">
        <v>11</v>
      </c>
      <c r="I478" s="106" t="s">
        <v>1013</v>
      </c>
      <c r="J478" s="106" t="s">
        <v>1014</v>
      </c>
      <c r="K478" s="98" t="s">
        <v>48</v>
      </c>
      <c r="L478" s="102" t="s">
        <v>49</v>
      </c>
      <c r="M478" s="108">
        <v>40318</v>
      </c>
      <c r="N478" s="99" t="s">
        <v>3332</v>
      </c>
      <c r="O478" s="105" t="s">
        <v>51</v>
      </c>
      <c r="P478" s="102"/>
      <c r="Q478" s="102"/>
      <c r="R478" s="102"/>
      <c r="S478" s="109" t="s">
        <v>3668</v>
      </c>
      <c r="T478" s="109" t="s">
        <v>49</v>
      </c>
      <c r="U478" s="110" t="s">
        <v>3669</v>
      </c>
      <c r="V478" s="105" t="s">
        <v>3668</v>
      </c>
      <c r="W478" s="105"/>
    </row>
    <row r="479" spans="1:23" ht="38.25">
      <c r="A479" s="102">
        <v>478</v>
      </c>
      <c r="B479" s="103" t="s">
        <v>64</v>
      </c>
      <c r="C479" s="103" t="s">
        <v>65</v>
      </c>
      <c r="D479" s="105" t="s">
        <v>60</v>
      </c>
      <c r="E479" s="105" t="s">
        <v>156</v>
      </c>
      <c r="F479" s="95" t="s">
        <v>3537</v>
      </c>
      <c r="G479" s="105">
        <v>15</v>
      </c>
      <c r="H479" s="105">
        <v>13</v>
      </c>
      <c r="I479" s="106" t="s">
        <v>1015</v>
      </c>
      <c r="J479" s="106" t="s">
        <v>1016</v>
      </c>
      <c r="K479" s="98" t="s">
        <v>3238</v>
      </c>
      <c r="L479" s="99" t="s">
        <v>63</v>
      </c>
      <c r="M479" s="108">
        <v>40372</v>
      </c>
      <c r="N479" s="102" t="s">
        <v>349</v>
      </c>
      <c r="O479" s="105" t="s">
        <v>51</v>
      </c>
      <c r="P479" s="102"/>
      <c r="Q479" s="102"/>
      <c r="R479" s="102"/>
      <c r="S479" s="109" t="s">
        <v>3668</v>
      </c>
      <c r="T479" s="109" t="s">
        <v>63</v>
      </c>
      <c r="U479" s="110" t="s">
        <v>3669</v>
      </c>
      <c r="V479" s="105" t="s">
        <v>3668</v>
      </c>
      <c r="W479" s="105"/>
    </row>
    <row r="480" spans="1:23" ht="25.5">
      <c r="A480" s="102">
        <v>479</v>
      </c>
      <c r="B480" s="103" t="s">
        <v>82</v>
      </c>
      <c r="C480" s="103" t="s">
        <v>83</v>
      </c>
      <c r="D480" s="105" t="s">
        <v>60</v>
      </c>
      <c r="E480" s="105">
        <v>6</v>
      </c>
      <c r="F480" s="105" t="s">
        <v>1017</v>
      </c>
      <c r="G480" s="105">
        <v>16</v>
      </c>
      <c r="H480" s="105">
        <v>16</v>
      </c>
      <c r="I480" s="106" t="s">
        <v>1018</v>
      </c>
      <c r="J480" s="106" t="s">
        <v>1019</v>
      </c>
      <c r="K480" s="98" t="s">
        <v>48</v>
      </c>
      <c r="L480" s="102" t="s">
        <v>49</v>
      </c>
      <c r="M480" s="108">
        <v>40318</v>
      </c>
      <c r="N480" s="99" t="s">
        <v>3332</v>
      </c>
      <c r="O480" s="105" t="s">
        <v>51</v>
      </c>
      <c r="P480" s="102"/>
      <c r="Q480" s="102"/>
      <c r="R480" s="102"/>
      <c r="S480" s="109" t="s">
        <v>3668</v>
      </c>
      <c r="T480" s="109" t="s">
        <v>49</v>
      </c>
      <c r="U480" s="110" t="s">
        <v>3669</v>
      </c>
      <c r="V480" s="105" t="s">
        <v>3668</v>
      </c>
      <c r="W480" s="105"/>
    </row>
    <row r="481" spans="1:23" ht="51">
      <c r="A481" s="102">
        <v>480</v>
      </c>
      <c r="B481" s="103" t="s">
        <v>114</v>
      </c>
      <c r="C481" s="103" t="s">
        <v>115</v>
      </c>
      <c r="D481" s="105" t="s">
        <v>60</v>
      </c>
      <c r="E481" s="105">
        <v>6</v>
      </c>
      <c r="F481" s="105"/>
      <c r="G481" s="105">
        <v>16</v>
      </c>
      <c r="H481" s="105">
        <v>17</v>
      </c>
      <c r="I481" s="106" t="s">
        <v>1020</v>
      </c>
      <c r="J481" s="106" t="s">
        <v>1021</v>
      </c>
      <c r="K481" s="98" t="s">
        <v>1022</v>
      </c>
      <c r="L481" s="99" t="s">
        <v>63</v>
      </c>
      <c r="M481" s="108">
        <v>40372</v>
      </c>
      <c r="N481" s="102" t="s">
        <v>999</v>
      </c>
      <c r="O481" s="105" t="s">
        <v>72</v>
      </c>
      <c r="P481" s="102"/>
      <c r="Q481" s="102"/>
      <c r="R481" s="102"/>
      <c r="S481" s="109" t="s">
        <v>3668</v>
      </c>
      <c r="T481" s="109" t="s">
        <v>63</v>
      </c>
      <c r="U481" s="110" t="s">
        <v>3669</v>
      </c>
      <c r="V481" s="105" t="s">
        <v>3668</v>
      </c>
      <c r="W481" s="105"/>
    </row>
    <row r="482" spans="1:23" ht="25.5">
      <c r="A482" s="102">
        <v>481</v>
      </c>
      <c r="B482" s="103" t="s">
        <v>82</v>
      </c>
      <c r="C482" s="103" t="s">
        <v>83</v>
      </c>
      <c r="D482" s="105" t="s">
        <v>45</v>
      </c>
      <c r="E482" s="105">
        <v>6</v>
      </c>
      <c r="F482" s="105" t="s">
        <v>1012</v>
      </c>
      <c r="G482" s="105">
        <v>16</v>
      </c>
      <c r="H482" s="105">
        <v>20</v>
      </c>
      <c r="I482" s="106" t="s">
        <v>1023</v>
      </c>
      <c r="J482" s="106" t="s">
        <v>1024</v>
      </c>
      <c r="K482" s="107" t="s">
        <v>48</v>
      </c>
      <c r="L482" s="102" t="s">
        <v>49</v>
      </c>
      <c r="M482" s="108">
        <v>40336</v>
      </c>
      <c r="N482" s="102" t="s">
        <v>50</v>
      </c>
      <c r="O482" s="105" t="s">
        <v>51</v>
      </c>
      <c r="P482" s="102"/>
      <c r="Q482" s="102"/>
      <c r="R482" s="102"/>
      <c r="S482" s="109" t="s">
        <v>49</v>
      </c>
      <c r="T482" s="109" t="s">
        <v>3668</v>
      </c>
      <c r="U482" s="110" t="s">
        <v>3669</v>
      </c>
      <c r="V482" s="105" t="s">
        <v>3668</v>
      </c>
      <c r="W482" s="105"/>
    </row>
    <row r="483" spans="1:23" ht="102">
      <c r="A483" s="102">
        <v>482</v>
      </c>
      <c r="B483" s="103" t="s">
        <v>114</v>
      </c>
      <c r="C483" s="103" t="s">
        <v>115</v>
      </c>
      <c r="D483" s="105" t="s">
        <v>60</v>
      </c>
      <c r="E483" s="105">
        <v>6</v>
      </c>
      <c r="F483" s="105"/>
      <c r="G483" s="105">
        <v>16</v>
      </c>
      <c r="H483" s="105">
        <v>20</v>
      </c>
      <c r="I483" s="106" t="s">
        <v>1025</v>
      </c>
      <c r="J483" s="106" t="s">
        <v>1021</v>
      </c>
      <c r="K483" s="98" t="s">
        <v>3470</v>
      </c>
      <c r="L483" s="99" t="s">
        <v>63</v>
      </c>
      <c r="M483" s="108">
        <v>40372</v>
      </c>
      <c r="N483" s="102" t="s">
        <v>999</v>
      </c>
      <c r="O483" s="105" t="s">
        <v>72</v>
      </c>
      <c r="P483" s="102"/>
      <c r="Q483" s="102"/>
      <c r="R483" s="102"/>
      <c r="S483" s="109" t="s">
        <v>3668</v>
      </c>
      <c r="T483" s="109" t="s">
        <v>63</v>
      </c>
      <c r="U483" s="110" t="s">
        <v>3669</v>
      </c>
      <c r="V483" s="105" t="s">
        <v>3668</v>
      </c>
      <c r="W483" s="105"/>
    </row>
    <row r="484" spans="1:23" ht="89.25">
      <c r="A484" s="102">
        <v>483</v>
      </c>
      <c r="B484" s="103" t="s">
        <v>159</v>
      </c>
      <c r="C484" s="103" t="s">
        <v>151</v>
      </c>
      <c r="D484" s="105" t="s">
        <v>45</v>
      </c>
      <c r="E484" s="105" t="s">
        <v>627</v>
      </c>
      <c r="F484" s="105" t="s">
        <v>972</v>
      </c>
      <c r="G484" s="105">
        <v>16</v>
      </c>
      <c r="H484" s="105">
        <v>21</v>
      </c>
      <c r="I484" s="106" t="s">
        <v>1026</v>
      </c>
      <c r="J484" s="106" t="s">
        <v>1027</v>
      </c>
      <c r="K484" s="98" t="s">
        <v>3726</v>
      </c>
      <c r="L484" s="99" t="s">
        <v>237</v>
      </c>
      <c r="M484" s="108">
        <v>40420</v>
      </c>
      <c r="N484" s="102" t="s">
        <v>203</v>
      </c>
      <c r="O484" s="105" t="s">
        <v>170</v>
      </c>
      <c r="P484" s="102"/>
      <c r="Q484" s="102"/>
      <c r="R484" s="102"/>
      <c r="S484" s="109" t="s">
        <v>237</v>
      </c>
      <c r="T484" s="109" t="s">
        <v>3668</v>
      </c>
      <c r="U484" s="110" t="s">
        <v>3669</v>
      </c>
      <c r="V484" s="105" t="s">
        <v>3668</v>
      </c>
      <c r="W484" s="105"/>
    </row>
    <row r="485" spans="1:23" ht="38.25">
      <c r="A485" s="102">
        <v>484</v>
      </c>
      <c r="B485" s="103" t="s">
        <v>82</v>
      </c>
      <c r="C485" s="103" t="s">
        <v>83</v>
      </c>
      <c r="D485" s="105" t="s">
        <v>45</v>
      </c>
      <c r="E485" s="105">
        <v>6</v>
      </c>
      <c r="F485" s="105" t="s">
        <v>1028</v>
      </c>
      <c r="G485" s="105">
        <v>16</v>
      </c>
      <c r="H485" s="105">
        <v>24</v>
      </c>
      <c r="I485" s="106" t="s">
        <v>1029</v>
      </c>
      <c r="J485" s="106" t="s">
        <v>1030</v>
      </c>
      <c r="K485" s="107" t="s">
        <v>3727</v>
      </c>
      <c r="L485" s="102" t="s">
        <v>49</v>
      </c>
      <c r="M485" s="108">
        <v>40336</v>
      </c>
      <c r="N485" s="102" t="s">
        <v>50</v>
      </c>
      <c r="O485" s="105" t="s">
        <v>51</v>
      </c>
      <c r="P485" s="102"/>
      <c r="Q485" s="102"/>
      <c r="R485" s="102"/>
      <c r="S485" s="109" t="s">
        <v>49</v>
      </c>
      <c r="T485" s="109" t="s">
        <v>3668</v>
      </c>
      <c r="U485" s="110" t="s">
        <v>3669</v>
      </c>
      <c r="V485" s="105" t="s">
        <v>3668</v>
      </c>
      <c r="W485" s="105"/>
    </row>
    <row r="486" spans="1:23" ht="51">
      <c r="A486" s="102">
        <v>485</v>
      </c>
      <c r="B486" s="103" t="s">
        <v>658</v>
      </c>
      <c r="C486" s="103" t="s">
        <v>659</v>
      </c>
      <c r="D486" s="105" t="s">
        <v>45</v>
      </c>
      <c r="E486" s="105" t="s">
        <v>627</v>
      </c>
      <c r="F486" s="105" t="s">
        <v>1031</v>
      </c>
      <c r="G486" s="105">
        <v>16</v>
      </c>
      <c r="H486" s="105">
        <v>31</v>
      </c>
      <c r="I486" s="106" t="s">
        <v>1032</v>
      </c>
      <c r="J486" s="106" t="s">
        <v>1033</v>
      </c>
      <c r="K486" s="98" t="s">
        <v>3553</v>
      </c>
      <c r="L486" s="102" t="s">
        <v>63</v>
      </c>
      <c r="M486" s="108">
        <v>40408</v>
      </c>
      <c r="N486" s="102" t="s">
        <v>50</v>
      </c>
      <c r="O486" s="105" t="s">
        <v>72</v>
      </c>
      <c r="P486" s="102"/>
      <c r="Q486" s="102"/>
      <c r="R486" s="102"/>
      <c r="S486" s="109" t="s">
        <v>63</v>
      </c>
      <c r="T486" s="109" t="s">
        <v>3668</v>
      </c>
      <c r="U486" s="110" t="s">
        <v>3669</v>
      </c>
      <c r="V486" s="105" t="s">
        <v>3668</v>
      </c>
      <c r="W486" s="105"/>
    </row>
    <row r="487" spans="1:23" ht="51">
      <c r="A487" s="21">
        <v>486</v>
      </c>
      <c r="B487" s="18" t="s">
        <v>961</v>
      </c>
      <c r="C487" s="18" t="s">
        <v>147</v>
      </c>
      <c r="D487" s="16" t="s">
        <v>60</v>
      </c>
      <c r="E487" s="16" t="s">
        <v>627</v>
      </c>
      <c r="F487" s="16" t="s">
        <v>969</v>
      </c>
      <c r="G487" s="16">
        <v>16</v>
      </c>
      <c r="H487" s="58">
        <v>32</v>
      </c>
      <c r="I487" s="59" t="s">
        <v>1034</v>
      </c>
      <c r="J487" s="17" t="s">
        <v>1035</v>
      </c>
      <c r="K487" s="53" t="s">
        <v>3638</v>
      </c>
      <c r="L487" s="54" t="s">
        <v>63</v>
      </c>
      <c r="M487" s="22">
        <v>40434</v>
      </c>
      <c r="N487" s="21" t="s">
        <v>999</v>
      </c>
      <c r="O487" s="16" t="s">
        <v>51</v>
      </c>
      <c r="P487" s="21" t="s">
        <v>1036</v>
      </c>
      <c r="Q487" s="21"/>
      <c r="R487" s="21"/>
      <c r="S487" s="25" t="s">
        <v>3668</v>
      </c>
      <c r="T487" s="25" t="s">
        <v>63</v>
      </c>
      <c r="U487" s="55" t="s">
        <v>3669</v>
      </c>
      <c r="V487" s="16" t="s">
        <v>3668</v>
      </c>
      <c r="W487" s="16"/>
    </row>
    <row r="488" spans="1:23" ht="63.75">
      <c r="A488" s="102">
        <v>487</v>
      </c>
      <c r="B488" s="103" t="s">
        <v>64</v>
      </c>
      <c r="C488" s="103" t="s">
        <v>65</v>
      </c>
      <c r="D488" s="105" t="s">
        <v>45</v>
      </c>
      <c r="E488" s="105" t="s">
        <v>627</v>
      </c>
      <c r="F488" s="105" t="s">
        <v>1031</v>
      </c>
      <c r="G488" s="105">
        <v>16</v>
      </c>
      <c r="H488" s="105">
        <v>33</v>
      </c>
      <c r="I488" s="106" t="s">
        <v>1037</v>
      </c>
      <c r="J488" s="106" t="s">
        <v>1038</v>
      </c>
      <c r="K488" s="107" t="s">
        <v>3728</v>
      </c>
      <c r="L488" s="102" t="s">
        <v>63</v>
      </c>
      <c r="M488" s="108">
        <v>40336</v>
      </c>
      <c r="N488" s="102" t="s">
        <v>50</v>
      </c>
      <c r="O488" s="105" t="s">
        <v>51</v>
      </c>
      <c r="P488" s="102"/>
      <c r="Q488" s="102"/>
      <c r="R488" s="102"/>
      <c r="S488" s="109" t="s">
        <v>63</v>
      </c>
      <c r="T488" s="109" t="s">
        <v>3668</v>
      </c>
      <c r="U488" s="110" t="s">
        <v>3669</v>
      </c>
      <c r="V488" s="105" t="s">
        <v>3668</v>
      </c>
      <c r="W488" s="105"/>
    </row>
    <row r="489" spans="1:23" ht="38.25">
      <c r="A489" s="102">
        <v>488</v>
      </c>
      <c r="B489" s="107" t="s">
        <v>518</v>
      </c>
      <c r="C489" s="107" t="s">
        <v>519</v>
      </c>
      <c r="D489" s="105" t="s">
        <v>45</v>
      </c>
      <c r="E489" s="105" t="s">
        <v>627</v>
      </c>
      <c r="F489" s="105" t="s">
        <v>1031</v>
      </c>
      <c r="G489" s="105">
        <v>16</v>
      </c>
      <c r="H489" s="105">
        <v>33</v>
      </c>
      <c r="I489" s="106" t="s">
        <v>1039</v>
      </c>
      <c r="J489" s="106" t="s">
        <v>1040</v>
      </c>
      <c r="K489" s="107" t="s">
        <v>3729</v>
      </c>
      <c r="L489" s="102" t="s">
        <v>49</v>
      </c>
      <c r="M489" s="108">
        <v>40336</v>
      </c>
      <c r="N489" s="102" t="s">
        <v>50</v>
      </c>
      <c r="O489" s="105" t="s">
        <v>51</v>
      </c>
      <c r="P489" s="102"/>
      <c r="Q489" s="102"/>
      <c r="R489" s="102"/>
      <c r="S489" s="109" t="s">
        <v>49</v>
      </c>
      <c r="T489" s="109" t="s">
        <v>3668</v>
      </c>
      <c r="U489" s="110" t="s">
        <v>3669</v>
      </c>
      <c r="V489" s="105" t="s">
        <v>3668</v>
      </c>
      <c r="W489" s="105"/>
    </row>
    <row r="490" spans="1:23" ht="38.25">
      <c r="A490" s="102">
        <v>489</v>
      </c>
      <c r="B490" s="103" t="s">
        <v>43</v>
      </c>
      <c r="C490" s="103" t="s">
        <v>44</v>
      </c>
      <c r="D490" s="105" t="s">
        <v>45</v>
      </c>
      <c r="E490" s="105" t="s">
        <v>627</v>
      </c>
      <c r="F490" s="105" t="s">
        <v>1031</v>
      </c>
      <c r="G490" s="105">
        <v>16</v>
      </c>
      <c r="H490" s="105">
        <v>33</v>
      </c>
      <c r="I490" s="106" t="s">
        <v>1041</v>
      </c>
      <c r="J490" s="106" t="s">
        <v>1042</v>
      </c>
      <c r="K490" s="107" t="s">
        <v>3730</v>
      </c>
      <c r="L490" s="102" t="s">
        <v>63</v>
      </c>
      <c r="M490" s="108">
        <v>40336</v>
      </c>
      <c r="N490" s="102" t="s">
        <v>50</v>
      </c>
      <c r="O490" s="105" t="s">
        <v>51</v>
      </c>
      <c r="P490" s="102"/>
      <c r="Q490" s="102"/>
      <c r="R490" s="102"/>
      <c r="S490" s="109" t="s">
        <v>63</v>
      </c>
      <c r="T490" s="109" t="s">
        <v>3668</v>
      </c>
      <c r="U490" s="110" t="s">
        <v>3669</v>
      </c>
      <c r="V490" s="105" t="s">
        <v>3668</v>
      </c>
      <c r="W490" s="105"/>
    </row>
    <row r="491" spans="1:23" ht="102">
      <c r="A491" s="102">
        <v>490</v>
      </c>
      <c r="B491" s="103" t="s">
        <v>43</v>
      </c>
      <c r="C491" s="103" t="s">
        <v>44</v>
      </c>
      <c r="D491" s="105" t="s">
        <v>60</v>
      </c>
      <c r="E491" s="105" t="s">
        <v>627</v>
      </c>
      <c r="F491" s="105" t="s">
        <v>1031</v>
      </c>
      <c r="G491" s="105">
        <v>16</v>
      </c>
      <c r="H491" s="105">
        <v>33</v>
      </c>
      <c r="I491" s="106" t="s">
        <v>1043</v>
      </c>
      <c r="J491" s="106" t="s">
        <v>1044</v>
      </c>
      <c r="K491" s="98" t="s">
        <v>48</v>
      </c>
      <c r="L491" s="102" t="s">
        <v>49</v>
      </c>
      <c r="M491" s="108">
        <v>40318</v>
      </c>
      <c r="N491" s="99" t="s">
        <v>3332</v>
      </c>
      <c r="O491" s="105" t="s">
        <v>51</v>
      </c>
      <c r="P491" s="102"/>
      <c r="Q491" s="102"/>
      <c r="R491" s="102"/>
      <c r="S491" s="109" t="s">
        <v>3668</v>
      </c>
      <c r="T491" s="109" t="s">
        <v>49</v>
      </c>
      <c r="U491" s="110" t="s">
        <v>3669</v>
      </c>
      <c r="V491" s="105" t="s">
        <v>3668</v>
      </c>
      <c r="W491" s="105"/>
    </row>
    <row r="492" spans="1:23" ht="153">
      <c r="A492" s="102">
        <v>491</v>
      </c>
      <c r="B492" s="103" t="s">
        <v>82</v>
      </c>
      <c r="C492" s="103" t="s">
        <v>83</v>
      </c>
      <c r="D492" s="105" t="s">
        <v>45</v>
      </c>
      <c r="E492" s="105" t="s">
        <v>627</v>
      </c>
      <c r="F492" s="105" t="s">
        <v>1031</v>
      </c>
      <c r="G492" s="105">
        <v>16</v>
      </c>
      <c r="H492" s="105">
        <v>33</v>
      </c>
      <c r="I492" s="106" t="s">
        <v>1045</v>
      </c>
      <c r="J492" s="106" t="s">
        <v>1046</v>
      </c>
      <c r="K492" s="107" t="s">
        <v>3471</v>
      </c>
      <c r="L492" s="102" t="s">
        <v>63</v>
      </c>
      <c r="M492" s="108"/>
      <c r="N492" s="102" t="s">
        <v>50</v>
      </c>
      <c r="O492" s="105" t="s">
        <v>51</v>
      </c>
      <c r="P492" s="102"/>
      <c r="Q492" s="102"/>
      <c r="R492" s="102"/>
      <c r="S492" s="109" t="s">
        <v>63</v>
      </c>
      <c r="T492" s="109" t="s">
        <v>3668</v>
      </c>
      <c r="U492" s="110" t="s">
        <v>3672</v>
      </c>
      <c r="V492" s="105" t="s">
        <v>3668</v>
      </c>
      <c r="W492" s="105"/>
    </row>
    <row r="493" spans="1:23" ht="51">
      <c r="A493" s="102">
        <v>492</v>
      </c>
      <c r="B493" s="103" t="s">
        <v>114</v>
      </c>
      <c r="C493" s="103" t="s">
        <v>115</v>
      </c>
      <c r="D493" s="105" t="s">
        <v>60</v>
      </c>
      <c r="E493" s="105">
        <v>6</v>
      </c>
      <c r="F493" s="105"/>
      <c r="G493" s="105">
        <v>16</v>
      </c>
      <c r="H493" s="105">
        <v>37</v>
      </c>
      <c r="I493" s="106" t="s">
        <v>1047</v>
      </c>
      <c r="J493" s="106" t="s">
        <v>1048</v>
      </c>
      <c r="K493" s="98" t="s">
        <v>3630</v>
      </c>
      <c r="L493" s="102" t="s">
        <v>63</v>
      </c>
      <c r="M493" s="108">
        <v>40318</v>
      </c>
      <c r="N493" s="99" t="s">
        <v>3332</v>
      </c>
      <c r="O493" s="105" t="s">
        <v>51</v>
      </c>
      <c r="P493" s="102"/>
      <c r="Q493" s="102"/>
      <c r="R493" s="102"/>
      <c r="S493" s="109" t="s">
        <v>3668</v>
      </c>
      <c r="T493" s="109" t="s">
        <v>63</v>
      </c>
      <c r="U493" s="110" t="s">
        <v>3669</v>
      </c>
      <c r="V493" s="105" t="s">
        <v>3668</v>
      </c>
      <c r="W493" s="105"/>
    </row>
    <row r="494" spans="1:23" ht="51">
      <c r="A494" s="102">
        <v>493</v>
      </c>
      <c r="B494" s="103" t="s">
        <v>114</v>
      </c>
      <c r="C494" s="103" t="s">
        <v>115</v>
      </c>
      <c r="D494" s="105" t="s">
        <v>60</v>
      </c>
      <c r="E494" s="105">
        <v>6</v>
      </c>
      <c r="F494" s="105"/>
      <c r="G494" s="105">
        <v>16</v>
      </c>
      <c r="H494" s="105">
        <v>37</v>
      </c>
      <c r="I494" s="106" t="s">
        <v>1049</v>
      </c>
      <c r="J494" s="106" t="s">
        <v>1050</v>
      </c>
      <c r="K494" s="98" t="s">
        <v>3630</v>
      </c>
      <c r="L494" s="102" t="s">
        <v>63</v>
      </c>
      <c r="M494" s="108">
        <v>40318</v>
      </c>
      <c r="N494" s="99" t="s">
        <v>3332</v>
      </c>
      <c r="O494" s="105" t="s">
        <v>51</v>
      </c>
      <c r="P494" s="102"/>
      <c r="Q494" s="102"/>
      <c r="R494" s="102"/>
      <c r="S494" s="109" t="s">
        <v>3668</v>
      </c>
      <c r="T494" s="109" t="s">
        <v>63</v>
      </c>
      <c r="U494" s="110" t="s">
        <v>3669</v>
      </c>
      <c r="V494" s="105" t="s">
        <v>3668</v>
      </c>
      <c r="W494" s="105"/>
    </row>
    <row r="495" spans="1:23" ht="114.75">
      <c r="A495" s="102">
        <v>494</v>
      </c>
      <c r="B495" s="107" t="s">
        <v>146</v>
      </c>
      <c r="C495" s="107" t="s">
        <v>147</v>
      </c>
      <c r="D495" s="105" t="s">
        <v>60</v>
      </c>
      <c r="E495" s="105" t="s">
        <v>627</v>
      </c>
      <c r="F495" s="105" t="s">
        <v>972</v>
      </c>
      <c r="G495" s="105">
        <v>16</v>
      </c>
      <c r="H495" s="105">
        <v>39</v>
      </c>
      <c r="I495" s="107" t="s">
        <v>1051</v>
      </c>
      <c r="J495" s="107" t="s">
        <v>1052</v>
      </c>
      <c r="K495" s="98" t="s">
        <v>3359</v>
      </c>
      <c r="L495" s="99" t="s">
        <v>63</v>
      </c>
      <c r="M495" s="108">
        <v>40373</v>
      </c>
      <c r="N495" s="102" t="s">
        <v>349</v>
      </c>
      <c r="O495" s="105" t="s">
        <v>51</v>
      </c>
      <c r="P495" s="102" t="s">
        <v>1053</v>
      </c>
      <c r="Q495" s="102"/>
      <c r="R495" s="102"/>
      <c r="S495" s="109" t="s">
        <v>3668</v>
      </c>
      <c r="T495" s="109" t="s">
        <v>63</v>
      </c>
      <c r="U495" s="110" t="s">
        <v>3669</v>
      </c>
      <c r="V495" s="105" t="s">
        <v>3668</v>
      </c>
      <c r="W495" s="105"/>
    </row>
    <row r="496" spans="1:23" ht="89.25">
      <c r="A496" s="102">
        <v>495</v>
      </c>
      <c r="B496" s="107" t="s">
        <v>146</v>
      </c>
      <c r="C496" s="107" t="s">
        <v>147</v>
      </c>
      <c r="D496" s="105" t="s">
        <v>60</v>
      </c>
      <c r="E496" s="105" t="s">
        <v>627</v>
      </c>
      <c r="F496" s="105" t="s">
        <v>972</v>
      </c>
      <c r="G496" s="105">
        <v>16</v>
      </c>
      <c r="H496" s="105">
        <v>39</v>
      </c>
      <c r="I496" s="107" t="s">
        <v>1054</v>
      </c>
      <c r="J496" s="98" t="s">
        <v>1055</v>
      </c>
      <c r="K496" s="98" t="s">
        <v>3615</v>
      </c>
      <c r="L496" s="102" t="s">
        <v>49</v>
      </c>
      <c r="M496" s="108">
        <v>40318</v>
      </c>
      <c r="N496" s="102" t="s">
        <v>349</v>
      </c>
      <c r="O496" s="105" t="s">
        <v>51</v>
      </c>
      <c r="P496" s="102"/>
      <c r="Q496" s="102"/>
      <c r="R496" s="102"/>
      <c r="S496" s="109" t="s">
        <v>3668</v>
      </c>
      <c r="T496" s="109" t="s">
        <v>49</v>
      </c>
      <c r="U496" s="110" t="s">
        <v>3669</v>
      </c>
      <c r="V496" s="105" t="s">
        <v>3668</v>
      </c>
      <c r="W496" s="105"/>
    </row>
    <row r="497" spans="1:23" ht="51">
      <c r="A497" s="102">
        <v>496</v>
      </c>
      <c r="B497" s="103" t="s">
        <v>82</v>
      </c>
      <c r="C497" s="103" t="s">
        <v>83</v>
      </c>
      <c r="D497" s="105" t="s">
        <v>45</v>
      </c>
      <c r="E497" s="105" t="s">
        <v>627</v>
      </c>
      <c r="F497" s="105" t="s">
        <v>1031</v>
      </c>
      <c r="G497" s="105">
        <v>16</v>
      </c>
      <c r="H497" s="105">
        <v>39</v>
      </c>
      <c r="I497" s="106" t="s">
        <v>1056</v>
      </c>
      <c r="J497" s="106" t="s">
        <v>1057</v>
      </c>
      <c r="K497" s="107" t="s">
        <v>3472</v>
      </c>
      <c r="L497" s="102" t="s">
        <v>63</v>
      </c>
      <c r="M497" s="108"/>
      <c r="N497" s="102" t="s">
        <v>50</v>
      </c>
      <c r="O497" s="105" t="s">
        <v>51</v>
      </c>
      <c r="P497" s="102"/>
      <c r="Q497" s="102"/>
      <c r="R497" s="102"/>
      <c r="S497" s="109" t="s">
        <v>63</v>
      </c>
      <c r="T497" s="109" t="s">
        <v>3668</v>
      </c>
      <c r="U497" s="110" t="s">
        <v>3672</v>
      </c>
      <c r="V497" s="105" t="s">
        <v>3668</v>
      </c>
      <c r="W497" s="105"/>
    </row>
    <row r="498" spans="1:23" ht="25.5">
      <c r="A498" s="102">
        <v>497</v>
      </c>
      <c r="B498" s="103" t="s">
        <v>64</v>
      </c>
      <c r="C498" s="103" t="s">
        <v>65</v>
      </c>
      <c r="D498" s="105" t="s">
        <v>45</v>
      </c>
      <c r="E498" s="105" t="s">
        <v>627</v>
      </c>
      <c r="F498" s="105" t="s">
        <v>1031</v>
      </c>
      <c r="G498" s="105">
        <v>16</v>
      </c>
      <c r="H498" s="105">
        <v>42</v>
      </c>
      <c r="I498" s="106" t="s">
        <v>1058</v>
      </c>
      <c r="J498" s="106" t="s">
        <v>1059</v>
      </c>
      <c r="K498" s="107" t="s">
        <v>48</v>
      </c>
      <c r="L498" s="102" t="s">
        <v>49</v>
      </c>
      <c r="M498" s="108">
        <v>40336</v>
      </c>
      <c r="N498" s="102" t="s">
        <v>50</v>
      </c>
      <c r="O498" s="105" t="s">
        <v>51</v>
      </c>
      <c r="P498" s="102"/>
      <c r="Q498" s="102"/>
      <c r="R498" s="102"/>
      <c r="S498" s="109" t="s">
        <v>49</v>
      </c>
      <c r="T498" s="109" t="s">
        <v>3668</v>
      </c>
      <c r="U498" s="110" t="s">
        <v>3669</v>
      </c>
      <c r="V498" s="105" t="s">
        <v>3668</v>
      </c>
      <c r="W498" s="105"/>
    </row>
    <row r="499" spans="1:23" ht="51">
      <c r="A499" s="102">
        <v>498</v>
      </c>
      <c r="B499" s="103" t="s">
        <v>43</v>
      </c>
      <c r="C499" s="103" t="s">
        <v>44</v>
      </c>
      <c r="D499" s="105" t="s">
        <v>60</v>
      </c>
      <c r="E499" s="105" t="s">
        <v>627</v>
      </c>
      <c r="F499" s="105" t="s">
        <v>1031</v>
      </c>
      <c r="G499" s="105">
        <v>16</v>
      </c>
      <c r="H499" s="105">
        <v>45</v>
      </c>
      <c r="I499" s="106" t="s">
        <v>1060</v>
      </c>
      <c r="J499" s="106" t="s">
        <v>1061</v>
      </c>
      <c r="K499" s="98" t="s">
        <v>48</v>
      </c>
      <c r="L499" s="102" t="s">
        <v>49</v>
      </c>
      <c r="M499" s="108">
        <v>40318</v>
      </c>
      <c r="N499" s="99" t="s">
        <v>3332</v>
      </c>
      <c r="O499" s="105" t="s">
        <v>51</v>
      </c>
      <c r="P499" s="102"/>
      <c r="Q499" s="102"/>
      <c r="R499" s="102"/>
      <c r="S499" s="109" t="s">
        <v>3668</v>
      </c>
      <c r="T499" s="109" t="s">
        <v>49</v>
      </c>
      <c r="U499" s="110" t="s">
        <v>3669</v>
      </c>
      <c r="V499" s="105" t="s">
        <v>3668</v>
      </c>
      <c r="W499" s="105"/>
    </row>
    <row r="500" spans="1:23" ht="25.5">
      <c r="A500" s="102">
        <v>499</v>
      </c>
      <c r="B500" s="103" t="s">
        <v>658</v>
      </c>
      <c r="C500" s="103" t="s">
        <v>659</v>
      </c>
      <c r="D500" s="105" t="s">
        <v>45</v>
      </c>
      <c r="E500" s="105" t="s">
        <v>627</v>
      </c>
      <c r="F500" s="105" t="s">
        <v>1031</v>
      </c>
      <c r="G500" s="105">
        <v>16</v>
      </c>
      <c r="H500" s="105">
        <v>45</v>
      </c>
      <c r="I500" s="106" t="s">
        <v>1062</v>
      </c>
      <c r="J500" s="106" t="s">
        <v>137</v>
      </c>
      <c r="K500" s="98" t="s">
        <v>48</v>
      </c>
      <c r="L500" s="102" t="s">
        <v>49</v>
      </c>
      <c r="M500" s="108">
        <v>40336</v>
      </c>
      <c r="N500" s="102" t="s">
        <v>50</v>
      </c>
      <c r="O500" s="105" t="s">
        <v>72</v>
      </c>
      <c r="P500" s="102"/>
      <c r="Q500" s="102"/>
      <c r="R500" s="102"/>
      <c r="S500" s="109" t="s">
        <v>49</v>
      </c>
      <c r="T500" s="109" t="s">
        <v>3668</v>
      </c>
      <c r="U500" s="110" t="s">
        <v>3669</v>
      </c>
      <c r="V500" s="105" t="s">
        <v>3668</v>
      </c>
      <c r="W500" s="105"/>
    </row>
    <row r="501" spans="1:23" ht="102">
      <c r="A501" s="102">
        <v>500</v>
      </c>
      <c r="B501" s="103" t="s">
        <v>43</v>
      </c>
      <c r="C501" s="103" t="s">
        <v>44</v>
      </c>
      <c r="D501" s="105" t="s">
        <v>45</v>
      </c>
      <c r="E501" s="105" t="s">
        <v>627</v>
      </c>
      <c r="F501" s="105" t="s">
        <v>1031</v>
      </c>
      <c r="G501" s="105">
        <v>16</v>
      </c>
      <c r="H501" s="105">
        <v>48</v>
      </c>
      <c r="I501" s="106" t="s">
        <v>1063</v>
      </c>
      <c r="J501" s="106" t="s">
        <v>1064</v>
      </c>
      <c r="K501" s="107" t="s">
        <v>48</v>
      </c>
      <c r="L501" s="102" t="s">
        <v>49</v>
      </c>
      <c r="M501" s="108">
        <v>40336</v>
      </c>
      <c r="N501" s="102" t="s">
        <v>50</v>
      </c>
      <c r="O501" s="105" t="s">
        <v>72</v>
      </c>
      <c r="P501" s="102"/>
      <c r="Q501" s="102"/>
      <c r="R501" s="102"/>
      <c r="S501" s="109" t="s">
        <v>49</v>
      </c>
      <c r="T501" s="109" t="s">
        <v>3668</v>
      </c>
      <c r="U501" s="110" t="s">
        <v>3669</v>
      </c>
      <c r="V501" s="105" t="s">
        <v>3668</v>
      </c>
      <c r="W501" s="105"/>
    </row>
    <row r="502" spans="1:23" ht="76.5">
      <c r="A502" s="102">
        <v>501</v>
      </c>
      <c r="B502" s="103" t="s">
        <v>82</v>
      </c>
      <c r="C502" s="103" t="s">
        <v>83</v>
      </c>
      <c r="D502" s="105" t="s">
        <v>60</v>
      </c>
      <c r="E502" s="105" t="s">
        <v>627</v>
      </c>
      <c r="F502" s="105" t="s">
        <v>1031</v>
      </c>
      <c r="G502" s="105">
        <v>16</v>
      </c>
      <c r="H502" s="105">
        <v>48</v>
      </c>
      <c r="I502" s="106" t="s">
        <v>1065</v>
      </c>
      <c r="J502" s="106" t="s">
        <v>1066</v>
      </c>
      <c r="K502" s="98" t="s">
        <v>3360</v>
      </c>
      <c r="L502" s="99" t="s">
        <v>63</v>
      </c>
      <c r="M502" s="108">
        <v>40373</v>
      </c>
      <c r="N502" s="102" t="s">
        <v>999</v>
      </c>
      <c r="O502" s="105" t="s">
        <v>72</v>
      </c>
      <c r="P502" s="102" t="s">
        <v>1067</v>
      </c>
      <c r="Q502" s="102"/>
      <c r="R502" s="102"/>
      <c r="S502" s="109" t="s">
        <v>3668</v>
      </c>
      <c r="T502" s="109" t="s">
        <v>63</v>
      </c>
      <c r="U502" s="110" t="s">
        <v>3669</v>
      </c>
      <c r="V502" s="105" t="s">
        <v>3668</v>
      </c>
      <c r="W502" s="105"/>
    </row>
    <row r="503" spans="1:23" ht="140.25">
      <c r="A503" s="102">
        <v>502</v>
      </c>
      <c r="B503" s="103" t="s">
        <v>150</v>
      </c>
      <c r="C503" s="103" t="s">
        <v>151</v>
      </c>
      <c r="D503" s="105" t="s">
        <v>60</v>
      </c>
      <c r="E503" s="105" t="s">
        <v>627</v>
      </c>
      <c r="F503" s="105" t="s">
        <v>1031</v>
      </c>
      <c r="G503" s="105">
        <v>16</v>
      </c>
      <c r="H503" s="105">
        <v>51</v>
      </c>
      <c r="I503" s="106" t="s">
        <v>1068</v>
      </c>
      <c r="J503" s="106" t="s">
        <v>1069</v>
      </c>
      <c r="K503" s="98" t="s">
        <v>3429</v>
      </c>
      <c r="L503" s="99" t="s">
        <v>63</v>
      </c>
      <c r="M503" s="108">
        <v>40374</v>
      </c>
      <c r="N503" s="102" t="s">
        <v>349</v>
      </c>
      <c r="O503" s="105" t="s">
        <v>170</v>
      </c>
      <c r="P503" s="102" t="s">
        <v>1036</v>
      </c>
      <c r="Q503" s="102"/>
      <c r="R503" s="102"/>
      <c r="S503" s="109" t="s">
        <v>3668</v>
      </c>
      <c r="T503" s="109" t="s">
        <v>63</v>
      </c>
      <c r="U503" s="110" t="s">
        <v>3669</v>
      </c>
      <c r="V503" s="105" t="s">
        <v>3668</v>
      </c>
      <c r="W503" s="105"/>
    </row>
    <row r="504" spans="1:23" ht="38.25">
      <c r="A504" s="102">
        <v>503</v>
      </c>
      <c r="B504" s="103" t="s">
        <v>125</v>
      </c>
      <c r="C504" s="103" t="s">
        <v>126</v>
      </c>
      <c r="D504" s="105" t="s">
        <v>45</v>
      </c>
      <c r="E504" s="105" t="s">
        <v>627</v>
      </c>
      <c r="F504" s="100" t="s">
        <v>1070</v>
      </c>
      <c r="G504" s="105">
        <v>16</v>
      </c>
      <c r="H504" s="100" t="s">
        <v>1071</v>
      </c>
      <c r="I504" s="106" t="s">
        <v>1072</v>
      </c>
      <c r="J504" s="106" t="s">
        <v>1073</v>
      </c>
      <c r="K504" s="98" t="s">
        <v>3338</v>
      </c>
      <c r="L504" s="102" t="s">
        <v>63</v>
      </c>
      <c r="M504" s="108">
        <v>40369</v>
      </c>
      <c r="N504" s="102" t="s">
        <v>50</v>
      </c>
      <c r="O504" s="105" t="s">
        <v>72</v>
      </c>
      <c r="P504" s="102"/>
      <c r="Q504" s="102"/>
      <c r="R504" s="102"/>
      <c r="S504" s="109" t="s">
        <v>63</v>
      </c>
      <c r="T504" s="109" t="s">
        <v>3668</v>
      </c>
      <c r="U504" s="110" t="s">
        <v>3669</v>
      </c>
      <c r="V504" s="105" t="s">
        <v>3668</v>
      </c>
      <c r="W504" s="105"/>
    </row>
    <row r="505" spans="1:23" ht="38.25">
      <c r="A505" s="102">
        <v>504</v>
      </c>
      <c r="B505" s="107" t="s">
        <v>408</v>
      </c>
      <c r="C505" s="103" t="s">
        <v>109</v>
      </c>
      <c r="D505" s="105" t="s">
        <v>60</v>
      </c>
      <c r="E505" s="105" t="s">
        <v>627</v>
      </c>
      <c r="F505" s="105" t="s">
        <v>1031</v>
      </c>
      <c r="G505" s="105">
        <v>16</v>
      </c>
      <c r="H505" s="105" t="s">
        <v>522</v>
      </c>
      <c r="I505" s="106" t="s">
        <v>1074</v>
      </c>
      <c r="J505" s="106" t="s">
        <v>1075</v>
      </c>
      <c r="K505" s="98" t="s">
        <v>3430</v>
      </c>
      <c r="L505" s="99" t="s">
        <v>63</v>
      </c>
      <c r="M505" s="108">
        <v>40374</v>
      </c>
      <c r="N505" s="102" t="s">
        <v>349</v>
      </c>
      <c r="O505" s="105" t="s">
        <v>51</v>
      </c>
      <c r="P505" s="102" t="s">
        <v>1036</v>
      </c>
      <c r="Q505" s="102"/>
      <c r="R505" s="102"/>
      <c r="S505" s="109" t="s">
        <v>3668</v>
      </c>
      <c r="T505" s="109" t="s">
        <v>63</v>
      </c>
      <c r="U505" s="110" t="s">
        <v>3669</v>
      </c>
      <c r="V505" s="105" t="s">
        <v>3668</v>
      </c>
      <c r="W505" s="105"/>
    </row>
    <row r="506" spans="1:23" ht="63.75">
      <c r="A506" s="102">
        <v>505</v>
      </c>
      <c r="B506" s="103" t="s">
        <v>64</v>
      </c>
      <c r="C506" s="103" t="s">
        <v>65</v>
      </c>
      <c r="D506" s="105" t="s">
        <v>45</v>
      </c>
      <c r="E506" s="105" t="s">
        <v>627</v>
      </c>
      <c r="F506" s="105" t="s">
        <v>1031</v>
      </c>
      <c r="G506" s="105">
        <v>16</v>
      </c>
      <c r="H506" s="105" t="s">
        <v>1076</v>
      </c>
      <c r="I506" s="106" t="s">
        <v>1077</v>
      </c>
      <c r="J506" s="106" t="s">
        <v>1078</v>
      </c>
      <c r="K506" s="98" t="s">
        <v>3538</v>
      </c>
      <c r="L506" s="102" t="s">
        <v>63</v>
      </c>
      <c r="M506" s="108">
        <v>40369</v>
      </c>
      <c r="N506" s="102" t="s">
        <v>349</v>
      </c>
      <c r="O506" s="105" t="s">
        <v>51</v>
      </c>
      <c r="P506" s="102"/>
      <c r="Q506" s="102"/>
      <c r="R506" s="102"/>
      <c r="S506" s="109" t="s">
        <v>63</v>
      </c>
      <c r="T506" s="109" t="s">
        <v>3668</v>
      </c>
      <c r="U506" s="110" t="s">
        <v>3669</v>
      </c>
      <c r="V506" s="105" t="s">
        <v>3668</v>
      </c>
      <c r="W506" s="105"/>
    </row>
    <row r="507" spans="1:23" ht="63.75">
      <c r="A507" s="102">
        <v>506</v>
      </c>
      <c r="B507" s="103" t="s">
        <v>64</v>
      </c>
      <c r="C507" s="103" t="s">
        <v>65</v>
      </c>
      <c r="D507" s="105" t="s">
        <v>60</v>
      </c>
      <c r="E507" s="105" t="s">
        <v>627</v>
      </c>
      <c r="F507" s="105" t="s">
        <v>1031</v>
      </c>
      <c r="G507" s="105">
        <v>16</v>
      </c>
      <c r="H507" s="105" t="s">
        <v>1076</v>
      </c>
      <c r="I507" s="106" t="s">
        <v>1079</v>
      </c>
      <c r="J507" s="106" t="s">
        <v>1080</v>
      </c>
      <c r="K507" s="107" t="s">
        <v>1081</v>
      </c>
      <c r="L507" s="102" t="s">
        <v>237</v>
      </c>
      <c r="M507" s="108">
        <v>40318</v>
      </c>
      <c r="N507" s="102" t="s">
        <v>412</v>
      </c>
      <c r="O507" s="105" t="s">
        <v>51</v>
      </c>
      <c r="P507" s="102"/>
      <c r="Q507" s="102"/>
      <c r="R507" s="102"/>
      <c r="S507" s="109" t="s">
        <v>3668</v>
      </c>
      <c r="T507" s="109" t="s">
        <v>237</v>
      </c>
      <c r="U507" s="110" t="s">
        <v>3669</v>
      </c>
      <c r="V507" s="105" t="s">
        <v>3668</v>
      </c>
      <c r="W507" s="105"/>
    </row>
    <row r="508" spans="1:23" ht="216.75">
      <c r="A508" s="102">
        <v>507</v>
      </c>
      <c r="B508" s="103" t="s">
        <v>64</v>
      </c>
      <c r="C508" s="103" t="s">
        <v>65</v>
      </c>
      <c r="D508" s="105" t="s">
        <v>45</v>
      </c>
      <c r="E508" s="105" t="s">
        <v>627</v>
      </c>
      <c r="F508" s="105" t="s">
        <v>1031</v>
      </c>
      <c r="G508" s="105">
        <v>17</v>
      </c>
      <c r="H508" s="105">
        <v>1</v>
      </c>
      <c r="I508" s="106" t="s">
        <v>1082</v>
      </c>
      <c r="J508" s="106" t="s">
        <v>1083</v>
      </c>
      <c r="K508" s="98" t="s">
        <v>3539</v>
      </c>
      <c r="L508" s="99" t="s">
        <v>63</v>
      </c>
      <c r="M508" s="108">
        <v>40401</v>
      </c>
      <c r="N508" s="102" t="s">
        <v>50</v>
      </c>
      <c r="O508" s="105" t="s">
        <v>51</v>
      </c>
      <c r="P508" s="102"/>
      <c r="Q508" s="102"/>
      <c r="R508" s="102"/>
      <c r="S508" s="109" t="s">
        <v>63</v>
      </c>
      <c r="T508" s="109" t="s">
        <v>3668</v>
      </c>
      <c r="U508" s="110" t="s">
        <v>3669</v>
      </c>
      <c r="V508" s="105" t="s">
        <v>3668</v>
      </c>
      <c r="W508" s="105"/>
    </row>
    <row r="509" spans="1:23" ht="38.25">
      <c r="A509" s="102">
        <v>508</v>
      </c>
      <c r="B509" s="103" t="s">
        <v>64</v>
      </c>
      <c r="C509" s="103" t="s">
        <v>65</v>
      </c>
      <c r="D509" s="105" t="s">
        <v>45</v>
      </c>
      <c r="E509" s="105" t="s">
        <v>627</v>
      </c>
      <c r="F509" s="105" t="s">
        <v>1031</v>
      </c>
      <c r="G509" s="105">
        <v>17</v>
      </c>
      <c r="H509" s="105">
        <v>1</v>
      </c>
      <c r="I509" s="106" t="s">
        <v>1084</v>
      </c>
      <c r="J509" s="106" t="s">
        <v>1085</v>
      </c>
      <c r="K509" s="107" t="s">
        <v>3438</v>
      </c>
      <c r="L509" s="102" t="s">
        <v>237</v>
      </c>
      <c r="M509" s="108">
        <v>40374</v>
      </c>
      <c r="N509" s="102" t="s">
        <v>50</v>
      </c>
      <c r="O509" s="105" t="s">
        <v>51</v>
      </c>
      <c r="P509" s="102"/>
      <c r="Q509" s="102"/>
      <c r="R509" s="102"/>
      <c r="S509" s="109" t="s">
        <v>237</v>
      </c>
      <c r="T509" s="109" t="s">
        <v>3668</v>
      </c>
      <c r="U509" s="110" t="s">
        <v>3669</v>
      </c>
      <c r="V509" s="105" t="s">
        <v>3668</v>
      </c>
      <c r="W509" s="105"/>
    </row>
    <row r="510" spans="1:23" ht="140.25">
      <c r="A510" s="102">
        <v>509</v>
      </c>
      <c r="B510" s="103" t="s">
        <v>43</v>
      </c>
      <c r="C510" s="103" t="s">
        <v>44</v>
      </c>
      <c r="D510" s="105" t="s">
        <v>45</v>
      </c>
      <c r="E510" s="105" t="s">
        <v>627</v>
      </c>
      <c r="F510" s="105" t="s">
        <v>1031</v>
      </c>
      <c r="G510" s="105">
        <v>17</v>
      </c>
      <c r="H510" s="105">
        <v>4</v>
      </c>
      <c r="I510" s="106" t="s">
        <v>1086</v>
      </c>
      <c r="J510" s="106" t="s">
        <v>1087</v>
      </c>
      <c r="K510" s="98" t="s">
        <v>3631</v>
      </c>
      <c r="L510" s="102" t="s">
        <v>49</v>
      </c>
      <c r="M510" s="108">
        <v>40336</v>
      </c>
      <c r="N510" s="102" t="s">
        <v>349</v>
      </c>
      <c r="O510" s="105" t="s">
        <v>51</v>
      </c>
      <c r="P510" s="102"/>
      <c r="Q510" s="102"/>
      <c r="R510" s="102"/>
      <c r="S510" s="109" t="s">
        <v>49</v>
      </c>
      <c r="T510" s="109" t="s">
        <v>3668</v>
      </c>
      <c r="U510" s="110" t="s">
        <v>3669</v>
      </c>
      <c r="V510" s="105" t="s">
        <v>3668</v>
      </c>
      <c r="W510" s="105"/>
    </row>
    <row r="511" spans="1:23" ht="51">
      <c r="A511" s="102">
        <v>510</v>
      </c>
      <c r="B511" s="103" t="s">
        <v>82</v>
      </c>
      <c r="C511" s="103" t="s">
        <v>83</v>
      </c>
      <c r="D511" s="105" t="s">
        <v>45</v>
      </c>
      <c r="E511" s="105">
        <v>6</v>
      </c>
      <c r="F511" s="105" t="s">
        <v>1076</v>
      </c>
      <c r="G511" s="105">
        <v>17</v>
      </c>
      <c r="H511" s="105">
        <v>7</v>
      </c>
      <c r="I511" s="106" t="s">
        <v>1088</v>
      </c>
      <c r="J511" s="106"/>
      <c r="K511" s="107" t="s">
        <v>3514</v>
      </c>
      <c r="L511" s="102" t="s">
        <v>63</v>
      </c>
      <c r="M511" s="108">
        <v>40336</v>
      </c>
      <c r="N511" s="102" t="s">
        <v>50</v>
      </c>
      <c r="O511" s="105" t="s">
        <v>51</v>
      </c>
      <c r="P511" s="102"/>
      <c r="Q511" s="102"/>
      <c r="R511" s="102"/>
      <c r="S511" s="109" t="s">
        <v>63</v>
      </c>
      <c r="T511" s="109" t="s">
        <v>3668</v>
      </c>
      <c r="U511" s="110" t="s">
        <v>3669</v>
      </c>
      <c r="V511" s="105" t="s">
        <v>3668</v>
      </c>
      <c r="W511" s="105"/>
    </row>
    <row r="512" spans="1:23" ht="38.25">
      <c r="A512" s="21">
        <v>511</v>
      </c>
      <c r="B512" s="14" t="s">
        <v>82</v>
      </c>
      <c r="C512" s="14" t="s">
        <v>83</v>
      </c>
      <c r="D512" s="16" t="s">
        <v>60</v>
      </c>
      <c r="E512" s="16">
        <v>6</v>
      </c>
      <c r="F512" s="16" t="s">
        <v>1076</v>
      </c>
      <c r="G512" s="16">
        <v>17</v>
      </c>
      <c r="H512" s="16">
        <v>29</v>
      </c>
      <c r="I512" s="17" t="s">
        <v>1089</v>
      </c>
      <c r="J512" s="17" t="s">
        <v>1090</v>
      </c>
      <c r="K512" s="53" t="s">
        <v>3324</v>
      </c>
      <c r="L512" s="21" t="s">
        <v>86</v>
      </c>
      <c r="M512" s="22"/>
      <c r="N512" s="21" t="s">
        <v>349</v>
      </c>
      <c r="O512" s="16" t="s">
        <v>51</v>
      </c>
      <c r="P512" s="21" t="s">
        <v>1091</v>
      </c>
      <c r="Q512" s="21"/>
      <c r="R512" s="21"/>
      <c r="S512" s="25" t="s">
        <v>3668</v>
      </c>
      <c r="T512" s="25" t="s">
        <v>86</v>
      </c>
      <c r="U512" s="55" t="s">
        <v>3672</v>
      </c>
      <c r="V512" s="16" t="s">
        <v>1091</v>
      </c>
      <c r="W512" s="16"/>
    </row>
    <row r="513" spans="1:23" ht="25.5">
      <c r="A513" s="102">
        <v>512</v>
      </c>
      <c r="B513" s="107" t="s">
        <v>961</v>
      </c>
      <c r="C513" s="107" t="s">
        <v>147</v>
      </c>
      <c r="D513" s="105" t="s">
        <v>45</v>
      </c>
      <c r="E513" s="105" t="s">
        <v>627</v>
      </c>
      <c r="F513" s="105" t="s">
        <v>969</v>
      </c>
      <c r="G513" s="105">
        <v>17</v>
      </c>
      <c r="H513" s="105">
        <v>32</v>
      </c>
      <c r="I513" s="106" t="s">
        <v>962</v>
      </c>
      <c r="J513" s="106" t="s">
        <v>962</v>
      </c>
      <c r="K513" s="98" t="s">
        <v>3323</v>
      </c>
      <c r="L513" s="99" t="s">
        <v>63</v>
      </c>
      <c r="M513" s="108">
        <v>40372</v>
      </c>
      <c r="N513" s="102" t="s">
        <v>412</v>
      </c>
      <c r="O513" s="105" t="s">
        <v>51</v>
      </c>
      <c r="P513" s="102"/>
      <c r="Q513" s="102"/>
      <c r="R513" s="102"/>
      <c r="S513" s="109" t="s">
        <v>63</v>
      </c>
      <c r="T513" s="109" t="s">
        <v>3668</v>
      </c>
      <c r="U513" s="110" t="s">
        <v>3669</v>
      </c>
      <c r="V513" s="105" t="s">
        <v>3668</v>
      </c>
      <c r="W513" s="105"/>
    </row>
    <row r="514" spans="1:23" ht="102">
      <c r="A514" s="21">
        <v>513</v>
      </c>
      <c r="B514" s="18" t="s">
        <v>146</v>
      </c>
      <c r="C514" s="18" t="s">
        <v>147</v>
      </c>
      <c r="D514" s="16" t="s">
        <v>60</v>
      </c>
      <c r="E514" s="16">
        <v>6</v>
      </c>
      <c r="F514" s="16" t="s">
        <v>1092</v>
      </c>
      <c r="G514" s="16">
        <v>17</v>
      </c>
      <c r="H514" s="16">
        <v>42</v>
      </c>
      <c r="I514" s="18" t="s">
        <v>1093</v>
      </c>
      <c r="J514" s="18" t="s">
        <v>1094</v>
      </c>
      <c r="K514" s="53" t="s">
        <v>3652</v>
      </c>
      <c r="L514" s="54" t="s">
        <v>63</v>
      </c>
      <c r="M514" s="22">
        <v>40434</v>
      </c>
      <c r="N514" s="21" t="s">
        <v>349</v>
      </c>
      <c r="O514" s="16" t="s">
        <v>51</v>
      </c>
      <c r="P514" s="21" t="s">
        <v>220</v>
      </c>
      <c r="Q514" s="21"/>
      <c r="R514" s="21"/>
      <c r="S514" s="25" t="s">
        <v>3668</v>
      </c>
      <c r="T514" s="25" t="s">
        <v>63</v>
      </c>
      <c r="U514" s="55" t="s">
        <v>3669</v>
      </c>
      <c r="V514" s="16" t="s">
        <v>3668</v>
      </c>
      <c r="W514" s="16"/>
    </row>
    <row r="515" spans="1:23" ht="102">
      <c r="A515" s="21">
        <v>514</v>
      </c>
      <c r="B515" s="18" t="s">
        <v>961</v>
      </c>
      <c r="C515" s="18" t="s">
        <v>147</v>
      </c>
      <c r="D515" s="16" t="s">
        <v>60</v>
      </c>
      <c r="E515" s="16" t="s">
        <v>627</v>
      </c>
      <c r="F515" s="16" t="s">
        <v>969</v>
      </c>
      <c r="G515" s="16">
        <v>17</v>
      </c>
      <c r="H515" s="16">
        <v>46</v>
      </c>
      <c r="I515" s="17" t="s">
        <v>1095</v>
      </c>
      <c r="J515" s="17" t="s">
        <v>1096</v>
      </c>
      <c r="K515" s="53" t="s">
        <v>3652</v>
      </c>
      <c r="L515" s="54" t="s">
        <v>63</v>
      </c>
      <c r="M515" s="22">
        <v>40434</v>
      </c>
      <c r="N515" s="21" t="s">
        <v>349</v>
      </c>
      <c r="O515" s="16" t="s">
        <v>51</v>
      </c>
      <c r="P515" s="21" t="s">
        <v>220</v>
      </c>
      <c r="Q515" s="21"/>
      <c r="R515" s="21"/>
      <c r="S515" s="25" t="s">
        <v>3668</v>
      </c>
      <c r="T515" s="25" t="s">
        <v>63</v>
      </c>
      <c r="U515" s="55" t="s">
        <v>3669</v>
      </c>
      <c r="V515" s="16" t="s">
        <v>3668</v>
      </c>
      <c r="W515" s="16"/>
    </row>
    <row r="516" spans="1:23" ht="38.25">
      <c r="A516" s="102">
        <v>515</v>
      </c>
      <c r="B516" s="107" t="s">
        <v>146</v>
      </c>
      <c r="C516" s="107" t="s">
        <v>147</v>
      </c>
      <c r="D516" s="105" t="s">
        <v>45</v>
      </c>
      <c r="E516" s="105">
        <v>6</v>
      </c>
      <c r="F516" s="105" t="s">
        <v>1076</v>
      </c>
      <c r="G516" s="105">
        <v>17</v>
      </c>
      <c r="H516" s="105" t="s">
        <v>1097</v>
      </c>
      <c r="I516" s="107" t="s">
        <v>1098</v>
      </c>
      <c r="J516" s="107" t="s">
        <v>1099</v>
      </c>
      <c r="K516" s="107" t="s">
        <v>3540</v>
      </c>
      <c r="L516" s="102" t="s">
        <v>63</v>
      </c>
      <c r="M516" s="108">
        <v>40401</v>
      </c>
      <c r="N516" s="102" t="s">
        <v>412</v>
      </c>
      <c r="O516" s="105" t="s">
        <v>51</v>
      </c>
      <c r="P516" s="102"/>
      <c r="Q516" s="102"/>
      <c r="R516" s="102"/>
      <c r="S516" s="109" t="s">
        <v>63</v>
      </c>
      <c r="T516" s="109" t="s">
        <v>3668</v>
      </c>
      <c r="U516" s="110" t="s">
        <v>3669</v>
      </c>
      <c r="V516" s="105" t="s">
        <v>3668</v>
      </c>
      <c r="W516" s="105"/>
    </row>
    <row r="517" spans="1:23" ht="63.75">
      <c r="A517" s="102">
        <v>516</v>
      </c>
      <c r="B517" s="103" t="s">
        <v>188</v>
      </c>
      <c r="C517" s="103" t="s">
        <v>176</v>
      </c>
      <c r="D517" s="105" t="s">
        <v>45</v>
      </c>
      <c r="E517" s="105">
        <v>6</v>
      </c>
      <c r="F517" s="100"/>
      <c r="G517" s="105">
        <v>17</v>
      </c>
      <c r="H517" s="100"/>
      <c r="I517" s="106" t="s">
        <v>1100</v>
      </c>
      <c r="J517" s="106" t="s">
        <v>1101</v>
      </c>
      <c r="K517" s="107" t="s">
        <v>3541</v>
      </c>
      <c r="L517" s="102" t="s">
        <v>63</v>
      </c>
      <c r="M517" s="108">
        <v>40401</v>
      </c>
      <c r="N517" s="102" t="s">
        <v>50</v>
      </c>
      <c r="O517" s="105" t="s">
        <v>181</v>
      </c>
      <c r="P517" s="102"/>
      <c r="Q517" s="102"/>
      <c r="R517" s="102"/>
      <c r="S517" s="109" t="s">
        <v>63</v>
      </c>
      <c r="T517" s="109" t="s">
        <v>3668</v>
      </c>
      <c r="U517" s="110" t="s">
        <v>3669</v>
      </c>
      <c r="V517" s="105" t="s">
        <v>3668</v>
      </c>
      <c r="W517" s="105"/>
    </row>
    <row r="518" spans="1:23" ht="255">
      <c r="A518" s="21">
        <v>517</v>
      </c>
      <c r="B518" s="14" t="s">
        <v>125</v>
      </c>
      <c r="C518" s="14" t="s">
        <v>126</v>
      </c>
      <c r="D518" s="16" t="s">
        <v>60</v>
      </c>
      <c r="E518" s="16" t="s">
        <v>627</v>
      </c>
      <c r="F518" s="15" t="s">
        <v>1031</v>
      </c>
      <c r="G518" s="16">
        <v>18</v>
      </c>
      <c r="H518" s="15" t="s">
        <v>1102</v>
      </c>
      <c r="I518" s="17" t="s">
        <v>1103</v>
      </c>
      <c r="J518" s="17" t="s">
        <v>1104</v>
      </c>
      <c r="K518" s="53" t="s">
        <v>3638</v>
      </c>
      <c r="L518" s="54" t="s">
        <v>63</v>
      </c>
      <c r="M518" s="22">
        <v>40434</v>
      </c>
      <c r="N518" s="21" t="s">
        <v>349</v>
      </c>
      <c r="O518" s="16" t="s">
        <v>51</v>
      </c>
      <c r="P518" s="21" t="s">
        <v>1036</v>
      </c>
      <c r="Q518" s="21"/>
      <c r="R518" s="21"/>
      <c r="S518" s="25" t="s">
        <v>3668</v>
      </c>
      <c r="T518" s="25" t="s">
        <v>63</v>
      </c>
      <c r="U518" s="55" t="s">
        <v>3669</v>
      </c>
      <c r="V518" s="16" t="s">
        <v>3668</v>
      </c>
      <c r="W518" s="16"/>
    </row>
    <row r="519" spans="1:23" ht="255">
      <c r="A519" s="21">
        <v>518</v>
      </c>
      <c r="B519" s="14" t="s">
        <v>130</v>
      </c>
      <c r="C519" s="14" t="s">
        <v>131</v>
      </c>
      <c r="D519" s="16" t="s">
        <v>60</v>
      </c>
      <c r="E519" s="16" t="s">
        <v>627</v>
      </c>
      <c r="F519" s="15" t="s">
        <v>1031</v>
      </c>
      <c r="G519" s="16">
        <v>18</v>
      </c>
      <c r="H519" s="15" t="s">
        <v>1102</v>
      </c>
      <c r="I519" s="17" t="s">
        <v>1103</v>
      </c>
      <c r="J519" s="17" t="s">
        <v>1104</v>
      </c>
      <c r="K519" s="53" t="s">
        <v>3638</v>
      </c>
      <c r="L519" s="54" t="s">
        <v>63</v>
      </c>
      <c r="M519" s="22">
        <v>40434</v>
      </c>
      <c r="N519" s="21" t="s">
        <v>349</v>
      </c>
      <c r="O519" s="16" t="s">
        <v>51</v>
      </c>
      <c r="P519" s="21" t="s">
        <v>1036</v>
      </c>
      <c r="Q519" s="21"/>
      <c r="R519" s="21"/>
      <c r="S519" s="25" t="s">
        <v>3668</v>
      </c>
      <c r="T519" s="25" t="s">
        <v>63</v>
      </c>
      <c r="U519" s="55" t="s">
        <v>3669</v>
      </c>
      <c r="V519" s="16" t="s">
        <v>3668</v>
      </c>
      <c r="W519" s="16"/>
    </row>
    <row r="520" spans="1:23" ht="255">
      <c r="A520" s="21">
        <v>519</v>
      </c>
      <c r="B520" s="14" t="s">
        <v>132</v>
      </c>
      <c r="C520" s="14" t="s">
        <v>131</v>
      </c>
      <c r="D520" s="16" t="s">
        <v>60</v>
      </c>
      <c r="E520" s="16" t="s">
        <v>627</v>
      </c>
      <c r="F520" s="15" t="s">
        <v>1031</v>
      </c>
      <c r="G520" s="16">
        <v>18</v>
      </c>
      <c r="H520" s="15" t="s">
        <v>1102</v>
      </c>
      <c r="I520" s="17" t="s">
        <v>1103</v>
      </c>
      <c r="J520" s="17" t="s">
        <v>1105</v>
      </c>
      <c r="K520" s="53" t="s">
        <v>3638</v>
      </c>
      <c r="L520" s="54" t="s">
        <v>63</v>
      </c>
      <c r="M520" s="22">
        <v>40434</v>
      </c>
      <c r="N520" s="21" t="s">
        <v>349</v>
      </c>
      <c r="O520" s="16"/>
      <c r="P520" s="21" t="s">
        <v>1036</v>
      </c>
      <c r="Q520" s="21"/>
      <c r="R520" s="21"/>
      <c r="S520" s="25" t="s">
        <v>3668</v>
      </c>
      <c r="T520" s="25" t="s">
        <v>63</v>
      </c>
      <c r="U520" s="55" t="s">
        <v>3669</v>
      </c>
      <c r="V520" s="16" t="s">
        <v>3668</v>
      </c>
      <c r="W520" s="16"/>
    </row>
    <row r="521" spans="1:23" ht="255">
      <c r="A521" s="21">
        <v>520</v>
      </c>
      <c r="B521" s="14" t="s">
        <v>133</v>
      </c>
      <c r="C521" s="14" t="s">
        <v>131</v>
      </c>
      <c r="D521" s="16" t="s">
        <v>60</v>
      </c>
      <c r="E521" s="16" t="s">
        <v>627</v>
      </c>
      <c r="F521" s="15" t="s">
        <v>1031</v>
      </c>
      <c r="G521" s="16">
        <v>18</v>
      </c>
      <c r="H521" s="15" t="s">
        <v>1102</v>
      </c>
      <c r="I521" s="59" t="s">
        <v>1103</v>
      </c>
      <c r="J521" s="17" t="s">
        <v>1105</v>
      </c>
      <c r="K521" s="53" t="s">
        <v>3638</v>
      </c>
      <c r="L521" s="54" t="s">
        <v>63</v>
      </c>
      <c r="M521" s="22">
        <v>40434</v>
      </c>
      <c r="N521" s="21" t="s">
        <v>349</v>
      </c>
      <c r="O521" s="16" t="s">
        <v>51</v>
      </c>
      <c r="P521" s="21" t="s">
        <v>1036</v>
      </c>
      <c r="Q521" s="21"/>
      <c r="R521" s="21"/>
      <c r="S521" s="25" t="s">
        <v>3668</v>
      </c>
      <c r="T521" s="25" t="s">
        <v>63</v>
      </c>
      <c r="U521" s="55" t="s">
        <v>3669</v>
      </c>
      <c r="V521" s="16" t="s">
        <v>3668</v>
      </c>
      <c r="W521" s="16"/>
    </row>
    <row r="522" spans="1:23" ht="102">
      <c r="A522" s="102">
        <v>521</v>
      </c>
      <c r="B522" s="103" t="s">
        <v>43</v>
      </c>
      <c r="C522" s="103" t="s">
        <v>44</v>
      </c>
      <c r="D522" s="105" t="s">
        <v>60</v>
      </c>
      <c r="E522" s="105" t="s">
        <v>627</v>
      </c>
      <c r="F522" s="105" t="s">
        <v>1031</v>
      </c>
      <c r="G522" s="105">
        <v>18</v>
      </c>
      <c r="H522" s="105">
        <v>3</v>
      </c>
      <c r="I522" s="106" t="s">
        <v>1106</v>
      </c>
      <c r="J522" s="106" t="s">
        <v>1107</v>
      </c>
      <c r="K522" s="98" t="s">
        <v>3361</v>
      </c>
      <c r="L522" s="99" t="s">
        <v>63</v>
      </c>
      <c r="M522" s="108">
        <v>40373</v>
      </c>
      <c r="N522" s="99" t="s">
        <v>3332</v>
      </c>
      <c r="O522" s="105" t="s">
        <v>51</v>
      </c>
      <c r="P522" s="102" t="s">
        <v>1067</v>
      </c>
      <c r="Q522" s="102"/>
      <c r="R522" s="102"/>
      <c r="S522" s="109" t="s">
        <v>3668</v>
      </c>
      <c r="T522" s="109" t="s">
        <v>63</v>
      </c>
      <c r="U522" s="110" t="s">
        <v>3669</v>
      </c>
      <c r="V522" s="105" t="s">
        <v>3668</v>
      </c>
      <c r="W522" s="95"/>
    </row>
    <row r="523" spans="1:23" ht="63.75">
      <c r="A523" s="102">
        <v>522</v>
      </c>
      <c r="B523" s="103" t="s">
        <v>114</v>
      </c>
      <c r="C523" s="103" t="s">
        <v>115</v>
      </c>
      <c r="D523" s="105" t="s">
        <v>60</v>
      </c>
      <c r="E523" s="105">
        <v>6</v>
      </c>
      <c r="F523" s="105"/>
      <c r="G523" s="105">
        <v>18</v>
      </c>
      <c r="H523" s="105">
        <v>5</v>
      </c>
      <c r="I523" s="106" t="s">
        <v>1108</v>
      </c>
      <c r="J523" s="106" t="s">
        <v>1109</v>
      </c>
      <c r="K523" s="98" t="s">
        <v>3315</v>
      </c>
      <c r="L523" s="99" t="s">
        <v>63</v>
      </c>
      <c r="M523" s="108">
        <v>40372</v>
      </c>
      <c r="N523" s="102" t="s">
        <v>349</v>
      </c>
      <c r="O523" s="105" t="s">
        <v>51</v>
      </c>
      <c r="P523" s="102"/>
      <c r="Q523" s="102"/>
      <c r="R523" s="102"/>
      <c r="S523" s="109" t="s">
        <v>3668</v>
      </c>
      <c r="T523" s="109" t="s">
        <v>63</v>
      </c>
      <c r="U523" s="110" t="s">
        <v>3669</v>
      </c>
      <c r="V523" s="105" t="s">
        <v>3668</v>
      </c>
      <c r="W523" s="105"/>
    </row>
    <row r="524" spans="1:23" ht="114.75">
      <c r="A524" s="102">
        <v>523</v>
      </c>
      <c r="B524" s="103" t="s">
        <v>43</v>
      </c>
      <c r="C524" s="103" t="s">
        <v>44</v>
      </c>
      <c r="D524" s="105" t="s">
        <v>60</v>
      </c>
      <c r="E524" s="105" t="s">
        <v>627</v>
      </c>
      <c r="F524" s="105" t="s">
        <v>1031</v>
      </c>
      <c r="G524" s="105">
        <v>18</v>
      </c>
      <c r="H524" s="105">
        <v>10</v>
      </c>
      <c r="I524" s="106" t="s">
        <v>1110</v>
      </c>
      <c r="J524" s="106" t="s">
        <v>1111</v>
      </c>
      <c r="K524" s="98" t="s">
        <v>48</v>
      </c>
      <c r="L524" s="102" t="s">
        <v>49</v>
      </c>
      <c r="M524" s="108">
        <v>40318</v>
      </c>
      <c r="N524" s="99" t="s">
        <v>3332</v>
      </c>
      <c r="O524" s="105" t="s">
        <v>51</v>
      </c>
      <c r="P524" s="102"/>
      <c r="Q524" s="102"/>
      <c r="R524" s="102"/>
      <c r="S524" s="109" t="s">
        <v>3668</v>
      </c>
      <c r="T524" s="109" t="s">
        <v>49</v>
      </c>
      <c r="U524" s="110" t="s">
        <v>3669</v>
      </c>
      <c r="V524" s="105" t="s">
        <v>3668</v>
      </c>
      <c r="W524" s="105"/>
    </row>
    <row r="525" spans="1:23" ht="127.5">
      <c r="A525" s="102">
        <v>524</v>
      </c>
      <c r="B525" s="103" t="s">
        <v>64</v>
      </c>
      <c r="C525" s="103" t="s">
        <v>65</v>
      </c>
      <c r="D525" s="105" t="s">
        <v>45</v>
      </c>
      <c r="E525" s="105" t="s">
        <v>627</v>
      </c>
      <c r="F525" s="105" t="s">
        <v>1031</v>
      </c>
      <c r="G525" s="105">
        <v>18</v>
      </c>
      <c r="H525" s="105">
        <v>13</v>
      </c>
      <c r="I525" s="106" t="s">
        <v>1112</v>
      </c>
      <c r="J525" s="106"/>
      <c r="K525" s="107" t="s">
        <v>3544</v>
      </c>
      <c r="L525" s="102" t="s">
        <v>63</v>
      </c>
      <c r="M525" s="108">
        <v>40406</v>
      </c>
      <c r="N525" s="102" t="s">
        <v>203</v>
      </c>
      <c r="O525" s="105" t="s">
        <v>51</v>
      </c>
      <c r="P525" s="102"/>
      <c r="Q525" s="102"/>
      <c r="R525" s="102"/>
      <c r="S525" s="109" t="s">
        <v>63</v>
      </c>
      <c r="T525" s="109" t="s">
        <v>3668</v>
      </c>
      <c r="U525" s="110" t="s">
        <v>3669</v>
      </c>
      <c r="V525" s="105" t="s">
        <v>3668</v>
      </c>
      <c r="W525" s="105"/>
    </row>
    <row r="526" spans="1:23" ht="38.25">
      <c r="A526" s="102">
        <v>525</v>
      </c>
      <c r="B526" s="103" t="s">
        <v>82</v>
      </c>
      <c r="C526" s="103" t="s">
        <v>83</v>
      </c>
      <c r="D526" s="105" t="s">
        <v>45</v>
      </c>
      <c r="E526" s="105">
        <v>6</v>
      </c>
      <c r="F526" s="105" t="s">
        <v>1113</v>
      </c>
      <c r="G526" s="105">
        <v>18</v>
      </c>
      <c r="H526" s="105">
        <v>14</v>
      </c>
      <c r="I526" s="106" t="s">
        <v>1114</v>
      </c>
      <c r="J526" s="106" t="s">
        <v>1115</v>
      </c>
      <c r="K526" s="107" t="s">
        <v>48</v>
      </c>
      <c r="L526" s="102" t="s">
        <v>49</v>
      </c>
      <c r="M526" s="108">
        <v>40336</v>
      </c>
      <c r="N526" s="102" t="s">
        <v>50</v>
      </c>
      <c r="O526" s="105" t="s">
        <v>72</v>
      </c>
      <c r="P526" s="102"/>
      <c r="Q526" s="102"/>
      <c r="R526" s="102"/>
      <c r="S526" s="109" t="s">
        <v>49</v>
      </c>
      <c r="T526" s="109" t="s">
        <v>3668</v>
      </c>
      <c r="U526" s="110" t="s">
        <v>3669</v>
      </c>
      <c r="V526" s="105" t="s">
        <v>3668</v>
      </c>
      <c r="W526" s="105"/>
    </row>
    <row r="527" spans="1:23" ht="293.25">
      <c r="A527" s="102">
        <v>526</v>
      </c>
      <c r="B527" s="103" t="s">
        <v>114</v>
      </c>
      <c r="C527" s="103" t="s">
        <v>115</v>
      </c>
      <c r="D527" s="105" t="s">
        <v>60</v>
      </c>
      <c r="E527" s="105">
        <v>6</v>
      </c>
      <c r="F527" s="105"/>
      <c r="G527" s="105">
        <v>18</v>
      </c>
      <c r="H527" s="105">
        <v>23</v>
      </c>
      <c r="I527" s="106" t="s">
        <v>1108</v>
      </c>
      <c r="J527" s="106" t="s">
        <v>1109</v>
      </c>
      <c r="K527" s="98" t="s">
        <v>3559</v>
      </c>
      <c r="L527" s="99" t="s">
        <v>63</v>
      </c>
      <c r="M527" s="108">
        <v>40372</v>
      </c>
      <c r="N527" s="102" t="s">
        <v>349</v>
      </c>
      <c r="O527" s="105" t="s">
        <v>51</v>
      </c>
      <c r="P527" s="102"/>
      <c r="Q527" s="102"/>
      <c r="R527" s="102"/>
      <c r="S527" s="109" t="s">
        <v>3668</v>
      </c>
      <c r="T527" s="109" t="s">
        <v>63</v>
      </c>
      <c r="U527" s="110" t="s">
        <v>3669</v>
      </c>
      <c r="V527" s="105" t="s">
        <v>3668</v>
      </c>
      <c r="W527" s="105"/>
    </row>
    <row r="528" spans="1:23" ht="102">
      <c r="A528" s="21">
        <v>527</v>
      </c>
      <c r="B528" s="14" t="s">
        <v>767</v>
      </c>
      <c r="C528" s="14" t="s">
        <v>768</v>
      </c>
      <c r="D528" s="16" t="s">
        <v>45</v>
      </c>
      <c r="E528" s="16">
        <v>6</v>
      </c>
      <c r="F528" s="16" t="s">
        <v>1116</v>
      </c>
      <c r="G528" s="16">
        <v>18</v>
      </c>
      <c r="H528" s="16">
        <v>25</v>
      </c>
      <c r="I528" s="17" t="s">
        <v>1117</v>
      </c>
      <c r="J528" s="17" t="s">
        <v>1118</v>
      </c>
      <c r="K528" s="53" t="s">
        <v>3652</v>
      </c>
      <c r="L528" s="54" t="s">
        <v>63</v>
      </c>
      <c r="M528" s="22">
        <v>40434</v>
      </c>
      <c r="N528" s="21" t="s">
        <v>50</v>
      </c>
      <c r="O528" s="16" t="s">
        <v>181</v>
      </c>
      <c r="P528" s="21" t="s">
        <v>220</v>
      </c>
      <c r="Q528" s="21"/>
      <c r="R528" s="21"/>
      <c r="S528" s="25" t="s">
        <v>63</v>
      </c>
      <c r="T528" s="25" t="s">
        <v>3668</v>
      </c>
      <c r="U528" s="55" t="s">
        <v>3669</v>
      </c>
      <c r="V528" s="16" t="s">
        <v>3668</v>
      </c>
      <c r="W528" s="16"/>
    </row>
    <row r="529" spans="1:23" ht="102">
      <c r="A529" s="21">
        <v>528</v>
      </c>
      <c r="B529" s="14" t="s">
        <v>772</v>
      </c>
      <c r="C529" s="14" t="s">
        <v>773</v>
      </c>
      <c r="D529" s="16" t="s">
        <v>45</v>
      </c>
      <c r="E529" s="16">
        <v>6</v>
      </c>
      <c r="F529" s="16" t="s">
        <v>1116</v>
      </c>
      <c r="G529" s="16">
        <v>18</v>
      </c>
      <c r="H529" s="16">
        <v>25</v>
      </c>
      <c r="I529" s="17" t="s">
        <v>1117</v>
      </c>
      <c r="J529" s="17" t="s">
        <v>1118</v>
      </c>
      <c r="K529" s="53" t="s">
        <v>3652</v>
      </c>
      <c r="L529" s="54" t="s">
        <v>63</v>
      </c>
      <c r="M529" s="22">
        <v>40434</v>
      </c>
      <c r="N529" s="21" t="s">
        <v>50</v>
      </c>
      <c r="O529" s="16" t="s">
        <v>181</v>
      </c>
      <c r="P529" s="21" t="s">
        <v>220</v>
      </c>
      <c r="Q529" s="21"/>
      <c r="R529" s="21"/>
      <c r="S529" s="25" t="s">
        <v>63</v>
      </c>
      <c r="T529" s="25" t="s">
        <v>3668</v>
      </c>
      <c r="U529" s="55" t="s">
        <v>3669</v>
      </c>
      <c r="V529" s="16" t="s">
        <v>3668</v>
      </c>
      <c r="W529" s="16"/>
    </row>
    <row r="530" spans="1:23" ht="63.75">
      <c r="A530" s="102">
        <v>529</v>
      </c>
      <c r="B530" s="103" t="s">
        <v>114</v>
      </c>
      <c r="C530" s="103" t="s">
        <v>115</v>
      </c>
      <c r="D530" s="105" t="s">
        <v>60</v>
      </c>
      <c r="E530" s="105">
        <v>6</v>
      </c>
      <c r="F530" s="105"/>
      <c r="G530" s="105">
        <v>18</v>
      </c>
      <c r="H530" s="105">
        <v>41</v>
      </c>
      <c r="I530" s="106" t="s">
        <v>1108</v>
      </c>
      <c r="J530" s="106" t="s">
        <v>1109</v>
      </c>
      <c r="K530" s="98" t="s">
        <v>1119</v>
      </c>
      <c r="L530" s="99" t="s">
        <v>63</v>
      </c>
      <c r="M530" s="108">
        <v>40372</v>
      </c>
      <c r="N530" s="102" t="s">
        <v>349</v>
      </c>
      <c r="O530" s="105" t="s">
        <v>51</v>
      </c>
      <c r="P530" s="102"/>
      <c r="Q530" s="102"/>
      <c r="R530" s="102"/>
      <c r="S530" s="109" t="s">
        <v>3668</v>
      </c>
      <c r="T530" s="109" t="s">
        <v>63</v>
      </c>
      <c r="U530" s="110" t="s">
        <v>3669</v>
      </c>
      <c r="V530" s="105" t="s">
        <v>3668</v>
      </c>
      <c r="W530" s="105"/>
    </row>
    <row r="531" spans="1:23" ht="102">
      <c r="A531" s="21">
        <v>530</v>
      </c>
      <c r="B531" s="14" t="s">
        <v>266</v>
      </c>
      <c r="C531" s="14" t="s">
        <v>267</v>
      </c>
      <c r="D531" s="16" t="s">
        <v>60</v>
      </c>
      <c r="E531" s="16" t="s">
        <v>627</v>
      </c>
      <c r="F531" s="16" t="s">
        <v>1031</v>
      </c>
      <c r="G531" s="16">
        <v>18</v>
      </c>
      <c r="H531" s="58">
        <v>45</v>
      </c>
      <c r="I531" s="18" t="s">
        <v>1120</v>
      </c>
      <c r="J531" s="18" t="s">
        <v>846</v>
      </c>
      <c r="K531" s="53" t="s">
        <v>3652</v>
      </c>
      <c r="L531" s="54" t="s">
        <v>63</v>
      </c>
      <c r="M531" s="22">
        <v>40434</v>
      </c>
      <c r="N531" s="21" t="s">
        <v>203</v>
      </c>
      <c r="O531" s="16" t="s">
        <v>51</v>
      </c>
      <c r="P531" s="21" t="s">
        <v>220</v>
      </c>
      <c r="Q531" s="21"/>
      <c r="R531" s="21"/>
      <c r="S531" s="25" t="s">
        <v>3668</v>
      </c>
      <c r="T531" s="25" t="s">
        <v>63</v>
      </c>
      <c r="U531" s="55" t="s">
        <v>3669</v>
      </c>
      <c r="V531" s="16" t="s">
        <v>3668</v>
      </c>
      <c r="W531" s="16"/>
    </row>
    <row r="532" spans="1:23" ht="102">
      <c r="A532" s="21">
        <v>531</v>
      </c>
      <c r="B532" s="14" t="s">
        <v>125</v>
      </c>
      <c r="C532" s="14" t="s">
        <v>126</v>
      </c>
      <c r="D532" s="16" t="s">
        <v>60</v>
      </c>
      <c r="E532" s="16" t="s">
        <v>627</v>
      </c>
      <c r="F532" s="16" t="s">
        <v>1031</v>
      </c>
      <c r="G532" s="16">
        <v>18</v>
      </c>
      <c r="H532" s="16">
        <v>46</v>
      </c>
      <c r="I532" s="17" t="s">
        <v>1121</v>
      </c>
      <c r="J532" s="17" t="s">
        <v>1122</v>
      </c>
      <c r="K532" s="53" t="s">
        <v>3652</v>
      </c>
      <c r="L532" s="54" t="s">
        <v>63</v>
      </c>
      <c r="M532" s="22">
        <v>40434</v>
      </c>
      <c r="N532" s="21" t="s">
        <v>203</v>
      </c>
      <c r="O532" s="16" t="s">
        <v>51</v>
      </c>
      <c r="P532" s="21" t="s">
        <v>220</v>
      </c>
      <c r="Q532" s="21"/>
      <c r="R532" s="21"/>
      <c r="S532" s="25" t="s">
        <v>3668</v>
      </c>
      <c r="T532" s="25" t="s">
        <v>63</v>
      </c>
      <c r="U532" s="55" t="s">
        <v>3669</v>
      </c>
      <c r="V532" s="16" t="s">
        <v>3668</v>
      </c>
      <c r="W532" s="16"/>
    </row>
    <row r="533" spans="1:23" ht="102">
      <c r="A533" s="21">
        <v>532</v>
      </c>
      <c r="B533" s="14" t="s">
        <v>130</v>
      </c>
      <c r="C533" s="14" t="s">
        <v>131</v>
      </c>
      <c r="D533" s="16" t="s">
        <v>60</v>
      </c>
      <c r="E533" s="16" t="s">
        <v>627</v>
      </c>
      <c r="F533" s="16" t="s">
        <v>1031</v>
      </c>
      <c r="G533" s="16">
        <v>18</v>
      </c>
      <c r="H533" s="16">
        <v>46</v>
      </c>
      <c r="I533" s="17" t="s">
        <v>1121</v>
      </c>
      <c r="J533" s="17" t="s">
        <v>1122</v>
      </c>
      <c r="K533" s="53" t="s">
        <v>3652</v>
      </c>
      <c r="L533" s="54" t="s">
        <v>63</v>
      </c>
      <c r="M533" s="22">
        <v>40434</v>
      </c>
      <c r="N533" s="21" t="s">
        <v>203</v>
      </c>
      <c r="O533" s="16" t="s">
        <v>51</v>
      </c>
      <c r="P533" s="21" t="s">
        <v>220</v>
      </c>
      <c r="Q533" s="21"/>
      <c r="R533" s="21"/>
      <c r="S533" s="25" t="s">
        <v>3668</v>
      </c>
      <c r="T533" s="25" t="s">
        <v>63</v>
      </c>
      <c r="U533" s="55" t="s">
        <v>3669</v>
      </c>
      <c r="V533" s="16" t="s">
        <v>3668</v>
      </c>
      <c r="W533" s="16"/>
    </row>
    <row r="534" spans="1:23" ht="102">
      <c r="A534" s="21">
        <v>533</v>
      </c>
      <c r="B534" s="14" t="s">
        <v>132</v>
      </c>
      <c r="C534" s="14" t="s">
        <v>131</v>
      </c>
      <c r="D534" s="16" t="s">
        <v>60</v>
      </c>
      <c r="E534" s="16" t="s">
        <v>627</v>
      </c>
      <c r="F534" s="16" t="s">
        <v>1031</v>
      </c>
      <c r="G534" s="16">
        <v>18</v>
      </c>
      <c r="H534" s="16">
        <v>46</v>
      </c>
      <c r="I534" s="17" t="s">
        <v>1121</v>
      </c>
      <c r="J534" s="17" t="s">
        <v>1122</v>
      </c>
      <c r="K534" s="53" t="s">
        <v>3652</v>
      </c>
      <c r="L534" s="54" t="s">
        <v>63</v>
      </c>
      <c r="M534" s="22">
        <v>40434</v>
      </c>
      <c r="N534" s="21" t="s">
        <v>203</v>
      </c>
      <c r="O534" s="16" t="s">
        <v>51</v>
      </c>
      <c r="P534" s="21" t="s">
        <v>220</v>
      </c>
      <c r="Q534" s="21"/>
      <c r="R534" s="21"/>
      <c r="S534" s="25" t="s">
        <v>3668</v>
      </c>
      <c r="T534" s="25" t="s">
        <v>63</v>
      </c>
      <c r="U534" s="55" t="s">
        <v>3669</v>
      </c>
      <c r="V534" s="16" t="s">
        <v>3668</v>
      </c>
      <c r="W534" s="16"/>
    </row>
    <row r="535" spans="1:23" ht="102">
      <c r="A535" s="21">
        <v>534</v>
      </c>
      <c r="B535" s="14" t="s">
        <v>133</v>
      </c>
      <c r="C535" s="14" t="s">
        <v>131</v>
      </c>
      <c r="D535" s="16" t="s">
        <v>60</v>
      </c>
      <c r="E535" s="16" t="s">
        <v>627</v>
      </c>
      <c r="F535" s="16" t="s">
        <v>1031</v>
      </c>
      <c r="G535" s="16">
        <v>18</v>
      </c>
      <c r="H535" s="16">
        <v>46</v>
      </c>
      <c r="I535" s="17" t="s">
        <v>1121</v>
      </c>
      <c r="J535" s="17" t="s">
        <v>1122</v>
      </c>
      <c r="K535" s="53" t="s">
        <v>3652</v>
      </c>
      <c r="L535" s="54" t="s">
        <v>63</v>
      </c>
      <c r="M535" s="22">
        <v>40434</v>
      </c>
      <c r="N535" s="21" t="s">
        <v>203</v>
      </c>
      <c r="O535" s="16" t="s">
        <v>51</v>
      </c>
      <c r="P535" s="21" t="s">
        <v>220</v>
      </c>
      <c r="Q535" s="21"/>
      <c r="R535" s="21"/>
      <c r="S535" s="25" t="s">
        <v>3668</v>
      </c>
      <c r="T535" s="25" t="s">
        <v>63</v>
      </c>
      <c r="U535" s="55" t="s">
        <v>3669</v>
      </c>
      <c r="V535" s="16" t="s">
        <v>3668</v>
      </c>
      <c r="W535" s="16"/>
    </row>
    <row r="536" spans="1:23" ht="165.75">
      <c r="A536" s="102">
        <v>535</v>
      </c>
      <c r="B536" s="103" t="s">
        <v>121</v>
      </c>
      <c r="C536" s="103" t="s">
        <v>122</v>
      </c>
      <c r="D536" s="105" t="s">
        <v>60</v>
      </c>
      <c r="E536" s="105" t="s">
        <v>627</v>
      </c>
      <c r="F536" s="105" t="s">
        <v>1031</v>
      </c>
      <c r="G536" s="105">
        <v>18</v>
      </c>
      <c r="H536" s="105">
        <v>53</v>
      </c>
      <c r="I536" s="106" t="s">
        <v>888</v>
      </c>
      <c r="J536" s="106" t="s">
        <v>1123</v>
      </c>
      <c r="K536" s="98" t="s">
        <v>647</v>
      </c>
      <c r="L536" s="99" t="s">
        <v>648</v>
      </c>
      <c r="M536" s="108">
        <v>40374</v>
      </c>
      <c r="N536" s="102" t="s">
        <v>802</v>
      </c>
      <c r="O536" s="105" t="s">
        <v>51</v>
      </c>
      <c r="P536" s="102" t="s">
        <v>891</v>
      </c>
      <c r="Q536" s="102"/>
      <c r="R536" s="102"/>
      <c r="S536" s="109" t="s">
        <v>3668</v>
      </c>
      <c r="T536" s="109" t="s">
        <v>648</v>
      </c>
      <c r="U536" s="110" t="s">
        <v>3669</v>
      </c>
      <c r="V536" s="105" t="s">
        <v>3668</v>
      </c>
      <c r="W536" s="105"/>
    </row>
    <row r="537" spans="1:23" ht="102">
      <c r="A537" s="21">
        <v>536</v>
      </c>
      <c r="B537" s="14" t="s">
        <v>366</v>
      </c>
      <c r="C537" s="14" t="s">
        <v>267</v>
      </c>
      <c r="D537" s="16" t="s">
        <v>60</v>
      </c>
      <c r="E537" s="16" t="s">
        <v>627</v>
      </c>
      <c r="F537" s="16" t="s">
        <v>1031</v>
      </c>
      <c r="G537" s="16">
        <v>18</v>
      </c>
      <c r="H537" s="16" t="s">
        <v>1124</v>
      </c>
      <c r="I537" s="18" t="s">
        <v>1125</v>
      </c>
      <c r="J537" s="18" t="s">
        <v>846</v>
      </c>
      <c r="K537" s="53" t="s">
        <v>3652</v>
      </c>
      <c r="L537" s="54" t="s">
        <v>63</v>
      </c>
      <c r="M537" s="22">
        <v>40434</v>
      </c>
      <c r="N537" s="21" t="s">
        <v>203</v>
      </c>
      <c r="O537" s="16" t="s">
        <v>51</v>
      </c>
      <c r="P537" s="21" t="s">
        <v>220</v>
      </c>
      <c r="Q537" s="21"/>
      <c r="R537" s="21"/>
      <c r="S537" s="25" t="s">
        <v>3668</v>
      </c>
      <c r="T537" s="25" t="s">
        <v>63</v>
      </c>
      <c r="U537" s="55" t="s">
        <v>3669</v>
      </c>
      <c r="V537" s="16" t="s">
        <v>3668</v>
      </c>
      <c r="W537" s="16"/>
    </row>
    <row r="538" spans="1:23" ht="102">
      <c r="A538" s="21">
        <v>537</v>
      </c>
      <c r="B538" s="14" t="s">
        <v>369</v>
      </c>
      <c r="C538" s="14" t="s">
        <v>370</v>
      </c>
      <c r="D538" s="16" t="s">
        <v>60</v>
      </c>
      <c r="E538" s="16" t="s">
        <v>627</v>
      </c>
      <c r="F538" s="16" t="s">
        <v>1031</v>
      </c>
      <c r="G538" s="16">
        <v>18</v>
      </c>
      <c r="H538" s="16" t="s">
        <v>1124</v>
      </c>
      <c r="I538" s="18" t="s">
        <v>1125</v>
      </c>
      <c r="J538" s="18" t="s">
        <v>846</v>
      </c>
      <c r="K538" s="53" t="s">
        <v>3652</v>
      </c>
      <c r="L538" s="54" t="s">
        <v>63</v>
      </c>
      <c r="M538" s="22">
        <v>40434</v>
      </c>
      <c r="N538" s="21" t="s">
        <v>203</v>
      </c>
      <c r="O538" s="16" t="s">
        <v>51</v>
      </c>
      <c r="P538" s="21" t="s">
        <v>220</v>
      </c>
      <c r="Q538" s="21"/>
      <c r="R538" s="21"/>
      <c r="S538" s="25" t="s">
        <v>3668</v>
      </c>
      <c r="T538" s="25" t="s">
        <v>63</v>
      </c>
      <c r="U538" s="55" t="s">
        <v>3669</v>
      </c>
      <c r="V538" s="16" t="s">
        <v>3668</v>
      </c>
      <c r="W538" s="16"/>
    </row>
    <row r="539" spans="1:23" ht="102">
      <c r="A539" s="21">
        <v>538</v>
      </c>
      <c r="B539" s="14" t="s">
        <v>371</v>
      </c>
      <c r="C539" s="14" t="s">
        <v>370</v>
      </c>
      <c r="D539" s="16" t="s">
        <v>60</v>
      </c>
      <c r="E539" s="16" t="s">
        <v>627</v>
      </c>
      <c r="F539" s="16" t="s">
        <v>1031</v>
      </c>
      <c r="G539" s="16">
        <v>18</v>
      </c>
      <c r="H539" s="16" t="s">
        <v>1124</v>
      </c>
      <c r="I539" s="18" t="s">
        <v>1125</v>
      </c>
      <c r="J539" s="18" t="s">
        <v>846</v>
      </c>
      <c r="K539" s="53" t="s">
        <v>3652</v>
      </c>
      <c r="L539" s="54" t="s">
        <v>63</v>
      </c>
      <c r="M539" s="22">
        <v>40434</v>
      </c>
      <c r="N539" s="21" t="s">
        <v>203</v>
      </c>
      <c r="O539" s="16" t="s">
        <v>51</v>
      </c>
      <c r="P539" s="21" t="s">
        <v>220</v>
      </c>
      <c r="Q539" s="21"/>
      <c r="R539" s="21"/>
      <c r="S539" s="25" t="s">
        <v>3668</v>
      </c>
      <c r="T539" s="25" t="s">
        <v>63</v>
      </c>
      <c r="U539" s="55" t="s">
        <v>3669</v>
      </c>
      <c r="V539" s="16" t="s">
        <v>3668</v>
      </c>
      <c r="W539" s="16"/>
    </row>
    <row r="540" spans="1:23" ht="102">
      <c r="A540" s="21">
        <v>539</v>
      </c>
      <c r="B540" s="14" t="s">
        <v>372</v>
      </c>
      <c r="C540" s="14" t="s">
        <v>267</v>
      </c>
      <c r="D540" s="16" t="s">
        <v>60</v>
      </c>
      <c r="E540" s="16" t="s">
        <v>627</v>
      </c>
      <c r="F540" s="16" t="s">
        <v>1031</v>
      </c>
      <c r="G540" s="16">
        <v>18</v>
      </c>
      <c r="H540" s="16" t="s">
        <v>1124</v>
      </c>
      <c r="I540" s="18" t="s">
        <v>1125</v>
      </c>
      <c r="J540" s="18" t="s">
        <v>846</v>
      </c>
      <c r="K540" s="53" t="s">
        <v>3652</v>
      </c>
      <c r="L540" s="54" t="s">
        <v>63</v>
      </c>
      <c r="M540" s="22">
        <v>40434</v>
      </c>
      <c r="N540" s="21" t="s">
        <v>203</v>
      </c>
      <c r="O540" s="16" t="s">
        <v>51</v>
      </c>
      <c r="P540" s="21" t="s">
        <v>220</v>
      </c>
      <c r="Q540" s="21"/>
      <c r="R540" s="21"/>
      <c r="S540" s="25" t="s">
        <v>3668</v>
      </c>
      <c r="T540" s="25" t="s">
        <v>63</v>
      </c>
      <c r="U540" s="55" t="s">
        <v>3669</v>
      </c>
      <c r="V540" s="16" t="s">
        <v>3668</v>
      </c>
      <c r="W540" s="16"/>
    </row>
    <row r="541" spans="1:23" ht="102">
      <c r="A541" s="21">
        <v>540</v>
      </c>
      <c r="B541" s="14" t="s">
        <v>373</v>
      </c>
      <c r="C541" s="14" t="s">
        <v>267</v>
      </c>
      <c r="D541" s="16" t="s">
        <v>60</v>
      </c>
      <c r="E541" s="16" t="s">
        <v>627</v>
      </c>
      <c r="F541" s="16" t="s">
        <v>1031</v>
      </c>
      <c r="G541" s="16">
        <v>18</v>
      </c>
      <c r="H541" s="16" t="s">
        <v>1124</v>
      </c>
      <c r="I541" s="18" t="s">
        <v>1125</v>
      </c>
      <c r="J541" s="18" t="s">
        <v>846</v>
      </c>
      <c r="K541" s="53" t="s">
        <v>3652</v>
      </c>
      <c r="L541" s="54" t="s">
        <v>63</v>
      </c>
      <c r="M541" s="22">
        <v>40434</v>
      </c>
      <c r="N541" s="21" t="s">
        <v>203</v>
      </c>
      <c r="O541" s="16" t="s">
        <v>51</v>
      </c>
      <c r="P541" s="21" t="s">
        <v>220</v>
      </c>
      <c r="Q541" s="21"/>
      <c r="R541" s="21"/>
      <c r="S541" s="25" t="s">
        <v>3668</v>
      </c>
      <c r="T541" s="25" t="s">
        <v>63</v>
      </c>
      <c r="U541" s="55" t="s">
        <v>3669</v>
      </c>
      <c r="V541" s="16" t="s">
        <v>3668</v>
      </c>
      <c r="W541" s="16"/>
    </row>
    <row r="542" spans="1:23" ht="63.75">
      <c r="A542" s="102">
        <v>541</v>
      </c>
      <c r="B542" s="103" t="s">
        <v>270</v>
      </c>
      <c r="C542" s="103" t="s">
        <v>225</v>
      </c>
      <c r="D542" s="105" t="s">
        <v>160</v>
      </c>
      <c r="E542" s="105" t="s">
        <v>627</v>
      </c>
      <c r="F542" s="105" t="s">
        <v>1031</v>
      </c>
      <c r="G542" s="105">
        <v>18</v>
      </c>
      <c r="H542" s="105"/>
      <c r="I542" s="101" t="s">
        <v>1126</v>
      </c>
      <c r="J542" s="106" t="s">
        <v>1127</v>
      </c>
      <c r="K542" s="98" t="s">
        <v>3239</v>
      </c>
      <c r="L542" s="99" t="s">
        <v>63</v>
      </c>
      <c r="M542" s="108">
        <v>40372</v>
      </c>
      <c r="N542" s="102" t="s">
        <v>349</v>
      </c>
      <c r="O542" s="105" t="s">
        <v>72</v>
      </c>
      <c r="P542" s="102"/>
      <c r="Q542" s="102"/>
      <c r="R542" s="102"/>
      <c r="S542" s="109" t="s">
        <v>3668</v>
      </c>
      <c r="T542" s="109" t="s">
        <v>63</v>
      </c>
      <c r="U542" s="110" t="s">
        <v>3669</v>
      </c>
      <c r="V542" s="105" t="s">
        <v>3668</v>
      </c>
      <c r="W542" s="105"/>
    </row>
    <row r="543" spans="1:23" ht="38.25">
      <c r="A543" s="102">
        <v>542</v>
      </c>
      <c r="B543" s="107" t="s">
        <v>68</v>
      </c>
      <c r="C543" s="103" t="s">
        <v>69</v>
      </c>
      <c r="D543" s="105" t="s">
        <v>45</v>
      </c>
      <c r="E543" s="105" t="s">
        <v>627</v>
      </c>
      <c r="F543" s="105" t="s">
        <v>1031</v>
      </c>
      <c r="G543" s="105">
        <v>19</v>
      </c>
      <c r="H543" s="105">
        <v>4</v>
      </c>
      <c r="I543" s="107" t="s">
        <v>1128</v>
      </c>
      <c r="J543" s="107" t="s">
        <v>1129</v>
      </c>
      <c r="K543" s="107" t="s">
        <v>3731</v>
      </c>
      <c r="L543" s="102" t="s">
        <v>63</v>
      </c>
      <c r="M543" s="108">
        <v>40408</v>
      </c>
      <c r="N543" s="102" t="s">
        <v>203</v>
      </c>
      <c r="O543" s="105" t="s">
        <v>72</v>
      </c>
      <c r="P543" s="102"/>
      <c r="Q543" s="102"/>
      <c r="R543" s="102"/>
      <c r="S543" s="109" t="s">
        <v>63</v>
      </c>
      <c r="T543" s="109" t="s">
        <v>3668</v>
      </c>
      <c r="U543" s="110" t="s">
        <v>3669</v>
      </c>
      <c r="V543" s="105" t="s">
        <v>3668</v>
      </c>
      <c r="W543" s="105"/>
    </row>
    <row r="544" spans="1:23" ht="38.25">
      <c r="A544" s="102">
        <v>543</v>
      </c>
      <c r="B544" s="103" t="s">
        <v>82</v>
      </c>
      <c r="C544" s="103" t="s">
        <v>83</v>
      </c>
      <c r="D544" s="105" t="s">
        <v>45</v>
      </c>
      <c r="E544" s="105">
        <v>6</v>
      </c>
      <c r="F544" s="105" t="s">
        <v>1130</v>
      </c>
      <c r="G544" s="105">
        <v>19</v>
      </c>
      <c r="H544" s="105">
        <v>4</v>
      </c>
      <c r="I544" s="106" t="s">
        <v>1131</v>
      </c>
      <c r="J544" s="106" t="s">
        <v>1132</v>
      </c>
      <c r="K544" s="107" t="s">
        <v>3731</v>
      </c>
      <c r="L544" s="102" t="s">
        <v>63</v>
      </c>
      <c r="M544" s="108">
        <v>40408</v>
      </c>
      <c r="N544" s="102" t="s">
        <v>50</v>
      </c>
      <c r="O544" s="105" t="s">
        <v>51</v>
      </c>
      <c r="P544" s="102"/>
      <c r="Q544" s="102"/>
      <c r="R544" s="102"/>
      <c r="S544" s="109" t="s">
        <v>63</v>
      </c>
      <c r="T544" s="109" t="s">
        <v>3668</v>
      </c>
      <c r="U544" s="110" t="s">
        <v>3669</v>
      </c>
      <c r="V544" s="105" t="s">
        <v>3668</v>
      </c>
      <c r="W544" s="105"/>
    </row>
    <row r="545" spans="1:23" ht="63.75">
      <c r="A545" s="102">
        <v>544</v>
      </c>
      <c r="B545" s="103" t="s">
        <v>114</v>
      </c>
      <c r="C545" s="103" t="s">
        <v>115</v>
      </c>
      <c r="D545" s="105" t="s">
        <v>60</v>
      </c>
      <c r="E545" s="105">
        <v>6</v>
      </c>
      <c r="F545" s="105"/>
      <c r="G545" s="105">
        <v>19</v>
      </c>
      <c r="H545" s="105">
        <v>5</v>
      </c>
      <c r="I545" s="106" t="s">
        <v>1108</v>
      </c>
      <c r="J545" s="106" t="s">
        <v>1109</v>
      </c>
      <c r="K545" s="98" t="s">
        <v>3554</v>
      </c>
      <c r="L545" s="102" t="s">
        <v>49</v>
      </c>
      <c r="M545" s="108">
        <v>40318</v>
      </c>
      <c r="N545" s="102" t="s">
        <v>349</v>
      </c>
      <c r="O545" s="105" t="s">
        <v>51</v>
      </c>
      <c r="P545" s="102"/>
      <c r="Q545" s="102"/>
      <c r="R545" s="102"/>
      <c r="S545" s="109" t="s">
        <v>3668</v>
      </c>
      <c r="T545" s="109" t="s">
        <v>49</v>
      </c>
      <c r="U545" s="110" t="s">
        <v>3669</v>
      </c>
      <c r="V545" s="105" t="s">
        <v>3668</v>
      </c>
      <c r="W545" s="105"/>
    </row>
    <row r="546" spans="1:23" ht="89.25">
      <c r="A546" s="102">
        <v>545</v>
      </c>
      <c r="B546" s="103" t="s">
        <v>114</v>
      </c>
      <c r="C546" s="103" t="s">
        <v>115</v>
      </c>
      <c r="D546" s="105" t="s">
        <v>60</v>
      </c>
      <c r="E546" s="105">
        <v>6</v>
      </c>
      <c r="F546" s="105"/>
      <c r="G546" s="105">
        <v>19</v>
      </c>
      <c r="H546" s="105">
        <v>5</v>
      </c>
      <c r="I546" s="101" t="s">
        <v>1133</v>
      </c>
      <c r="J546" s="106" t="s">
        <v>1134</v>
      </c>
      <c r="K546" s="98" t="s">
        <v>3548</v>
      </c>
      <c r="L546" s="99" t="s">
        <v>49</v>
      </c>
      <c r="M546" s="108">
        <v>40372</v>
      </c>
      <c r="N546" s="102" t="s">
        <v>349</v>
      </c>
      <c r="O546" s="105" t="s">
        <v>51</v>
      </c>
      <c r="P546" s="102"/>
      <c r="Q546" s="102"/>
      <c r="R546" s="102"/>
      <c r="S546" s="109" t="s">
        <v>3668</v>
      </c>
      <c r="T546" s="109" t="s">
        <v>49</v>
      </c>
      <c r="U546" s="110" t="s">
        <v>3669</v>
      </c>
      <c r="V546" s="105" t="s">
        <v>3668</v>
      </c>
      <c r="W546" s="105"/>
    </row>
    <row r="547" spans="1:23" ht="51">
      <c r="A547" s="102">
        <v>546</v>
      </c>
      <c r="B547" s="103" t="s">
        <v>603</v>
      </c>
      <c r="C547" s="103" t="s">
        <v>604</v>
      </c>
      <c r="D547" s="105" t="s">
        <v>45</v>
      </c>
      <c r="E547" s="105" t="s">
        <v>627</v>
      </c>
      <c r="F547" s="105">
        <v>6.1</v>
      </c>
      <c r="G547" s="105">
        <v>19</v>
      </c>
      <c r="H547" s="105">
        <v>9</v>
      </c>
      <c r="I547" s="107" t="s">
        <v>1135</v>
      </c>
      <c r="J547" s="107" t="s">
        <v>1136</v>
      </c>
      <c r="K547" s="107" t="s">
        <v>3550</v>
      </c>
      <c r="L547" s="102" t="s">
        <v>63</v>
      </c>
      <c r="M547" s="108">
        <v>40408</v>
      </c>
      <c r="N547" s="102" t="s">
        <v>50</v>
      </c>
      <c r="O547" s="105" t="s">
        <v>51</v>
      </c>
      <c r="P547" s="102"/>
      <c r="Q547" s="102"/>
      <c r="R547" s="102"/>
      <c r="S547" s="109" t="s">
        <v>63</v>
      </c>
      <c r="T547" s="109" t="s">
        <v>3668</v>
      </c>
      <c r="U547" s="110" t="s">
        <v>3669</v>
      </c>
      <c r="V547" s="105" t="s">
        <v>3668</v>
      </c>
      <c r="W547" s="105"/>
    </row>
    <row r="548" spans="1:23" ht="38.25">
      <c r="A548" s="102">
        <v>547</v>
      </c>
      <c r="B548" s="103" t="s">
        <v>603</v>
      </c>
      <c r="C548" s="103" t="s">
        <v>604</v>
      </c>
      <c r="D548" s="105" t="s">
        <v>45</v>
      </c>
      <c r="E548" s="105" t="s">
        <v>627</v>
      </c>
      <c r="F548" s="105">
        <v>6.1</v>
      </c>
      <c r="G548" s="105">
        <v>19</v>
      </c>
      <c r="H548" s="105">
        <v>9</v>
      </c>
      <c r="I548" s="107" t="s">
        <v>1135</v>
      </c>
      <c r="J548" s="107" t="s">
        <v>1136</v>
      </c>
      <c r="K548" s="107" t="s">
        <v>1137</v>
      </c>
      <c r="L548" s="102" t="s">
        <v>63</v>
      </c>
      <c r="M548" s="108">
        <v>40408</v>
      </c>
      <c r="N548" s="102" t="s">
        <v>50</v>
      </c>
      <c r="O548" s="105" t="s">
        <v>51</v>
      </c>
      <c r="P548" s="102"/>
      <c r="Q548" s="102"/>
      <c r="R548" s="102"/>
      <c r="S548" s="109" t="s">
        <v>63</v>
      </c>
      <c r="T548" s="109" t="s">
        <v>3668</v>
      </c>
      <c r="U548" s="110" t="s">
        <v>3669</v>
      </c>
      <c r="V548" s="105" t="s">
        <v>3668</v>
      </c>
      <c r="W548" s="105"/>
    </row>
    <row r="549" spans="1:23" ht="38.25">
      <c r="A549" s="102">
        <v>548</v>
      </c>
      <c r="B549" s="103" t="s">
        <v>159</v>
      </c>
      <c r="C549" s="103" t="s">
        <v>151</v>
      </c>
      <c r="D549" s="105" t="s">
        <v>45</v>
      </c>
      <c r="E549" s="105" t="s">
        <v>627</v>
      </c>
      <c r="F549" s="105" t="s">
        <v>1031</v>
      </c>
      <c r="G549" s="105">
        <v>19</v>
      </c>
      <c r="H549" s="105">
        <v>9</v>
      </c>
      <c r="I549" s="106" t="s">
        <v>1138</v>
      </c>
      <c r="J549" s="106" t="s">
        <v>1139</v>
      </c>
      <c r="K549" s="107" t="s">
        <v>3731</v>
      </c>
      <c r="L549" s="102" t="s">
        <v>63</v>
      </c>
      <c r="M549" s="108">
        <v>40408</v>
      </c>
      <c r="N549" s="102" t="s">
        <v>349</v>
      </c>
      <c r="O549" s="105" t="s">
        <v>153</v>
      </c>
      <c r="P549" s="102"/>
      <c r="Q549" s="102"/>
      <c r="R549" s="102"/>
      <c r="S549" s="109" t="s">
        <v>63</v>
      </c>
      <c r="T549" s="109" t="s">
        <v>3668</v>
      </c>
      <c r="U549" s="110" t="s">
        <v>3669</v>
      </c>
      <c r="V549" s="105" t="s">
        <v>3668</v>
      </c>
      <c r="W549" s="105"/>
    </row>
    <row r="550" spans="1:23" ht="51">
      <c r="A550" s="102">
        <v>549</v>
      </c>
      <c r="B550" s="103" t="s">
        <v>64</v>
      </c>
      <c r="C550" s="103" t="s">
        <v>65</v>
      </c>
      <c r="D550" s="105" t="s">
        <v>60</v>
      </c>
      <c r="E550" s="105" t="s">
        <v>627</v>
      </c>
      <c r="F550" s="105" t="s">
        <v>1031</v>
      </c>
      <c r="G550" s="105">
        <v>19</v>
      </c>
      <c r="H550" s="105">
        <v>14</v>
      </c>
      <c r="I550" s="106" t="s">
        <v>1140</v>
      </c>
      <c r="J550" s="106" t="s">
        <v>1141</v>
      </c>
      <c r="K550" s="107" t="s">
        <v>1142</v>
      </c>
      <c r="L550" s="99" t="s">
        <v>63</v>
      </c>
      <c r="M550" s="108">
        <v>40372</v>
      </c>
      <c r="N550" s="102" t="s">
        <v>349</v>
      </c>
      <c r="O550" s="105" t="s">
        <v>51</v>
      </c>
      <c r="P550" s="102"/>
      <c r="Q550" s="102"/>
      <c r="R550" s="102"/>
      <c r="S550" s="109" t="s">
        <v>3668</v>
      </c>
      <c r="T550" s="109" t="s">
        <v>63</v>
      </c>
      <c r="U550" s="110" t="s">
        <v>3669</v>
      </c>
      <c r="V550" s="105" t="s">
        <v>3668</v>
      </c>
      <c r="W550" s="105"/>
    </row>
    <row r="551" spans="1:23" ht="76.5">
      <c r="A551" s="102">
        <v>550</v>
      </c>
      <c r="B551" s="103" t="s">
        <v>1143</v>
      </c>
      <c r="C551" s="103" t="s">
        <v>131</v>
      </c>
      <c r="D551" s="105" t="s">
        <v>60</v>
      </c>
      <c r="E551" s="105" t="s">
        <v>627</v>
      </c>
      <c r="F551" s="100" t="s">
        <v>1031</v>
      </c>
      <c r="G551" s="105">
        <v>19</v>
      </c>
      <c r="H551" s="100" t="s">
        <v>1144</v>
      </c>
      <c r="I551" s="106" t="s">
        <v>1145</v>
      </c>
      <c r="J551" s="106" t="s">
        <v>1145</v>
      </c>
      <c r="K551" s="98" t="s">
        <v>3549</v>
      </c>
      <c r="L551" s="99" t="s">
        <v>49</v>
      </c>
      <c r="M551" s="108">
        <v>40372</v>
      </c>
      <c r="N551" s="102" t="s">
        <v>349</v>
      </c>
      <c r="O551" s="105" t="s">
        <v>51</v>
      </c>
      <c r="P551" s="102"/>
      <c r="Q551" s="102"/>
      <c r="R551" s="102"/>
      <c r="S551" s="109" t="s">
        <v>3668</v>
      </c>
      <c r="T551" s="109" t="s">
        <v>49</v>
      </c>
      <c r="U551" s="110" t="s">
        <v>3669</v>
      </c>
      <c r="V551" s="105" t="s">
        <v>3668</v>
      </c>
      <c r="W551" s="105"/>
    </row>
    <row r="552" spans="1:23" ht="76.5">
      <c r="A552" s="102">
        <v>551</v>
      </c>
      <c r="B552" s="103" t="s">
        <v>125</v>
      </c>
      <c r="C552" s="103" t="s">
        <v>126</v>
      </c>
      <c r="D552" s="105" t="s">
        <v>60</v>
      </c>
      <c r="E552" s="105" t="s">
        <v>627</v>
      </c>
      <c r="F552" s="100" t="s">
        <v>1031</v>
      </c>
      <c r="G552" s="105">
        <v>19</v>
      </c>
      <c r="H552" s="100" t="s">
        <v>1144</v>
      </c>
      <c r="I552" s="106" t="s">
        <v>1145</v>
      </c>
      <c r="J552" s="106" t="s">
        <v>1145</v>
      </c>
      <c r="K552" s="98" t="s">
        <v>3549</v>
      </c>
      <c r="L552" s="99" t="s">
        <v>49</v>
      </c>
      <c r="M552" s="108">
        <v>40372</v>
      </c>
      <c r="N552" s="102" t="s">
        <v>349</v>
      </c>
      <c r="O552" s="105" t="s">
        <v>51</v>
      </c>
      <c r="P552" s="102"/>
      <c r="Q552" s="102"/>
      <c r="R552" s="102"/>
      <c r="S552" s="109" t="s">
        <v>3668</v>
      </c>
      <c r="T552" s="109" t="s">
        <v>49</v>
      </c>
      <c r="U552" s="110" t="s">
        <v>3669</v>
      </c>
      <c r="V552" s="105" t="s">
        <v>3668</v>
      </c>
      <c r="W552" s="105"/>
    </row>
    <row r="553" spans="1:23" ht="76.5">
      <c r="A553" s="102">
        <v>552</v>
      </c>
      <c r="B553" s="103" t="s">
        <v>130</v>
      </c>
      <c r="C553" s="103" t="s">
        <v>131</v>
      </c>
      <c r="D553" s="105" t="s">
        <v>60</v>
      </c>
      <c r="E553" s="105" t="s">
        <v>627</v>
      </c>
      <c r="F553" s="100" t="s">
        <v>1031</v>
      </c>
      <c r="G553" s="105">
        <v>19</v>
      </c>
      <c r="H553" s="100" t="s">
        <v>1144</v>
      </c>
      <c r="I553" s="106" t="s">
        <v>1145</v>
      </c>
      <c r="J553" s="106" t="s">
        <v>1145</v>
      </c>
      <c r="K553" s="98" t="s">
        <v>3549</v>
      </c>
      <c r="L553" s="99" t="s">
        <v>49</v>
      </c>
      <c r="M553" s="108">
        <v>40372</v>
      </c>
      <c r="N553" s="102" t="s">
        <v>349</v>
      </c>
      <c r="O553" s="105" t="s">
        <v>51</v>
      </c>
      <c r="P553" s="102"/>
      <c r="Q553" s="102"/>
      <c r="R553" s="102"/>
      <c r="S553" s="109" t="s">
        <v>3668</v>
      </c>
      <c r="T553" s="109" t="s">
        <v>49</v>
      </c>
      <c r="U553" s="110" t="s">
        <v>3669</v>
      </c>
      <c r="V553" s="105" t="s">
        <v>3668</v>
      </c>
      <c r="W553" s="105"/>
    </row>
    <row r="554" spans="1:23" ht="76.5">
      <c r="A554" s="102">
        <v>553</v>
      </c>
      <c r="B554" s="103" t="s">
        <v>132</v>
      </c>
      <c r="C554" s="103" t="s">
        <v>131</v>
      </c>
      <c r="D554" s="105" t="s">
        <v>60</v>
      </c>
      <c r="E554" s="105" t="s">
        <v>627</v>
      </c>
      <c r="F554" s="100" t="s">
        <v>1031</v>
      </c>
      <c r="G554" s="105">
        <v>19</v>
      </c>
      <c r="H554" s="100" t="s">
        <v>1144</v>
      </c>
      <c r="I554" s="106" t="s">
        <v>1145</v>
      </c>
      <c r="J554" s="106" t="s">
        <v>1145</v>
      </c>
      <c r="K554" s="98" t="s">
        <v>3549</v>
      </c>
      <c r="L554" s="99" t="s">
        <v>49</v>
      </c>
      <c r="M554" s="108">
        <v>40372</v>
      </c>
      <c r="N554" s="102" t="s">
        <v>349</v>
      </c>
      <c r="O554" s="105" t="s">
        <v>51</v>
      </c>
      <c r="P554" s="102"/>
      <c r="Q554" s="102"/>
      <c r="R554" s="102"/>
      <c r="S554" s="109" t="s">
        <v>3668</v>
      </c>
      <c r="T554" s="109" t="s">
        <v>49</v>
      </c>
      <c r="U554" s="110" t="s">
        <v>3669</v>
      </c>
      <c r="V554" s="105" t="s">
        <v>3668</v>
      </c>
      <c r="W554" s="105"/>
    </row>
    <row r="555" spans="1:23" ht="76.5">
      <c r="A555" s="102">
        <v>554</v>
      </c>
      <c r="B555" s="103" t="s">
        <v>133</v>
      </c>
      <c r="C555" s="103" t="s">
        <v>131</v>
      </c>
      <c r="D555" s="105" t="s">
        <v>60</v>
      </c>
      <c r="E555" s="105" t="s">
        <v>627</v>
      </c>
      <c r="F555" s="100" t="s">
        <v>1031</v>
      </c>
      <c r="G555" s="105">
        <v>19</v>
      </c>
      <c r="H555" s="100" t="s">
        <v>1144</v>
      </c>
      <c r="I555" s="101" t="s">
        <v>1145</v>
      </c>
      <c r="J555" s="106" t="s">
        <v>1145</v>
      </c>
      <c r="K555" s="98" t="s">
        <v>3549</v>
      </c>
      <c r="L555" s="99" t="s">
        <v>49</v>
      </c>
      <c r="M555" s="108">
        <v>40372</v>
      </c>
      <c r="N555" s="102" t="s">
        <v>349</v>
      </c>
      <c r="O555" s="105" t="s">
        <v>51</v>
      </c>
      <c r="P555" s="102"/>
      <c r="Q555" s="102"/>
      <c r="R555" s="102"/>
      <c r="S555" s="109" t="s">
        <v>3668</v>
      </c>
      <c r="T555" s="109" t="s">
        <v>49</v>
      </c>
      <c r="U555" s="110" t="s">
        <v>3669</v>
      </c>
      <c r="V555" s="105" t="s">
        <v>3668</v>
      </c>
      <c r="W555" s="105"/>
    </row>
    <row r="556" spans="1:23" ht="63.75">
      <c r="A556" s="102">
        <v>555</v>
      </c>
      <c r="B556" s="103" t="s">
        <v>114</v>
      </c>
      <c r="C556" s="103" t="s">
        <v>115</v>
      </c>
      <c r="D556" s="105" t="s">
        <v>60</v>
      </c>
      <c r="E556" s="105">
        <v>6</v>
      </c>
      <c r="F556" s="105"/>
      <c r="G556" s="105">
        <v>19</v>
      </c>
      <c r="H556" s="105">
        <v>25</v>
      </c>
      <c r="I556" s="106" t="s">
        <v>1108</v>
      </c>
      <c r="J556" s="106" t="s">
        <v>1109</v>
      </c>
      <c r="K556" s="98" t="s">
        <v>3315</v>
      </c>
      <c r="L556" s="99" t="s">
        <v>63</v>
      </c>
      <c r="M556" s="108">
        <v>40372</v>
      </c>
      <c r="N556" s="102" t="s">
        <v>349</v>
      </c>
      <c r="O556" s="105" t="s">
        <v>51</v>
      </c>
      <c r="P556" s="102"/>
      <c r="Q556" s="102"/>
      <c r="R556" s="102"/>
      <c r="S556" s="109" t="s">
        <v>3668</v>
      </c>
      <c r="T556" s="109" t="s">
        <v>63</v>
      </c>
      <c r="U556" s="110" t="s">
        <v>3669</v>
      </c>
      <c r="V556" s="105" t="s">
        <v>3668</v>
      </c>
      <c r="W556" s="105"/>
    </row>
    <row r="557" spans="1:23" ht="102">
      <c r="A557" s="21">
        <v>556</v>
      </c>
      <c r="B557" s="14" t="s">
        <v>266</v>
      </c>
      <c r="C557" s="14" t="s">
        <v>267</v>
      </c>
      <c r="D557" s="16" t="s">
        <v>60</v>
      </c>
      <c r="E557" s="16" t="s">
        <v>627</v>
      </c>
      <c r="F557" s="16" t="s">
        <v>1031</v>
      </c>
      <c r="G557" s="16">
        <v>19</v>
      </c>
      <c r="H557" s="58">
        <v>29</v>
      </c>
      <c r="I557" s="18" t="s">
        <v>1146</v>
      </c>
      <c r="J557" s="18" t="s">
        <v>846</v>
      </c>
      <c r="K557" s="53" t="s">
        <v>3652</v>
      </c>
      <c r="L557" s="54" t="s">
        <v>63</v>
      </c>
      <c r="M557" s="22">
        <v>40434</v>
      </c>
      <c r="N557" s="21" t="s">
        <v>203</v>
      </c>
      <c r="O557" s="16" t="s">
        <v>51</v>
      </c>
      <c r="P557" s="21" t="s">
        <v>220</v>
      </c>
      <c r="Q557" s="21"/>
      <c r="R557" s="21"/>
      <c r="S557" s="25" t="s">
        <v>3668</v>
      </c>
      <c r="T557" s="25" t="s">
        <v>63</v>
      </c>
      <c r="U557" s="55" t="s">
        <v>3669</v>
      </c>
      <c r="V557" s="16" t="s">
        <v>3668</v>
      </c>
      <c r="W557" s="16"/>
    </row>
    <row r="558" spans="1:23" ht="76.5">
      <c r="A558" s="102">
        <v>557</v>
      </c>
      <c r="B558" s="103" t="s">
        <v>434</v>
      </c>
      <c r="C558" s="103" t="s">
        <v>435</v>
      </c>
      <c r="D558" s="105" t="s">
        <v>45</v>
      </c>
      <c r="E558" s="105" t="s">
        <v>627</v>
      </c>
      <c r="F558" s="105" t="s">
        <v>672</v>
      </c>
      <c r="G558" s="105">
        <v>19</v>
      </c>
      <c r="H558" s="105">
        <v>34</v>
      </c>
      <c r="I558" s="106" t="s">
        <v>1147</v>
      </c>
      <c r="J558" s="106" t="s">
        <v>1148</v>
      </c>
      <c r="K558" s="53" t="s">
        <v>3654</v>
      </c>
      <c r="L558" s="21" t="s">
        <v>63</v>
      </c>
      <c r="M558" s="22">
        <v>40434</v>
      </c>
      <c r="N558" s="102" t="s">
        <v>592</v>
      </c>
      <c r="O558" s="105" t="s">
        <v>72</v>
      </c>
      <c r="P558" s="102"/>
      <c r="Q558" s="102"/>
      <c r="R558" s="102"/>
      <c r="S558" s="109" t="s">
        <v>63</v>
      </c>
      <c r="T558" s="109" t="s">
        <v>3668</v>
      </c>
      <c r="U558" s="110" t="s">
        <v>3669</v>
      </c>
      <c r="V558" s="105" t="s">
        <v>3668</v>
      </c>
      <c r="W558" s="105"/>
    </row>
    <row r="559" spans="1:23" ht="165.75">
      <c r="A559" s="102">
        <v>558</v>
      </c>
      <c r="B559" s="103" t="s">
        <v>121</v>
      </c>
      <c r="C559" s="103" t="s">
        <v>122</v>
      </c>
      <c r="D559" s="105" t="s">
        <v>60</v>
      </c>
      <c r="E559" s="105" t="s">
        <v>627</v>
      </c>
      <c r="F559" s="105" t="s">
        <v>1031</v>
      </c>
      <c r="G559" s="105">
        <v>19</v>
      </c>
      <c r="H559" s="105">
        <v>37</v>
      </c>
      <c r="I559" s="106" t="s">
        <v>888</v>
      </c>
      <c r="J559" s="106" t="s">
        <v>1149</v>
      </c>
      <c r="K559" s="98" t="s">
        <v>647</v>
      </c>
      <c r="L559" s="99" t="s">
        <v>648</v>
      </c>
      <c r="M559" s="108">
        <v>40374</v>
      </c>
      <c r="N559" s="102" t="s">
        <v>802</v>
      </c>
      <c r="O559" s="105" t="s">
        <v>51</v>
      </c>
      <c r="P559" s="102" t="s">
        <v>891</v>
      </c>
      <c r="Q559" s="102"/>
      <c r="R559" s="102"/>
      <c r="S559" s="109" t="s">
        <v>3668</v>
      </c>
      <c r="T559" s="109" t="s">
        <v>648</v>
      </c>
      <c r="U559" s="110" t="s">
        <v>3669</v>
      </c>
      <c r="V559" s="105" t="s">
        <v>3668</v>
      </c>
      <c r="W559" s="105"/>
    </row>
    <row r="560" spans="1:23" ht="38.25">
      <c r="A560" s="102">
        <v>559</v>
      </c>
      <c r="B560" s="103" t="s">
        <v>125</v>
      </c>
      <c r="C560" s="103" t="s">
        <v>126</v>
      </c>
      <c r="D560" s="105" t="s">
        <v>45</v>
      </c>
      <c r="E560" s="105" t="s">
        <v>627</v>
      </c>
      <c r="F560" s="100" t="s">
        <v>1031</v>
      </c>
      <c r="G560" s="105">
        <v>19</v>
      </c>
      <c r="H560" s="100" t="s">
        <v>1150</v>
      </c>
      <c r="I560" s="106" t="s">
        <v>1151</v>
      </c>
      <c r="J560" s="106" t="s">
        <v>1152</v>
      </c>
      <c r="K560" s="107" t="s">
        <v>3731</v>
      </c>
      <c r="L560" s="102" t="s">
        <v>63</v>
      </c>
      <c r="M560" s="108">
        <v>40408</v>
      </c>
      <c r="N560" s="102" t="s">
        <v>203</v>
      </c>
      <c r="O560" s="105" t="s">
        <v>72</v>
      </c>
      <c r="P560" s="102"/>
      <c r="Q560" s="102"/>
      <c r="R560" s="102"/>
      <c r="S560" s="109" t="s">
        <v>63</v>
      </c>
      <c r="T560" s="109" t="s">
        <v>3668</v>
      </c>
      <c r="U560" s="110" t="s">
        <v>3669</v>
      </c>
      <c r="V560" s="105" t="s">
        <v>3668</v>
      </c>
      <c r="W560" s="105"/>
    </row>
    <row r="561" spans="1:23" ht="102">
      <c r="A561" s="21">
        <v>560</v>
      </c>
      <c r="B561" s="14" t="s">
        <v>366</v>
      </c>
      <c r="C561" s="14" t="s">
        <v>267</v>
      </c>
      <c r="D561" s="16" t="s">
        <v>60</v>
      </c>
      <c r="E561" s="16" t="s">
        <v>627</v>
      </c>
      <c r="F561" s="16" t="s">
        <v>1031</v>
      </c>
      <c r="G561" s="16">
        <v>19</v>
      </c>
      <c r="H561" s="16" t="s">
        <v>1153</v>
      </c>
      <c r="I561" s="18" t="s">
        <v>1154</v>
      </c>
      <c r="J561" s="18" t="s">
        <v>846</v>
      </c>
      <c r="K561" s="53" t="s">
        <v>3652</v>
      </c>
      <c r="L561" s="54" t="s">
        <v>63</v>
      </c>
      <c r="M561" s="22">
        <v>40434</v>
      </c>
      <c r="N561" s="21" t="s">
        <v>203</v>
      </c>
      <c r="O561" s="16" t="s">
        <v>51</v>
      </c>
      <c r="P561" s="21" t="s">
        <v>220</v>
      </c>
      <c r="Q561" s="21"/>
      <c r="R561" s="21"/>
      <c r="S561" s="25" t="s">
        <v>3668</v>
      </c>
      <c r="T561" s="25" t="s">
        <v>63</v>
      </c>
      <c r="U561" s="55" t="s">
        <v>3669</v>
      </c>
      <c r="V561" s="16" t="s">
        <v>3668</v>
      </c>
      <c r="W561" s="16"/>
    </row>
    <row r="562" spans="1:23" ht="102">
      <c r="A562" s="21">
        <v>561</v>
      </c>
      <c r="B562" s="14" t="s">
        <v>369</v>
      </c>
      <c r="C562" s="14" t="s">
        <v>370</v>
      </c>
      <c r="D562" s="16" t="s">
        <v>60</v>
      </c>
      <c r="E562" s="16" t="s">
        <v>627</v>
      </c>
      <c r="F562" s="16" t="s">
        <v>1031</v>
      </c>
      <c r="G562" s="16">
        <v>19</v>
      </c>
      <c r="H562" s="16" t="s">
        <v>1153</v>
      </c>
      <c r="I562" s="18" t="s">
        <v>1154</v>
      </c>
      <c r="J562" s="18" t="s">
        <v>846</v>
      </c>
      <c r="K562" s="53" t="s">
        <v>3652</v>
      </c>
      <c r="L562" s="54" t="s">
        <v>63</v>
      </c>
      <c r="M562" s="22">
        <v>40434</v>
      </c>
      <c r="N562" s="21" t="s">
        <v>203</v>
      </c>
      <c r="O562" s="16" t="s">
        <v>51</v>
      </c>
      <c r="P562" s="21" t="s">
        <v>220</v>
      </c>
      <c r="Q562" s="21"/>
      <c r="R562" s="21"/>
      <c r="S562" s="25" t="s">
        <v>3668</v>
      </c>
      <c r="T562" s="25" t="s">
        <v>63</v>
      </c>
      <c r="U562" s="55" t="s">
        <v>3669</v>
      </c>
      <c r="V562" s="16" t="s">
        <v>3668</v>
      </c>
      <c r="W562" s="16"/>
    </row>
    <row r="563" spans="1:23" ht="102">
      <c r="A563" s="21">
        <v>562</v>
      </c>
      <c r="B563" s="14" t="s">
        <v>371</v>
      </c>
      <c r="C563" s="14" t="s">
        <v>370</v>
      </c>
      <c r="D563" s="16" t="s">
        <v>60</v>
      </c>
      <c r="E563" s="16" t="s">
        <v>627</v>
      </c>
      <c r="F563" s="16" t="s">
        <v>1031</v>
      </c>
      <c r="G563" s="16">
        <v>19</v>
      </c>
      <c r="H563" s="16" t="s">
        <v>1153</v>
      </c>
      <c r="I563" s="18" t="s">
        <v>1154</v>
      </c>
      <c r="J563" s="18" t="s">
        <v>846</v>
      </c>
      <c r="K563" s="53" t="s">
        <v>3652</v>
      </c>
      <c r="L563" s="54" t="s">
        <v>63</v>
      </c>
      <c r="M563" s="22">
        <v>40434</v>
      </c>
      <c r="N563" s="21" t="s">
        <v>203</v>
      </c>
      <c r="O563" s="16" t="s">
        <v>51</v>
      </c>
      <c r="P563" s="21" t="s">
        <v>220</v>
      </c>
      <c r="Q563" s="21"/>
      <c r="R563" s="21"/>
      <c r="S563" s="25" t="s">
        <v>3668</v>
      </c>
      <c r="T563" s="25" t="s">
        <v>63</v>
      </c>
      <c r="U563" s="55" t="s">
        <v>3669</v>
      </c>
      <c r="V563" s="16" t="s">
        <v>3668</v>
      </c>
      <c r="W563" s="16"/>
    </row>
    <row r="564" spans="1:23" ht="102">
      <c r="A564" s="21">
        <v>563</v>
      </c>
      <c r="B564" s="14" t="s">
        <v>372</v>
      </c>
      <c r="C564" s="14" t="s">
        <v>267</v>
      </c>
      <c r="D564" s="16" t="s">
        <v>60</v>
      </c>
      <c r="E564" s="16" t="s">
        <v>627</v>
      </c>
      <c r="F564" s="16" t="s">
        <v>1031</v>
      </c>
      <c r="G564" s="16">
        <v>19</v>
      </c>
      <c r="H564" s="16" t="s">
        <v>1153</v>
      </c>
      <c r="I564" s="18" t="s">
        <v>1154</v>
      </c>
      <c r="J564" s="18" t="s">
        <v>846</v>
      </c>
      <c r="K564" s="53" t="s">
        <v>3652</v>
      </c>
      <c r="L564" s="54" t="s">
        <v>63</v>
      </c>
      <c r="M564" s="22">
        <v>40434</v>
      </c>
      <c r="N564" s="21" t="s">
        <v>203</v>
      </c>
      <c r="O564" s="16" t="s">
        <v>51</v>
      </c>
      <c r="P564" s="21" t="s">
        <v>220</v>
      </c>
      <c r="Q564" s="21"/>
      <c r="R564" s="21"/>
      <c r="S564" s="25" t="s">
        <v>3668</v>
      </c>
      <c r="T564" s="25" t="s">
        <v>63</v>
      </c>
      <c r="U564" s="55" t="s">
        <v>3669</v>
      </c>
      <c r="V564" s="16" t="s">
        <v>3668</v>
      </c>
      <c r="W564" s="16"/>
    </row>
    <row r="565" spans="1:23" ht="102">
      <c r="A565" s="21">
        <v>564</v>
      </c>
      <c r="B565" s="14" t="s">
        <v>373</v>
      </c>
      <c r="C565" s="14" t="s">
        <v>267</v>
      </c>
      <c r="D565" s="16" t="s">
        <v>60</v>
      </c>
      <c r="E565" s="16" t="s">
        <v>627</v>
      </c>
      <c r="F565" s="16" t="s">
        <v>1031</v>
      </c>
      <c r="G565" s="16">
        <v>19</v>
      </c>
      <c r="H565" s="16" t="s">
        <v>1153</v>
      </c>
      <c r="I565" s="18" t="s">
        <v>1154</v>
      </c>
      <c r="J565" s="18" t="s">
        <v>846</v>
      </c>
      <c r="K565" s="53" t="s">
        <v>3652</v>
      </c>
      <c r="L565" s="54" t="s">
        <v>63</v>
      </c>
      <c r="M565" s="22">
        <v>40434</v>
      </c>
      <c r="N565" s="21" t="s">
        <v>203</v>
      </c>
      <c r="O565" s="16" t="s">
        <v>51</v>
      </c>
      <c r="P565" s="21" t="s">
        <v>220</v>
      </c>
      <c r="Q565" s="21"/>
      <c r="R565" s="21"/>
      <c r="S565" s="25" t="s">
        <v>3668</v>
      </c>
      <c r="T565" s="25" t="s">
        <v>63</v>
      </c>
      <c r="U565" s="55" t="s">
        <v>3669</v>
      </c>
      <c r="V565" s="16" t="s">
        <v>3668</v>
      </c>
      <c r="W565" s="16"/>
    </row>
    <row r="566" spans="1:23" ht="63.75">
      <c r="A566" s="102">
        <v>565</v>
      </c>
      <c r="B566" s="103" t="s">
        <v>114</v>
      </c>
      <c r="C566" s="103" t="s">
        <v>115</v>
      </c>
      <c r="D566" s="105" t="s">
        <v>60</v>
      </c>
      <c r="E566" s="105">
        <v>6</v>
      </c>
      <c r="F566" s="105"/>
      <c r="G566" s="105">
        <v>20</v>
      </c>
      <c r="H566" s="105">
        <v>5</v>
      </c>
      <c r="I566" s="106" t="s">
        <v>1108</v>
      </c>
      <c r="J566" s="106" t="s">
        <v>1109</v>
      </c>
      <c r="K566" s="98" t="s">
        <v>3315</v>
      </c>
      <c r="L566" s="99" t="s">
        <v>63</v>
      </c>
      <c r="M566" s="108">
        <v>40372</v>
      </c>
      <c r="N566" s="102" t="s">
        <v>349</v>
      </c>
      <c r="O566" s="105" t="s">
        <v>51</v>
      </c>
      <c r="P566" s="102"/>
      <c r="Q566" s="102"/>
      <c r="R566" s="102"/>
      <c r="S566" s="109" t="s">
        <v>3668</v>
      </c>
      <c r="T566" s="109" t="s">
        <v>63</v>
      </c>
      <c r="U566" s="110" t="s">
        <v>3669</v>
      </c>
      <c r="V566" s="105" t="s">
        <v>3668</v>
      </c>
      <c r="W566" s="105"/>
    </row>
    <row r="567" spans="1:23" ht="51">
      <c r="A567" s="102">
        <v>566</v>
      </c>
      <c r="B567" s="103" t="s">
        <v>159</v>
      </c>
      <c r="C567" s="103" t="s">
        <v>151</v>
      </c>
      <c r="D567" s="105" t="s">
        <v>45</v>
      </c>
      <c r="E567" s="105" t="s">
        <v>627</v>
      </c>
      <c r="F567" s="105" t="s">
        <v>1031</v>
      </c>
      <c r="G567" s="105">
        <v>20</v>
      </c>
      <c r="H567" s="105">
        <v>10</v>
      </c>
      <c r="I567" s="106" t="s">
        <v>1155</v>
      </c>
      <c r="J567" s="106" t="s">
        <v>1156</v>
      </c>
      <c r="K567" s="98" t="s">
        <v>3553</v>
      </c>
      <c r="L567" s="102" t="s">
        <v>63</v>
      </c>
      <c r="M567" s="108">
        <v>40408</v>
      </c>
      <c r="N567" s="102" t="s">
        <v>50</v>
      </c>
      <c r="O567" s="105" t="s">
        <v>153</v>
      </c>
      <c r="P567" s="102"/>
      <c r="Q567" s="102"/>
      <c r="R567" s="102"/>
      <c r="S567" s="109" t="s">
        <v>63</v>
      </c>
      <c r="T567" s="109" t="s">
        <v>3668</v>
      </c>
      <c r="U567" s="110" t="s">
        <v>3669</v>
      </c>
      <c r="V567" s="105" t="s">
        <v>3668</v>
      </c>
      <c r="W567" s="105"/>
    </row>
    <row r="568" spans="1:23" ht="63.75">
      <c r="A568" s="102">
        <v>567</v>
      </c>
      <c r="B568" s="103" t="s">
        <v>114</v>
      </c>
      <c r="C568" s="103" t="s">
        <v>115</v>
      </c>
      <c r="D568" s="105" t="s">
        <v>60</v>
      </c>
      <c r="E568" s="105">
        <v>6</v>
      </c>
      <c r="F568" s="105"/>
      <c r="G568" s="105">
        <v>20</v>
      </c>
      <c r="H568" s="105">
        <v>23</v>
      </c>
      <c r="I568" s="106" t="s">
        <v>1108</v>
      </c>
      <c r="J568" s="106" t="s">
        <v>1109</v>
      </c>
      <c r="K568" s="98" t="s">
        <v>3315</v>
      </c>
      <c r="L568" s="99" t="s">
        <v>63</v>
      </c>
      <c r="M568" s="108">
        <v>40372</v>
      </c>
      <c r="N568" s="102" t="s">
        <v>349</v>
      </c>
      <c r="O568" s="105" t="s">
        <v>51</v>
      </c>
      <c r="P568" s="102"/>
      <c r="Q568" s="102"/>
      <c r="R568" s="102"/>
      <c r="S568" s="109" t="s">
        <v>3668</v>
      </c>
      <c r="T568" s="109" t="s">
        <v>63</v>
      </c>
      <c r="U568" s="110" t="s">
        <v>3669</v>
      </c>
      <c r="V568" s="105" t="s">
        <v>3668</v>
      </c>
      <c r="W568" s="105"/>
    </row>
    <row r="569" spans="1:23" ht="63.75">
      <c r="A569" s="102">
        <v>568</v>
      </c>
      <c r="B569" s="103" t="s">
        <v>114</v>
      </c>
      <c r="C569" s="103" t="s">
        <v>115</v>
      </c>
      <c r="D569" s="105" t="s">
        <v>60</v>
      </c>
      <c r="E569" s="105">
        <v>6</v>
      </c>
      <c r="F569" s="105"/>
      <c r="G569" s="105">
        <v>20</v>
      </c>
      <c r="H569" s="105">
        <v>41</v>
      </c>
      <c r="I569" s="106" t="s">
        <v>1108</v>
      </c>
      <c r="J569" s="106" t="s">
        <v>1109</v>
      </c>
      <c r="K569" s="98" t="s">
        <v>3315</v>
      </c>
      <c r="L569" s="99" t="s">
        <v>63</v>
      </c>
      <c r="M569" s="108">
        <v>40372</v>
      </c>
      <c r="N569" s="102" t="s">
        <v>349</v>
      </c>
      <c r="O569" s="105" t="s">
        <v>51</v>
      </c>
      <c r="P569" s="102"/>
      <c r="Q569" s="102"/>
      <c r="R569" s="102"/>
      <c r="S569" s="109" t="s">
        <v>3668</v>
      </c>
      <c r="T569" s="109" t="s">
        <v>63</v>
      </c>
      <c r="U569" s="110" t="s">
        <v>3669</v>
      </c>
      <c r="V569" s="105" t="s">
        <v>3668</v>
      </c>
      <c r="W569" s="105"/>
    </row>
    <row r="570" spans="1:23" ht="89.25">
      <c r="A570" s="102">
        <v>569</v>
      </c>
      <c r="B570" s="103" t="s">
        <v>125</v>
      </c>
      <c r="C570" s="103" t="s">
        <v>126</v>
      </c>
      <c r="D570" s="105" t="s">
        <v>60</v>
      </c>
      <c r="E570" s="105" t="s">
        <v>627</v>
      </c>
      <c r="F570" s="100" t="s">
        <v>1031</v>
      </c>
      <c r="G570" s="105">
        <v>20</v>
      </c>
      <c r="H570" s="100" t="s">
        <v>1157</v>
      </c>
      <c r="I570" s="101" t="s">
        <v>1158</v>
      </c>
      <c r="J570" s="106" t="s">
        <v>1159</v>
      </c>
      <c r="K570" s="98" t="s">
        <v>3551</v>
      </c>
      <c r="L570" s="102" t="s">
        <v>49</v>
      </c>
      <c r="M570" s="108">
        <v>40318</v>
      </c>
      <c r="N570" s="99" t="s">
        <v>3332</v>
      </c>
      <c r="O570" s="105" t="s">
        <v>72</v>
      </c>
      <c r="P570" s="102"/>
      <c r="Q570" s="102"/>
      <c r="R570" s="102"/>
      <c r="S570" s="109" t="s">
        <v>3668</v>
      </c>
      <c r="T570" s="109" t="s">
        <v>49</v>
      </c>
      <c r="U570" s="110" t="s">
        <v>3669</v>
      </c>
      <c r="V570" s="105" t="s">
        <v>3668</v>
      </c>
      <c r="W570" s="105"/>
    </row>
    <row r="571" spans="1:23" ht="89.25">
      <c r="A571" s="102">
        <v>570</v>
      </c>
      <c r="B571" s="103" t="s">
        <v>130</v>
      </c>
      <c r="C571" s="103" t="s">
        <v>131</v>
      </c>
      <c r="D571" s="105" t="s">
        <v>60</v>
      </c>
      <c r="E571" s="105" t="s">
        <v>627</v>
      </c>
      <c r="F571" s="100" t="s">
        <v>1031</v>
      </c>
      <c r="G571" s="105">
        <v>20</v>
      </c>
      <c r="H571" s="100" t="s">
        <v>1157</v>
      </c>
      <c r="I571" s="106" t="s">
        <v>1158</v>
      </c>
      <c r="J571" s="106" t="s">
        <v>1159</v>
      </c>
      <c r="K571" s="98" t="s">
        <v>3551</v>
      </c>
      <c r="L571" s="102" t="s">
        <v>49</v>
      </c>
      <c r="M571" s="108">
        <v>40318</v>
      </c>
      <c r="N571" s="99" t="s">
        <v>3332</v>
      </c>
      <c r="O571" s="105" t="s">
        <v>51</v>
      </c>
      <c r="P571" s="102"/>
      <c r="Q571" s="102"/>
      <c r="R571" s="102"/>
      <c r="S571" s="109" t="s">
        <v>3668</v>
      </c>
      <c r="T571" s="109" t="s">
        <v>49</v>
      </c>
      <c r="U571" s="110" t="s">
        <v>3669</v>
      </c>
      <c r="V571" s="105" t="s">
        <v>3668</v>
      </c>
      <c r="W571" s="105"/>
    </row>
    <row r="572" spans="1:23" ht="89.25">
      <c r="A572" s="102">
        <v>571</v>
      </c>
      <c r="B572" s="103" t="s">
        <v>132</v>
      </c>
      <c r="C572" s="103" t="s">
        <v>131</v>
      </c>
      <c r="D572" s="105" t="s">
        <v>60</v>
      </c>
      <c r="E572" s="105" t="s">
        <v>627</v>
      </c>
      <c r="F572" s="100" t="s">
        <v>1031</v>
      </c>
      <c r="G572" s="105">
        <v>20</v>
      </c>
      <c r="H572" s="100" t="s">
        <v>1157</v>
      </c>
      <c r="I572" s="106" t="s">
        <v>1158</v>
      </c>
      <c r="J572" s="106" t="s">
        <v>1159</v>
      </c>
      <c r="K572" s="98" t="s">
        <v>3551</v>
      </c>
      <c r="L572" s="102" t="s">
        <v>49</v>
      </c>
      <c r="M572" s="108">
        <v>40318</v>
      </c>
      <c r="N572" s="99" t="s">
        <v>3332</v>
      </c>
      <c r="O572" s="105" t="s">
        <v>51</v>
      </c>
      <c r="P572" s="102"/>
      <c r="Q572" s="102"/>
      <c r="R572" s="102"/>
      <c r="S572" s="109" t="s">
        <v>3668</v>
      </c>
      <c r="T572" s="109" t="s">
        <v>49</v>
      </c>
      <c r="U572" s="110" t="s">
        <v>3669</v>
      </c>
      <c r="V572" s="105" t="s">
        <v>3668</v>
      </c>
      <c r="W572" s="105"/>
    </row>
    <row r="573" spans="1:23" ht="89.25">
      <c r="A573" s="102">
        <v>572</v>
      </c>
      <c r="B573" s="103" t="s">
        <v>133</v>
      </c>
      <c r="C573" s="103" t="s">
        <v>131</v>
      </c>
      <c r="D573" s="105" t="s">
        <v>60</v>
      </c>
      <c r="E573" s="105" t="s">
        <v>627</v>
      </c>
      <c r="F573" s="100" t="s">
        <v>1031</v>
      </c>
      <c r="G573" s="105">
        <v>20</v>
      </c>
      <c r="H573" s="100" t="s">
        <v>1157</v>
      </c>
      <c r="I573" s="106" t="s">
        <v>1158</v>
      </c>
      <c r="J573" s="106" t="s">
        <v>1159</v>
      </c>
      <c r="K573" s="98" t="s">
        <v>3551</v>
      </c>
      <c r="L573" s="102" t="s">
        <v>49</v>
      </c>
      <c r="M573" s="108">
        <v>40318</v>
      </c>
      <c r="N573" s="99" t="s">
        <v>3332</v>
      </c>
      <c r="O573" s="105" t="s">
        <v>51</v>
      </c>
      <c r="P573" s="102"/>
      <c r="Q573" s="102"/>
      <c r="R573" s="102"/>
      <c r="S573" s="109" t="s">
        <v>3668</v>
      </c>
      <c r="T573" s="109" t="s">
        <v>49</v>
      </c>
      <c r="U573" s="110" t="s">
        <v>3669</v>
      </c>
      <c r="V573" s="105" t="s">
        <v>3668</v>
      </c>
      <c r="W573" s="105"/>
    </row>
    <row r="574" spans="1:23" ht="102">
      <c r="A574" s="21">
        <v>573</v>
      </c>
      <c r="B574" s="14" t="s">
        <v>125</v>
      </c>
      <c r="C574" s="14" t="s">
        <v>126</v>
      </c>
      <c r="D574" s="16" t="s">
        <v>45</v>
      </c>
      <c r="E574" s="16" t="s">
        <v>627</v>
      </c>
      <c r="F574" s="15" t="s">
        <v>1031</v>
      </c>
      <c r="G574" s="16">
        <v>20</v>
      </c>
      <c r="H574" s="15" t="s">
        <v>1160</v>
      </c>
      <c r="I574" s="17" t="s">
        <v>1161</v>
      </c>
      <c r="J574" s="17" t="s">
        <v>1162</v>
      </c>
      <c r="K574" s="53" t="s">
        <v>3652</v>
      </c>
      <c r="L574" s="54" t="s">
        <v>63</v>
      </c>
      <c r="M574" s="22">
        <v>40434</v>
      </c>
      <c r="N574" s="21" t="s">
        <v>349</v>
      </c>
      <c r="O574" s="16" t="s">
        <v>72</v>
      </c>
      <c r="P574" s="21" t="s">
        <v>220</v>
      </c>
      <c r="Q574" s="21"/>
      <c r="R574" s="21"/>
      <c r="S574" s="25" t="s">
        <v>63</v>
      </c>
      <c r="T574" s="25" t="s">
        <v>3668</v>
      </c>
      <c r="U574" s="55" t="s">
        <v>3669</v>
      </c>
      <c r="V574" s="16" t="s">
        <v>3668</v>
      </c>
      <c r="W574" s="16"/>
    </row>
    <row r="575" spans="1:23" ht="102">
      <c r="A575" s="21">
        <v>574</v>
      </c>
      <c r="B575" s="14" t="s">
        <v>130</v>
      </c>
      <c r="C575" s="14" t="s">
        <v>131</v>
      </c>
      <c r="D575" s="16" t="s">
        <v>45</v>
      </c>
      <c r="E575" s="16" t="s">
        <v>627</v>
      </c>
      <c r="F575" s="15" t="s">
        <v>1031</v>
      </c>
      <c r="G575" s="16">
        <v>20</v>
      </c>
      <c r="H575" s="15" t="s">
        <v>1160</v>
      </c>
      <c r="I575" s="17" t="s">
        <v>1161</v>
      </c>
      <c r="J575" s="17" t="s">
        <v>1162</v>
      </c>
      <c r="K575" s="53" t="s">
        <v>3652</v>
      </c>
      <c r="L575" s="54" t="s">
        <v>63</v>
      </c>
      <c r="M575" s="22">
        <v>40434</v>
      </c>
      <c r="N575" s="21" t="s">
        <v>349</v>
      </c>
      <c r="O575" s="16" t="s">
        <v>51</v>
      </c>
      <c r="P575" s="21" t="s">
        <v>220</v>
      </c>
      <c r="Q575" s="21"/>
      <c r="R575" s="21"/>
      <c r="S575" s="25" t="s">
        <v>63</v>
      </c>
      <c r="T575" s="25" t="s">
        <v>3668</v>
      </c>
      <c r="U575" s="55" t="s">
        <v>3669</v>
      </c>
      <c r="V575" s="16" t="s">
        <v>3668</v>
      </c>
      <c r="W575" s="16"/>
    </row>
    <row r="576" spans="1:23" ht="102">
      <c r="A576" s="21">
        <v>575</v>
      </c>
      <c r="B576" s="14" t="s">
        <v>132</v>
      </c>
      <c r="C576" s="14" t="s">
        <v>131</v>
      </c>
      <c r="D576" s="16" t="s">
        <v>45</v>
      </c>
      <c r="E576" s="16" t="s">
        <v>627</v>
      </c>
      <c r="F576" s="15" t="s">
        <v>1031</v>
      </c>
      <c r="G576" s="16">
        <v>20</v>
      </c>
      <c r="H576" s="15" t="s">
        <v>1160</v>
      </c>
      <c r="I576" s="17" t="s">
        <v>1161</v>
      </c>
      <c r="J576" s="17" t="s">
        <v>1162</v>
      </c>
      <c r="K576" s="53" t="s">
        <v>3652</v>
      </c>
      <c r="L576" s="54" t="s">
        <v>63</v>
      </c>
      <c r="M576" s="22">
        <v>40434</v>
      </c>
      <c r="N576" s="21" t="s">
        <v>349</v>
      </c>
      <c r="O576" s="16" t="s">
        <v>51</v>
      </c>
      <c r="P576" s="21" t="s">
        <v>220</v>
      </c>
      <c r="Q576" s="21"/>
      <c r="R576" s="21"/>
      <c r="S576" s="25" t="s">
        <v>63</v>
      </c>
      <c r="T576" s="25" t="s">
        <v>3668</v>
      </c>
      <c r="U576" s="55" t="s">
        <v>3669</v>
      </c>
      <c r="V576" s="16" t="s">
        <v>3668</v>
      </c>
      <c r="W576" s="16"/>
    </row>
    <row r="577" spans="1:23" ht="102">
      <c r="A577" s="21">
        <v>576</v>
      </c>
      <c r="B577" s="14" t="s">
        <v>133</v>
      </c>
      <c r="C577" s="14" t="s">
        <v>131</v>
      </c>
      <c r="D577" s="16" t="s">
        <v>45</v>
      </c>
      <c r="E577" s="16" t="s">
        <v>627</v>
      </c>
      <c r="F577" s="15" t="s">
        <v>1031</v>
      </c>
      <c r="G577" s="16">
        <v>20</v>
      </c>
      <c r="H577" s="15" t="s">
        <v>1160</v>
      </c>
      <c r="I577" s="17" t="s">
        <v>1161</v>
      </c>
      <c r="J577" s="17" t="s">
        <v>1162</v>
      </c>
      <c r="K577" s="53" t="s">
        <v>3652</v>
      </c>
      <c r="L577" s="54" t="s">
        <v>63</v>
      </c>
      <c r="M577" s="22">
        <v>40434</v>
      </c>
      <c r="N577" s="21" t="s">
        <v>349</v>
      </c>
      <c r="O577" s="16" t="s">
        <v>51</v>
      </c>
      <c r="P577" s="21" t="s">
        <v>220</v>
      </c>
      <c r="Q577" s="21"/>
      <c r="R577" s="21"/>
      <c r="S577" s="25" t="s">
        <v>63</v>
      </c>
      <c r="T577" s="25" t="s">
        <v>3668</v>
      </c>
      <c r="U577" s="55" t="s">
        <v>3669</v>
      </c>
      <c r="V577" s="16" t="s">
        <v>3668</v>
      </c>
      <c r="W577" s="16"/>
    </row>
    <row r="578" spans="1:23" ht="38.25">
      <c r="A578" s="102">
        <v>577</v>
      </c>
      <c r="B578" s="103" t="s">
        <v>603</v>
      </c>
      <c r="C578" s="103" t="s">
        <v>604</v>
      </c>
      <c r="D578" s="105" t="s">
        <v>45</v>
      </c>
      <c r="E578" s="105" t="s">
        <v>627</v>
      </c>
      <c r="F578" s="105" t="s">
        <v>672</v>
      </c>
      <c r="G578" s="105">
        <v>20</v>
      </c>
      <c r="H578" s="105" t="s">
        <v>1163</v>
      </c>
      <c r="I578" s="107" t="s">
        <v>1164</v>
      </c>
      <c r="J578" s="107" t="s">
        <v>1165</v>
      </c>
      <c r="K578" s="98" t="s">
        <v>75</v>
      </c>
      <c r="L578" s="99" t="s">
        <v>49</v>
      </c>
      <c r="M578" s="108">
        <v>40387</v>
      </c>
      <c r="N578" s="102" t="s">
        <v>203</v>
      </c>
      <c r="O578" s="105" t="s">
        <v>51</v>
      </c>
      <c r="P578" s="102"/>
      <c r="Q578" s="102"/>
      <c r="R578" s="102"/>
      <c r="S578" s="109" t="s">
        <v>49</v>
      </c>
      <c r="T578" s="109" t="s">
        <v>3668</v>
      </c>
      <c r="U578" s="110" t="s">
        <v>3669</v>
      </c>
      <c r="V578" s="105" t="s">
        <v>3668</v>
      </c>
      <c r="W578" s="105"/>
    </row>
    <row r="579" spans="1:23" ht="38.25">
      <c r="A579" s="102">
        <v>578</v>
      </c>
      <c r="B579" s="103" t="s">
        <v>603</v>
      </c>
      <c r="C579" s="103" t="s">
        <v>604</v>
      </c>
      <c r="D579" s="105" t="s">
        <v>45</v>
      </c>
      <c r="E579" s="105" t="s">
        <v>627</v>
      </c>
      <c r="F579" s="105" t="s">
        <v>672</v>
      </c>
      <c r="G579" s="105">
        <v>20</v>
      </c>
      <c r="H579" s="105" t="s">
        <v>1163</v>
      </c>
      <c r="I579" s="107" t="s">
        <v>1164</v>
      </c>
      <c r="J579" s="107" t="s">
        <v>1165</v>
      </c>
      <c r="K579" s="98" t="s">
        <v>3316</v>
      </c>
      <c r="L579" s="99" t="s">
        <v>49</v>
      </c>
      <c r="M579" s="108">
        <v>40387</v>
      </c>
      <c r="N579" s="99" t="s">
        <v>203</v>
      </c>
      <c r="O579" s="105" t="s">
        <v>51</v>
      </c>
      <c r="P579" s="102"/>
      <c r="Q579" s="102"/>
      <c r="R579" s="102"/>
      <c r="S579" s="109" t="s">
        <v>49</v>
      </c>
      <c r="T579" s="109" t="s">
        <v>3668</v>
      </c>
      <c r="U579" s="110" t="s">
        <v>3669</v>
      </c>
      <c r="V579" s="105" t="s">
        <v>3668</v>
      </c>
      <c r="W579" s="105"/>
    </row>
    <row r="580" spans="1:23" ht="63.75">
      <c r="A580" s="102">
        <v>579</v>
      </c>
      <c r="B580" s="103" t="s">
        <v>114</v>
      </c>
      <c r="C580" s="103" t="s">
        <v>115</v>
      </c>
      <c r="D580" s="105" t="s">
        <v>60</v>
      </c>
      <c r="E580" s="105">
        <v>6</v>
      </c>
      <c r="F580" s="105"/>
      <c r="G580" s="105">
        <v>21</v>
      </c>
      <c r="H580" s="105">
        <v>5</v>
      </c>
      <c r="I580" s="106" t="s">
        <v>1108</v>
      </c>
      <c r="J580" s="106" t="s">
        <v>1109</v>
      </c>
      <c r="K580" s="98" t="s">
        <v>3315</v>
      </c>
      <c r="L580" s="99" t="s">
        <v>63</v>
      </c>
      <c r="M580" s="108">
        <v>40372</v>
      </c>
      <c r="N580" s="102" t="s">
        <v>349</v>
      </c>
      <c r="O580" s="105" t="s">
        <v>51</v>
      </c>
      <c r="P580" s="102"/>
      <c r="Q580" s="102"/>
      <c r="R580" s="102"/>
      <c r="S580" s="109" t="s">
        <v>3668</v>
      </c>
      <c r="T580" s="109" t="s">
        <v>63</v>
      </c>
      <c r="U580" s="110" t="s">
        <v>3669</v>
      </c>
      <c r="V580" s="105" t="s">
        <v>3668</v>
      </c>
      <c r="W580" s="105"/>
    </row>
    <row r="581" spans="1:23" ht="63.75">
      <c r="A581" s="102">
        <v>580</v>
      </c>
      <c r="B581" s="78" t="s">
        <v>459</v>
      </c>
      <c r="C581" s="78" t="s">
        <v>460</v>
      </c>
      <c r="D581" s="105" t="s">
        <v>45</v>
      </c>
      <c r="E581" s="105">
        <v>6</v>
      </c>
      <c r="F581" s="79" t="s">
        <v>1166</v>
      </c>
      <c r="G581" s="79">
        <v>21</v>
      </c>
      <c r="H581" s="79">
        <v>6</v>
      </c>
      <c r="I581" s="80" t="s">
        <v>1167</v>
      </c>
      <c r="J581" s="80" t="s">
        <v>1168</v>
      </c>
      <c r="K581" s="98" t="s">
        <v>3552</v>
      </c>
      <c r="L581" s="102" t="s">
        <v>49</v>
      </c>
      <c r="M581" s="108">
        <v>40408</v>
      </c>
      <c r="N581" s="102" t="s">
        <v>349</v>
      </c>
      <c r="O581" s="79" t="s">
        <v>51</v>
      </c>
      <c r="P581" s="102"/>
      <c r="Q581" s="102"/>
      <c r="R581" s="102"/>
      <c r="S581" s="109" t="s">
        <v>49</v>
      </c>
      <c r="T581" s="109" t="s">
        <v>3668</v>
      </c>
      <c r="U581" s="110" t="s">
        <v>3669</v>
      </c>
      <c r="V581" s="105" t="s">
        <v>3668</v>
      </c>
      <c r="W581" s="105"/>
    </row>
    <row r="582" spans="1:23" ht="63.75">
      <c r="A582" s="102">
        <v>581</v>
      </c>
      <c r="B582" s="103" t="s">
        <v>114</v>
      </c>
      <c r="C582" s="103" t="s">
        <v>115</v>
      </c>
      <c r="D582" s="105" t="s">
        <v>60</v>
      </c>
      <c r="E582" s="105">
        <v>6</v>
      </c>
      <c r="F582" s="105"/>
      <c r="G582" s="105">
        <v>21</v>
      </c>
      <c r="H582" s="105">
        <v>23</v>
      </c>
      <c r="I582" s="106" t="s">
        <v>1108</v>
      </c>
      <c r="J582" s="106" t="s">
        <v>1109</v>
      </c>
      <c r="K582" s="98" t="s">
        <v>3315</v>
      </c>
      <c r="L582" s="99" t="s">
        <v>63</v>
      </c>
      <c r="M582" s="108">
        <v>40372</v>
      </c>
      <c r="N582" s="102" t="s">
        <v>349</v>
      </c>
      <c r="O582" s="105" t="s">
        <v>51</v>
      </c>
      <c r="P582" s="102"/>
      <c r="Q582" s="102"/>
      <c r="R582" s="102"/>
      <c r="S582" s="109" t="s">
        <v>3668</v>
      </c>
      <c r="T582" s="109" t="s">
        <v>63</v>
      </c>
      <c r="U582" s="110" t="s">
        <v>3669</v>
      </c>
      <c r="V582" s="105" t="s">
        <v>3668</v>
      </c>
      <c r="W582" s="105"/>
    </row>
    <row r="583" spans="1:23" ht="63.75">
      <c r="A583" s="102">
        <v>582</v>
      </c>
      <c r="B583" s="103" t="s">
        <v>114</v>
      </c>
      <c r="C583" s="103" t="s">
        <v>115</v>
      </c>
      <c r="D583" s="105" t="s">
        <v>60</v>
      </c>
      <c r="E583" s="105">
        <v>6</v>
      </c>
      <c r="F583" s="105"/>
      <c r="G583" s="105">
        <v>21</v>
      </c>
      <c r="H583" s="105">
        <v>41</v>
      </c>
      <c r="I583" s="106" t="s">
        <v>1108</v>
      </c>
      <c r="J583" s="106" t="s">
        <v>1109</v>
      </c>
      <c r="K583" s="98" t="s">
        <v>3315</v>
      </c>
      <c r="L583" s="99" t="s">
        <v>63</v>
      </c>
      <c r="M583" s="108">
        <v>40372</v>
      </c>
      <c r="N583" s="102" t="s">
        <v>349</v>
      </c>
      <c r="O583" s="105" t="s">
        <v>51</v>
      </c>
      <c r="P583" s="102"/>
      <c r="Q583" s="102"/>
      <c r="R583" s="102"/>
      <c r="S583" s="109" t="s">
        <v>3668</v>
      </c>
      <c r="T583" s="109" t="s">
        <v>63</v>
      </c>
      <c r="U583" s="110" t="s">
        <v>3669</v>
      </c>
      <c r="V583" s="105" t="s">
        <v>3668</v>
      </c>
      <c r="W583" s="105"/>
    </row>
    <row r="584" spans="1:23" ht="51">
      <c r="A584" s="21">
        <v>583</v>
      </c>
      <c r="B584" s="18" t="s">
        <v>94</v>
      </c>
      <c r="C584" s="18" t="s">
        <v>95</v>
      </c>
      <c r="D584" s="16" t="s">
        <v>60</v>
      </c>
      <c r="E584" s="16" t="s">
        <v>627</v>
      </c>
      <c r="F584" s="62" t="s">
        <v>1031</v>
      </c>
      <c r="G584" s="21">
        <v>21</v>
      </c>
      <c r="H584" s="21">
        <v>53</v>
      </c>
      <c r="I584" s="17" t="s">
        <v>1169</v>
      </c>
      <c r="J584" s="17" t="s">
        <v>1170</v>
      </c>
      <c r="K584" s="18" t="s">
        <v>1171</v>
      </c>
      <c r="L584" s="21" t="s">
        <v>86</v>
      </c>
      <c r="M584" s="22"/>
      <c r="N584" s="21" t="s">
        <v>349</v>
      </c>
      <c r="O584" s="21" t="s">
        <v>51</v>
      </c>
      <c r="P584" s="21" t="s">
        <v>1091</v>
      </c>
      <c r="Q584" s="21"/>
      <c r="R584" s="21"/>
      <c r="S584" s="25" t="s">
        <v>3668</v>
      </c>
      <c r="T584" s="25" t="s">
        <v>86</v>
      </c>
      <c r="U584" s="55" t="s">
        <v>3672</v>
      </c>
      <c r="V584" s="16" t="s">
        <v>1091</v>
      </c>
      <c r="W584" s="16"/>
    </row>
    <row r="585" spans="1:23" ht="25.5">
      <c r="A585" s="102">
        <v>584</v>
      </c>
      <c r="B585" s="103" t="s">
        <v>64</v>
      </c>
      <c r="C585" s="103" t="s">
        <v>65</v>
      </c>
      <c r="D585" s="105" t="s">
        <v>60</v>
      </c>
      <c r="E585" s="105" t="s">
        <v>627</v>
      </c>
      <c r="F585" s="105" t="s">
        <v>1031</v>
      </c>
      <c r="G585" s="105">
        <v>21</v>
      </c>
      <c r="H585" s="105">
        <v>54</v>
      </c>
      <c r="I585" s="106" t="s">
        <v>1172</v>
      </c>
      <c r="J585" s="106" t="s">
        <v>1173</v>
      </c>
      <c r="K585" s="98" t="s">
        <v>3359</v>
      </c>
      <c r="L585" s="99" t="s">
        <v>63</v>
      </c>
      <c r="M585" s="108">
        <v>40373</v>
      </c>
      <c r="N585" s="102" t="s">
        <v>349</v>
      </c>
      <c r="O585" s="105" t="s">
        <v>51</v>
      </c>
      <c r="P585" s="102" t="s">
        <v>1067</v>
      </c>
      <c r="Q585" s="102"/>
      <c r="R585" s="102"/>
      <c r="S585" s="109" t="s">
        <v>3668</v>
      </c>
      <c r="T585" s="109" t="s">
        <v>63</v>
      </c>
      <c r="U585" s="110" t="s">
        <v>3669</v>
      </c>
      <c r="V585" s="105" t="s">
        <v>3668</v>
      </c>
      <c r="W585" s="105"/>
    </row>
    <row r="586" spans="1:23" ht="76.5">
      <c r="A586" s="102">
        <v>585</v>
      </c>
      <c r="B586" s="103" t="s">
        <v>64</v>
      </c>
      <c r="C586" s="103" t="s">
        <v>65</v>
      </c>
      <c r="D586" s="105" t="s">
        <v>60</v>
      </c>
      <c r="E586" s="105" t="s">
        <v>627</v>
      </c>
      <c r="F586" s="105" t="s">
        <v>1031</v>
      </c>
      <c r="G586" s="105">
        <v>21</v>
      </c>
      <c r="H586" s="105">
        <v>54</v>
      </c>
      <c r="I586" s="106" t="s">
        <v>1174</v>
      </c>
      <c r="J586" s="106" t="s">
        <v>1175</v>
      </c>
      <c r="K586" s="98" t="s">
        <v>3359</v>
      </c>
      <c r="L586" s="99" t="s">
        <v>63</v>
      </c>
      <c r="M586" s="108">
        <v>40373</v>
      </c>
      <c r="N586" s="102" t="s">
        <v>349</v>
      </c>
      <c r="O586" s="105" t="s">
        <v>51</v>
      </c>
      <c r="P586" s="102" t="s">
        <v>1067</v>
      </c>
      <c r="Q586" s="102"/>
      <c r="R586" s="102"/>
      <c r="S586" s="109" t="s">
        <v>3668</v>
      </c>
      <c r="T586" s="109" t="s">
        <v>63</v>
      </c>
      <c r="U586" s="110" t="s">
        <v>3669</v>
      </c>
      <c r="V586" s="105" t="s">
        <v>3668</v>
      </c>
      <c r="W586" s="105"/>
    </row>
    <row r="587" spans="1:23" ht="102">
      <c r="A587" s="102">
        <v>586</v>
      </c>
      <c r="B587" s="107" t="s">
        <v>146</v>
      </c>
      <c r="C587" s="107" t="s">
        <v>147</v>
      </c>
      <c r="D587" s="105" t="s">
        <v>60</v>
      </c>
      <c r="E587" s="105" t="s">
        <v>627</v>
      </c>
      <c r="F587" s="105" t="s">
        <v>969</v>
      </c>
      <c r="G587" s="105">
        <v>21</v>
      </c>
      <c r="H587" s="105">
        <v>54</v>
      </c>
      <c r="I587" s="107" t="s">
        <v>1176</v>
      </c>
      <c r="J587" s="107" t="s">
        <v>1176</v>
      </c>
      <c r="K587" s="98" t="s">
        <v>3359</v>
      </c>
      <c r="L587" s="99" t="s">
        <v>63</v>
      </c>
      <c r="M587" s="108">
        <v>40373</v>
      </c>
      <c r="N587" s="102" t="s">
        <v>349</v>
      </c>
      <c r="O587" s="105" t="s">
        <v>51</v>
      </c>
      <c r="P587" s="102" t="s">
        <v>1067</v>
      </c>
      <c r="Q587" s="102"/>
      <c r="R587" s="102"/>
      <c r="S587" s="109" t="s">
        <v>3668</v>
      </c>
      <c r="T587" s="109" t="s">
        <v>63</v>
      </c>
      <c r="U587" s="110" t="s">
        <v>3669</v>
      </c>
      <c r="V587" s="105" t="s">
        <v>3668</v>
      </c>
      <c r="W587" s="105"/>
    </row>
    <row r="588" spans="1:23" ht="51">
      <c r="A588" s="21">
        <v>587</v>
      </c>
      <c r="B588" s="18" t="s">
        <v>961</v>
      </c>
      <c r="C588" s="18" t="s">
        <v>147</v>
      </c>
      <c r="D588" s="16" t="s">
        <v>60</v>
      </c>
      <c r="E588" s="16" t="s">
        <v>627</v>
      </c>
      <c r="F588" s="16" t="s">
        <v>969</v>
      </c>
      <c r="G588" s="16">
        <v>21</v>
      </c>
      <c r="H588" s="16">
        <v>54</v>
      </c>
      <c r="I588" s="59" t="s">
        <v>1177</v>
      </c>
      <c r="J588" s="17" t="s">
        <v>1178</v>
      </c>
      <c r="K588" s="53" t="s">
        <v>3638</v>
      </c>
      <c r="L588" s="54" t="s">
        <v>63</v>
      </c>
      <c r="M588" s="22">
        <v>40434</v>
      </c>
      <c r="N588" s="21" t="s">
        <v>349</v>
      </c>
      <c r="O588" s="16" t="s">
        <v>51</v>
      </c>
      <c r="P588" s="21" t="s">
        <v>631</v>
      </c>
      <c r="Q588" s="21"/>
      <c r="R588" s="21"/>
      <c r="S588" s="25" t="s">
        <v>3668</v>
      </c>
      <c r="T588" s="25" t="s">
        <v>63</v>
      </c>
      <c r="U588" s="55" t="s">
        <v>3669</v>
      </c>
      <c r="V588" s="16" t="s">
        <v>3668</v>
      </c>
      <c r="W588" s="16"/>
    </row>
    <row r="589" spans="1:23" ht="89.25">
      <c r="A589" s="102">
        <v>588</v>
      </c>
      <c r="B589" s="103" t="s">
        <v>125</v>
      </c>
      <c r="C589" s="103" t="s">
        <v>126</v>
      </c>
      <c r="D589" s="105" t="s">
        <v>60</v>
      </c>
      <c r="E589" s="105" t="s">
        <v>627</v>
      </c>
      <c r="F589" s="100" t="s">
        <v>1031</v>
      </c>
      <c r="G589" s="105">
        <v>21</v>
      </c>
      <c r="H589" s="100" t="s">
        <v>1157</v>
      </c>
      <c r="I589" s="106" t="s">
        <v>1179</v>
      </c>
      <c r="J589" s="106" t="s">
        <v>1180</v>
      </c>
      <c r="K589" s="98" t="s">
        <v>3551</v>
      </c>
      <c r="L589" s="102" t="s">
        <v>49</v>
      </c>
      <c r="M589" s="108">
        <v>40318</v>
      </c>
      <c r="N589" s="99" t="s">
        <v>3332</v>
      </c>
      <c r="O589" s="105" t="s">
        <v>72</v>
      </c>
      <c r="P589" s="102"/>
      <c r="Q589" s="102"/>
      <c r="R589" s="102"/>
      <c r="S589" s="109" t="s">
        <v>3668</v>
      </c>
      <c r="T589" s="109" t="s">
        <v>49</v>
      </c>
      <c r="U589" s="110" t="s">
        <v>3669</v>
      </c>
      <c r="V589" s="105" t="s">
        <v>3668</v>
      </c>
      <c r="W589" s="105"/>
    </row>
    <row r="590" spans="1:23" ht="89.25">
      <c r="A590" s="102">
        <v>589</v>
      </c>
      <c r="B590" s="103" t="s">
        <v>130</v>
      </c>
      <c r="C590" s="103" t="s">
        <v>131</v>
      </c>
      <c r="D590" s="105" t="s">
        <v>60</v>
      </c>
      <c r="E590" s="105" t="s">
        <v>627</v>
      </c>
      <c r="F590" s="100" t="s">
        <v>1031</v>
      </c>
      <c r="G590" s="105">
        <v>21</v>
      </c>
      <c r="H590" s="100" t="s">
        <v>1157</v>
      </c>
      <c r="I590" s="106" t="s">
        <v>1179</v>
      </c>
      <c r="J590" s="106" t="s">
        <v>1180</v>
      </c>
      <c r="K590" s="98" t="s">
        <v>3551</v>
      </c>
      <c r="L590" s="102" t="s">
        <v>49</v>
      </c>
      <c r="M590" s="108">
        <v>40318</v>
      </c>
      <c r="N590" s="99" t="s">
        <v>3332</v>
      </c>
      <c r="O590" s="105" t="s">
        <v>51</v>
      </c>
      <c r="P590" s="102"/>
      <c r="Q590" s="102"/>
      <c r="R590" s="102"/>
      <c r="S590" s="109" t="s">
        <v>3668</v>
      </c>
      <c r="T590" s="109" t="s">
        <v>49</v>
      </c>
      <c r="U590" s="110" t="s">
        <v>3669</v>
      </c>
      <c r="V590" s="105" t="s">
        <v>3668</v>
      </c>
      <c r="W590" s="105"/>
    </row>
    <row r="591" spans="1:23" ht="89.25">
      <c r="A591" s="102">
        <v>590</v>
      </c>
      <c r="B591" s="103" t="s">
        <v>132</v>
      </c>
      <c r="C591" s="103" t="s">
        <v>131</v>
      </c>
      <c r="D591" s="105" t="s">
        <v>60</v>
      </c>
      <c r="E591" s="105" t="s">
        <v>627</v>
      </c>
      <c r="F591" s="100" t="s">
        <v>1031</v>
      </c>
      <c r="G591" s="105">
        <v>21</v>
      </c>
      <c r="H591" s="100" t="s">
        <v>1157</v>
      </c>
      <c r="I591" s="106" t="s">
        <v>1179</v>
      </c>
      <c r="J591" s="106" t="s">
        <v>1180</v>
      </c>
      <c r="K591" s="98" t="s">
        <v>3551</v>
      </c>
      <c r="L591" s="102" t="s">
        <v>49</v>
      </c>
      <c r="M591" s="108">
        <v>40318</v>
      </c>
      <c r="N591" s="99" t="s">
        <v>3332</v>
      </c>
      <c r="O591" s="105" t="s">
        <v>51</v>
      </c>
      <c r="P591" s="102"/>
      <c r="Q591" s="102"/>
      <c r="R591" s="102"/>
      <c r="S591" s="109" t="s">
        <v>3668</v>
      </c>
      <c r="T591" s="109" t="s">
        <v>49</v>
      </c>
      <c r="U591" s="110" t="s">
        <v>3669</v>
      </c>
      <c r="V591" s="105" t="s">
        <v>3668</v>
      </c>
      <c r="W591" s="105"/>
    </row>
    <row r="592" spans="1:23" ht="89.25">
      <c r="A592" s="102">
        <v>591</v>
      </c>
      <c r="B592" s="103" t="s">
        <v>133</v>
      </c>
      <c r="C592" s="103" t="s">
        <v>131</v>
      </c>
      <c r="D592" s="105" t="s">
        <v>60</v>
      </c>
      <c r="E592" s="105" t="s">
        <v>627</v>
      </c>
      <c r="F592" s="100" t="s">
        <v>1031</v>
      </c>
      <c r="G592" s="105">
        <v>21</v>
      </c>
      <c r="H592" s="100" t="s">
        <v>1157</v>
      </c>
      <c r="I592" s="106" t="s">
        <v>1179</v>
      </c>
      <c r="J592" s="106" t="s">
        <v>1180</v>
      </c>
      <c r="K592" s="98" t="s">
        <v>3551</v>
      </c>
      <c r="L592" s="102" t="s">
        <v>49</v>
      </c>
      <c r="M592" s="108">
        <v>40318</v>
      </c>
      <c r="N592" s="99" t="s">
        <v>3332</v>
      </c>
      <c r="O592" s="105" t="s">
        <v>51</v>
      </c>
      <c r="P592" s="102"/>
      <c r="Q592" s="102"/>
      <c r="R592" s="102"/>
      <c r="S592" s="109" t="s">
        <v>3668</v>
      </c>
      <c r="T592" s="109" t="s">
        <v>49</v>
      </c>
      <c r="U592" s="110" t="s">
        <v>3669</v>
      </c>
      <c r="V592" s="105" t="s">
        <v>3668</v>
      </c>
      <c r="W592" s="105"/>
    </row>
    <row r="593" spans="1:23" ht="191.25">
      <c r="A593" s="21">
        <v>592</v>
      </c>
      <c r="B593" s="14" t="s">
        <v>64</v>
      </c>
      <c r="C593" s="14" t="s">
        <v>65</v>
      </c>
      <c r="D593" s="16" t="s">
        <v>60</v>
      </c>
      <c r="E593" s="16" t="s">
        <v>627</v>
      </c>
      <c r="F593" s="16" t="s">
        <v>1181</v>
      </c>
      <c r="G593" s="16">
        <v>22</v>
      </c>
      <c r="H593" s="16">
        <v>1</v>
      </c>
      <c r="I593" s="17" t="s">
        <v>1182</v>
      </c>
      <c r="J593" s="17" t="s">
        <v>1183</v>
      </c>
      <c r="K593" s="18" t="s">
        <v>934</v>
      </c>
      <c r="L593" s="21" t="s">
        <v>86</v>
      </c>
      <c r="M593" s="22"/>
      <c r="N593" s="21" t="s">
        <v>592</v>
      </c>
      <c r="O593" s="16" t="s">
        <v>51</v>
      </c>
      <c r="P593" s="21" t="s">
        <v>919</v>
      </c>
      <c r="Q593" s="21"/>
      <c r="R593" s="21"/>
      <c r="S593" s="25" t="s">
        <v>3668</v>
      </c>
      <c r="T593" s="25" t="s">
        <v>86</v>
      </c>
      <c r="U593" s="55" t="s">
        <v>3672</v>
      </c>
      <c r="V593" s="16" t="s">
        <v>919</v>
      </c>
      <c r="W593" s="16"/>
    </row>
    <row r="594" spans="1:23" ht="153">
      <c r="A594" s="21">
        <v>593</v>
      </c>
      <c r="B594" s="14" t="s">
        <v>43</v>
      </c>
      <c r="C594" s="14" t="s">
        <v>44</v>
      </c>
      <c r="D594" s="16" t="s">
        <v>60</v>
      </c>
      <c r="E594" s="16" t="s">
        <v>627</v>
      </c>
      <c r="F594" s="16" t="s">
        <v>1181</v>
      </c>
      <c r="G594" s="16">
        <v>22</v>
      </c>
      <c r="H594" s="16">
        <v>1</v>
      </c>
      <c r="I594" s="17" t="s">
        <v>1184</v>
      </c>
      <c r="J594" s="17" t="s">
        <v>1185</v>
      </c>
      <c r="K594" s="18" t="s">
        <v>934</v>
      </c>
      <c r="L594" s="21" t="s">
        <v>86</v>
      </c>
      <c r="M594" s="22"/>
      <c r="N594" s="21" t="s">
        <v>592</v>
      </c>
      <c r="O594" s="16" t="s">
        <v>51</v>
      </c>
      <c r="P594" s="21" t="s">
        <v>919</v>
      </c>
      <c r="Q594" s="21"/>
      <c r="R594" s="21"/>
      <c r="S594" s="25" t="s">
        <v>3668</v>
      </c>
      <c r="T594" s="25" t="s">
        <v>86</v>
      </c>
      <c r="U594" s="55" t="s">
        <v>3672</v>
      </c>
      <c r="V594" s="16" t="s">
        <v>919</v>
      </c>
      <c r="W594" s="16"/>
    </row>
    <row r="595" spans="1:23" ht="51">
      <c r="A595" s="102">
        <v>594</v>
      </c>
      <c r="B595" s="103" t="s">
        <v>82</v>
      </c>
      <c r="C595" s="103" t="s">
        <v>83</v>
      </c>
      <c r="D595" s="105" t="s">
        <v>60</v>
      </c>
      <c r="E595" s="105" t="s">
        <v>627</v>
      </c>
      <c r="F595" s="105" t="s">
        <v>1181</v>
      </c>
      <c r="G595" s="105">
        <v>22</v>
      </c>
      <c r="H595" s="105">
        <v>1</v>
      </c>
      <c r="I595" s="106" t="s">
        <v>1186</v>
      </c>
      <c r="J595" s="106"/>
      <c r="K595" s="107" t="s">
        <v>647</v>
      </c>
      <c r="L595" s="102" t="s">
        <v>648</v>
      </c>
      <c r="M595" s="108">
        <v>40388</v>
      </c>
      <c r="N595" s="102" t="s">
        <v>592</v>
      </c>
      <c r="O595" s="105" t="s">
        <v>51</v>
      </c>
      <c r="P595" s="102" t="s">
        <v>919</v>
      </c>
      <c r="Q595" s="102"/>
      <c r="R595" s="102"/>
      <c r="S595" s="109" t="s">
        <v>3668</v>
      </c>
      <c r="T595" s="109" t="s">
        <v>648</v>
      </c>
      <c r="U595" s="110" t="s">
        <v>3669</v>
      </c>
      <c r="V595" s="105" t="s">
        <v>3668</v>
      </c>
      <c r="W595" s="105"/>
    </row>
    <row r="596" spans="1:23" ht="127.5">
      <c r="A596" s="21">
        <v>595</v>
      </c>
      <c r="B596" s="14" t="s">
        <v>82</v>
      </c>
      <c r="C596" s="14" t="s">
        <v>83</v>
      </c>
      <c r="D596" s="16" t="s">
        <v>45</v>
      </c>
      <c r="E596" s="16" t="s">
        <v>627</v>
      </c>
      <c r="F596" s="16" t="s">
        <v>1181</v>
      </c>
      <c r="G596" s="16">
        <v>22</v>
      </c>
      <c r="H596" s="16">
        <v>3</v>
      </c>
      <c r="I596" s="17" t="s">
        <v>1187</v>
      </c>
      <c r="J596" s="17" t="s">
        <v>1188</v>
      </c>
      <c r="K596" s="18" t="s">
        <v>1189</v>
      </c>
      <c r="L596" s="21"/>
      <c r="M596" s="22"/>
      <c r="N596" s="21" t="s">
        <v>50</v>
      </c>
      <c r="O596" s="16" t="s">
        <v>51</v>
      </c>
      <c r="P596" s="21"/>
      <c r="Q596" s="21"/>
      <c r="R596" s="21"/>
      <c r="S596" s="25">
        <v>0</v>
      </c>
      <c r="T596" s="25" t="s">
        <v>3668</v>
      </c>
      <c r="U596" s="55" t="s">
        <v>3672</v>
      </c>
      <c r="V596" s="16" t="s">
        <v>3668</v>
      </c>
      <c r="W596" s="16"/>
    </row>
    <row r="597" spans="1:23" ht="140.25">
      <c r="A597" s="21">
        <v>596</v>
      </c>
      <c r="B597" s="14" t="s">
        <v>64</v>
      </c>
      <c r="C597" s="14" t="s">
        <v>65</v>
      </c>
      <c r="D597" s="16" t="s">
        <v>60</v>
      </c>
      <c r="E597" s="16" t="s">
        <v>627</v>
      </c>
      <c r="F597" s="16" t="s">
        <v>1181</v>
      </c>
      <c r="G597" s="16">
        <v>22</v>
      </c>
      <c r="H597" s="16">
        <v>4</v>
      </c>
      <c r="I597" s="17" t="s">
        <v>1190</v>
      </c>
      <c r="J597" s="17" t="s">
        <v>1191</v>
      </c>
      <c r="K597" s="18" t="s">
        <v>934</v>
      </c>
      <c r="L597" s="21" t="s">
        <v>86</v>
      </c>
      <c r="M597" s="22"/>
      <c r="N597" s="21" t="s">
        <v>592</v>
      </c>
      <c r="O597" s="16" t="s">
        <v>51</v>
      </c>
      <c r="P597" s="21" t="s">
        <v>919</v>
      </c>
      <c r="Q597" s="21"/>
      <c r="R597" s="21"/>
      <c r="S597" s="25" t="s">
        <v>3668</v>
      </c>
      <c r="T597" s="25" t="s">
        <v>86</v>
      </c>
      <c r="U597" s="55" t="s">
        <v>3672</v>
      </c>
      <c r="V597" s="16" t="s">
        <v>919</v>
      </c>
      <c r="W597" s="16"/>
    </row>
    <row r="598" spans="1:23" ht="25.5">
      <c r="A598" s="102">
        <v>597</v>
      </c>
      <c r="B598" s="103" t="s">
        <v>114</v>
      </c>
      <c r="C598" s="103" t="s">
        <v>115</v>
      </c>
      <c r="D598" s="105" t="s">
        <v>45</v>
      </c>
      <c r="E598" s="105">
        <v>6</v>
      </c>
      <c r="F598" s="105"/>
      <c r="G598" s="105">
        <v>22</v>
      </c>
      <c r="H598" s="105">
        <v>5</v>
      </c>
      <c r="I598" s="106" t="s">
        <v>1192</v>
      </c>
      <c r="J598" s="106" t="s">
        <v>1193</v>
      </c>
      <c r="K598" s="107" t="s">
        <v>1194</v>
      </c>
      <c r="L598" s="102" t="s">
        <v>49</v>
      </c>
      <c r="M598" s="108">
        <v>40338</v>
      </c>
      <c r="N598" s="102" t="s">
        <v>50</v>
      </c>
      <c r="O598" s="105" t="s">
        <v>72</v>
      </c>
      <c r="P598" s="102"/>
      <c r="Q598" s="102"/>
      <c r="R598" s="102"/>
      <c r="S598" s="109" t="s">
        <v>49</v>
      </c>
      <c r="T598" s="109" t="s">
        <v>3668</v>
      </c>
      <c r="U598" s="110" t="s">
        <v>3669</v>
      </c>
      <c r="V598" s="105" t="s">
        <v>3668</v>
      </c>
      <c r="W598" s="105"/>
    </row>
    <row r="599" spans="1:23" ht="89.25">
      <c r="A599" s="21">
        <v>598</v>
      </c>
      <c r="B599" s="14" t="s">
        <v>64</v>
      </c>
      <c r="C599" s="14" t="s">
        <v>65</v>
      </c>
      <c r="D599" s="16" t="s">
        <v>60</v>
      </c>
      <c r="E599" s="16" t="s">
        <v>627</v>
      </c>
      <c r="F599" s="16" t="s">
        <v>1181</v>
      </c>
      <c r="G599" s="16">
        <v>22</v>
      </c>
      <c r="H599" s="16">
        <v>7</v>
      </c>
      <c r="I599" s="17" t="s">
        <v>1195</v>
      </c>
      <c r="J599" s="17" t="s">
        <v>1196</v>
      </c>
      <c r="K599" s="53" t="s">
        <v>3650</v>
      </c>
      <c r="L599" s="54" t="s">
        <v>63</v>
      </c>
      <c r="M599" s="22">
        <v>40434</v>
      </c>
      <c r="N599" s="21" t="s">
        <v>592</v>
      </c>
      <c r="O599" s="16" t="s">
        <v>51</v>
      </c>
      <c r="P599" s="21" t="s">
        <v>919</v>
      </c>
      <c r="Q599" s="21"/>
      <c r="R599" s="21"/>
      <c r="S599" s="25" t="s">
        <v>3668</v>
      </c>
      <c r="T599" s="25" t="s">
        <v>63</v>
      </c>
      <c r="U599" s="55" t="s">
        <v>3669</v>
      </c>
      <c r="V599" s="16" t="s">
        <v>3668</v>
      </c>
      <c r="W599" s="16"/>
    </row>
    <row r="600" spans="1:23" ht="51">
      <c r="A600" s="102">
        <v>599</v>
      </c>
      <c r="B600" s="103" t="s">
        <v>82</v>
      </c>
      <c r="C600" s="103" t="s">
        <v>83</v>
      </c>
      <c r="D600" s="105" t="s">
        <v>45</v>
      </c>
      <c r="E600" s="105" t="s">
        <v>627</v>
      </c>
      <c r="F600" s="105" t="s">
        <v>1181</v>
      </c>
      <c r="G600" s="105">
        <v>22</v>
      </c>
      <c r="H600" s="105">
        <v>11</v>
      </c>
      <c r="I600" s="106" t="s">
        <v>1197</v>
      </c>
      <c r="J600" s="106"/>
      <c r="K600" s="98" t="s">
        <v>75</v>
      </c>
      <c r="L600" s="99" t="s">
        <v>49</v>
      </c>
      <c r="M600" s="108">
        <v>40420</v>
      </c>
      <c r="N600" s="102" t="s">
        <v>50</v>
      </c>
      <c r="O600" s="105" t="s">
        <v>72</v>
      </c>
      <c r="P600" s="102"/>
      <c r="Q600" s="102"/>
      <c r="R600" s="102"/>
      <c r="S600" s="109" t="s">
        <v>49</v>
      </c>
      <c r="T600" s="109" t="s">
        <v>3668</v>
      </c>
      <c r="U600" s="110" t="s">
        <v>3669</v>
      </c>
      <c r="V600" s="105" t="s">
        <v>3668</v>
      </c>
      <c r="W600" s="105"/>
    </row>
    <row r="601" spans="1:23" ht="51">
      <c r="A601" s="21">
        <v>600</v>
      </c>
      <c r="B601" s="14" t="s">
        <v>64</v>
      </c>
      <c r="C601" s="14" t="s">
        <v>65</v>
      </c>
      <c r="D601" s="16" t="s">
        <v>60</v>
      </c>
      <c r="E601" s="16" t="s">
        <v>627</v>
      </c>
      <c r="F601" s="16" t="s">
        <v>1181</v>
      </c>
      <c r="G601" s="16">
        <v>22</v>
      </c>
      <c r="H601" s="16">
        <v>15</v>
      </c>
      <c r="I601" s="17" t="s">
        <v>1198</v>
      </c>
      <c r="J601" s="17" t="s">
        <v>1199</v>
      </c>
      <c r="K601" s="53" t="s">
        <v>3650</v>
      </c>
      <c r="L601" s="54" t="s">
        <v>63</v>
      </c>
      <c r="M601" s="22">
        <v>40434</v>
      </c>
      <c r="N601" s="21" t="s">
        <v>592</v>
      </c>
      <c r="O601" s="16" t="s">
        <v>51</v>
      </c>
      <c r="P601" s="21" t="s">
        <v>919</v>
      </c>
      <c r="Q601" s="21"/>
      <c r="R601" s="21"/>
      <c r="S601" s="25" t="s">
        <v>3668</v>
      </c>
      <c r="T601" s="25" t="s">
        <v>63</v>
      </c>
      <c r="U601" s="55" t="s">
        <v>3669</v>
      </c>
      <c r="V601" s="16" t="s">
        <v>3668</v>
      </c>
      <c r="W601" s="16"/>
    </row>
    <row r="602" spans="1:23" ht="89.25">
      <c r="A602" s="21">
        <v>601</v>
      </c>
      <c r="B602" s="14" t="s">
        <v>64</v>
      </c>
      <c r="C602" s="14" t="s">
        <v>65</v>
      </c>
      <c r="D602" s="16" t="s">
        <v>60</v>
      </c>
      <c r="E602" s="16" t="s">
        <v>627</v>
      </c>
      <c r="F602" s="16" t="s">
        <v>1181</v>
      </c>
      <c r="G602" s="16">
        <v>22</v>
      </c>
      <c r="H602" s="16">
        <v>15</v>
      </c>
      <c r="I602" s="17" t="s">
        <v>1200</v>
      </c>
      <c r="J602" s="17" t="s">
        <v>1201</v>
      </c>
      <c r="K602" s="53" t="s">
        <v>3650</v>
      </c>
      <c r="L602" s="54" t="s">
        <v>63</v>
      </c>
      <c r="M602" s="22">
        <v>40434</v>
      </c>
      <c r="N602" s="21" t="s">
        <v>592</v>
      </c>
      <c r="O602" s="16" t="s">
        <v>51</v>
      </c>
      <c r="P602" s="21" t="s">
        <v>919</v>
      </c>
      <c r="Q602" s="21"/>
      <c r="R602" s="21"/>
      <c r="S602" s="25" t="s">
        <v>3668</v>
      </c>
      <c r="T602" s="25" t="s">
        <v>63</v>
      </c>
      <c r="U602" s="55" t="s">
        <v>3669</v>
      </c>
      <c r="V602" s="16" t="s">
        <v>3668</v>
      </c>
      <c r="W602" s="16"/>
    </row>
    <row r="603" spans="1:23" ht="102">
      <c r="A603" s="21">
        <v>602</v>
      </c>
      <c r="B603" s="14" t="s">
        <v>505</v>
      </c>
      <c r="C603" s="14" t="s">
        <v>506</v>
      </c>
      <c r="D603" s="16" t="s">
        <v>60</v>
      </c>
      <c r="E603" s="16" t="s">
        <v>627</v>
      </c>
      <c r="F603" s="16" t="s">
        <v>1181</v>
      </c>
      <c r="G603" s="16">
        <v>22</v>
      </c>
      <c r="H603" s="16">
        <v>27</v>
      </c>
      <c r="I603" s="17" t="s">
        <v>1202</v>
      </c>
      <c r="J603" s="17" t="s">
        <v>1203</v>
      </c>
      <c r="K603" s="53" t="s">
        <v>48</v>
      </c>
      <c r="L603" s="21" t="s">
        <v>49</v>
      </c>
      <c r="M603" s="22">
        <v>40318</v>
      </c>
      <c r="N603" s="21" t="s">
        <v>592</v>
      </c>
      <c r="O603" s="16" t="s">
        <v>51</v>
      </c>
      <c r="P603" s="21"/>
      <c r="Q603" s="21"/>
      <c r="R603" s="21"/>
      <c r="S603" s="25" t="s">
        <v>3668</v>
      </c>
      <c r="T603" s="25" t="s">
        <v>49</v>
      </c>
      <c r="U603" s="55" t="s">
        <v>3669</v>
      </c>
      <c r="V603" s="16" t="s">
        <v>3668</v>
      </c>
      <c r="W603" s="16"/>
    </row>
    <row r="604" spans="1:23" ht="191.25">
      <c r="A604" s="21">
        <v>603</v>
      </c>
      <c r="B604" s="18" t="s">
        <v>94</v>
      </c>
      <c r="C604" s="18" t="s">
        <v>95</v>
      </c>
      <c r="D604" s="16" t="s">
        <v>60</v>
      </c>
      <c r="E604" s="16" t="s">
        <v>627</v>
      </c>
      <c r="F604" s="62" t="s">
        <v>1181</v>
      </c>
      <c r="G604" s="21">
        <v>22</v>
      </c>
      <c r="H604" s="21">
        <v>30</v>
      </c>
      <c r="I604" s="17" t="s">
        <v>1204</v>
      </c>
      <c r="J604" s="17" t="s">
        <v>1205</v>
      </c>
      <c r="K604" s="18" t="s">
        <v>934</v>
      </c>
      <c r="L604" s="21" t="s">
        <v>86</v>
      </c>
      <c r="M604" s="22"/>
      <c r="N604" s="21" t="s">
        <v>592</v>
      </c>
      <c r="O604" s="21" t="s">
        <v>51</v>
      </c>
      <c r="P604" s="21" t="s">
        <v>919</v>
      </c>
      <c r="Q604" s="21"/>
      <c r="R604" s="21"/>
      <c r="S604" s="25" t="s">
        <v>3668</v>
      </c>
      <c r="T604" s="25" t="s">
        <v>86</v>
      </c>
      <c r="U604" s="55" t="s">
        <v>3672</v>
      </c>
      <c r="V604" s="16" t="s">
        <v>919</v>
      </c>
      <c r="W604" s="16"/>
    </row>
    <row r="605" spans="1:23" ht="229.5">
      <c r="A605" s="102">
        <v>604</v>
      </c>
      <c r="B605" s="103" t="s">
        <v>82</v>
      </c>
      <c r="C605" s="103" t="s">
        <v>83</v>
      </c>
      <c r="D605" s="105" t="s">
        <v>45</v>
      </c>
      <c r="E605" s="105" t="s">
        <v>627</v>
      </c>
      <c r="F605" s="105" t="s">
        <v>1181</v>
      </c>
      <c r="G605" s="105">
        <v>22</v>
      </c>
      <c r="H605" s="105">
        <v>30</v>
      </c>
      <c r="I605" s="106" t="s">
        <v>1206</v>
      </c>
      <c r="J605" s="106" t="s">
        <v>1207</v>
      </c>
      <c r="K605" s="107" t="s">
        <v>3732</v>
      </c>
      <c r="L605" s="99" t="s">
        <v>63</v>
      </c>
      <c r="M605" s="108">
        <v>40388</v>
      </c>
      <c r="N605" s="102" t="s">
        <v>592</v>
      </c>
      <c r="O605" s="105" t="s">
        <v>51</v>
      </c>
      <c r="P605" s="102"/>
      <c r="Q605" s="102"/>
      <c r="R605" s="102"/>
      <c r="S605" s="109" t="s">
        <v>63</v>
      </c>
      <c r="T605" s="109" t="s">
        <v>3668</v>
      </c>
      <c r="U605" s="110" t="s">
        <v>3669</v>
      </c>
      <c r="V605" s="105" t="s">
        <v>3668</v>
      </c>
      <c r="W605" s="105"/>
    </row>
    <row r="606" spans="1:23" ht="76.5">
      <c r="A606" s="102">
        <v>605</v>
      </c>
      <c r="B606" s="103" t="s">
        <v>114</v>
      </c>
      <c r="C606" s="103" t="s">
        <v>115</v>
      </c>
      <c r="D606" s="105" t="s">
        <v>60</v>
      </c>
      <c r="E606" s="105">
        <v>6</v>
      </c>
      <c r="F606" s="105"/>
      <c r="G606" s="105">
        <v>22</v>
      </c>
      <c r="H606" s="105">
        <v>34</v>
      </c>
      <c r="I606" s="106" t="s">
        <v>1208</v>
      </c>
      <c r="J606" s="106" t="s">
        <v>1209</v>
      </c>
      <c r="K606" s="98" t="s">
        <v>48</v>
      </c>
      <c r="L606" s="102" t="s">
        <v>49</v>
      </c>
      <c r="M606" s="108">
        <v>40318</v>
      </c>
      <c r="N606" s="102" t="s">
        <v>349</v>
      </c>
      <c r="O606" s="105" t="s">
        <v>51</v>
      </c>
      <c r="P606" s="102"/>
      <c r="Q606" s="102"/>
      <c r="R606" s="102"/>
      <c r="S606" s="109" t="s">
        <v>3668</v>
      </c>
      <c r="T606" s="109" t="s">
        <v>49</v>
      </c>
      <c r="U606" s="110" t="s">
        <v>3669</v>
      </c>
      <c r="V606" s="105" t="s">
        <v>3668</v>
      </c>
      <c r="W606" s="105"/>
    </row>
    <row r="607" spans="1:23" ht="165.75">
      <c r="A607" s="102">
        <v>606</v>
      </c>
      <c r="B607" s="103" t="s">
        <v>64</v>
      </c>
      <c r="C607" s="103" t="s">
        <v>65</v>
      </c>
      <c r="D607" s="105" t="s">
        <v>60</v>
      </c>
      <c r="E607" s="105" t="s">
        <v>627</v>
      </c>
      <c r="F607" s="105" t="s">
        <v>1181</v>
      </c>
      <c r="G607" s="105">
        <v>22</v>
      </c>
      <c r="H607" s="105">
        <v>42</v>
      </c>
      <c r="I607" s="106" t="s">
        <v>1210</v>
      </c>
      <c r="J607" s="106" t="s">
        <v>1211</v>
      </c>
      <c r="K607" s="98" t="s">
        <v>3622</v>
      </c>
      <c r="L607" s="99" t="s">
        <v>63</v>
      </c>
      <c r="M607" s="108">
        <v>40374</v>
      </c>
      <c r="N607" s="102" t="s">
        <v>592</v>
      </c>
      <c r="O607" s="105" t="s">
        <v>51</v>
      </c>
      <c r="P607" s="102" t="s">
        <v>919</v>
      </c>
      <c r="Q607" s="102"/>
      <c r="R607" s="102"/>
      <c r="S607" s="109" t="s">
        <v>3668</v>
      </c>
      <c r="T607" s="109" t="s">
        <v>63</v>
      </c>
      <c r="U607" s="110" t="s">
        <v>3669</v>
      </c>
      <c r="V607" s="105" t="s">
        <v>3668</v>
      </c>
      <c r="W607" s="105"/>
    </row>
    <row r="608" spans="1:23" ht="140.25">
      <c r="A608" s="102">
        <v>607</v>
      </c>
      <c r="B608" s="103" t="s">
        <v>82</v>
      </c>
      <c r="C608" s="103" t="s">
        <v>83</v>
      </c>
      <c r="D608" s="105" t="s">
        <v>45</v>
      </c>
      <c r="E608" s="105" t="s">
        <v>627</v>
      </c>
      <c r="F608" s="105" t="s">
        <v>1181</v>
      </c>
      <c r="G608" s="105">
        <v>22</v>
      </c>
      <c r="H608" s="105">
        <v>42</v>
      </c>
      <c r="I608" s="106" t="s">
        <v>1212</v>
      </c>
      <c r="J608" s="106" t="s">
        <v>1213</v>
      </c>
      <c r="K608" s="98" t="s">
        <v>3733</v>
      </c>
      <c r="L608" s="99" t="s">
        <v>63</v>
      </c>
      <c r="M608" s="108">
        <v>40428</v>
      </c>
      <c r="N608" s="102" t="s">
        <v>203</v>
      </c>
      <c r="O608" s="105" t="s">
        <v>51</v>
      </c>
      <c r="P608" s="102"/>
      <c r="Q608" s="102"/>
      <c r="R608" s="102"/>
      <c r="S608" s="109" t="s">
        <v>63</v>
      </c>
      <c r="T608" s="109" t="s">
        <v>3668</v>
      </c>
      <c r="U608" s="110" t="s">
        <v>3669</v>
      </c>
      <c r="V608" s="105" t="s">
        <v>3668</v>
      </c>
      <c r="W608" s="105"/>
    </row>
    <row r="609" spans="1:23" ht="76.5">
      <c r="A609" s="102">
        <v>608</v>
      </c>
      <c r="B609" s="103" t="s">
        <v>159</v>
      </c>
      <c r="C609" s="103" t="s">
        <v>151</v>
      </c>
      <c r="D609" s="105" t="s">
        <v>45</v>
      </c>
      <c r="E609" s="105" t="s">
        <v>627</v>
      </c>
      <c r="F609" s="105" t="s">
        <v>1181</v>
      </c>
      <c r="G609" s="105">
        <v>22</v>
      </c>
      <c r="H609" s="105">
        <v>43</v>
      </c>
      <c r="I609" s="106" t="s">
        <v>1214</v>
      </c>
      <c r="J609" s="106" t="s">
        <v>1215</v>
      </c>
      <c r="K609" s="98" t="s">
        <v>3734</v>
      </c>
      <c r="L609" s="99" t="s">
        <v>63</v>
      </c>
      <c r="M609" s="108">
        <v>40428</v>
      </c>
      <c r="N609" s="102" t="s">
        <v>50</v>
      </c>
      <c r="O609" s="105" t="s">
        <v>153</v>
      </c>
      <c r="P609" s="102"/>
      <c r="Q609" s="102"/>
      <c r="R609" s="102"/>
      <c r="S609" s="109" t="s">
        <v>63</v>
      </c>
      <c r="T609" s="109" t="s">
        <v>3668</v>
      </c>
      <c r="U609" s="110" t="s">
        <v>3669</v>
      </c>
      <c r="V609" s="105" t="s">
        <v>3668</v>
      </c>
      <c r="W609" s="105"/>
    </row>
    <row r="610" spans="1:23" ht="51">
      <c r="A610" s="102">
        <v>609</v>
      </c>
      <c r="B610" s="103" t="s">
        <v>159</v>
      </c>
      <c r="C610" s="103" t="s">
        <v>151</v>
      </c>
      <c r="D610" s="105" t="s">
        <v>60</v>
      </c>
      <c r="E610" s="105" t="s">
        <v>627</v>
      </c>
      <c r="F610" s="105" t="s">
        <v>1181</v>
      </c>
      <c r="G610" s="105">
        <v>22</v>
      </c>
      <c r="H610" s="105">
        <v>43</v>
      </c>
      <c r="I610" s="106" t="s">
        <v>1216</v>
      </c>
      <c r="J610" s="106" t="s">
        <v>1217</v>
      </c>
      <c r="K610" s="98" t="s">
        <v>3415</v>
      </c>
      <c r="L610" s="99" t="s">
        <v>63</v>
      </c>
      <c r="M610" s="108">
        <v>40374</v>
      </c>
      <c r="N610" s="102" t="s">
        <v>592</v>
      </c>
      <c r="O610" s="105" t="s">
        <v>170</v>
      </c>
      <c r="P610" s="102" t="s">
        <v>919</v>
      </c>
      <c r="Q610" s="102"/>
      <c r="R610" s="102"/>
      <c r="S610" s="109" t="s">
        <v>3668</v>
      </c>
      <c r="T610" s="109" t="s">
        <v>63</v>
      </c>
      <c r="U610" s="110" t="s">
        <v>3669</v>
      </c>
      <c r="V610" s="105" t="s">
        <v>3668</v>
      </c>
      <c r="W610" s="105"/>
    </row>
    <row r="611" spans="1:23" ht="25.5">
      <c r="A611" s="21">
        <v>610</v>
      </c>
      <c r="B611" s="18" t="s">
        <v>68</v>
      </c>
      <c r="C611" s="14" t="s">
        <v>69</v>
      </c>
      <c r="D611" s="16" t="s">
        <v>60</v>
      </c>
      <c r="E611" s="16" t="s">
        <v>627</v>
      </c>
      <c r="F611" s="16" t="s">
        <v>1181</v>
      </c>
      <c r="G611" s="16">
        <v>22</v>
      </c>
      <c r="H611" s="16">
        <v>47</v>
      </c>
      <c r="I611" s="18" t="s">
        <v>1218</v>
      </c>
      <c r="J611" s="18" t="s">
        <v>1219</v>
      </c>
      <c r="K611" s="53" t="s">
        <v>3650</v>
      </c>
      <c r="L611" s="54" t="s">
        <v>63</v>
      </c>
      <c r="M611" s="22">
        <v>40434</v>
      </c>
      <c r="N611" s="21" t="s">
        <v>592</v>
      </c>
      <c r="O611" s="16" t="s">
        <v>72</v>
      </c>
      <c r="P611" s="21" t="s">
        <v>919</v>
      </c>
      <c r="Q611" s="21"/>
      <c r="R611" s="21"/>
      <c r="S611" s="25" t="s">
        <v>3668</v>
      </c>
      <c r="T611" s="25" t="s">
        <v>63</v>
      </c>
      <c r="U611" s="55" t="s">
        <v>3669</v>
      </c>
      <c r="V611" s="16" t="s">
        <v>3668</v>
      </c>
      <c r="W611" s="16"/>
    </row>
    <row r="612" spans="1:23" ht="76.5">
      <c r="A612" s="21">
        <v>611</v>
      </c>
      <c r="B612" s="14" t="s">
        <v>8</v>
      </c>
      <c r="C612" s="14" t="s">
        <v>10</v>
      </c>
      <c r="D612" s="16" t="s">
        <v>60</v>
      </c>
      <c r="E612" s="16" t="s">
        <v>627</v>
      </c>
      <c r="F612" s="16" t="s">
        <v>1181</v>
      </c>
      <c r="G612" s="16">
        <v>22</v>
      </c>
      <c r="H612" s="16">
        <v>48</v>
      </c>
      <c r="I612" s="17" t="s">
        <v>1220</v>
      </c>
      <c r="J612" s="17" t="s">
        <v>1221</v>
      </c>
      <c r="K612" s="53" t="s">
        <v>3653</v>
      </c>
      <c r="L612" s="21" t="s">
        <v>63</v>
      </c>
      <c r="M612" s="22">
        <v>40434</v>
      </c>
      <c r="N612" s="21" t="s">
        <v>592</v>
      </c>
      <c r="O612" s="16" t="s">
        <v>51</v>
      </c>
      <c r="P612" s="21" t="s">
        <v>919</v>
      </c>
      <c r="Q612" s="21"/>
      <c r="R612" s="21"/>
      <c r="S612" s="25" t="s">
        <v>3668</v>
      </c>
      <c r="T612" s="25" t="s">
        <v>63</v>
      </c>
      <c r="U612" s="55" t="s">
        <v>3669</v>
      </c>
      <c r="V612" s="16" t="s">
        <v>3668</v>
      </c>
      <c r="W612" s="16"/>
    </row>
    <row r="613" spans="1:23" ht="76.5">
      <c r="A613" s="21">
        <v>612</v>
      </c>
      <c r="B613" s="14" t="s">
        <v>114</v>
      </c>
      <c r="C613" s="14" t="s">
        <v>115</v>
      </c>
      <c r="D613" s="16" t="s">
        <v>60</v>
      </c>
      <c r="E613" s="16">
        <v>6</v>
      </c>
      <c r="F613" s="16"/>
      <c r="G613" s="16">
        <v>22</v>
      </c>
      <c r="H613" s="16">
        <v>49</v>
      </c>
      <c r="I613" s="17" t="s">
        <v>1222</v>
      </c>
      <c r="J613" s="17" t="s">
        <v>1223</v>
      </c>
      <c r="K613" s="53" t="s">
        <v>3653</v>
      </c>
      <c r="L613" s="21" t="s">
        <v>63</v>
      </c>
      <c r="M613" s="22">
        <v>40434</v>
      </c>
      <c r="N613" s="21" t="s">
        <v>203</v>
      </c>
      <c r="O613" s="16" t="s">
        <v>51</v>
      </c>
      <c r="P613" s="54" t="s">
        <v>919</v>
      </c>
      <c r="Q613" s="21"/>
      <c r="R613" s="21"/>
      <c r="S613" s="25" t="s">
        <v>3668</v>
      </c>
      <c r="T613" s="25" t="s">
        <v>63</v>
      </c>
      <c r="U613" s="55" t="s">
        <v>3669</v>
      </c>
      <c r="V613" s="16" t="s">
        <v>3668</v>
      </c>
      <c r="W613" s="16"/>
    </row>
    <row r="614" spans="1:23" ht="38.25">
      <c r="A614" s="21">
        <v>613</v>
      </c>
      <c r="B614" s="14" t="s">
        <v>114</v>
      </c>
      <c r="C614" s="14" t="s">
        <v>115</v>
      </c>
      <c r="D614" s="16" t="s">
        <v>60</v>
      </c>
      <c r="E614" s="16">
        <v>6</v>
      </c>
      <c r="F614" s="16"/>
      <c r="G614" s="16">
        <v>22</v>
      </c>
      <c r="H614" s="16">
        <v>50</v>
      </c>
      <c r="I614" s="17" t="s">
        <v>1224</v>
      </c>
      <c r="J614" s="17" t="s">
        <v>1225</v>
      </c>
      <c r="K614" s="18" t="s">
        <v>934</v>
      </c>
      <c r="L614" s="21" t="s">
        <v>86</v>
      </c>
      <c r="M614" s="22"/>
      <c r="N614" s="21" t="s">
        <v>592</v>
      </c>
      <c r="O614" s="16" t="s">
        <v>51</v>
      </c>
      <c r="P614" s="21" t="s">
        <v>919</v>
      </c>
      <c r="Q614" s="21"/>
      <c r="R614" s="21"/>
      <c r="S614" s="25" t="s">
        <v>3668</v>
      </c>
      <c r="T614" s="25" t="s">
        <v>86</v>
      </c>
      <c r="U614" s="55" t="s">
        <v>3672</v>
      </c>
      <c r="V614" s="16" t="s">
        <v>919</v>
      </c>
      <c r="W614" s="16"/>
    </row>
    <row r="615" spans="1:23" ht="140.25">
      <c r="A615" s="21">
        <v>614</v>
      </c>
      <c r="B615" s="14" t="s">
        <v>64</v>
      </c>
      <c r="C615" s="14" t="s">
        <v>65</v>
      </c>
      <c r="D615" s="16" t="s">
        <v>60</v>
      </c>
      <c r="E615" s="16" t="s">
        <v>627</v>
      </c>
      <c r="F615" s="16" t="s">
        <v>1181</v>
      </c>
      <c r="G615" s="16">
        <v>22</v>
      </c>
      <c r="H615" s="16">
        <v>53</v>
      </c>
      <c r="I615" s="17" t="s">
        <v>1226</v>
      </c>
      <c r="J615" s="17" t="s">
        <v>1227</v>
      </c>
      <c r="K615" s="53" t="s">
        <v>3650</v>
      </c>
      <c r="L615" s="54" t="s">
        <v>63</v>
      </c>
      <c r="M615" s="22">
        <v>40434</v>
      </c>
      <c r="N615" s="21" t="s">
        <v>592</v>
      </c>
      <c r="O615" s="16" t="s">
        <v>51</v>
      </c>
      <c r="P615" s="21" t="s">
        <v>919</v>
      </c>
      <c r="Q615" s="21"/>
      <c r="R615" s="21"/>
      <c r="S615" s="25" t="s">
        <v>3668</v>
      </c>
      <c r="T615" s="25" t="s">
        <v>63</v>
      </c>
      <c r="U615" s="55" t="s">
        <v>3669</v>
      </c>
      <c r="V615" s="16" t="s">
        <v>3668</v>
      </c>
      <c r="W615" s="16"/>
    </row>
    <row r="616" spans="1:23" ht="51">
      <c r="A616" s="21">
        <v>615</v>
      </c>
      <c r="B616" s="18" t="s">
        <v>94</v>
      </c>
      <c r="C616" s="18" t="s">
        <v>95</v>
      </c>
      <c r="D616" s="16" t="s">
        <v>60</v>
      </c>
      <c r="E616" s="16" t="s">
        <v>627</v>
      </c>
      <c r="F616" s="62" t="s">
        <v>1181</v>
      </c>
      <c r="G616" s="21">
        <v>22</v>
      </c>
      <c r="H616" s="21">
        <v>53</v>
      </c>
      <c r="I616" s="17" t="s">
        <v>1228</v>
      </c>
      <c r="J616" s="17" t="s">
        <v>1229</v>
      </c>
      <c r="K616" s="53" t="s">
        <v>3650</v>
      </c>
      <c r="L616" s="54" t="s">
        <v>63</v>
      </c>
      <c r="M616" s="22">
        <v>40434</v>
      </c>
      <c r="N616" s="21" t="s">
        <v>592</v>
      </c>
      <c r="O616" s="21" t="s">
        <v>51</v>
      </c>
      <c r="P616" s="21" t="s">
        <v>919</v>
      </c>
      <c r="Q616" s="21"/>
      <c r="R616" s="21"/>
      <c r="S616" s="25" t="s">
        <v>3668</v>
      </c>
      <c r="T616" s="25" t="s">
        <v>63</v>
      </c>
      <c r="U616" s="55" t="s">
        <v>3669</v>
      </c>
      <c r="V616" s="16" t="s">
        <v>3668</v>
      </c>
      <c r="W616" s="16"/>
    </row>
    <row r="617" spans="1:23" ht="38.25">
      <c r="A617" s="21">
        <v>616</v>
      </c>
      <c r="B617" s="14" t="s">
        <v>114</v>
      </c>
      <c r="C617" s="14" t="s">
        <v>115</v>
      </c>
      <c r="D617" s="16" t="s">
        <v>60</v>
      </c>
      <c r="E617" s="16">
        <v>6</v>
      </c>
      <c r="F617" s="16"/>
      <c r="G617" s="16">
        <v>22</v>
      </c>
      <c r="H617" s="16">
        <v>53</v>
      </c>
      <c r="I617" s="17" t="s">
        <v>1230</v>
      </c>
      <c r="J617" s="17" t="s">
        <v>1231</v>
      </c>
      <c r="K617" s="53" t="s">
        <v>3650</v>
      </c>
      <c r="L617" s="54" t="s">
        <v>63</v>
      </c>
      <c r="M617" s="22">
        <v>40434</v>
      </c>
      <c r="N617" s="21" t="s">
        <v>592</v>
      </c>
      <c r="O617" s="16" t="s">
        <v>51</v>
      </c>
      <c r="P617" s="21" t="s">
        <v>919</v>
      </c>
      <c r="Q617" s="21"/>
      <c r="R617" s="21"/>
      <c r="S617" s="25" t="s">
        <v>3668</v>
      </c>
      <c r="T617" s="25" t="s">
        <v>63</v>
      </c>
      <c r="U617" s="55" t="s">
        <v>3669</v>
      </c>
      <c r="V617" s="16" t="s">
        <v>3668</v>
      </c>
      <c r="W617" s="16"/>
    </row>
    <row r="618" spans="1:23" ht="25.5">
      <c r="A618" s="21">
        <v>617</v>
      </c>
      <c r="B618" s="18" t="s">
        <v>68</v>
      </c>
      <c r="C618" s="14" t="s">
        <v>69</v>
      </c>
      <c r="D618" s="16" t="s">
        <v>60</v>
      </c>
      <c r="E618" s="16" t="s">
        <v>627</v>
      </c>
      <c r="F618" s="16" t="s">
        <v>1181</v>
      </c>
      <c r="G618" s="16">
        <v>22</v>
      </c>
      <c r="H618" s="16">
        <v>54</v>
      </c>
      <c r="I618" s="18" t="s">
        <v>1232</v>
      </c>
      <c r="J618" s="18" t="s">
        <v>1233</v>
      </c>
      <c r="K618" s="53" t="s">
        <v>3650</v>
      </c>
      <c r="L618" s="54" t="s">
        <v>63</v>
      </c>
      <c r="M618" s="22">
        <v>40434</v>
      </c>
      <c r="N618" s="21" t="s">
        <v>592</v>
      </c>
      <c r="O618" s="16" t="s">
        <v>72</v>
      </c>
      <c r="P618" s="21" t="s">
        <v>919</v>
      </c>
      <c r="Q618" s="21"/>
      <c r="R618" s="21"/>
      <c r="S618" s="25" t="s">
        <v>3668</v>
      </c>
      <c r="T618" s="25" t="s">
        <v>63</v>
      </c>
      <c r="U618" s="55" t="s">
        <v>3669</v>
      </c>
      <c r="V618" s="16" t="s">
        <v>3668</v>
      </c>
      <c r="W618" s="16"/>
    </row>
    <row r="619" spans="1:23" ht="89.25">
      <c r="A619" s="21">
        <v>618</v>
      </c>
      <c r="B619" s="14" t="s">
        <v>121</v>
      </c>
      <c r="C619" s="14" t="s">
        <v>122</v>
      </c>
      <c r="D619" s="16" t="s">
        <v>60</v>
      </c>
      <c r="E619" s="16" t="s">
        <v>627</v>
      </c>
      <c r="F619" s="16" t="s">
        <v>1181</v>
      </c>
      <c r="G619" s="16">
        <v>22</v>
      </c>
      <c r="H619" s="16" t="s">
        <v>1234</v>
      </c>
      <c r="I619" s="17" t="s">
        <v>1235</v>
      </c>
      <c r="J619" s="17" t="s">
        <v>1236</v>
      </c>
      <c r="K619" s="53" t="s">
        <v>3650</v>
      </c>
      <c r="L619" s="54" t="s">
        <v>63</v>
      </c>
      <c r="M619" s="22">
        <v>40434</v>
      </c>
      <c r="N619" s="21" t="s">
        <v>592</v>
      </c>
      <c r="O619" s="16" t="s">
        <v>51</v>
      </c>
      <c r="P619" s="21" t="s">
        <v>919</v>
      </c>
      <c r="Q619" s="21"/>
      <c r="R619" s="21"/>
      <c r="S619" s="25" t="s">
        <v>3668</v>
      </c>
      <c r="T619" s="25" t="s">
        <v>63</v>
      </c>
      <c r="U619" s="55" t="s">
        <v>3669</v>
      </c>
      <c r="V619" s="16" t="s">
        <v>3668</v>
      </c>
      <c r="W619" s="16"/>
    </row>
    <row r="620" spans="1:23" ht="102">
      <c r="A620" s="21">
        <v>619</v>
      </c>
      <c r="B620" s="14" t="s">
        <v>125</v>
      </c>
      <c r="C620" s="14" t="s">
        <v>126</v>
      </c>
      <c r="D620" s="16" t="s">
        <v>45</v>
      </c>
      <c r="E620" s="16" t="s">
        <v>627</v>
      </c>
      <c r="F620" s="15" t="s">
        <v>1181</v>
      </c>
      <c r="G620" s="16">
        <v>22</v>
      </c>
      <c r="H620" s="15" t="s">
        <v>1237</v>
      </c>
      <c r="I620" s="17" t="s">
        <v>1238</v>
      </c>
      <c r="J620" s="17" t="s">
        <v>1239</v>
      </c>
      <c r="K620" s="53" t="s">
        <v>3652</v>
      </c>
      <c r="L620" s="54" t="s">
        <v>63</v>
      </c>
      <c r="M620" s="22">
        <v>40434</v>
      </c>
      <c r="N620" s="21" t="s">
        <v>50</v>
      </c>
      <c r="O620" s="16" t="s">
        <v>72</v>
      </c>
      <c r="P620" s="21" t="s">
        <v>220</v>
      </c>
      <c r="Q620" s="21"/>
      <c r="R620" s="21"/>
      <c r="S620" s="25" t="s">
        <v>63</v>
      </c>
      <c r="T620" s="25" t="s">
        <v>3668</v>
      </c>
      <c r="U620" s="55" t="s">
        <v>3669</v>
      </c>
      <c r="V620" s="16" t="s">
        <v>3668</v>
      </c>
      <c r="W620" s="16"/>
    </row>
    <row r="621" spans="1:23" ht="102">
      <c r="A621" s="21">
        <v>620</v>
      </c>
      <c r="B621" s="14" t="s">
        <v>130</v>
      </c>
      <c r="C621" s="14" t="s">
        <v>131</v>
      </c>
      <c r="D621" s="16" t="s">
        <v>45</v>
      </c>
      <c r="E621" s="16" t="s">
        <v>627</v>
      </c>
      <c r="F621" s="15" t="s">
        <v>1181</v>
      </c>
      <c r="G621" s="16">
        <v>22</v>
      </c>
      <c r="H621" s="15" t="s">
        <v>1237</v>
      </c>
      <c r="I621" s="17" t="s">
        <v>1238</v>
      </c>
      <c r="J621" s="17" t="s">
        <v>1239</v>
      </c>
      <c r="K621" s="53" t="s">
        <v>3652</v>
      </c>
      <c r="L621" s="54" t="s">
        <v>63</v>
      </c>
      <c r="M621" s="22">
        <v>40434</v>
      </c>
      <c r="N621" s="21" t="s">
        <v>50</v>
      </c>
      <c r="O621" s="16" t="s">
        <v>72</v>
      </c>
      <c r="P621" s="21" t="s">
        <v>220</v>
      </c>
      <c r="Q621" s="21"/>
      <c r="R621" s="21"/>
      <c r="S621" s="25" t="s">
        <v>63</v>
      </c>
      <c r="T621" s="25" t="s">
        <v>3668</v>
      </c>
      <c r="U621" s="55" t="s">
        <v>3669</v>
      </c>
      <c r="V621" s="16" t="s">
        <v>3668</v>
      </c>
      <c r="W621" s="16"/>
    </row>
    <row r="622" spans="1:23" ht="102">
      <c r="A622" s="21">
        <v>621</v>
      </c>
      <c r="B622" s="14" t="s">
        <v>132</v>
      </c>
      <c r="C622" s="14" t="s">
        <v>131</v>
      </c>
      <c r="D622" s="16" t="s">
        <v>45</v>
      </c>
      <c r="E622" s="16" t="s">
        <v>627</v>
      </c>
      <c r="F622" s="15" t="s">
        <v>1181</v>
      </c>
      <c r="G622" s="16">
        <v>22</v>
      </c>
      <c r="H622" s="15" t="s">
        <v>1237</v>
      </c>
      <c r="I622" s="17" t="s">
        <v>1238</v>
      </c>
      <c r="J622" s="17" t="s">
        <v>1239</v>
      </c>
      <c r="K622" s="53" t="s">
        <v>3652</v>
      </c>
      <c r="L622" s="54" t="s">
        <v>63</v>
      </c>
      <c r="M622" s="22">
        <v>40434</v>
      </c>
      <c r="N622" s="21" t="s">
        <v>50</v>
      </c>
      <c r="O622" s="16" t="s">
        <v>72</v>
      </c>
      <c r="P622" s="21" t="s">
        <v>220</v>
      </c>
      <c r="Q622" s="21"/>
      <c r="R622" s="21"/>
      <c r="S622" s="25" t="s">
        <v>63</v>
      </c>
      <c r="T622" s="25" t="s">
        <v>3668</v>
      </c>
      <c r="U622" s="55" t="s">
        <v>3669</v>
      </c>
      <c r="V622" s="16" t="s">
        <v>3668</v>
      </c>
      <c r="W622" s="16"/>
    </row>
    <row r="623" spans="1:23" ht="102">
      <c r="A623" s="21">
        <v>622</v>
      </c>
      <c r="B623" s="14" t="s">
        <v>133</v>
      </c>
      <c r="C623" s="14" t="s">
        <v>131</v>
      </c>
      <c r="D623" s="16" t="s">
        <v>45</v>
      </c>
      <c r="E623" s="16" t="s">
        <v>627</v>
      </c>
      <c r="F623" s="15" t="s">
        <v>1181</v>
      </c>
      <c r="G623" s="16">
        <v>22</v>
      </c>
      <c r="H623" s="15" t="s">
        <v>1237</v>
      </c>
      <c r="I623" s="17" t="s">
        <v>1238</v>
      </c>
      <c r="J623" s="17" t="s">
        <v>1239</v>
      </c>
      <c r="K623" s="53" t="s">
        <v>3652</v>
      </c>
      <c r="L623" s="54" t="s">
        <v>63</v>
      </c>
      <c r="M623" s="22">
        <v>40434</v>
      </c>
      <c r="N623" s="21" t="s">
        <v>50</v>
      </c>
      <c r="O623" s="16" t="s">
        <v>72</v>
      </c>
      <c r="P623" s="21" t="s">
        <v>220</v>
      </c>
      <c r="Q623" s="21"/>
      <c r="R623" s="21"/>
      <c r="S623" s="25" t="s">
        <v>63</v>
      </c>
      <c r="T623" s="25" t="s">
        <v>3668</v>
      </c>
      <c r="U623" s="55" t="s">
        <v>3669</v>
      </c>
      <c r="V623" s="16" t="s">
        <v>3668</v>
      </c>
      <c r="W623" s="16"/>
    </row>
    <row r="624" spans="1:23" ht="38.25">
      <c r="A624" s="21">
        <v>623</v>
      </c>
      <c r="B624" s="18" t="s">
        <v>68</v>
      </c>
      <c r="C624" s="14" t="s">
        <v>69</v>
      </c>
      <c r="D624" s="16" t="s">
        <v>60</v>
      </c>
      <c r="E624" s="16" t="s">
        <v>627</v>
      </c>
      <c r="F624" s="16" t="s">
        <v>1181</v>
      </c>
      <c r="G624" s="16">
        <v>22</v>
      </c>
      <c r="H624" s="16" t="s">
        <v>1240</v>
      </c>
      <c r="I624" s="18" t="s">
        <v>1241</v>
      </c>
      <c r="J624" s="18" t="s">
        <v>1233</v>
      </c>
      <c r="K624" s="53" t="s">
        <v>48</v>
      </c>
      <c r="L624" s="21" t="s">
        <v>49</v>
      </c>
      <c r="M624" s="22">
        <v>40318</v>
      </c>
      <c r="N624" s="54" t="s">
        <v>3332</v>
      </c>
      <c r="O624" s="16" t="s">
        <v>72</v>
      </c>
      <c r="P624" s="21"/>
      <c r="Q624" s="21"/>
      <c r="R624" s="21"/>
      <c r="S624" s="25" t="s">
        <v>3668</v>
      </c>
      <c r="T624" s="25" t="s">
        <v>49</v>
      </c>
      <c r="U624" s="55" t="s">
        <v>3669</v>
      </c>
      <c r="V624" s="16" t="s">
        <v>3668</v>
      </c>
      <c r="W624" s="16"/>
    </row>
    <row r="625" spans="1:23" ht="25.5">
      <c r="A625" s="102">
        <v>624</v>
      </c>
      <c r="B625" s="107" t="s">
        <v>408</v>
      </c>
      <c r="C625" s="103" t="s">
        <v>109</v>
      </c>
      <c r="D625" s="105" t="s">
        <v>60</v>
      </c>
      <c r="E625" s="105" t="s">
        <v>627</v>
      </c>
      <c r="F625" s="105" t="s">
        <v>1181</v>
      </c>
      <c r="G625" s="105">
        <v>22</v>
      </c>
      <c r="H625" s="105" t="s">
        <v>1242</v>
      </c>
      <c r="I625" s="106" t="s">
        <v>1243</v>
      </c>
      <c r="J625" s="106" t="s">
        <v>1244</v>
      </c>
      <c r="K625" s="98" t="s">
        <v>3416</v>
      </c>
      <c r="L625" s="99" t="s">
        <v>237</v>
      </c>
      <c r="M625" s="108"/>
      <c r="N625" s="102" t="s">
        <v>592</v>
      </c>
      <c r="O625" s="105" t="s">
        <v>51</v>
      </c>
      <c r="P625" s="102" t="s">
        <v>919</v>
      </c>
      <c r="Q625" s="102"/>
      <c r="R625" s="102"/>
      <c r="S625" s="109" t="s">
        <v>3668</v>
      </c>
      <c r="T625" s="109" t="s">
        <v>237</v>
      </c>
      <c r="U625" s="110" t="s">
        <v>3672</v>
      </c>
      <c r="V625" s="105" t="s">
        <v>3668</v>
      </c>
      <c r="W625" s="105"/>
    </row>
    <row r="626" spans="1:23" ht="102">
      <c r="A626" s="102">
        <v>625</v>
      </c>
      <c r="B626" s="103" t="s">
        <v>64</v>
      </c>
      <c r="C626" s="103" t="s">
        <v>65</v>
      </c>
      <c r="D626" s="105" t="s">
        <v>60</v>
      </c>
      <c r="E626" s="105" t="s">
        <v>627</v>
      </c>
      <c r="F626" s="105" t="s">
        <v>1245</v>
      </c>
      <c r="G626" s="105">
        <v>23</v>
      </c>
      <c r="H626" s="105">
        <v>1</v>
      </c>
      <c r="I626" s="106" t="s">
        <v>1246</v>
      </c>
      <c r="J626" s="106" t="s">
        <v>1247</v>
      </c>
      <c r="K626" s="98" t="s">
        <v>3383</v>
      </c>
      <c r="L626" s="99" t="s">
        <v>237</v>
      </c>
      <c r="M626" s="108">
        <v>40374</v>
      </c>
      <c r="N626" s="102" t="s">
        <v>1248</v>
      </c>
      <c r="O626" s="105" t="s">
        <v>51</v>
      </c>
      <c r="P626" s="102" t="s">
        <v>1249</v>
      </c>
      <c r="Q626" s="102"/>
      <c r="R626" s="102"/>
      <c r="S626" s="109" t="s">
        <v>3668</v>
      </c>
      <c r="T626" s="109" t="s">
        <v>237</v>
      </c>
      <c r="U626" s="110" t="s">
        <v>3669</v>
      </c>
      <c r="V626" s="105" t="s">
        <v>3668</v>
      </c>
      <c r="W626" s="105"/>
    </row>
    <row r="627" spans="1:23" ht="51">
      <c r="A627" s="102">
        <v>626</v>
      </c>
      <c r="B627" s="103" t="s">
        <v>150</v>
      </c>
      <c r="C627" s="103" t="s">
        <v>151</v>
      </c>
      <c r="D627" s="105" t="s">
        <v>60</v>
      </c>
      <c r="E627" s="105" t="s">
        <v>627</v>
      </c>
      <c r="F627" s="105" t="s">
        <v>1250</v>
      </c>
      <c r="G627" s="105">
        <v>23</v>
      </c>
      <c r="H627" s="105">
        <v>1</v>
      </c>
      <c r="I627" s="106" t="s">
        <v>1251</v>
      </c>
      <c r="J627" s="106" t="s">
        <v>1252</v>
      </c>
      <c r="K627" s="98" t="s">
        <v>48</v>
      </c>
      <c r="L627" s="102" t="s">
        <v>49</v>
      </c>
      <c r="M627" s="108">
        <v>40318</v>
      </c>
      <c r="N627" s="102" t="s">
        <v>349</v>
      </c>
      <c r="O627" s="105" t="s">
        <v>170</v>
      </c>
      <c r="P627" s="102"/>
      <c r="Q627" s="102"/>
      <c r="R627" s="102"/>
      <c r="S627" s="109" t="s">
        <v>3668</v>
      </c>
      <c r="T627" s="109" t="s">
        <v>49</v>
      </c>
      <c r="U627" s="110" t="s">
        <v>3669</v>
      </c>
      <c r="V627" s="105" t="s">
        <v>3668</v>
      </c>
      <c r="W627" s="105"/>
    </row>
    <row r="628" spans="1:23" ht="114.75">
      <c r="A628" s="102">
        <v>627</v>
      </c>
      <c r="B628" s="103" t="s">
        <v>150</v>
      </c>
      <c r="C628" s="103" t="s">
        <v>151</v>
      </c>
      <c r="D628" s="105" t="s">
        <v>60</v>
      </c>
      <c r="E628" s="105" t="s">
        <v>627</v>
      </c>
      <c r="F628" s="105" t="s">
        <v>1250</v>
      </c>
      <c r="G628" s="105">
        <v>23</v>
      </c>
      <c r="H628" s="105">
        <v>1</v>
      </c>
      <c r="I628" s="106" t="s">
        <v>1253</v>
      </c>
      <c r="J628" s="106" t="s">
        <v>1254</v>
      </c>
      <c r="K628" s="98" t="s">
        <v>3410</v>
      </c>
      <c r="L628" s="99" t="s">
        <v>63</v>
      </c>
      <c r="M628" s="108">
        <v>40374</v>
      </c>
      <c r="N628" s="102" t="s">
        <v>802</v>
      </c>
      <c r="O628" s="105" t="s">
        <v>170</v>
      </c>
      <c r="P628" s="102" t="s">
        <v>919</v>
      </c>
      <c r="Q628" s="102"/>
      <c r="R628" s="102"/>
      <c r="S628" s="109" t="s">
        <v>3668</v>
      </c>
      <c r="T628" s="109" t="s">
        <v>63</v>
      </c>
      <c r="U628" s="110" t="s">
        <v>3669</v>
      </c>
      <c r="V628" s="105" t="s">
        <v>3668</v>
      </c>
      <c r="W628" s="105"/>
    </row>
    <row r="629" spans="1:23" ht="63.75">
      <c r="A629" s="102">
        <v>628</v>
      </c>
      <c r="B629" s="103" t="s">
        <v>150</v>
      </c>
      <c r="C629" s="103" t="s">
        <v>151</v>
      </c>
      <c r="D629" s="105" t="s">
        <v>60</v>
      </c>
      <c r="E629" s="105" t="s">
        <v>627</v>
      </c>
      <c r="F629" s="105" t="s">
        <v>1250</v>
      </c>
      <c r="G629" s="105">
        <v>23</v>
      </c>
      <c r="H629" s="105">
        <v>1</v>
      </c>
      <c r="I629" s="106" t="s">
        <v>1255</v>
      </c>
      <c r="J629" s="106" t="s">
        <v>1256</v>
      </c>
      <c r="K629" s="98" t="s">
        <v>3411</v>
      </c>
      <c r="L629" s="99" t="s">
        <v>63</v>
      </c>
      <c r="M629" s="108">
        <v>40374</v>
      </c>
      <c r="N629" s="102" t="s">
        <v>802</v>
      </c>
      <c r="O629" s="105" t="s">
        <v>170</v>
      </c>
      <c r="P629" s="102" t="s">
        <v>919</v>
      </c>
      <c r="Q629" s="102"/>
      <c r="R629" s="102"/>
      <c r="S629" s="109" t="s">
        <v>3668</v>
      </c>
      <c r="T629" s="109" t="s">
        <v>63</v>
      </c>
      <c r="U629" s="110" t="s">
        <v>3669</v>
      </c>
      <c r="V629" s="105" t="s">
        <v>3668</v>
      </c>
      <c r="W629" s="105"/>
    </row>
    <row r="630" spans="1:23" ht="102">
      <c r="A630" s="102">
        <v>629</v>
      </c>
      <c r="B630" s="103" t="s">
        <v>505</v>
      </c>
      <c r="C630" s="103" t="s">
        <v>506</v>
      </c>
      <c r="D630" s="105" t="s">
        <v>45</v>
      </c>
      <c r="E630" s="105" t="s">
        <v>627</v>
      </c>
      <c r="F630" s="105" t="s">
        <v>1245</v>
      </c>
      <c r="G630" s="105">
        <v>23</v>
      </c>
      <c r="H630" s="105">
        <v>1</v>
      </c>
      <c r="I630" s="106" t="s">
        <v>1257</v>
      </c>
      <c r="J630" s="106" t="s">
        <v>1258</v>
      </c>
      <c r="K630" s="98" t="s">
        <v>3632</v>
      </c>
      <c r="L630" s="99" t="s">
        <v>63</v>
      </c>
      <c r="M630" s="108">
        <v>40430</v>
      </c>
      <c r="N630" s="102" t="s">
        <v>802</v>
      </c>
      <c r="O630" s="105" t="s">
        <v>51</v>
      </c>
      <c r="P630" s="102"/>
      <c r="Q630" s="102"/>
      <c r="R630" s="102"/>
      <c r="S630" s="109" t="s">
        <v>63</v>
      </c>
      <c r="T630" s="109" t="s">
        <v>3668</v>
      </c>
      <c r="U630" s="110" t="s">
        <v>3669</v>
      </c>
      <c r="V630" s="105" t="s">
        <v>3668</v>
      </c>
      <c r="W630" s="105"/>
    </row>
    <row r="631" spans="1:23" ht="38.25">
      <c r="A631" s="102">
        <v>630</v>
      </c>
      <c r="B631" s="103" t="s">
        <v>82</v>
      </c>
      <c r="C631" s="103" t="s">
        <v>83</v>
      </c>
      <c r="D631" s="105" t="s">
        <v>45</v>
      </c>
      <c r="E631" s="105" t="s">
        <v>627</v>
      </c>
      <c r="F631" s="105" t="s">
        <v>1250</v>
      </c>
      <c r="G631" s="105">
        <v>23</v>
      </c>
      <c r="H631" s="105">
        <v>1</v>
      </c>
      <c r="I631" s="106" t="s">
        <v>1259</v>
      </c>
      <c r="J631" s="106" t="s">
        <v>1260</v>
      </c>
      <c r="K631" s="107" t="s">
        <v>48</v>
      </c>
      <c r="L631" s="102" t="s">
        <v>49</v>
      </c>
      <c r="M631" s="108">
        <v>40338</v>
      </c>
      <c r="N631" s="102" t="s">
        <v>839</v>
      </c>
      <c r="O631" s="105" t="s">
        <v>51</v>
      </c>
      <c r="P631" s="102"/>
      <c r="Q631" s="102"/>
      <c r="R631" s="102"/>
      <c r="S631" s="109" t="s">
        <v>49</v>
      </c>
      <c r="T631" s="109" t="s">
        <v>3668</v>
      </c>
      <c r="U631" s="110" t="s">
        <v>3669</v>
      </c>
      <c r="V631" s="105" t="s">
        <v>3668</v>
      </c>
      <c r="W631" s="105"/>
    </row>
    <row r="632" spans="1:23" ht="38.25">
      <c r="A632" s="102">
        <v>631</v>
      </c>
      <c r="B632" s="107" t="s">
        <v>755</v>
      </c>
      <c r="C632" s="103" t="s">
        <v>756</v>
      </c>
      <c r="D632" s="105" t="s">
        <v>60</v>
      </c>
      <c r="E632" s="105" t="s">
        <v>627</v>
      </c>
      <c r="F632" s="105" t="s">
        <v>1250</v>
      </c>
      <c r="G632" s="105">
        <v>23</v>
      </c>
      <c r="H632" s="105">
        <v>3</v>
      </c>
      <c r="I632" s="107" t="s">
        <v>1261</v>
      </c>
      <c r="J632" s="107" t="s">
        <v>1262</v>
      </c>
      <c r="K632" s="98" t="s">
        <v>3411</v>
      </c>
      <c r="L632" s="99" t="s">
        <v>63</v>
      </c>
      <c r="M632" s="108">
        <v>40374</v>
      </c>
      <c r="N632" s="102" t="s">
        <v>802</v>
      </c>
      <c r="O632" s="105" t="s">
        <v>51</v>
      </c>
      <c r="P632" s="102" t="s">
        <v>919</v>
      </c>
      <c r="Q632" s="102"/>
      <c r="R632" s="102"/>
      <c r="S632" s="109" t="s">
        <v>3668</v>
      </c>
      <c r="T632" s="109" t="s">
        <v>63</v>
      </c>
      <c r="U632" s="110" t="s">
        <v>3669</v>
      </c>
      <c r="V632" s="105" t="s">
        <v>3668</v>
      </c>
      <c r="W632" s="105"/>
    </row>
    <row r="633" spans="1:23" ht="51">
      <c r="A633" s="102">
        <v>632</v>
      </c>
      <c r="B633" s="107" t="s">
        <v>68</v>
      </c>
      <c r="C633" s="103" t="s">
        <v>69</v>
      </c>
      <c r="D633" s="105" t="s">
        <v>60</v>
      </c>
      <c r="E633" s="105" t="s">
        <v>627</v>
      </c>
      <c r="F633" s="105" t="s">
        <v>1250</v>
      </c>
      <c r="G633" s="105">
        <v>23</v>
      </c>
      <c r="H633" s="105">
        <v>5</v>
      </c>
      <c r="I633" s="107" t="s">
        <v>1263</v>
      </c>
      <c r="J633" s="107" t="s">
        <v>1264</v>
      </c>
      <c r="K633" s="98" t="s">
        <v>3364</v>
      </c>
      <c r="L633" s="99" t="s">
        <v>648</v>
      </c>
      <c r="M633" s="108">
        <v>40373</v>
      </c>
      <c r="N633" s="102" t="s">
        <v>802</v>
      </c>
      <c r="O633" s="105" t="s">
        <v>72</v>
      </c>
      <c r="P633" s="102" t="s">
        <v>919</v>
      </c>
      <c r="Q633" s="102"/>
      <c r="R633" s="102"/>
      <c r="S633" s="109" t="s">
        <v>3668</v>
      </c>
      <c r="T633" s="109" t="s">
        <v>648</v>
      </c>
      <c r="U633" s="110" t="s">
        <v>3669</v>
      </c>
      <c r="V633" s="105" t="s">
        <v>3668</v>
      </c>
      <c r="W633" s="105"/>
    </row>
    <row r="634" spans="1:23" ht="178.5">
      <c r="A634" s="21">
        <v>633</v>
      </c>
      <c r="B634" s="14" t="s">
        <v>43</v>
      </c>
      <c r="C634" s="14" t="s">
        <v>44</v>
      </c>
      <c r="D634" s="16" t="s">
        <v>45</v>
      </c>
      <c r="E634" s="16" t="s">
        <v>627</v>
      </c>
      <c r="F634" s="16" t="s">
        <v>1250</v>
      </c>
      <c r="G634" s="16">
        <v>23</v>
      </c>
      <c r="H634" s="16">
        <v>9</v>
      </c>
      <c r="I634" s="17" t="s">
        <v>1265</v>
      </c>
      <c r="J634" s="17" t="s">
        <v>1266</v>
      </c>
      <c r="K634" s="53" t="s">
        <v>3626</v>
      </c>
      <c r="L634" s="21" t="s">
        <v>49</v>
      </c>
      <c r="M634" s="22">
        <v>40338</v>
      </c>
      <c r="N634" s="21" t="s">
        <v>349</v>
      </c>
      <c r="O634" s="16" t="s">
        <v>51</v>
      </c>
      <c r="P634" s="21"/>
      <c r="Q634" s="21"/>
      <c r="R634" s="21"/>
      <c r="S634" s="25" t="s">
        <v>49</v>
      </c>
      <c r="T634" s="25" t="s">
        <v>3668</v>
      </c>
      <c r="U634" s="55" t="s">
        <v>3669</v>
      </c>
      <c r="V634" s="16" t="s">
        <v>3668</v>
      </c>
      <c r="W634" s="16"/>
    </row>
    <row r="635" spans="1:23" ht="51">
      <c r="A635" s="102">
        <v>634</v>
      </c>
      <c r="B635" s="103" t="s">
        <v>505</v>
      </c>
      <c r="C635" s="103" t="s">
        <v>506</v>
      </c>
      <c r="D635" s="105" t="s">
        <v>60</v>
      </c>
      <c r="E635" s="105" t="s">
        <v>627</v>
      </c>
      <c r="F635" s="105" t="s">
        <v>1250</v>
      </c>
      <c r="G635" s="105">
        <v>23</v>
      </c>
      <c r="H635" s="105">
        <v>9</v>
      </c>
      <c r="I635" s="106" t="s">
        <v>1267</v>
      </c>
      <c r="J635" s="106" t="s">
        <v>1268</v>
      </c>
      <c r="K635" s="98" t="s">
        <v>3411</v>
      </c>
      <c r="L635" s="99" t="s">
        <v>63</v>
      </c>
      <c r="M635" s="108">
        <v>40374</v>
      </c>
      <c r="N635" s="102" t="s">
        <v>802</v>
      </c>
      <c r="O635" s="105" t="s">
        <v>51</v>
      </c>
      <c r="P635" s="102" t="s">
        <v>919</v>
      </c>
      <c r="Q635" s="102"/>
      <c r="R635" s="102"/>
      <c r="S635" s="109" t="s">
        <v>3668</v>
      </c>
      <c r="T635" s="109" t="s">
        <v>63</v>
      </c>
      <c r="U635" s="110" t="s">
        <v>3669</v>
      </c>
      <c r="V635" s="105" t="s">
        <v>3668</v>
      </c>
      <c r="W635" s="105"/>
    </row>
    <row r="636" spans="1:23" ht="63.75">
      <c r="A636" s="102">
        <v>635</v>
      </c>
      <c r="B636" s="103" t="s">
        <v>159</v>
      </c>
      <c r="C636" s="103" t="s">
        <v>151</v>
      </c>
      <c r="D636" s="105" t="s">
        <v>60</v>
      </c>
      <c r="E636" s="105" t="s">
        <v>627</v>
      </c>
      <c r="F636" s="105" t="s">
        <v>1250</v>
      </c>
      <c r="G636" s="105">
        <v>23</v>
      </c>
      <c r="H636" s="105">
        <v>9</v>
      </c>
      <c r="I636" s="106" t="s">
        <v>1269</v>
      </c>
      <c r="J636" s="106" t="s">
        <v>1270</v>
      </c>
      <c r="K636" s="98" t="s">
        <v>3411</v>
      </c>
      <c r="L636" s="99" t="s">
        <v>63</v>
      </c>
      <c r="M636" s="108">
        <v>40374</v>
      </c>
      <c r="N636" s="102" t="s">
        <v>802</v>
      </c>
      <c r="O636" s="105" t="s">
        <v>153</v>
      </c>
      <c r="P636" s="102" t="s">
        <v>919</v>
      </c>
      <c r="Q636" s="102"/>
      <c r="R636" s="102"/>
      <c r="S636" s="109" t="s">
        <v>3668</v>
      </c>
      <c r="T636" s="109" t="s">
        <v>63</v>
      </c>
      <c r="U636" s="110" t="s">
        <v>3669</v>
      </c>
      <c r="V636" s="105" t="s">
        <v>3668</v>
      </c>
      <c r="W636" s="105"/>
    </row>
    <row r="637" spans="1:23" ht="63.75">
      <c r="A637" s="102">
        <v>636</v>
      </c>
      <c r="B637" s="78" t="s">
        <v>459</v>
      </c>
      <c r="C637" s="78" t="s">
        <v>460</v>
      </c>
      <c r="D637" s="105" t="s">
        <v>60</v>
      </c>
      <c r="E637" s="105">
        <v>6</v>
      </c>
      <c r="F637" s="79" t="s">
        <v>1271</v>
      </c>
      <c r="G637" s="79">
        <v>23</v>
      </c>
      <c r="H637" s="79">
        <v>9</v>
      </c>
      <c r="I637" s="80" t="s">
        <v>1272</v>
      </c>
      <c r="J637" s="80" t="s">
        <v>1273</v>
      </c>
      <c r="K637" s="98" t="s">
        <v>3411</v>
      </c>
      <c r="L637" s="99" t="s">
        <v>63</v>
      </c>
      <c r="M637" s="108">
        <v>40374</v>
      </c>
      <c r="N637" s="102" t="s">
        <v>802</v>
      </c>
      <c r="O637" s="79" t="s">
        <v>51</v>
      </c>
      <c r="P637" s="102" t="s">
        <v>919</v>
      </c>
      <c r="Q637" s="102"/>
      <c r="R637" s="102"/>
      <c r="S637" s="109" t="s">
        <v>3668</v>
      </c>
      <c r="T637" s="109" t="s">
        <v>63</v>
      </c>
      <c r="U637" s="110" t="s">
        <v>3669</v>
      </c>
      <c r="V637" s="105" t="s">
        <v>3668</v>
      </c>
      <c r="W637" s="105"/>
    </row>
    <row r="638" spans="1:23" ht="102">
      <c r="A638" s="102">
        <v>637</v>
      </c>
      <c r="B638" s="103" t="s">
        <v>43</v>
      </c>
      <c r="C638" s="103" t="s">
        <v>44</v>
      </c>
      <c r="D638" s="105" t="s">
        <v>60</v>
      </c>
      <c r="E638" s="105" t="s">
        <v>627</v>
      </c>
      <c r="F638" s="105" t="s">
        <v>1250</v>
      </c>
      <c r="G638" s="105">
        <v>23</v>
      </c>
      <c r="H638" s="105">
        <v>11</v>
      </c>
      <c r="I638" s="106" t="s">
        <v>1274</v>
      </c>
      <c r="J638" s="106" t="s">
        <v>1275</v>
      </c>
      <c r="K638" s="98" t="s">
        <v>3547</v>
      </c>
      <c r="L638" s="99" t="s">
        <v>63</v>
      </c>
      <c r="M638" s="108">
        <v>40373</v>
      </c>
      <c r="N638" s="102" t="s">
        <v>802</v>
      </c>
      <c r="O638" s="105" t="s">
        <v>51</v>
      </c>
      <c r="P638" s="102" t="s">
        <v>636</v>
      </c>
      <c r="Q638" s="102"/>
      <c r="R638" s="102"/>
      <c r="S638" s="109" t="s">
        <v>3668</v>
      </c>
      <c r="T638" s="109" t="s">
        <v>63</v>
      </c>
      <c r="U638" s="110" t="s">
        <v>3669</v>
      </c>
      <c r="V638" s="105" t="s">
        <v>3668</v>
      </c>
      <c r="W638" s="105"/>
    </row>
    <row r="639" spans="1:23" ht="76.5">
      <c r="A639" s="102">
        <v>638</v>
      </c>
      <c r="B639" s="107" t="s">
        <v>94</v>
      </c>
      <c r="C639" s="107" t="s">
        <v>95</v>
      </c>
      <c r="D639" s="105" t="s">
        <v>60</v>
      </c>
      <c r="E639" s="105" t="s">
        <v>627</v>
      </c>
      <c r="F639" s="97" t="s">
        <v>1250</v>
      </c>
      <c r="G639" s="102">
        <v>23</v>
      </c>
      <c r="H639" s="102">
        <v>11</v>
      </c>
      <c r="I639" s="106" t="s">
        <v>1276</v>
      </c>
      <c r="J639" s="106" t="s">
        <v>1277</v>
      </c>
      <c r="K639" s="98" t="s">
        <v>3547</v>
      </c>
      <c r="L639" s="99" t="s">
        <v>63</v>
      </c>
      <c r="M639" s="108">
        <v>40373</v>
      </c>
      <c r="N639" s="102" t="s">
        <v>802</v>
      </c>
      <c r="O639" s="102" t="s">
        <v>51</v>
      </c>
      <c r="P639" s="102" t="s">
        <v>636</v>
      </c>
      <c r="Q639" s="102"/>
      <c r="R639" s="102"/>
      <c r="S639" s="109" t="s">
        <v>3668</v>
      </c>
      <c r="T639" s="109" t="s">
        <v>63</v>
      </c>
      <c r="U639" s="110" t="s">
        <v>3669</v>
      </c>
      <c r="V639" s="105" t="s">
        <v>3668</v>
      </c>
      <c r="W639" s="105"/>
    </row>
    <row r="640" spans="1:23" ht="38.25">
      <c r="A640" s="102">
        <v>639</v>
      </c>
      <c r="B640" s="107" t="s">
        <v>146</v>
      </c>
      <c r="C640" s="107" t="s">
        <v>147</v>
      </c>
      <c r="D640" s="105" t="s">
        <v>60</v>
      </c>
      <c r="E640" s="105" t="s">
        <v>627</v>
      </c>
      <c r="F640" s="105" t="s">
        <v>972</v>
      </c>
      <c r="G640" s="105">
        <v>23</v>
      </c>
      <c r="H640" s="105">
        <v>14</v>
      </c>
      <c r="I640" s="107" t="s">
        <v>1278</v>
      </c>
      <c r="J640" s="107" t="s">
        <v>1279</v>
      </c>
      <c r="K640" s="98" t="s">
        <v>3411</v>
      </c>
      <c r="L640" s="99" t="s">
        <v>63</v>
      </c>
      <c r="M640" s="108">
        <v>40374</v>
      </c>
      <c r="N640" s="102" t="s">
        <v>802</v>
      </c>
      <c r="O640" s="105" t="s">
        <v>51</v>
      </c>
      <c r="P640" s="99" t="s">
        <v>919</v>
      </c>
      <c r="Q640" s="102"/>
      <c r="R640" s="102"/>
      <c r="S640" s="109" t="s">
        <v>3668</v>
      </c>
      <c r="T640" s="109" t="s">
        <v>63</v>
      </c>
      <c r="U640" s="110" t="s">
        <v>3669</v>
      </c>
      <c r="V640" s="105" t="s">
        <v>3668</v>
      </c>
      <c r="W640" s="105"/>
    </row>
    <row r="641" spans="1:23" ht="51">
      <c r="A641" s="102">
        <v>640</v>
      </c>
      <c r="B641" s="107" t="s">
        <v>961</v>
      </c>
      <c r="C641" s="107" t="s">
        <v>147</v>
      </c>
      <c r="D641" s="105" t="s">
        <v>60</v>
      </c>
      <c r="E641" s="105" t="s">
        <v>627</v>
      </c>
      <c r="F641" s="105" t="s">
        <v>969</v>
      </c>
      <c r="G641" s="102">
        <v>23</v>
      </c>
      <c r="H641" s="102">
        <v>14</v>
      </c>
      <c r="I641" s="106" t="s">
        <v>1280</v>
      </c>
      <c r="J641" s="106" t="s">
        <v>1281</v>
      </c>
      <c r="K641" s="98" t="s">
        <v>3411</v>
      </c>
      <c r="L641" s="99" t="s">
        <v>63</v>
      </c>
      <c r="M641" s="108">
        <v>40374</v>
      </c>
      <c r="N641" s="102" t="s">
        <v>802</v>
      </c>
      <c r="O641" s="105" t="s">
        <v>51</v>
      </c>
      <c r="P641" s="99" t="s">
        <v>919</v>
      </c>
      <c r="Q641" s="102"/>
      <c r="R641" s="102"/>
      <c r="S641" s="109" t="s">
        <v>3668</v>
      </c>
      <c r="T641" s="109" t="s">
        <v>63</v>
      </c>
      <c r="U641" s="110" t="s">
        <v>3669</v>
      </c>
      <c r="V641" s="105" t="s">
        <v>3668</v>
      </c>
      <c r="W641" s="105"/>
    </row>
    <row r="642" spans="1:23" ht="51">
      <c r="A642" s="102">
        <v>641</v>
      </c>
      <c r="B642" s="103" t="s">
        <v>43</v>
      </c>
      <c r="C642" s="103" t="s">
        <v>44</v>
      </c>
      <c r="D642" s="105" t="s">
        <v>45</v>
      </c>
      <c r="E642" s="105" t="s">
        <v>627</v>
      </c>
      <c r="F642" s="105" t="s">
        <v>1245</v>
      </c>
      <c r="G642" s="105">
        <v>23</v>
      </c>
      <c r="H642" s="105">
        <v>16</v>
      </c>
      <c r="I642" s="106" t="s">
        <v>1282</v>
      </c>
      <c r="J642" s="106" t="s">
        <v>1283</v>
      </c>
      <c r="K642" s="107" t="s">
        <v>3735</v>
      </c>
      <c r="L642" s="102" t="s">
        <v>49</v>
      </c>
      <c r="M642" s="108">
        <v>40338</v>
      </c>
      <c r="N642" s="102" t="s">
        <v>50</v>
      </c>
      <c r="O642" s="105" t="s">
        <v>51</v>
      </c>
      <c r="P642" s="102"/>
      <c r="Q642" s="102"/>
      <c r="R642" s="102"/>
      <c r="S642" s="109" t="s">
        <v>49</v>
      </c>
      <c r="T642" s="109" t="s">
        <v>3668</v>
      </c>
      <c r="U642" s="110" t="s">
        <v>3669</v>
      </c>
      <c r="V642" s="105" t="s">
        <v>3668</v>
      </c>
      <c r="W642" s="105"/>
    </row>
    <row r="643" spans="1:23" ht="127.5">
      <c r="A643" s="102">
        <v>642</v>
      </c>
      <c r="B643" s="103" t="s">
        <v>82</v>
      </c>
      <c r="C643" s="103" t="s">
        <v>83</v>
      </c>
      <c r="D643" s="105" t="s">
        <v>45</v>
      </c>
      <c r="E643" s="105" t="s">
        <v>627</v>
      </c>
      <c r="F643" s="105" t="s">
        <v>1245</v>
      </c>
      <c r="G643" s="105">
        <v>23</v>
      </c>
      <c r="H643" s="105">
        <v>16</v>
      </c>
      <c r="I643" s="106" t="s">
        <v>1284</v>
      </c>
      <c r="J643" s="106" t="s">
        <v>1285</v>
      </c>
      <c r="K643" s="107" t="s">
        <v>48</v>
      </c>
      <c r="L643" s="102" t="s">
        <v>49</v>
      </c>
      <c r="M643" s="108">
        <v>40338</v>
      </c>
      <c r="N643" s="102" t="s">
        <v>50</v>
      </c>
      <c r="O643" s="105" t="s">
        <v>51</v>
      </c>
      <c r="P643" s="102"/>
      <c r="Q643" s="102"/>
      <c r="R643" s="102"/>
      <c r="S643" s="109" t="s">
        <v>49</v>
      </c>
      <c r="T643" s="109" t="s">
        <v>3668</v>
      </c>
      <c r="U643" s="110" t="s">
        <v>3669</v>
      </c>
      <c r="V643" s="105" t="s">
        <v>3668</v>
      </c>
      <c r="W643" s="105"/>
    </row>
    <row r="644" spans="1:23" ht="51">
      <c r="A644" s="102">
        <v>643</v>
      </c>
      <c r="B644" s="103" t="s">
        <v>64</v>
      </c>
      <c r="C644" s="103" t="s">
        <v>65</v>
      </c>
      <c r="D644" s="105" t="s">
        <v>60</v>
      </c>
      <c r="E644" s="105" t="s">
        <v>627</v>
      </c>
      <c r="F644" s="105" t="s">
        <v>1245</v>
      </c>
      <c r="G644" s="105">
        <v>23</v>
      </c>
      <c r="H644" s="105">
        <v>18</v>
      </c>
      <c r="I644" s="106" t="s">
        <v>1286</v>
      </c>
      <c r="J644" s="106" t="s">
        <v>1287</v>
      </c>
      <c r="K644" s="98" t="s">
        <v>3359</v>
      </c>
      <c r="L644" s="99" t="s">
        <v>63</v>
      </c>
      <c r="M644" s="108">
        <v>40373</v>
      </c>
      <c r="N644" s="102" t="s">
        <v>349</v>
      </c>
      <c r="O644" s="105" t="s">
        <v>51</v>
      </c>
      <c r="P644" s="102" t="s">
        <v>1000</v>
      </c>
      <c r="Q644" s="102"/>
      <c r="R644" s="102"/>
      <c r="S644" s="109" t="s">
        <v>3668</v>
      </c>
      <c r="T644" s="109" t="s">
        <v>63</v>
      </c>
      <c r="U644" s="110" t="s">
        <v>3669</v>
      </c>
      <c r="V644" s="105" t="s">
        <v>3668</v>
      </c>
      <c r="W644" s="105"/>
    </row>
    <row r="645" spans="1:23" ht="38.25">
      <c r="A645" s="102">
        <v>644</v>
      </c>
      <c r="B645" s="103" t="s">
        <v>64</v>
      </c>
      <c r="C645" s="103" t="s">
        <v>65</v>
      </c>
      <c r="D645" s="105" t="s">
        <v>60</v>
      </c>
      <c r="E645" s="105" t="s">
        <v>627</v>
      </c>
      <c r="F645" s="105" t="s">
        <v>1245</v>
      </c>
      <c r="G645" s="105">
        <v>23</v>
      </c>
      <c r="H645" s="105">
        <v>18</v>
      </c>
      <c r="I645" s="106" t="s">
        <v>1288</v>
      </c>
      <c r="J645" s="106" t="s">
        <v>1289</v>
      </c>
      <c r="K645" s="98" t="s">
        <v>3359</v>
      </c>
      <c r="L645" s="99" t="s">
        <v>63</v>
      </c>
      <c r="M645" s="108">
        <v>40373</v>
      </c>
      <c r="N645" s="102" t="s">
        <v>349</v>
      </c>
      <c r="O645" s="105" t="s">
        <v>51</v>
      </c>
      <c r="P645" s="102" t="s">
        <v>1000</v>
      </c>
      <c r="Q645" s="102"/>
      <c r="R645" s="102"/>
      <c r="S645" s="109" t="s">
        <v>3668</v>
      </c>
      <c r="T645" s="109" t="s">
        <v>63</v>
      </c>
      <c r="U645" s="110" t="s">
        <v>3669</v>
      </c>
      <c r="V645" s="105" t="s">
        <v>3668</v>
      </c>
      <c r="W645" s="105"/>
    </row>
    <row r="646" spans="1:23" ht="25.5">
      <c r="A646" s="102">
        <v>645</v>
      </c>
      <c r="B646" s="103" t="s">
        <v>82</v>
      </c>
      <c r="C646" s="103" t="s">
        <v>83</v>
      </c>
      <c r="D646" s="105" t="s">
        <v>45</v>
      </c>
      <c r="E646" s="105" t="s">
        <v>627</v>
      </c>
      <c r="F646" s="105" t="s">
        <v>1245</v>
      </c>
      <c r="G646" s="105">
        <v>23</v>
      </c>
      <c r="H646" s="105">
        <v>18</v>
      </c>
      <c r="I646" s="106" t="s">
        <v>1290</v>
      </c>
      <c r="J646" s="106" t="s">
        <v>1291</v>
      </c>
      <c r="K646" s="107" t="s">
        <v>48</v>
      </c>
      <c r="L646" s="102" t="s">
        <v>49</v>
      </c>
      <c r="M646" s="108">
        <v>40338</v>
      </c>
      <c r="N646" s="102" t="s">
        <v>592</v>
      </c>
      <c r="O646" s="105" t="s">
        <v>51</v>
      </c>
      <c r="P646" s="102"/>
      <c r="Q646" s="102"/>
      <c r="R646" s="102"/>
      <c r="S646" s="109" t="s">
        <v>49</v>
      </c>
      <c r="T646" s="109" t="s">
        <v>3668</v>
      </c>
      <c r="U646" s="110" t="s">
        <v>3669</v>
      </c>
      <c r="V646" s="105" t="s">
        <v>3668</v>
      </c>
      <c r="W646" s="105"/>
    </row>
    <row r="647" spans="1:23" ht="63.75">
      <c r="A647" s="102">
        <v>646</v>
      </c>
      <c r="B647" s="103" t="s">
        <v>114</v>
      </c>
      <c r="C647" s="103" t="s">
        <v>115</v>
      </c>
      <c r="D647" s="105" t="s">
        <v>45</v>
      </c>
      <c r="E647" s="105">
        <v>6</v>
      </c>
      <c r="F647" s="105"/>
      <c r="G647" s="105">
        <v>23</v>
      </c>
      <c r="H647" s="105">
        <v>19</v>
      </c>
      <c r="I647" s="106" t="s">
        <v>1292</v>
      </c>
      <c r="J647" s="106" t="s">
        <v>1293</v>
      </c>
      <c r="K647" s="107" t="s">
        <v>3520</v>
      </c>
      <c r="L647" s="102" t="s">
        <v>63</v>
      </c>
      <c r="M647" s="108">
        <v>40394</v>
      </c>
      <c r="N647" s="102" t="s">
        <v>50</v>
      </c>
      <c r="O647" s="105" t="s">
        <v>72</v>
      </c>
      <c r="P647" s="102"/>
      <c r="Q647" s="102"/>
      <c r="R647" s="102"/>
      <c r="S647" s="109" t="s">
        <v>63</v>
      </c>
      <c r="T647" s="109" t="s">
        <v>3668</v>
      </c>
      <c r="U647" s="110" t="s">
        <v>3669</v>
      </c>
      <c r="V647" s="105" t="s">
        <v>3668</v>
      </c>
      <c r="W647" s="105"/>
    </row>
    <row r="648" spans="1:23" ht="89.25">
      <c r="A648" s="102">
        <v>647</v>
      </c>
      <c r="B648" s="103" t="s">
        <v>603</v>
      </c>
      <c r="C648" s="103" t="s">
        <v>604</v>
      </c>
      <c r="D648" s="105" t="s">
        <v>45</v>
      </c>
      <c r="E648" s="105" t="s">
        <v>627</v>
      </c>
      <c r="F648" s="105" t="s">
        <v>672</v>
      </c>
      <c r="G648" s="105">
        <v>23</v>
      </c>
      <c r="H648" s="105">
        <v>22</v>
      </c>
      <c r="I648" s="107" t="s">
        <v>1294</v>
      </c>
      <c r="J648" s="107" t="s">
        <v>1295</v>
      </c>
      <c r="K648" s="107" t="s">
        <v>3446</v>
      </c>
      <c r="L648" s="102" t="s">
        <v>63</v>
      </c>
      <c r="M648" s="108">
        <v>40378</v>
      </c>
      <c r="N648" s="102" t="s">
        <v>592</v>
      </c>
      <c r="O648" s="105" t="s">
        <v>51</v>
      </c>
      <c r="P648" s="102"/>
      <c r="Q648" s="102"/>
      <c r="R648" s="102"/>
      <c r="S648" s="109" t="s">
        <v>63</v>
      </c>
      <c r="T648" s="109" t="s">
        <v>3668</v>
      </c>
      <c r="U648" s="110" t="s">
        <v>3669</v>
      </c>
      <c r="V648" s="105" t="s">
        <v>3668</v>
      </c>
      <c r="W648" s="105"/>
    </row>
    <row r="649" spans="1:23" ht="89.25">
      <c r="A649" s="102">
        <v>648</v>
      </c>
      <c r="B649" s="103" t="s">
        <v>603</v>
      </c>
      <c r="C649" s="103" t="s">
        <v>604</v>
      </c>
      <c r="D649" s="105" t="s">
        <v>45</v>
      </c>
      <c r="E649" s="105" t="s">
        <v>627</v>
      </c>
      <c r="F649" s="105" t="s">
        <v>672</v>
      </c>
      <c r="G649" s="105">
        <v>23</v>
      </c>
      <c r="H649" s="105">
        <v>22</v>
      </c>
      <c r="I649" s="107" t="s">
        <v>1294</v>
      </c>
      <c r="J649" s="107" t="s">
        <v>1295</v>
      </c>
      <c r="K649" s="107" t="s">
        <v>3446</v>
      </c>
      <c r="L649" s="102" t="s">
        <v>63</v>
      </c>
      <c r="M649" s="108">
        <v>40378</v>
      </c>
      <c r="N649" s="102" t="s">
        <v>592</v>
      </c>
      <c r="O649" s="105" t="s">
        <v>51</v>
      </c>
      <c r="P649" s="102"/>
      <c r="Q649" s="102"/>
      <c r="R649" s="102"/>
      <c r="S649" s="109" t="s">
        <v>63</v>
      </c>
      <c r="T649" s="109" t="s">
        <v>3668</v>
      </c>
      <c r="U649" s="110" t="s">
        <v>3669</v>
      </c>
      <c r="V649" s="105" t="s">
        <v>3668</v>
      </c>
      <c r="W649" s="105"/>
    </row>
    <row r="650" spans="1:23" ht="38.25">
      <c r="A650" s="102">
        <v>649</v>
      </c>
      <c r="B650" s="103" t="s">
        <v>64</v>
      </c>
      <c r="C650" s="103" t="s">
        <v>65</v>
      </c>
      <c r="D650" s="105" t="s">
        <v>60</v>
      </c>
      <c r="E650" s="105" t="s">
        <v>627</v>
      </c>
      <c r="F650" s="105" t="s">
        <v>1245</v>
      </c>
      <c r="G650" s="105">
        <v>23</v>
      </c>
      <c r="H650" s="105">
        <v>27</v>
      </c>
      <c r="I650" s="106" t="s">
        <v>1296</v>
      </c>
      <c r="J650" s="106"/>
      <c r="K650" s="98" t="s">
        <v>3359</v>
      </c>
      <c r="L650" s="99" t="s">
        <v>63</v>
      </c>
      <c r="M650" s="108">
        <v>40373</v>
      </c>
      <c r="N650" s="102" t="s">
        <v>349</v>
      </c>
      <c r="O650" s="105" t="s">
        <v>51</v>
      </c>
      <c r="P650" s="102" t="s">
        <v>1000</v>
      </c>
      <c r="Q650" s="102"/>
      <c r="R650" s="102"/>
      <c r="S650" s="109" t="s">
        <v>3668</v>
      </c>
      <c r="T650" s="109" t="s">
        <v>63</v>
      </c>
      <c r="U650" s="110" t="s">
        <v>3669</v>
      </c>
      <c r="V650" s="105" t="s">
        <v>3668</v>
      </c>
      <c r="W650" s="105"/>
    </row>
    <row r="651" spans="1:23" ht="25.5">
      <c r="A651" s="102">
        <v>650</v>
      </c>
      <c r="B651" s="103" t="s">
        <v>82</v>
      </c>
      <c r="C651" s="103" t="s">
        <v>83</v>
      </c>
      <c r="D651" s="105" t="s">
        <v>45</v>
      </c>
      <c r="E651" s="105" t="s">
        <v>627</v>
      </c>
      <c r="F651" s="105" t="s">
        <v>1245</v>
      </c>
      <c r="G651" s="105">
        <v>23</v>
      </c>
      <c r="H651" s="105">
        <v>28</v>
      </c>
      <c r="I651" s="106" t="s">
        <v>1297</v>
      </c>
      <c r="J651" s="106" t="s">
        <v>1298</v>
      </c>
      <c r="K651" s="107" t="s">
        <v>48</v>
      </c>
      <c r="L651" s="102" t="s">
        <v>49</v>
      </c>
      <c r="M651" s="108">
        <v>40338</v>
      </c>
      <c r="N651" s="102" t="s">
        <v>50</v>
      </c>
      <c r="O651" s="105" t="s">
        <v>51</v>
      </c>
      <c r="P651" s="102"/>
      <c r="Q651" s="102"/>
      <c r="R651" s="102"/>
      <c r="S651" s="109" t="s">
        <v>49</v>
      </c>
      <c r="T651" s="109" t="s">
        <v>3668</v>
      </c>
      <c r="U651" s="110" t="s">
        <v>3669</v>
      </c>
      <c r="V651" s="105" t="s">
        <v>3668</v>
      </c>
      <c r="W651" s="105"/>
    </row>
    <row r="652" spans="1:23" ht="51">
      <c r="A652" s="102">
        <v>651</v>
      </c>
      <c r="B652" s="103" t="s">
        <v>114</v>
      </c>
      <c r="C652" s="103" t="s">
        <v>115</v>
      </c>
      <c r="D652" s="105" t="s">
        <v>45</v>
      </c>
      <c r="E652" s="105">
        <v>6</v>
      </c>
      <c r="F652" s="105"/>
      <c r="G652" s="105">
        <v>23</v>
      </c>
      <c r="H652" s="105">
        <v>28</v>
      </c>
      <c r="I652" s="106" t="s">
        <v>1292</v>
      </c>
      <c r="J652" s="106" t="s">
        <v>1299</v>
      </c>
      <c r="K652" s="107" t="s">
        <v>3521</v>
      </c>
      <c r="L652" s="102" t="s">
        <v>49</v>
      </c>
      <c r="M652" s="108">
        <v>40394</v>
      </c>
      <c r="N652" s="102" t="s">
        <v>50</v>
      </c>
      <c r="O652" s="105" t="s">
        <v>72</v>
      </c>
      <c r="P652" s="102"/>
      <c r="Q652" s="102"/>
      <c r="R652" s="102"/>
      <c r="S652" s="109" t="s">
        <v>49</v>
      </c>
      <c r="T652" s="109" t="s">
        <v>3668</v>
      </c>
      <c r="U652" s="110" t="s">
        <v>3669</v>
      </c>
      <c r="V652" s="105" t="s">
        <v>3668</v>
      </c>
      <c r="W652" s="105"/>
    </row>
    <row r="653" spans="1:23" ht="38.25">
      <c r="A653" s="102">
        <v>652</v>
      </c>
      <c r="B653" s="103" t="s">
        <v>835</v>
      </c>
      <c r="C653" s="103" t="s">
        <v>836</v>
      </c>
      <c r="D653" s="105" t="s">
        <v>60</v>
      </c>
      <c r="E653" s="105" t="s">
        <v>627</v>
      </c>
      <c r="F653" s="105" t="s">
        <v>1245</v>
      </c>
      <c r="G653" s="105">
        <v>23</v>
      </c>
      <c r="H653" s="105">
        <v>35</v>
      </c>
      <c r="I653" s="106" t="s">
        <v>1300</v>
      </c>
      <c r="J653" s="106" t="s">
        <v>1301</v>
      </c>
      <c r="K653" s="98" t="s">
        <v>3385</v>
      </c>
      <c r="L653" s="99" t="s">
        <v>63</v>
      </c>
      <c r="M653" s="108">
        <v>40374</v>
      </c>
      <c r="N653" s="102" t="s">
        <v>1248</v>
      </c>
      <c r="O653" s="105" t="s">
        <v>51</v>
      </c>
      <c r="P653" s="102"/>
      <c r="Q653" s="102"/>
      <c r="R653" s="102"/>
      <c r="S653" s="109" t="s">
        <v>3668</v>
      </c>
      <c r="T653" s="109" t="s">
        <v>63</v>
      </c>
      <c r="U653" s="110" t="s">
        <v>3669</v>
      </c>
      <c r="V653" s="105" t="s">
        <v>3668</v>
      </c>
      <c r="W653" s="105"/>
    </row>
    <row r="654" spans="1:23" ht="38.25">
      <c r="A654" s="102">
        <v>653</v>
      </c>
      <c r="B654" s="103" t="s">
        <v>835</v>
      </c>
      <c r="C654" s="103" t="s">
        <v>836</v>
      </c>
      <c r="D654" s="105" t="s">
        <v>60</v>
      </c>
      <c r="E654" s="105" t="s">
        <v>627</v>
      </c>
      <c r="F654" s="105" t="s">
        <v>1245</v>
      </c>
      <c r="G654" s="105">
        <v>23</v>
      </c>
      <c r="H654" s="105">
        <v>35</v>
      </c>
      <c r="I654" s="106" t="s">
        <v>1303</v>
      </c>
      <c r="J654" s="106" t="s">
        <v>1304</v>
      </c>
      <c r="K654" s="107" t="s">
        <v>1302</v>
      </c>
      <c r="L654" s="102" t="s">
        <v>237</v>
      </c>
      <c r="M654" s="108">
        <v>40318</v>
      </c>
      <c r="N654" s="102" t="s">
        <v>1248</v>
      </c>
      <c r="O654" s="105" t="s">
        <v>72</v>
      </c>
      <c r="P654" s="102"/>
      <c r="Q654" s="102"/>
      <c r="R654" s="102"/>
      <c r="S654" s="109" t="s">
        <v>3668</v>
      </c>
      <c r="T654" s="109" t="s">
        <v>237</v>
      </c>
      <c r="U654" s="110" t="s">
        <v>3669</v>
      </c>
      <c r="V654" s="105" t="s">
        <v>3668</v>
      </c>
      <c r="W654" s="105"/>
    </row>
    <row r="655" spans="1:23" ht="63.75">
      <c r="A655" s="102">
        <v>654</v>
      </c>
      <c r="B655" s="103" t="s">
        <v>835</v>
      </c>
      <c r="C655" s="103" t="s">
        <v>836</v>
      </c>
      <c r="D655" s="105" t="s">
        <v>60</v>
      </c>
      <c r="E655" s="105" t="s">
        <v>627</v>
      </c>
      <c r="F655" s="105" t="s">
        <v>1245</v>
      </c>
      <c r="G655" s="105">
        <v>23</v>
      </c>
      <c r="H655" s="105">
        <v>35</v>
      </c>
      <c r="I655" s="106" t="s">
        <v>1305</v>
      </c>
      <c r="J655" s="106" t="s">
        <v>1306</v>
      </c>
      <c r="K655" s="107" t="s">
        <v>1302</v>
      </c>
      <c r="L655" s="102" t="s">
        <v>237</v>
      </c>
      <c r="M655" s="108">
        <v>40318</v>
      </c>
      <c r="N655" s="102" t="s">
        <v>1248</v>
      </c>
      <c r="O655" s="105" t="s">
        <v>51</v>
      </c>
      <c r="P655" s="102"/>
      <c r="Q655" s="102"/>
      <c r="R655" s="102"/>
      <c r="S655" s="109" t="s">
        <v>3668</v>
      </c>
      <c r="T655" s="109" t="s">
        <v>237</v>
      </c>
      <c r="U655" s="110" t="s">
        <v>3669</v>
      </c>
      <c r="V655" s="105" t="s">
        <v>3668</v>
      </c>
      <c r="W655" s="105"/>
    </row>
    <row r="656" spans="1:23" ht="38.25">
      <c r="A656" s="102">
        <v>655</v>
      </c>
      <c r="B656" s="103" t="s">
        <v>835</v>
      </c>
      <c r="C656" s="103" t="s">
        <v>836</v>
      </c>
      <c r="D656" s="105" t="s">
        <v>60</v>
      </c>
      <c r="E656" s="105" t="s">
        <v>627</v>
      </c>
      <c r="F656" s="105" t="s">
        <v>1245</v>
      </c>
      <c r="G656" s="105">
        <v>23</v>
      </c>
      <c r="H656" s="105">
        <v>37</v>
      </c>
      <c r="I656" s="106" t="s">
        <v>1307</v>
      </c>
      <c r="J656" s="106" t="s">
        <v>1308</v>
      </c>
      <c r="K656" s="98" t="s">
        <v>3385</v>
      </c>
      <c r="L656" s="99" t="s">
        <v>63</v>
      </c>
      <c r="M656" s="108">
        <v>40374</v>
      </c>
      <c r="N656" s="102" t="s">
        <v>1248</v>
      </c>
      <c r="O656" s="105" t="s">
        <v>51</v>
      </c>
      <c r="P656" s="102"/>
      <c r="Q656" s="102"/>
      <c r="R656" s="102"/>
      <c r="S656" s="109" t="s">
        <v>3668</v>
      </c>
      <c r="T656" s="109" t="s">
        <v>63</v>
      </c>
      <c r="U656" s="110" t="s">
        <v>3669</v>
      </c>
      <c r="V656" s="105" t="s">
        <v>3668</v>
      </c>
      <c r="W656" s="105"/>
    </row>
    <row r="657" spans="1:23" ht="38.25">
      <c r="A657" s="102">
        <v>656</v>
      </c>
      <c r="B657" s="103" t="s">
        <v>835</v>
      </c>
      <c r="C657" s="103" t="s">
        <v>836</v>
      </c>
      <c r="D657" s="105" t="s">
        <v>60</v>
      </c>
      <c r="E657" s="105" t="s">
        <v>627</v>
      </c>
      <c r="F657" s="105" t="s">
        <v>1245</v>
      </c>
      <c r="G657" s="105">
        <v>23</v>
      </c>
      <c r="H657" s="105">
        <v>37</v>
      </c>
      <c r="I657" s="106" t="s">
        <v>1309</v>
      </c>
      <c r="J657" s="106" t="s">
        <v>1304</v>
      </c>
      <c r="K657" s="98" t="s">
        <v>3385</v>
      </c>
      <c r="L657" s="99" t="s">
        <v>63</v>
      </c>
      <c r="M657" s="108">
        <v>40374</v>
      </c>
      <c r="N657" s="102" t="s">
        <v>1248</v>
      </c>
      <c r="O657" s="105" t="s">
        <v>72</v>
      </c>
      <c r="P657" s="102"/>
      <c r="Q657" s="102"/>
      <c r="R657" s="102"/>
      <c r="S657" s="109" t="s">
        <v>3668</v>
      </c>
      <c r="T657" s="109" t="s">
        <v>63</v>
      </c>
      <c r="U657" s="110" t="s">
        <v>3669</v>
      </c>
      <c r="V657" s="105" t="s">
        <v>3668</v>
      </c>
      <c r="W657" s="105"/>
    </row>
    <row r="658" spans="1:23" ht="63.75">
      <c r="A658" s="102">
        <v>657</v>
      </c>
      <c r="B658" s="103" t="s">
        <v>835</v>
      </c>
      <c r="C658" s="103" t="s">
        <v>836</v>
      </c>
      <c r="D658" s="105" t="s">
        <v>60</v>
      </c>
      <c r="E658" s="105" t="s">
        <v>627</v>
      </c>
      <c r="F658" s="105" t="s">
        <v>1245</v>
      </c>
      <c r="G658" s="105">
        <v>23</v>
      </c>
      <c r="H658" s="105">
        <v>37</v>
      </c>
      <c r="I658" s="106" t="s">
        <v>1305</v>
      </c>
      <c r="J658" s="106" t="s">
        <v>1306</v>
      </c>
      <c r="K658" s="107" t="s">
        <v>1302</v>
      </c>
      <c r="L658" s="102" t="s">
        <v>237</v>
      </c>
      <c r="M658" s="108">
        <v>40318</v>
      </c>
      <c r="N658" s="102" t="s">
        <v>1248</v>
      </c>
      <c r="O658" s="105" t="s">
        <v>51</v>
      </c>
      <c r="P658" s="102"/>
      <c r="Q658" s="102"/>
      <c r="R658" s="102"/>
      <c r="S658" s="109" t="s">
        <v>3668</v>
      </c>
      <c r="T658" s="109" t="s">
        <v>237</v>
      </c>
      <c r="U658" s="110" t="s">
        <v>3669</v>
      </c>
      <c r="V658" s="105" t="s">
        <v>3668</v>
      </c>
      <c r="W658" s="105"/>
    </row>
    <row r="659" spans="1:23" ht="38.25">
      <c r="A659" s="102">
        <v>658</v>
      </c>
      <c r="B659" s="107" t="s">
        <v>68</v>
      </c>
      <c r="C659" s="103" t="s">
        <v>69</v>
      </c>
      <c r="D659" s="105" t="s">
        <v>60</v>
      </c>
      <c r="E659" s="105" t="s">
        <v>627</v>
      </c>
      <c r="F659" s="105" t="s">
        <v>1245</v>
      </c>
      <c r="G659" s="105">
        <v>23</v>
      </c>
      <c r="H659" s="105">
        <v>37</v>
      </c>
      <c r="I659" s="107" t="s">
        <v>1310</v>
      </c>
      <c r="J659" s="107" t="s">
        <v>1311</v>
      </c>
      <c r="K659" s="98" t="s">
        <v>3358</v>
      </c>
      <c r="L659" s="102" t="s">
        <v>648</v>
      </c>
      <c r="M659" s="108">
        <v>40367</v>
      </c>
      <c r="N659" s="102" t="s">
        <v>412</v>
      </c>
      <c r="O659" s="105" t="s">
        <v>72</v>
      </c>
      <c r="P659" s="102"/>
      <c r="Q659" s="102"/>
      <c r="R659" s="102"/>
      <c r="S659" s="109" t="s">
        <v>3668</v>
      </c>
      <c r="T659" s="109" t="s">
        <v>648</v>
      </c>
      <c r="U659" s="110" t="s">
        <v>3669</v>
      </c>
      <c r="V659" s="105" t="s">
        <v>3668</v>
      </c>
      <c r="W659" s="105"/>
    </row>
    <row r="660" spans="1:23" ht="102">
      <c r="A660" s="102">
        <v>659</v>
      </c>
      <c r="B660" s="103" t="s">
        <v>835</v>
      </c>
      <c r="C660" s="103" t="s">
        <v>836</v>
      </c>
      <c r="D660" s="105" t="s">
        <v>60</v>
      </c>
      <c r="E660" s="105" t="s">
        <v>627</v>
      </c>
      <c r="F660" s="105" t="s">
        <v>1245</v>
      </c>
      <c r="G660" s="105">
        <v>23</v>
      </c>
      <c r="H660" s="105">
        <v>39</v>
      </c>
      <c r="I660" s="106" t="s">
        <v>1312</v>
      </c>
      <c r="J660" s="106" t="s">
        <v>1313</v>
      </c>
      <c r="K660" s="107" t="s">
        <v>1314</v>
      </c>
      <c r="L660" s="99" t="s">
        <v>237</v>
      </c>
      <c r="M660" s="108">
        <v>40372</v>
      </c>
      <c r="N660" s="102" t="s">
        <v>802</v>
      </c>
      <c r="O660" s="105" t="s">
        <v>51</v>
      </c>
      <c r="P660" s="102"/>
      <c r="Q660" s="102"/>
      <c r="R660" s="102"/>
      <c r="S660" s="109" t="s">
        <v>3668</v>
      </c>
      <c r="T660" s="109" t="s">
        <v>237</v>
      </c>
      <c r="U660" s="110" t="s">
        <v>3669</v>
      </c>
      <c r="V660" s="105" t="s">
        <v>3668</v>
      </c>
      <c r="W660" s="105"/>
    </row>
    <row r="661" spans="1:23" ht="63.75">
      <c r="A661" s="102">
        <v>660</v>
      </c>
      <c r="B661" s="103" t="s">
        <v>835</v>
      </c>
      <c r="C661" s="103" t="s">
        <v>836</v>
      </c>
      <c r="D661" s="105" t="s">
        <v>60</v>
      </c>
      <c r="E661" s="105" t="s">
        <v>627</v>
      </c>
      <c r="F661" s="105" t="s">
        <v>1245</v>
      </c>
      <c r="G661" s="105">
        <v>23</v>
      </c>
      <c r="H661" s="105">
        <v>39</v>
      </c>
      <c r="I661" s="106" t="s">
        <v>1315</v>
      </c>
      <c r="J661" s="106" t="s">
        <v>1316</v>
      </c>
      <c r="K661" s="98" t="s">
        <v>3240</v>
      </c>
      <c r="L661" s="99" t="s">
        <v>63</v>
      </c>
      <c r="M661" s="108">
        <v>40372</v>
      </c>
      <c r="N661" s="102" t="s">
        <v>412</v>
      </c>
      <c r="O661" s="105" t="s">
        <v>51</v>
      </c>
      <c r="P661" s="102"/>
      <c r="Q661" s="102"/>
      <c r="R661" s="102"/>
      <c r="S661" s="109" t="s">
        <v>3668</v>
      </c>
      <c r="T661" s="109" t="s">
        <v>63</v>
      </c>
      <c r="U661" s="110" t="s">
        <v>3669</v>
      </c>
      <c r="V661" s="105" t="s">
        <v>3668</v>
      </c>
      <c r="W661" s="105"/>
    </row>
    <row r="662" spans="1:23" ht="51">
      <c r="A662" s="102">
        <v>661</v>
      </c>
      <c r="B662" s="103" t="s">
        <v>64</v>
      </c>
      <c r="C662" s="103" t="s">
        <v>65</v>
      </c>
      <c r="D662" s="105" t="s">
        <v>60</v>
      </c>
      <c r="E662" s="105" t="s">
        <v>627</v>
      </c>
      <c r="F662" s="105" t="s">
        <v>1245</v>
      </c>
      <c r="G662" s="105">
        <v>23</v>
      </c>
      <c r="H662" s="105">
        <v>44</v>
      </c>
      <c r="I662" s="106" t="s">
        <v>1317</v>
      </c>
      <c r="J662" s="106" t="s">
        <v>1318</v>
      </c>
      <c r="K662" s="98" t="s">
        <v>3359</v>
      </c>
      <c r="L662" s="99" t="s">
        <v>63</v>
      </c>
      <c r="M662" s="108">
        <v>40373</v>
      </c>
      <c r="N662" s="102" t="s">
        <v>349</v>
      </c>
      <c r="O662" s="105" t="s">
        <v>51</v>
      </c>
      <c r="P662" s="102" t="s">
        <v>1000</v>
      </c>
      <c r="Q662" s="102"/>
      <c r="R662" s="102"/>
      <c r="S662" s="109" t="s">
        <v>3668</v>
      </c>
      <c r="T662" s="109" t="s">
        <v>63</v>
      </c>
      <c r="U662" s="110" t="s">
        <v>3669</v>
      </c>
      <c r="V662" s="105" t="s">
        <v>3668</v>
      </c>
      <c r="W662" s="105"/>
    </row>
    <row r="663" spans="1:23" ht="51">
      <c r="A663" s="102">
        <v>662</v>
      </c>
      <c r="B663" s="103" t="s">
        <v>114</v>
      </c>
      <c r="C663" s="103" t="s">
        <v>115</v>
      </c>
      <c r="D663" s="105" t="s">
        <v>45</v>
      </c>
      <c r="E663" s="105">
        <v>6</v>
      </c>
      <c r="F663" s="105"/>
      <c r="G663" s="105">
        <v>23</v>
      </c>
      <c r="H663" s="105">
        <v>45</v>
      </c>
      <c r="I663" s="106" t="s">
        <v>1292</v>
      </c>
      <c r="J663" s="106" t="s">
        <v>1293</v>
      </c>
      <c r="K663" s="107" t="s">
        <v>3736</v>
      </c>
      <c r="L663" s="102" t="s">
        <v>63</v>
      </c>
      <c r="M663" s="108">
        <v>40394</v>
      </c>
      <c r="N663" s="102" t="s">
        <v>50</v>
      </c>
      <c r="O663" s="105" t="s">
        <v>72</v>
      </c>
      <c r="P663" s="102"/>
      <c r="Q663" s="102"/>
      <c r="R663" s="102"/>
      <c r="S663" s="109" t="s">
        <v>63</v>
      </c>
      <c r="T663" s="109" t="s">
        <v>3668</v>
      </c>
      <c r="U663" s="110" t="s">
        <v>3669</v>
      </c>
      <c r="V663" s="105" t="s">
        <v>3668</v>
      </c>
      <c r="W663" s="105"/>
    </row>
    <row r="664" spans="1:23" ht="51">
      <c r="A664" s="102">
        <v>663</v>
      </c>
      <c r="B664" s="103" t="s">
        <v>114</v>
      </c>
      <c r="C664" s="103" t="s">
        <v>115</v>
      </c>
      <c r="D664" s="105" t="s">
        <v>45</v>
      </c>
      <c r="E664" s="105">
        <v>6</v>
      </c>
      <c r="F664" s="105"/>
      <c r="G664" s="105">
        <v>23</v>
      </c>
      <c r="H664" s="105">
        <v>54</v>
      </c>
      <c r="I664" s="106" t="s">
        <v>1292</v>
      </c>
      <c r="J664" s="106" t="s">
        <v>1293</v>
      </c>
      <c r="K664" s="107" t="s">
        <v>3736</v>
      </c>
      <c r="L664" s="102" t="s">
        <v>63</v>
      </c>
      <c r="M664" s="108">
        <v>40394</v>
      </c>
      <c r="N664" s="102" t="s">
        <v>50</v>
      </c>
      <c r="O664" s="105" t="s">
        <v>72</v>
      </c>
      <c r="P664" s="102"/>
      <c r="Q664" s="102"/>
      <c r="R664" s="102"/>
      <c r="S664" s="109" t="s">
        <v>63</v>
      </c>
      <c r="T664" s="109" t="s">
        <v>3668</v>
      </c>
      <c r="U664" s="110" t="s">
        <v>3669</v>
      </c>
      <c r="V664" s="105" t="s">
        <v>3668</v>
      </c>
      <c r="W664" s="105"/>
    </row>
    <row r="665" spans="1:23" ht="76.5">
      <c r="A665" s="102">
        <v>664</v>
      </c>
      <c r="B665" s="103" t="s">
        <v>188</v>
      </c>
      <c r="C665" s="103" t="s">
        <v>176</v>
      </c>
      <c r="D665" s="105" t="s">
        <v>60</v>
      </c>
      <c r="E665" s="105" t="s">
        <v>627</v>
      </c>
      <c r="F665" s="100" t="s">
        <v>1319</v>
      </c>
      <c r="G665" s="105">
        <v>23</v>
      </c>
      <c r="H665" s="100"/>
      <c r="I665" s="106" t="s">
        <v>1320</v>
      </c>
      <c r="J665" s="106" t="s">
        <v>1321</v>
      </c>
      <c r="K665" s="107" t="s">
        <v>1322</v>
      </c>
      <c r="L665" s="102" t="s">
        <v>237</v>
      </c>
      <c r="M665" s="108">
        <v>40318</v>
      </c>
      <c r="N665" s="102" t="s">
        <v>412</v>
      </c>
      <c r="O665" s="105" t="s">
        <v>191</v>
      </c>
      <c r="P665" s="102"/>
      <c r="Q665" s="102"/>
      <c r="R665" s="102"/>
      <c r="S665" s="109" t="s">
        <v>3668</v>
      </c>
      <c r="T665" s="109" t="s">
        <v>237</v>
      </c>
      <c r="U665" s="110" t="s">
        <v>3669</v>
      </c>
      <c r="V665" s="105" t="s">
        <v>3668</v>
      </c>
      <c r="W665" s="105"/>
    </row>
    <row r="666" spans="1:23" ht="63.75">
      <c r="A666" s="102">
        <v>665</v>
      </c>
      <c r="B666" s="103" t="s">
        <v>175</v>
      </c>
      <c r="C666" s="103" t="s">
        <v>176</v>
      </c>
      <c r="D666" s="105" t="s">
        <v>45</v>
      </c>
      <c r="E666" s="105" t="s">
        <v>627</v>
      </c>
      <c r="F666" s="100" t="s">
        <v>1323</v>
      </c>
      <c r="G666" s="105">
        <v>23</v>
      </c>
      <c r="H666" s="100"/>
      <c r="I666" s="106" t="s">
        <v>1324</v>
      </c>
      <c r="J666" s="106" t="s">
        <v>1325</v>
      </c>
      <c r="K666" s="98" t="s">
        <v>3555</v>
      </c>
      <c r="L666" s="102" t="s">
        <v>63</v>
      </c>
      <c r="M666" s="108">
        <v>40408</v>
      </c>
      <c r="N666" s="102" t="s">
        <v>50</v>
      </c>
      <c r="O666" s="105" t="s">
        <v>191</v>
      </c>
      <c r="P666" s="102"/>
      <c r="Q666" s="102"/>
      <c r="R666" s="102"/>
      <c r="S666" s="109" t="s">
        <v>63</v>
      </c>
      <c r="T666" s="109" t="s">
        <v>3668</v>
      </c>
      <c r="U666" s="110" t="s">
        <v>3669</v>
      </c>
      <c r="V666" s="105" t="s">
        <v>3668</v>
      </c>
      <c r="W666" s="105"/>
    </row>
    <row r="667" spans="1:23" ht="38.25">
      <c r="A667" s="102">
        <v>666</v>
      </c>
      <c r="B667" s="103" t="s">
        <v>175</v>
      </c>
      <c r="C667" s="103" t="s">
        <v>176</v>
      </c>
      <c r="D667" s="105" t="s">
        <v>60</v>
      </c>
      <c r="E667" s="105">
        <v>6</v>
      </c>
      <c r="F667" s="100"/>
      <c r="G667" s="105">
        <v>23</v>
      </c>
      <c r="H667" s="100"/>
      <c r="I667" s="106" t="s">
        <v>1326</v>
      </c>
      <c r="J667" s="106" t="s">
        <v>1327</v>
      </c>
      <c r="K667" s="98" t="s">
        <v>3411</v>
      </c>
      <c r="L667" s="99" t="s">
        <v>63</v>
      </c>
      <c r="M667" s="108">
        <v>40374</v>
      </c>
      <c r="N667" s="102" t="s">
        <v>802</v>
      </c>
      <c r="O667" s="105" t="s">
        <v>191</v>
      </c>
      <c r="P667" s="102" t="s">
        <v>919</v>
      </c>
      <c r="Q667" s="102"/>
      <c r="R667" s="102"/>
      <c r="S667" s="109" t="s">
        <v>3668</v>
      </c>
      <c r="T667" s="109" t="s">
        <v>63</v>
      </c>
      <c r="U667" s="110" t="s">
        <v>3669</v>
      </c>
      <c r="V667" s="105" t="s">
        <v>3668</v>
      </c>
      <c r="W667" s="105"/>
    </row>
    <row r="668" spans="1:23" ht="63.75">
      <c r="A668" s="102">
        <v>667</v>
      </c>
      <c r="B668" s="107" t="s">
        <v>68</v>
      </c>
      <c r="C668" s="103" t="s">
        <v>69</v>
      </c>
      <c r="D668" s="105" t="s">
        <v>60</v>
      </c>
      <c r="E668" s="105" t="s">
        <v>627</v>
      </c>
      <c r="F668" s="105" t="s">
        <v>1245</v>
      </c>
      <c r="G668" s="105">
        <v>24</v>
      </c>
      <c r="H668" s="105">
        <v>1</v>
      </c>
      <c r="I668" s="98" t="s">
        <v>1328</v>
      </c>
      <c r="J668" s="107" t="s">
        <v>1329</v>
      </c>
      <c r="K668" s="98" t="s">
        <v>3737</v>
      </c>
      <c r="L668" s="102" t="s">
        <v>49</v>
      </c>
      <c r="M668" s="108">
        <v>40318</v>
      </c>
      <c r="N668" s="102" t="s">
        <v>412</v>
      </c>
      <c r="O668" s="105" t="s">
        <v>72</v>
      </c>
      <c r="P668" s="102"/>
      <c r="Q668" s="102"/>
      <c r="R668" s="102"/>
      <c r="S668" s="109" t="s">
        <v>3668</v>
      </c>
      <c r="T668" s="109" t="s">
        <v>49</v>
      </c>
      <c r="U668" s="110" t="s">
        <v>3669</v>
      </c>
      <c r="V668" s="105" t="s">
        <v>3668</v>
      </c>
      <c r="W668" s="105"/>
    </row>
    <row r="669" spans="1:23" ht="242.25">
      <c r="A669" s="102">
        <v>668</v>
      </c>
      <c r="B669" s="103" t="s">
        <v>43</v>
      </c>
      <c r="C669" s="103" t="s">
        <v>44</v>
      </c>
      <c r="D669" s="105" t="s">
        <v>45</v>
      </c>
      <c r="E669" s="105" t="s">
        <v>627</v>
      </c>
      <c r="F669" s="105" t="s">
        <v>1330</v>
      </c>
      <c r="G669" s="105">
        <v>24</v>
      </c>
      <c r="H669" s="105">
        <v>5</v>
      </c>
      <c r="I669" s="106" t="s">
        <v>1331</v>
      </c>
      <c r="J669" s="106" t="s">
        <v>1332</v>
      </c>
      <c r="K669" s="98" t="s">
        <v>3738</v>
      </c>
      <c r="L669" s="102" t="s">
        <v>63</v>
      </c>
      <c r="M669" s="108">
        <v>40415</v>
      </c>
      <c r="N669" s="102" t="s">
        <v>50</v>
      </c>
      <c r="O669" s="105" t="s">
        <v>51</v>
      </c>
      <c r="P669" s="102"/>
      <c r="Q669" s="102"/>
      <c r="R669" s="102"/>
      <c r="S669" s="109" t="s">
        <v>63</v>
      </c>
      <c r="T669" s="109" t="s">
        <v>3668</v>
      </c>
      <c r="U669" s="110" t="s">
        <v>3669</v>
      </c>
      <c r="V669" s="105" t="s">
        <v>3668</v>
      </c>
      <c r="W669" s="105"/>
    </row>
    <row r="670" spans="1:23" ht="216.75">
      <c r="A670" s="21">
        <v>669</v>
      </c>
      <c r="B670" s="18" t="s">
        <v>94</v>
      </c>
      <c r="C670" s="18" t="s">
        <v>95</v>
      </c>
      <c r="D670" s="16" t="s">
        <v>60</v>
      </c>
      <c r="E670" s="16" t="s">
        <v>627</v>
      </c>
      <c r="F670" s="62" t="s">
        <v>1333</v>
      </c>
      <c r="G670" s="21">
        <v>24</v>
      </c>
      <c r="H670" s="21">
        <v>5</v>
      </c>
      <c r="I670" s="17" t="s">
        <v>1334</v>
      </c>
      <c r="J670" s="17" t="s">
        <v>1335</v>
      </c>
      <c r="K670" s="18" t="s">
        <v>1336</v>
      </c>
      <c r="L670" s="21" t="s">
        <v>86</v>
      </c>
      <c r="M670" s="22"/>
      <c r="N670" s="21" t="s">
        <v>349</v>
      </c>
      <c r="O670" s="21" t="s">
        <v>51</v>
      </c>
      <c r="P670" s="21" t="s">
        <v>919</v>
      </c>
      <c r="Q670" s="21"/>
      <c r="R670" s="21"/>
      <c r="S670" s="25" t="s">
        <v>3668</v>
      </c>
      <c r="T670" s="25" t="s">
        <v>86</v>
      </c>
      <c r="U670" s="55" t="s">
        <v>3672</v>
      </c>
      <c r="V670" s="16" t="s">
        <v>919</v>
      </c>
      <c r="W670" s="16"/>
    </row>
    <row r="671" spans="1:23" ht="38.25">
      <c r="A671" s="102">
        <v>670</v>
      </c>
      <c r="B671" s="103" t="s">
        <v>43</v>
      </c>
      <c r="C671" s="103" t="s">
        <v>44</v>
      </c>
      <c r="D671" s="105" t="s">
        <v>45</v>
      </c>
      <c r="E671" s="105" t="s">
        <v>627</v>
      </c>
      <c r="F671" s="105" t="s">
        <v>1330</v>
      </c>
      <c r="G671" s="105">
        <v>24</v>
      </c>
      <c r="H671" s="105">
        <v>10</v>
      </c>
      <c r="I671" s="106" t="s">
        <v>1337</v>
      </c>
      <c r="J671" s="106" t="s">
        <v>1338</v>
      </c>
      <c r="K671" s="98" t="s">
        <v>3739</v>
      </c>
      <c r="L671" s="99" t="s">
        <v>63</v>
      </c>
      <c r="M671" s="108">
        <v>40415</v>
      </c>
      <c r="N671" s="102" t="s">
        <v>50</v>
      </c>
      <c r="O671" s="105" t="s">
        <v>51</v>
      </c>
      <c r="P671" s="102"/>
      <c r="Q671" s="102"/>
      <c r="R671" s="102"/>
      <c r="S671" s="109" t="s">
        <v>63</v>
      </c>
      <c r="T671" s="109" t="s">
        <v>3668</v>
      </c>
      <c r="U671" s="110" t="s">
        <v>3669</v>
      </c>
      <c r="V671" s="105" t="s">
        <v>3668</v>
      </c>
      <c r="W671" s="105"/>
    </row>
    <row r="672" spans="1:23" ht="63.75">
      <c r="A672" s="21">
        <v>671</v>
      </c>
      <c r="B672" s="14" t="s">
        <v>159</v>
      </c>
      <c r="C672" s="14" t="s">
        <v>151</v>
      </c>
      <c r="D672" s="16" t="s">
        <v>60</v>
      </c>
      <c r="E672" s="16" t="s">
        <v>627</v>
      </c>
      <c r="F672" s="16" t="s">
        <v>1333</v>
      </c>
      <c r="G672" s="16">
        <v>24</v>
      </c>
      <c r="H672" s="16">
        <v>10</v>
      </c>
      <c r="I672" s="17" t="s">
        <v>1339</v>
      </c>
      <c r="J672" s="17" t="s">
        <v>1340</v>
      </c>
      <c r="K672" s="53" t="s">
        <v>3650</v>
      </c>
      <c r="L672" s="54" t="s">
        <v>63</v>
      </c>
      <c r="M672" s="22">
        <v>40434</v>
      </c>
      <c r="N672" s="21" t="s">
        <v>592</v>
      </c>
      <c r="O672" s="16" t="s">
        <v>170</v>
      </c>
      <c r="P672" s="21" t="s">
        <v>919</v>
      </c>
      <c r="Q672" s="21"/>
      <c r="R672" s="21"/>
      <c r="S672" s="25" t="s">
        <v>3668</v>
      </c>
      <c r="T672" s="25" t="s">
        <v>63</v>
      </c>
      <c r="U672" s="55" t="s">
        <v>3669</v>
      </c>
      <c r="V672" s="16" t="s">
        <v>3668</v>
      </c>
      <c r="W672" s="16"/>
    </row>
    <row r="673" spans="1:23" ht="76.5">
      <c r="A673" s="102">
        <v>672</v>
      </c>
      <c r="B673" s="103" t="s">
        <v>43</v>
      </c>
      <c r="C673" s="103" t="s">
        <v>44</v>
      </c>
      <c r="D673" s="105" t="s">
        <v>45</v>
      </c>
      <c r="E673" s="105" t="s">
        <v>627</v>
      </c>
      <c r="F673" s="105" t="s">
        <v>1330</v>
      </c>
      <c r="G673" s="105">
        <v>24</v>
      </c>
      <c r="H673" s="105">
        <v>16</v>
      </c>
      <c r="I673" s="106" t="s">
        <v>1341</v>
      </c>
      <c r="J673" s="106" t="s">
        <v>1342</v>
      </c>
      <c r="K673" s="107" t="s">
        <v>3740</v>
      </c>
      <c r="L673" s="102" t="s">
        <v>63</v>
      </c>
      <c r="M673" s="108">
        <v>40338</v>
      </c>
      <c r="N673" s="102" t="s">
        <v>50</v>
      </c>
      <c r="O673" s="105" t="s">
        <v>51</v>
      </c>
      <c r="P673" s="102"/>
      <c r="Q673" s="102"/>
      <c r="R673" s="102"/>
      <c r="S673" s="109" t="s">
        <v>63</v>
      </c>
      <c r="T673" s="109" t="s">
        <v>3668</v>
      </c>
      <c r="U673" s="110" t="s">
        <v>3669</v>
      </c>
      <c r="V673" s="105" t="s">
        <v>3668</v>
      </c>
      <c r="W673" s="105"/>
    </row>
    <row r="674" spans="1:23" ht="51">
      <c r="A674" s="21">
        <v>673</v>
      </c>
      <c r="B674" s="18" t="s">
        <v>961</v>
      </c>
      <c r="C674" s="18" t="s">
        <v>147</v>
      </c>
      <c r="D674" s="16" t="s">
        <v>60</v>
      </c>
      <c r="E674" s="16" t="s">
        <v>627</v>
      </c>
      <c r="F674" s="16" t="s">
        <v>1343</v>
      </c>
      <c r="G674" s="16">
        <v>24</v>
      </c>
      <c r="H674" s="16">
        <v>40</v>
      </c>
      <c r="I674" s="17" t="s">
        <v>1344</v>
      </c>
      <c r="J674" s="17" t="s">
        <v>1345</v>
      </c>
      <c r="K674" s="53" t="s">
        <v>3292</v>
      </c>
      <c r="L674" s="54" t="s">
        <v>86</v>
      </c>
      <c r="M674" s="22"/>
      <c r="N674" s="21" t="s">
        <v>1346</v>
      </c>
      <c r="O674" s="16" t="s">
        <v>51</v>
      </c>
      <c r="P674" s="21" t="s">
        <v>87</v>
      </c>
      <c r="Q674" s="21"/>
      <c r="R674" s="21"/>
      <c r="S674" s="25" t="s">
        <v>3668</v>
      </c>
      <c r="T674" s="25" t="s">
        <v>86</v>
      </c>
      <c r="U674" s="55" t="s">
        <v>3672</v>
      </c>
      <c r="V674" s="16" t="s">
        <v>87</v>
      </c>
      <c r="W674" s="16"/>
    </row>
    <row r="675" spans="1:23" ht="25.5">
      <c r="A675" s="102">
        <v>674</v>
      </c>
      <c r="B675" s="103" t="s">
        <v>43</v>
      </c>
      <c r="C675" s="103" t="s">
        <v>44</v>
      </c>
      <c r="D675" s="105" t="s">
        <v>45</v>
      </c>
      <c r="E675" s="105" t="s">
        <v>627</v>
      </c>
      <c r="F675" s="76" t="s">
        <v>1343</v>
      </c>
      <c r="G675" s="105">
        <v>24</v>
      </c>
      <c r="H675" s="105">
        <v>41</v>
      </c>
      <c r="I675" s="106" t="s">
        <v>1347</v>
      </c>
      <c r="J675" s="106" t="s">
        <v>119</v>
      </c>
      <c r="K675" s="107" t="s">
        <v>48</v>
      </c>
      <c r="L675" s="102" t="s">
        <v>49</v>
      </c>
      <c r="M675" s="108">
        <v>40338</v>
      </c>
      <c r="N675" s="102" t="s">
        <v>50</v>
      </c>
      <c r="O675" s="105" t="s">
        <v>51</v>
      </c>
      <c r="P675" s="102"/>
      <c r="Q675" s="102"/>
      <c r="R675" s="102"/>
      <c r="S675" s="109" t="s">
        <v>49</v>
      </c>
      <c r="T675" s="109" t="s">
        <v>3668</v>
      </c>
      <c r="U675" s="110" t="s">
        <v>3669</v>
      </c>
      <c r="V675" s="105" t="s">
        <v>3668</v>
      </c>
      <c r="W675" s="105"/>
    </row>
    <row r="676" spans="1:23" ht="114.75">
      <c r="A676" s="21">
        <v>675</v>
      </c>
      <c r="B676" s="14" t="s">
        <v>64</v>
      </c>
      <c r="C676" s="14" t="s">
        <v>65</v>
      </c>
      <c r="D676" s="16" t="s">
        <v>60</v>
      </c>
      <c r="E676" s="16" t="s">
        <v>627</v>
      </c>
      <c r="F676" s="16" t="s">
        <v>1343</v>
      </c>
      <c r="G676" s="16">
        <v>24</v>
      </c>
      <c r="H676" s="16">
        <v>42</v>
      </c>
      <c r="I676" s="17" t="s">
        <v>1348</v>
      </c>
      <c r="J676" s="17" t="s">
        <v>1349</v>
      </c>
      <c r="K676" s="53" t="s">
        <v>3522</v>
      </c>
      <c r="L676" s="21" t="s">
        <v>86</v>
      </c>
      <c r="M676" s="22"/>
      <c r="N676" s="21" t="s">
        <v>1346</v>
      </c>
      <c r="O676" s="16" t="s">
        <v>51</v>
      </c>
      <c r="P676" s="21" t="s">
        <v>631</v>
      </c>
      <c r="Q676" s="21"/>
      <c r="R676" s="21"/>
      <c r="S676" s="25" t="s">
        <v>3668</v>
      </c>
      <c r="T676" s="25" t="s">
        <v>86</v>
      </c>
      <c r="U676" s="55" t="s">
        <v>3672</v>
      </c>
      <c r="V676" s="16" t="s">
        <v>631</v>
      </c>
      <c r="W676" s="16"/>
    </row>
    <row r="677" spans="1:23" ht="89.25">
      <c r="A677" s="102">
        <v>676</v>
      </c>
      <c r="B677" s="103" t="s">
        <v>64</v>
      </c>
      <c r="C677" s="103" t="s">
        <v>65</v>
      </c>
      <c r="D677" s="105" t="s">
        <v>45</v>
      </c>
      <c r="E677" s="105" t="s">
        <v>627</v>
      </c>
      <c r="F677" s="105" t="s">
        <v>1350</v>
      </c>
      <c r="G677" s="105">
        <v>24</v>
      </c>
      <c r="H677" s="105">
        <v>49</v>
      </c>
      <c r="I677" s="106" t="s">
        <v>1351</v>
      </c>
      <c r="J677" s="106" t="s">
        <v>1352</v>
      </c>
      <c r="K677" s="107" t="s">
        <v>3741</v>
      </c>
      <c r="L677" s="102" t="s">
        <v>63</v>
      </c>
      <c r="M677" s="108">
        <v>40338</v>
      </c>
      <c r="N677" s="102" t="s">
        <v>203</v>
      </c>
      <c r="O677" s="105" t="s">
        <v>51</v>
      </c>
      <c r="P677" s="102"/>
      <c r="Q677" s="102"/>
      <c r="R677" s="102"/>
      <c r="S677" s="109" t="s">
        <v>63</v>
      </c>
      <c r="T677" s="109" t="s">
        <v>3668</v>
      </c>
      <c r="U677" s="110" t="s">
        <v>3669</v>
      </c>
      <c r="V677" s="105" t="s">
        <v>3668</v>
      </c>
      <c r="W677" s="105"/>
    </row>
    <row r="678" spans="1:23" ht="114.75">
      <c r="A678" s="102">
        <v>677</v>
      </c>
      <c r="B678" s="103" t="s">
        <v>64</v>
      </c>
      <c r="C678" s="103" t="s">
        <v>65</v>
      </c>
      <c r="D678" s="105" t="s">
        <v>60</v>
      </c>
      <c r="E678" s="105" t="s">
        <v>627</v>
      </c>
      <c r="F678" s="105" t="s">
        <v>1350</v>
      </c>
      <c r="G678" s="105">
        <v>24</v>
      </c>
      <c r="H678" s="105">
        <v>49</v>
      </c>
      <c r="I678" s="101" t="s">
        <v>1353</v>
      </c>
      <c r="J678" s="106" t="s">
        <v>1354</v>
      </c>
      <c r="K678" s="98" t="s">
        <v>3523</v>
      </c>
      <c r="L678" s="102" t="s">
        <v>49</v>
      </c>
      <c r="M678" s="108">
        <v>40318</v>
      </c>
      <c r="N678" s="99" t="s">
        <v>3332</v>
      </c>
      <c r="O678" s="105" t="s">
        <v>51</v>
      </c>
      <c r="P678" s="102"/>
      <c r="Q678" s="102"/>
      <c r="R678" s="102"/>
      <c r="S678" s="109" t="s">
        <v>3668</v>
      </c>
      <c r="T678" s="109" t="s">
        <v>49</v>
      </c>
      <c r="U678" s="110" t="s">
        <v>3669</v>
      </c>
      <c r="V678" s="105" t="s">
        <v>3668</v>
      </c>
      <c r="W678" s="105"/>
    </row>
    <row r="679" spans="1:23" ht="51">
      <c r="A679" s="102">
        <v>678</v>
      </c>
      <c r="B679" s="103" t="s">
        <v>163</v>
      </c>
      <c r="C679" s="103" t="s">
        <v>164</v>
      </c>
      <c r="D679" s="105" t="s">
        <v>60</v>
      </c>
      <c r="E679" s="105" t="s">
        <v>627</v>
      </c>
      <c r="F679" s="105" t="s">
        <v>1350</v>
      </c>
      <c r="G679" s="105">
        <v>24</v>
      </c>
      <c r="H679" s="105">
        <v>49</v>
      </c>
      <c r="I679" s="106" t="s">
        <v>273</v>
      </c>
      <c r="J679" s="106" t="s">
        <v>274</v>
      </c>
      <c r="K679" s="98" t="s">
        <v>48</v>
      </c>
      <c r="L679" s="102" t="s">
        <v>49</v>
      </c>
      <c r="M679" s="108">
        <v>40318</v>
      </c>
      <c r="N679" s="99" t="s">
        <v>3332</v>
      </c>
      <c r="O679" s="105"/>
      <c r="P679" s="102"/>
      <c r="Q679" s="102"/>
      <c r="R679" s="102"/>
      <c r="S679" s="109" t="s">
        <v>3668</v>
      </c>
      <c r="T679" s="109" t="s">
        <v>49</v>
      </c>
      <c r="U679" s="110" t="s">
        <v>3669</v>
      </c>
      <c r="V679" s="105" t="s">
        <v>3668</v>
      </c>
      <c r="W679" s="105"/>
    </row>
    <row r="680" spans="1:23" ht="63.75">
      <c r="A680" s="21">
        <v>679</v>
      </c>
      <c r="B680" s="14" t="s">
        <v>150</v>
      </c>
      <c r="C680" s="14" t="s">
        <v>151</v>
      </c>
      <c r="D680" s="16" t="s">
        <v>60</v>
      </c>
      <c r="E680" s="16" t="s">
        <v>627</v>
      </c>
      <c r="F680" s="16" t="s">
        <v>1350</v>
      </c>
      <c r="G680" s="16">
        <v>24</v>
      </c>
      <c r="H680" s="16">
        <v>50</v>
      </c>
      <c r="I680" s="17" t="s">
        <v>1355</v>
      </c>
      <c r="J680" s="17" t="s">
        <v>1356</v>
      </c>
      <c r="K680" s="18" t="s">
        <v>1357</v>
      </c>
      <c r="L680" s="21" t="s">
        <v>86</v>
      </c>
      <c r="M680" s="22"/>
      <c r="N680" s="21" t="s">
        <v>433</v>
      </c>
      <c r="O680" s="16" t="s">
        <v>153</v>
      </c>
      <c r="P680" s="21" t="s">
        <v>631</v>
      </c>
      <c r="Q680" s="21"/>
      <c r="R680" s="21"/>
      <c r="S680" s="25" t="s">
        <v>3668</v>
      </c>
      <c r="T680" s="25" t="s">
        <v>86</v>
      </c>
      <c r="U680" s="55" t="s">
        <v>3672</v>
      </c>
      <c r="V680" s="16" t="s">
        <v>631</v>
      </c>
      <c r="W680" s="16"/>
    </row>
    <row r="681" spans="1:23" ht="63.75">
      <c r="A681" s="102">
        <v>680</v>
      </c>
      <c r="B681" s="103" t="s">
        <v>114</v>
      </c>
      <c r="C681" s="103" t="s">
        <v>115</v>
      </c>
      <c r="D681" s="105" t="s">
        <v>45</v>
      </c>
      <c r="E681" s="105">
        <v>6</v>
      </c>
      <c r="F681" s="105"/>
      <c r="G681" s="105">
        <v>24</v>
      </c>
      <c r="H681" s="105">
        <v>50</v>
      </c>
      <c r="I681" s="106" t="s">
        <v>1358</v>
      </c>
      <c r="J681" s="106" t="s">
        <v>1359</v>
      </c>
      <c r="K681" s="107" t="s">
        <v>3558</v>
      </c>
      <c r="L681" s="102" t="s">
        <v>237</v>
      </c>
      <c r="M681" s="108">
        <v>40409</v>
      </c>
      <c r="N681" s="102" t="s">
        <v>50</v>
      </c>
      <c r="O681" s="105" t="s">
        <v>51</v>
      </c>
      <c r="P681" s="102"/>
      <c r="Q681" s="102"/>
      <c r="R681" s="102"/>
      <c r="S681" s="109" t="s">
        <v>237</v>
      </c>
      <c r="T681" s="109" t="s">
        <v>3668</v>
      </c>
      <c r="U681" s="110" t="s">
        <v>3669</v>
      </c>
      <c r="V681" s="105" t="s">
        <v>3668</v>
      </c>
      <c r="W681" s="105"/>
    </row>
    <row r="682" spans="1:23" ht="25.5">
      <c r="A682" s="102">
        <v>681</v>
      </c>
      <c r="B682" s="103" t="s">
        <v>64</v>
      </c>
      <c r="C682" s="103" t="s">
        <v>65</v>
      </c>
      <c r="D682" s="105" t="s">
        <v>45</v>
      </c>
      <c r="E682" s="105" t="s">
        <v>627</v>
      </c>
      <c r="F682" s="105" t="s">
        <v>1333</v>
      </c>
      <c r="G682" s="105">
        <v>24</v>
      </c>
      <c r="H682" s="105" t="s">
        <v>1028</v>
      </c>
      <c r="I682" s="106" t="s">
        <v>1360</v>
      </c>
      <c r="J682" s="106" t="s">
        <v>1361</v>
      </c>
      <c r="K682" s="107" t="s">
        <v>3742</v>
      </c>
      <c r="L682" s="102" t="s">
        <v>63</v>
      </c>
      <c r="M682" s="108">
        <v>40338</v>
      </c>
      <c r="N682" s="102" t="s">
        <v>50</v>
      </c>
      <c r="O682" s="105" t="s">
        <v>51</v>
      </c>
      <c r="P682" s="102"/>
      <c r="Q682" s="102"/>
      <c r="R682" s="102"/>
      <c r="S682" s="109" t="s">
        <v>63</v>
      </c>
      <c r="T682" s="109" t="s">
        <v>3668</v>
      </c>
      <c r="U682" s="110" t="s">
        <v>3669</v>
      </c>
      <c r="V682" s="105" t="s">
        <v>3668</v>
      </c>
      <c r="W682" s="105"/>
    </row>
    <row r="683" spans="1:23" ht="89.25">
      <c r="A683" s="102">
        <v>682</v>
      </c>
      <c r="B683" s="103" t="s">
        <v>64</v>
      </c>
      <c r="C683" s="103" t="s">
        <v>65</v>
      </c>
      <c r="D683" s="105" t="s">
        <v>45</v>
      </c>
      <c r="E683" s="105" t="s">
        <v>627</v>
      </c>
      <c r="F683" s="105" t="s">
        <v>1333</v>
      </c>
      <c r="G683" s="105">
        <v>24</v>
      </c>
      <c r="H683" s="105" t="s">
        <v>1028</v>
      </c>
      <c r="I683" s="106" t="s">
        <v>1362</v>
      </c>
      <c r="J683" s="101" t="s">
        <v>1363</v>
      </c>
      <c r="K683" s="98" t="s">
        <v>3743</v>
      </c>
      <c r="L683" s="99" t="s">
        <v>63</v>
      </c>
      <c r="M683" s="108">
        <v>40423</v>
      </c>
      <c r="N683" s="102" t="s">
        <v>349</v>
      </c>
      <c r="O683" s="105" t="s">
        <v>51</v>
      </c>
      <c r="P683" s="102"/>
      <c r="Q683" s="102"/>
      <c r="R683" s="102"/>
      <c r="S683" s="109" t="s">
        <v>63</v>
      </c>
      <c r="T683" s="109" t="s">
        <v>3668</v>
      </c>
      <c r="U683" s="110" t="s">
        <v>3669</v>
      </c>
      <c r="V683" s="105" t="s">
        <v>3668</v>
      </c>
      <c r="W683" s="105"/>
    </row>
    <row r="684" spans="1:23" ht="25.5">
      <c r="A684" s="21">
        <v>683</v>
      </c>
      <c r="B684" s="14" t="s">
        <v>175</v>
      </c>
      <c r="C684" s="14" t="s">
        <v>176</v>
      </c>
      <c r="D684" s="16" t="s">
        <v>60</v>
      </c>
      <c r="E684" s="16" t="s">
        <v>627</v>
      </c>
      <c r="F684" s="15" t="s">
        <v>1343</v>
      </c>
      <c r="G684" s="16">
        <v>24</v>
      </c>
      <c r="H684" s="15"/>
      <c r="I684" s="17" t="s">
        <v>1364</v>
      </c>
      <c r="J684" s="17" t="s">
        <v>1365</v>
      </c>
      <c r="K684" s="53" t="s">
        <v>3293</v>
      </c>
      <c r="L684" s="21" t="s">
        <v>86</v>
      </c>
      <c r="M684" s="22"/>
      <c r="N684" s="21" t="s">
        <v>1346</v>
      </c>
      <c r="O684" s="16" t="s">
        <v>191</v>
      </c>
      <c r="P684" s="21" t="s">
        <v>631</v>
      </c>
      <c r="Q684" s="21"/>
      <c r="R684" s="21"/>
      <c r="S684" s="25" t="s">
        <v>3668</v>
      </c>
      <c r="T684" s="25" t="s">
        <v>86</v>
      </c>
      <c r="U684" s="55" t="s">
        <v>3672</v>
      </c>
      <c r="V684" s="16" t="s">
        <v>631</v>
      </c>
      <c r="W684" s="16"/>
    </row>
    <row r="685" spans="1:23" ht="38.25">
      <c r="A685" s="102">
        <v>684</v>
      </c>
      <c r="B685" s="107" t="s">
        <v>68</v>
      </c>
      <c r="C685" s="103" t="s">
        <v>69</v>
      </c>
      <c r="D685" s="105" t="s">
        <v>60</v>
      </c>
      <c r="E685" s="105" t="s">
        <v>627</v>
      </c>
      <c r="F685" s="105" t="s">
        <v>1350</v>
      </c>
      <c r="G685" s="105">
        <v>25</v>
      </c>
      <c r="H685" s="105">
        <v>10</v>
      </c>
      <c r="I685" s="107" t="s">
        <v>1366</v>
      </c>
      <c r="J685" s="107" t="s">
        <v>1367</v>
      </c>
      <c r="K685" s="98" t="s">
        <v>3399</v>
      </c>
      <c r="L685" s="102" t="s">
        <v>237</v>
      </c>
      <c r="M685" s="108">
        <v>40374</v>
      </c>
      <c r="N685" s="102" t="s">
        <v>534</v>
      </c>
      <c r="O685" s="105" t="s">
        <v>72</v>
      </c>
      <c r="P685" s="102"/>
      <c r="Q685" s="102"/>
      <c r="R685" s="102"/>
      <c r="S685" s="109" t="s">
        <v>3668</v>
      </c>
      <c r="T685" s="109" t="s">
        <v>237</v>
      </c>
      <c r="U685" s="110" t="s">
        <v>3669</v>
      </c>
      <c r="V685" s="105" t="s">
        <v>3668</v>
      </c>
      <c r="W685" s="105"/>
    </row>
    <row r="686" spans="1:23" ht="25.5">
      <c r="A686" s="102">
        <v>685</v>
      </c>
      <c r="B686" s="103" t="s">
        <v>159</v>
      </c>
      <c r="C686" s="103" t="s">
        <v>151</v>
      </c>
      <c r="D686" s="105" t="s">
        <v>60</v>
      </c>
      <c r="E686" s="105" t="s">
        <v>627</v>
      </c>
      <c r="F686" s="105" t="s">
        <v>1350</v>
      </c>
      <c r="G686" s="105">
        <v>25</v>
      </c>
      <c r="H686" s="105">
        <v>10</v>
      </c>
      <c r="I686" s="106" t="s">
        <v>1368</v>
      </c>
      <c r="J686" s="106" t="s">
        <v>1369</v>
      </c>
      <c r="K686" s="107" t="s">
        <v>1370</v>
      </c>
      <c r="L686" s="102" t="s">
        <v>237</v>
      </c>
      <c r="M686" s="108">
        <v>40318</v>
      </c>
      <c r="N686" s="99" t="s">
        <v>3332</v>
      </c>
      <c r="O686" s="105" t="s">
        <v>153</v>
      </c>
      <c r="P686" s="102"/>
      <c r="Q686" s="102"/>
      <c r="R686" s="102"/>
      <c r="S686" s="109" t="s">
        <v>3668</v>
      </c>
      <c r="T686" s="109" t="s">
        <v>237</v>
      </c>
      <c r="U686" s="110" t="s">
        <v>3669</v>
      </c>
      <c r="V686" s="105" t="s">
        <v>3668</v>
      </c>
      <c r="W686" s="105"/>
    </row>
    <row r="687" spans="1:23" ht="25.5">
      <c r="A687" s="102">
        <v>686</v>
      </c>
      <c r="B687" s="103" t="s">
        <v>114</v>
      </c>
      <c r="C687" s="103" t="s">
        <v>115</v>
      </c>
      <c r="D687" s="105" t="s">
        <v>60</v>
      </c>
      <c r="E687" s="105">
        <v>6</v>
      </c>
      <c r="F687" s="105"/>
      <c r="G687" s="105">
        <v>25</v>
      </c>
      <c r="H687" s="105">
        <v>10</v>
      </c>
      <c r="I687" s="106" t="s">
        <v>1371</v>
      </c>
      <c r="J687" s="106" t="s">
        <v>1372</v>
      </c>
      <c r="K687" s="98" t="s">
        <v>3400</v>
      </c>
      <c r="L687" s="99" t="s">
        <v>237</v>
      </c>
      <c r="M687" s="108">
        <v>40374</v>
      </c>
      <c r="N687" s="102" t="s">
        <v>534</v>
      </c>
      <c r="O687" s="105" t="s">
        <v>51</v>
      </c>
      <c r="P687" s="102" t="s">
        <v>3234</v>
      </c>
      <c r="Q687" s="102"/>
      <c r="R687" s="102"/>
      <c r="S687" s="109" t="s">
        <v>3668</v>
      </c>
      <c r="T687" s="109" t="s">
        <v>237</v>
      </c>
      <c r="U687" s="110" t="s">
        <v>3669</v>
      </c>
      <c r="V687" s="105" t="s">
        <v>3668</v>
      </c>
      <c r="W687" s="105"/>
    </row>
    <row r="688" spans="1:23" ht="63.75">
      <c r="A688" s="102">
        <v>687</v>
      </c>
      <c r="B688" s="103" t="s">
        <v>43</v>
      </c>
      <c r="C688" s="103" t="s">
        <v>44</v>
      </c>
      <c r="D688" s="105" t="s">
        <v>45</v>
      </c>
      <c r="E688" s="105" t="s">
        <v>627</v>
      </c>
      <c r="F688" s="105" t="s">
        <v>1373</v>
      </c>
      <c r="G688" s="105">
        <v>25</v>
      </c>
      <c r="H688" s="105">
        <v>14</v>
      </c>
      <c r="I688" s="106" t="s">
        <v>1374</v>
      </c>
      <c r="J688" s="106" t="s">
        <v>1375</v>
      </c>
      <c r="K688" s="107" t="s">
        <v>3556</v>
      </c>
      <c r="L688" s="102" t="s">
        <v>49</v>
      </c>
      <c r="M688" s="108">
        <v>40338</v>
      </c>
      <c r="N688" s="102" t="s">
        <v>50</v>
      </c>
      <c r="O688" s="105" t="s">
        <v>51</v>
      </c>
      <c r="P688" s="102"/>
      <c r="Q688" s="102"/>
      <c r="R688" s="102"/>
      <c r="S688" s="109" t="s">
        <v>49</v>
      </c>
      <c r="T688" s="109" t="s">
        <v>3668</v>
      </c>
      <c r="U688" s="110" t="s">
        <v>3669</v>
      </c>
      <c r="V688" s="105" t="s">
        <v>3668</v>
      </c>
      <c r="W688" s="105"/>
    </row>
    <row r="689" spans="1:23" ht="51">
      <c r="A689" s="102">
        <v>688</v>
      </c>
      <c r="B689" s="103" t="s">
        <v>43</v>
      </c>
      <c r="C689" s="103" t="s">
        <v>44</v>
      </c>
      <c r="D689" s="105" t="s">
        <v>45</v>
      </c>
      <c r="E689" s="105" t="s">
        <v>627</v>
      </c>
      <c r="F689" s="105" t="s">
        <v>1373</v>
      </c>
      <c r="G689" s="105">
        <v>25</v>
      </c>
      <c r="H689" s="105">
        <v>15</v>
      </c>
      <c r="I689" s="106" t="s">
        <v>1376</v>
      </c>
      <c r="J689" s="106" t="s">
        <v>1377</v>
      </c>
      <c r="K689" s="107" t="s">
        <v>48</v>
      </c>
      <c r="L689" s="102" t="s">
        <v>49</v>
      </c>
      <c r="M689" s="108">
        <v>40422</v>
      </c>
      <c r="N689" s="102" t="s">
        <v>50</v>
      </c>
      <c r="O689" s="105" t="s">
        <v>51</v>
      </c>
      <c r="P689" s="102"/>
      <c r="Q689" s="102"/>
      <c r="R689" s="102"/>
      <c r="S689" s="109" t="s">
        <v>49</v>
      </c>
      <c r="T689" s="109" t="s">
        <v>3668</v>
      </c>
      <c r="U689" s="110" t="s">
        <v>3669</v>
      </c>
      <c r="V689" s="105" t="s">
        <v>3668</v>
      </c>
      <c r="W689" s="105"/>
    </row>
    <row r="690" spans="1:23" ht="114.75">
      <c r="A690" s="102">
        <v>689</v>
      </c>
      <c r="B690" s="103" t="s">
        <v>82</v>
      </c>
      <c r="C690" s="103" t="s">
        <v>83</v>
      </c>
      <c r="D690" s="105" t="s">
        <v>60</v>
      </c>
      <c r="E690" s="105" t="s">
        <v>627</v>
      </c>
      <c r="F690" s="105" t="s">
        <v>1373</v>
      </c>
      <c r="G690" s="105">
        <v>25</v>
      </c>
      <c r="H690" s="105">
        <v>15</v>
      </c>
      <c r="I690" s="106" t="s">
        <v>1378</v>
      </c>
      <c r="J690" s="106" t="s">
        <v>1379</v>
      </c>
      <c r="K690" s="98" t="s">
        <v>3391</v>
      </c>
      <c r="L690" s="99" t="s">
        <v>63</v>
      </c>
      <c r="M690" s="108">
        <v>40374</v>
      </c>
      <c r="N690" s="102" t="s">
        <v>264</v>
      </c>
      <c r="O690" s="105" t="s">
        <v>51</v>
      </c>
      <c r="P690" s="99" t="s">
        <v>299</v>
      </c>
      <c r="Q690" s="102"/>
      <c r="R690" s="102"/>
      <c r="S690" s="109" t="s">
        <v>3668</v>
      </c>
      <c r="T690" s="109" t="s">
        <v>63</v>
      </c>
      <c r="U690" s="110" t="s">
        <v>3669</v>
      </c>
      <c r="V690" s="105" t="s">
        <v>3668</v>
      </c>
      <c r="W690" s="105"/>
    </row>
    <row r="691" spans="1:23" ht="63.75">
      <c r="A691" s="102">
        <v>690</v>
      </c>
      <c r="B691" s="103" t="s">
        <v>163</v>
      </c>
      <c r="C691" s="103" t="s">
        <v>164</v>
      </c>
      <c r="D691" s="105" t="s">
        <v>60</v>
      </c>
      <c r="E691" s="105" t="s">
        <v>627</v>
      </c>
      <c r="F691" s="105" t="s">
        <v>1373</v>
      </c>
      <c r="G691" s="105">
        <v>25</v>
      </c>
      <c r="H691" s="105">
        <v>16</v>
      </c>
      <c r="I691" s="106" t="s">
        <v>209</v>
      </c>
      <c r="J691" s="106" t="s">
        <v>980</v>
      </c>
      <c r="K691" s="98" t="s">
        <v>48</v>
      </c>
      <c r="L691" s="102" t="s">
        <v>49</v>
      </c>
      <c r="M691" s="108">
        <v>40318</v>
      </c>
      <c r="N691" s="102" t="s">
        <v>264</v>
      </c>
      <c r="O691" s="105"/>
      <c r="P691" s="102"/>
      <c r="Q691" s="102"/>
      <c r="R691" s="102"/>
      <c r="S691" s="109" t="s">
        <v>3668</v>
      </c>
      <c r="T691" s="109" t="s">
        <v>49</v>
      </c>
      <c r="U691" s="110" t="s">
        <v>3669</v>
      </c>
      <c r="V691" s="105" t="s">
        <v>3668</v>
      </c>
      <c r="W691" s="105"/>
    </row>
    <row r="692" spans="1:23" ht="38.25">
      <c r="A692" s="102">
        <v>691</v>
      </c>
      <c r="B692" s="107" t="s">
        <v>68</v>
      </c>
      <c r="C692" s="103" t="s">
        <v>69</v>
      </c>
      <c r="D692" s="105" t="s">
        <v>160</v>
      </c>
      <c r="E692" s="105" t="s">
        <v>627</v>
      </c>
      <c r="F692" s="105" t="s">
        <v>1373</v>
      </c>
      <c r="G692" s="105">
        <v>25</v>
      </c>
      <c r="H692" s="105">
        <v>16</v>
      </c>
      <c r="I692" s="107" t="s">
        <v>1380</v>
      </c>
      <c r="J692" s="107" t="s">
        <v>1381</v>
      </c>
      <c r="K692" s="98" t="s">
        <v>3241</v>
      </c>
      <c r="L692" s="99" t="s">
        <v>63</v>
      </c>
      <c r="M692" s="108">
        <v>40372</v>
      </c>
      <c r="N692" s="99" t="s">
        <v>3332</v>
      </c>
      <c r="O692" s="105" t="s">
        <v>72</v>
      </c>
      <c r="P692" s="102"/>
      <c r="Q692" s="102"/>
      <c r="R692" s="102"/>
      <c r="S692" s="109" t="s">
        <v>3668</v>
      </c>
      <c r="T692" s="109" t="s">
        <v>63</v>
      </c>
      <c r="U692" s="110" t="s">
        <v>3669</v>
      </c>
      <c r="V692" s="105" t="s">
        <v>3668</v>
      </c>
      <c r="W692" s="105"/>
    </row>
    <row r="693" spans="1:23" ht="191.25">
      <c r="A693" s="102">
        <v>692</v>
      </c>
      <c r="B693" s="103" t="s">
        <v>332</v>
      </c>
      <c r="C693" s="103" t="s">
        <v>333</v>
      </c>
      <c r="D693" s="105" t="s">
        <v>60</v>
      </c>
      <c r="E693" s="105" t="s">
        <v>627</v>
      </c>
      <c r="F693" s="105" t="s">
        <v>1373</v>
      </c>
      <c r="G693" s="105">
        <v>25</v>
      </c>
      <c r="H693" s="105">
        <v>16</v>
      </c>
      <c r="I693" s="106" t="s">
        <v>1382</v>
      </c>
      <c r="J693" s="106" t="s">
        <v>1383</v>
      </c>
      <c r="K693" s="118" t="s">
        <v>3395</v>
      </c>
      <c r="L693" s="99" t="s">
        <v>237</v>
      </c>
      <c r="M693" s="108">
        <v>40374</v>
      </c>
      <c r="N693" s="102" t="s">
        <v>264</v>
      </c>
      <c r="O693" s="105" t="s">
        <v>51</v>
      </c>
      <c r="P693" s="102" t="s">
        <v>299</v>
      </c>
      <c r="Q693" s="102"/>
      <c r="R693" s="102"/>
      <c r="S693" s="109" t="s">
        <v>3668</v>
      </c>
      <c r="T693" s="109" t="s">
        <v>237</v>
      </c>
      <c r="U693" s="110" t="s">
        <v>3669</v>
      </c>
      <c r="V693" s="105" t="s">
        <v>3668</v>
      </c>
      <c r="W693" s="105"/>
    </row>
    <row r="694" spans="1:23" ht="25.5">
      <c r="A694" s="102">
        <v>693</v>
      </c>
      <c r="B694" s="103" t="s">
        <v>114</v>
      </c>
      <c r="C694" s="103" t="s">
        <v>115</v>
      </c>
      <c r="D694" s="105" t="s">
        <v>45</v>
      </c>
      <c r="E694" s="105">
        <v>6</v>
      </c>
      <c r="F694" s="105"/>
      <c r="G694" s="105">
        <v>25</v>
      </c>
      <c r="H694" s="105">
        <v>16</v>
      </c>
      <c r="I694" s="106" t="s">
        <v>1384</v>
      </c>
      <c r="J694" s="106" t="s">
        <v>1385</v>
      </c>
      <c r="K694" s="98" t="s">
        <v>3744</v>
      </c>
      <c r="L694" s="99" t="s">
        <v>237</v>
      </c>
      <c r="M694" s="108">
        <v>40428</v>
      </c>
      <c r="N694" s="102" t="s">
        <v>264</v>
      </c>
      <c r="O694" s="105" t="s">
        <v>72</v>
      </c>
      <c r="P694" s="102"/>
      <c r="Q694" s="102"/>
      <c r="R694" s="102"/>
      <c r="S694" s="109" t="s">
        <v>237</v>
      </c>
      <c r="T694" s="109" t="s">
        <v>3668</v>
      </c>
      <c r="U694" s="110" t="s">
        <v>3669</v>
      </c>
      <c r="V694" s="105" t="s">
        <v>3668</v>
      </c>
      <c r="W694" s="105"/>
    </row>
    <row r="695" spans="1:23" ht="76.5">
      <c r="A695" s="102">
        <v>694</v>
      </c>
      <c r="B695" s="103" t="s">
        <v>114</v>
      </c>
      <c r="C695" s="103" t="s">
        <v>115</v>
      </c>
      <c r="D695" s="105" t="s">
        <v>60</v>
      </c>
      <c r="E695" s="105">
        <v>6</v>
      </c>
      <c r="F695" s="105"/>
      <c r="G695" s="105">
        <v>25</v>
      </c>
      <c r="H695" s="105">
        <v>16</v>
      </c>
      <c r="I695" s="106" t="s">
        <v>1386</v>
      </c>
      <c r="J695" s="106" t="s">
        <v>1387</v>
      </c>
      <c r="K695" s="101" t="s">
        <v>3242</v>
      </c>
      <c r="L695" s="99" t="s">
        <v>237</v>
      </c>
      <c r="M695" s="108">
        <v>40374</v>
      </c>
      <c r="N695" s="102" t="s">
        <v>264</v>
      </c>
      <c r="O695" s="105" t="s">
        <v>51</v>
      </c>
      <c r="P695" s="99" t="s">
        <v>299</v>
      </c>
      <c r="Q695" s="102"/>
      <c r="R695" s="102"/>
      <c r="S695" s="109" t="s">
        <v>3668</v>
      </c>
      <c r="T695" s="109" t="s">
        <v>237</v>
      </c>
      <c r="U695" s="110" t="s">
        <v>3669</v>
      </c>
      <c r="V695" s="105" t="s">
        <v>3668</v>
      </c>
      <c r="W695" s="105"/>
    </row>
    <row r="696" spans="1:23" ht="76.5">
      <c r="A696" s="102">
        <v>695</v>
      </c>
      <c r="B696" s="103" t="s">
        <v>150</v>
      </c>
      <c r="C696" s="103" t="s">
        <v>151</v>
      </c>
      <c r="D696" s="105" t="s">
        <v>60</v>
      </c>
      <c r="E696" s="105" t="s">
        <v>627</v>
      </c>
      <c r="F696" s="105" t="s">
        <v>1373</v>
      </c>
      <c r="G696" s="105">
        <v>25</v>
      </c>
      <c r="H696" s="105">
        <v>17</v>
      </c>
      <c r="I696" s="106" t="s">
        <v>1388</v>
      </c>
      <c r="J696" s="106" t="s">
        <v>1389</v>
      </c>
      <c r="K696" s="98" t="s">
        <v>3391</v>
      </c>
      <c r="L696" s="99" t="s">
        <v>63</v>
      </c>
      <c r="M696" s="108">
        <v>40374</v>
      </c>
      <c r="N696" s="102" t="s">
        <v>264</v>
      </c>
      <c r="O696" s="105" t="s">
        <v>170</v>
      </c>
      <c r="P696" s="102" t="s">
        <v>299</v>
      </c>
      <c r="Q696" s="102"/>
      <c r="R696" s="102"/>
      <c r="S696" s="109" t="s">
        <v>3668</v>
      </c>
      <c r="T696" s="109" t="s">
        <v>63</v>
      </c>
      <c r="U696" s="110" t="s">
        <v>3669</v>
      </c>
      <c r="V696" s="105" t="s">
        <v>3668</v>
      </c>
      <c r="W696" s="105"/>
    </row>
    <row r="697" spans="1:23" ht="127.5">
      <c r="A697" s="21">
        <v>696</v>
      </c>
      <c r="B697" s="14" t="s">
        <v>43</v>
      </c>
      <c r="C697" s="14" t="s">
        <v>44</v>
      </c>
      <c r="D697" s="16" t="s">
        <v>60</v>
      </c>
      <c r="E697" s="16" t="s">
        <v>627</v>
      </c>
      <c r="F697" s="16" t="s">
        <v>1373</v>
      </c>
      <c r="G697" s="16">
        <v>25</v>
      </c>
      <c r="H697" s="16">
        <v>21</v>
      </c>
      <c r="I697" s="17" t="s">
        <v>1390</v>
      </c>
      <c r="J697" s="17" t="s">
        <v>1391</v>
      </c>
      <c r="K697" s="53" t="s">
        <v>3652</v>
      </c>
      <c r="L697" s="54" t="s">
        <v>63</v>
      </c>
      <c r="M697" s="22">
        <v>40434</v>
      </c>
      <c r="N697" s="21" t="s">
        <v>203</v>
      </c>
      <c r="O697" s="16" t="s">
        <v>51</v>
      </c>
      <c r="P697" s="21" t="s">
        <v>220</v>
      </c>
      <c r="Q697" s="21"/>
      <c r="R697" s="21"/>
      <c r="S697" s="25" t="s">
        <v>3668</v>
      </c>
      <c r="T697" s="25" t="s">
        <v>63</v>
      </c>
      <c r="U697" s="55" t="s">
        <v>3669</v>
      </c>
      <c r="V697" s="16" t="s">
        <v>3668</v>
      </c>
      <c r="W697" s="16"/>
    </row>
    <row r="698" spans="1:23" ht="25.5">
      <c r="A698" s="102">
        <v>697</v>
      </c>
      <c r="B698" s="103" t="s">
        <v>266</v>
      </c>
      <c r="C698" s="103" t="s">
        <v>267</v>
      </c>
      <c r="D698" s="105" t="s">
        <v>60</v>
      </c>
      <c r="E698" s="105" t="s">
        <v>627</v>
      </c>
      <c r="F698" s="105" t="s">
        <v>1373</v>
      </c>
      <c r="G698" s="105">
        <v>25</v>
      </c>
      <c r="H698" s="94">
        <v>23</v>
      </c>
      <c r="I698" s="107" t="s">
        <v>1392</v>
      </c>
      <c r="J698" s="107" t="s">
        <v>846</v>
      </c>
      <c r="K698" s="107" t="s">
        <v>1393</v>
      </c>
      <c r="L698" s="102" t="s">
        <v>49</v>
      </c>
      <c r="M698" s="108">
        <v>40318</v>
      </c>
      <c r="N698" s="102" t="s">
        <v>264</v>
      </c>
      <c r="O698" s="105" t="s">
        <v>51</v>
      </c>
      <c r="P698" s="102"/>
      <c r="Q698" s="102"/>
      <c r="R698" s="102"/>
      <c r="S698" s="109" t="s">
        <v>3668</v>
      </c>
      <c r="T698" s="109" t="s">
        <v>49</v>
      </c>
      <c r="U698" s="110" t="s">
        <v>3669</v>
      </c>
      <c r="V698" s="105" t="s">
        <v>3668</v>
      </c>
      <c r="W698" s="105"/>
    </row>
    <row r="699" spans="1:23" ht="63.75">
      <c r="A699" s="102">
        <v>698</v>
      </c>
      <c r="B699" s="103" t="s">
        <v>64</v>
      </c>
      <c r="C699" s="103" t="s">
        <v>65</v>
      </c>
      <c r="D699" s="105" t="s">
        <v>60</v>
      </c>
      <c r="E699" s="105" t="s">
        <v>627</v>
      </c>
      <c r="F699" s="105" t="s">
        <v>1373</v>
      </c>
      <c r="G699" s="105">
        <v>25</v>
      </c>
      <c r="H699" s="105">
        <v>24</v>
      </c>
      <c r="I699" s="106" t="s">
        <v>1394</v>
      </c>
      <c r="J699" s="106" t="s">
        <v>1395</v>
      </c>
      <c r="K699" s="107" t="s">
        <v>1396</v>
      </c>
      <c r="L699" s="102" t="s">
        <v>237</v>
      </c>
      <c r="M699" s="108">
        <v>40318</v>
      </c>
      <c r="N699" s="102" t="s">
        <v>264</v>
      </c>
      <c r="O699" s="105" t="s">
        <v>51</v>
      </c>
      <c r="P699" s="102"/>
      <c r="Q699" s="102"/>
      <c r="R699" s="102"/>
      <c r="S699" s="109" t="s">
        <v>3668</v>
      </c>
      <c r="T699" s="109" t="s">
        <v>237</v>
      </c>
      <c r="U699" s="110" t="s">
        <v>3669</v>
      </c>
      <c r="V699" s="105" t="s">
        <v>3668</v>
      </c>
      <c r="W699" s="105"/>
    </row>
    <row r="700" spans="1:23" ht="25.5">
      <c r="A700" s="102">
        <v>699</v>
      </c>
      <c r="B700" s="107" t="s">
        <v>68</v>
      </c>
      <c r="C700" s="103" t="s">
        <v>69</v>
      </c>
      <c r="D700" s="105" t="s">
        <v>60</v>
      </c>
      <c r="E700" s="105" t="s">
        <v>627</v>
      </c>
      <c r="F700" s="105" t="s">
        <v>1373</v>
      </c>
      <c r="G700" s="105">
        <v>25</v>
      </c>
      <c r="H700" s="105">
        <v>24</v>
      </c>
      <c r="I700" s="107" t="s">
        <v>1397</v>
      </c>
      <c r="J700" s="107" t="s">
        <v>1398</v>
      </c>
      <c r="K700" s="107" t="s">
        <v>1399</v>
      </c>
      <c r="L700" s="102" t="s">
        <v>49</v>
      </c>
      <c r="M700" s="108">
        <v>40318</v>
      </c>
      <c r="N700" s="102" t="s">
        <v>264</v>
      </c>
      <c r="O700" s="105" t="s">
        <v>72</v>
      </c>
      <c r="P700" s="102"/>
      <c r="Q700" s="102"/>
      <c r="R700" s="102"/>
      <c r="S700" s="109" t="s">
        <v>3668</v>
      </c>
      <c r="T700" s="109" t="s">
        <v>49</v>
      </c>
      <c r="U700" s="110" t="s">
        <v>3669</v>
      </c>
      <c r="V700" s="105" t="s">
        <v>3668</v>
      </c>
      <c r="W700" s="105"/>
    </row>
    <row r="701" spans="1:23" ht="38.25">
      <c r="A701" s="102">
        <v>700</v>
      </c>
      <c r="B701" s="103" t="s">
        <v>266</v>
      </c>
      <c r="C701" s="103" t="s">
        <v>267</v>
      </c>
      <c r="D701" s="105" t="s">
        <v>60</v>
      </c>
      <c r="E701" s="105" t="s">
        <v>627</v>
      </c>
      <c r="F701" s="105" t="s">
        <v>1373</v>
      </c>
      <c r="G701" s="105">
        <v>25</v>
      </c>
      <c r="H701" s="94">
        <v>26</v>
      </c>
      <c r="I701" s="107" t="s">
        <v>1400</v>
      </c>
      <c r="J701" s="107" t="s">
        <v>1401</v>
      </c>
      <c r="K701" s="98" t="s">
        <v>3335</v>
      </c>
      <c r="L701" s="99" t="s">
        <v>63</v>
      </c>
      <c r="M701" s="108">
        <v>40372</v>
      </c>
      <c r="N701" s="102" t="s">
        <v>264</v>
      </c>
      <c r="O701" s="105" t="s">
        <v>51</v>
      </c>
      <c r="P701" s="102" t="s">
        <v>299</v>
      </c>
      <c r="Q701" s="102"/>
      <c r="R701" s="102"/>
      <c r="S701" s="109" t="s">
        <v>3668</v>
      </c>
      <c r="T701" s="109" t="s">
        <v>63</v>
      </c>
      <c r="U701" s="110" t="s">
        <v>3669</v>
      </c>
      <c r="V701" s="105" t="s">
        <v>3668</v>
      </c>
      <c r="W701" s="105"/>
    </row>
    <row r="702" spans="1:23" ht="102">
      <c r="A702" s="21">
        <v>701</v>
      </c>
      <c r="B702" s="14" t="s">
        <v>266</v>
      </c>
      <c r="C702" s="14" t="s">
        <v>267</v>
      </c>
      <c r="D702" s="16" t="s">
        <v>60</v>
      </c>
      <c r="E702" s="16" t="s">
        <v>627</v>
      </c>
      <c r="F702" s="16" t="s">
        <v>1373</v>
      </c>
      <c r="G702" s="16">
        <v>25</v>
      </c>
      <c r="H702" s="58">
        <v>26</v>
      </c>
      <c r="I702" s="18" t="s">
        <v>1402</v>
      </c>
      <c r="J702" s="18" t="s">
        <v>1403</v>
      </c>
      <c r="K702" s="53" t="s">
        <v>3652</v>
      </c>
      <c r="L702" s="54" t="s">
        <v>63</v>
      </c>
      <c r="M702" s="22">
        <v>40434</v>
      </c>
      <c r="N702" s="21" t="s">
        <v>264</v>
      </c>
      <c r="O702" s="16" t="s">
        <v>51</v>
      </c>
      <c r="P702" s="21" t="s">
        <v>220</v>
      </c>
      <c r="Q702" s="21"/>
      <c r="R702" s="21"/>
      <c r="S702" s="25" t="s">
        <v>3668</v>
      </c>
      <c r="T702" s="25" t="s">
        <v>63</v>
      </c>
      <c r="U702" s="55" t="s">
        <v>3669</v>
      </c>
      <c r="V702" s="16" t="s">
        <v>3668</v>
      </c>
      <c r="W702" s="16"/>
    </row>
    <row r="703" spans="1:23" ht="51">
      <c r="A703" s="102">
        <v>702</v>
      </c>
      <c r="B703" s="103" t="s">
        <v>266</v>
      </c>
      <c r="C703" s="103" t="s">
        <v>267</v>
      </c>
      <c r="D703" s="105" t="s">
        <v>60</v>
      </c>
      <c r="E703" s="105" t="s">
        <v>627</v>
      </c>
      <c r="F703" s="105" t="s">
        <v>1373</v>
      </c>
      <c r="G703" s="105">
        <v>25</v>
      </c>
      <c r="H703" s="94">
        <v>26</v>
      </c>
      <c r="I703" s="107" t="s">
        <v>1404</v>
      </c>
      <c r="J703" s="107" t="s">
        <v>1405</v>
      </c>
      <c r="K703" s="107" t="s">
        <v>1406</v>
      </c>
      <c r="L703" s="102" t="s">
        <v>237</v>
      </c>
      <c r="M703" s="108">
        <v>40318</v>
      </c>
      <c r="N703" s="102" t="s">
        <v>264</v>
      </c>
      <c r="O703" s="105" t="s">
        <v>51</v>
      </c>
      <c r="P703" s="102"/>
      <c r="Q703" s="102"/>
      <c r="R703" s="102"/>
      <c r="S703" s="109" t="s">
        <v>3668</v>
      </c>
      <c r="T703" s="109" t="s">
        <v>237</v>
      </c>
      <c r="U703" s="110" t="s">
        <v>3669</v>
      </c>
      <c r="V703" s="105" t="s">
        <v>3668</v>
      </c>
      <c r="W703" s="105"/>
    </row>
    <row r="704" spans="1:23" ht="114.75">
      <c r="A704" s="21">
        <v>703</v>
      </c>
      <c r="B704" s="14" t="s">
        <v>1407</v>
      </c>
      <c r="C704" s="14" t="s">
        <v>151</v>
      </c>
      <c r="D704" s="16" t="s">
        <v>60</v>
      </c>
      <c r="E704" s="16" t="s">
        <v>627</v>
      </c>
      <c r="F704" s="16" t="s">
        <v>1373</v>
      </c>
      <c r="G704" s="16">
        <v>25</v>
      </c>
      <c r="H704" s="16">
        <v>27</v>
      </c>
      <c r="I704" s="17" t="s">
        <v>1408</v>
      </c>
      <c r="J704" s="17" t="s">
        <v>1409</v>
      </c>
      <c r="K704" s="53" t="s">
        <v>3642</v>
      </c>
      <c r="L704" s="54" t="s">
        <v>237</v>
      </c>
      <c r="M704" s="22">
        <v>40434</v>
      </c>
      <c r="N704" s="21" t="s">
        <v>238</v>
      </c>
      <c r="O704" s="16" t="s">
        <v>170</v>
      </c>
      <c r="P704" s="21" t="s">
        <v>3233</v>
      </c>
      <c r="Q704" s="21"/>
      <c r="R704" s="21"/>
      <c r="S704" s="25" t="s">
        <v>3668</v>
      </c>
      <c r="T704" s="25" t="s">
        <v>237</v>
      </c>
      <c r="U704" s="55" t="s">
        <v>3669</v>
      </c>
      <c r="V704" s="16" t="s">
        <v>3668</v>
      </c>
      <c r="W704" s="16"/>
    </row>
    <row r="705" spans="1:23" ht="63.75">
      <c r="A705" s="21">
        <v>704</v>
      </c>
      <c r="B705" s="14" t="s">
        <v>150</v>
      </c>
      <c r="C705" s="14" t="s">
        <v>151</v>
      </c>
      <c r="D705" s="16" t="s">
        <v>60</v>
      </c>
      <c r="E705" s="16" t="s">
        <v>627</v>
      </c>
      <c r="F705" s="16" t="s">
        <v>1373</v>
      </c>
      <c r="G705" s="16">
        <v>25</v>
      </c>
      <c r="H705" s="16">
        <v>27</v>
      </c>
      <c r="I705" s="17" t="s">
        <v>840</v>
      </c>
      <c r="J705" s="17" t="s">
        <v>841</v>
      </c>
      <c r="K705" s="53" t="s">
        <v>3642</v>
      </c>
      <c r="L705" s="54" t="s">
        <v>237</v>
      </c>
      <c r="M705" s="22">
        <v>40434</v>
      </c>
      <c r="N705" s="21" t="s">
        <v>238</v>
      </c>
      <c r="O705" s="16" t="s">
        <v>170</v>
      </c>
      <c r="P705" s="21" t="s">
        <v>3233</v>
      </c>
      <c r="Q705" s="21"/>
      <c r="R705" s="21"/>
      <c r="S705" s="25" t="s">
        <v>3668</v>
      </c>
      <c r="T705" s="25" t="s">
        <v>237</v>
      </c>
      <c r="U705" s="55" t="s">
        <v>3669</v>
      </c>
      <c r="V705" s="16" t="s">
        <v>3668</v>
      </c>
      <c r="W705" s="16"/>
    </row>
    <row r="706" spans="1:23" ht="89.25">
      <c r="A706" s="21">
        <v>705</v>
      </c>
      <c r="B706" s="14" t="s">
        <v>159</v>
      </c>
      <c r="C706" s="14" t="s">
        <v>151</v>
      </c>
      <c r="D706" s="16" t="s">
        <v>60</v>
      </c>
      <c r="E706" s="16" t="s">
        <v>627</v>
      </c>
      <c r="F706" s="16" t="s">
        <v>1410</v>
      </c>
      <c r="G706" s="16">
        <v>25</v>
      </c>
      <c r="H706" s="16">
        <v>27</v>
      </c>
      <c r="I706" s="17" t="s">
        <v>1411</v>
      </c>
      <c r="J706" s="17" t="s">
        <v>1412</v>
      </c>
      <c r="K706" s="53" t="s">
        <v>3642</v>
      </c>
      <c r="L706" s="54" t="s">
        <v>237</v>
      </c>
      <c r="M706" s="22">
        <v>40434</v>
      </c>
      <c r="N706" s="21" t="s">
        <v>238</v>
      </c>
      <c r="O706" s="16" t="s">
        <v>170</v>
      </c>
      <c r="P706" s="21" t="s">
        <v>3233</v>
      </c>
      <c r="Q706" s="21"/>
      <c r="R706" s="21"/>
      <c r="S706" s="25" t="s">
        <v>3668</v>
      </c>
      <c r="T706" s="25" t="s">
        <v>237</v>
      </c>
      <c r="U706" s="55" t="s">
        <v>3669</v>
      </c>
      <c r="V706" s="16" t="s">
        <v>3668</v>
      </c>
      <c r="W706" s="16"/>
    </row>
    <row r="707" spans="1:23" ht="51">
      <c r="A707" s="102">
        <v>706</v>
      </c>
      <c r="B707" s="107" t="s">
        <v>961</v>
      </c>
      <c r="C707" s="107" t="s">
        <v>147</v>
      </c>
      <c r="D707" s="105" t="s">
        <v>60</v>
      </c>
      <c r="E707" s="105" t="s">
        <v>627</v>
      </c>
      <c r="F707" s="105" t="s">
        <v>1373</v>
      </c>
      <c r="G707" s="105">
        <v>25</v>
      </c>
      <c r="H707" s="105">
        <v>27</v>
      </c>
      <c r="I707" s="106" t="s">
        <v>1413</v>
      </c>
      <c r="J707" s="106" t="s">
        <v>1414</v>
      </c>
      <c r="K707" s="107" t="s">
        <v>1399</v>
      </c>
      <c r="L707" s="102" t="s">
        <v>49</v>
      </c>
      <c r="M707" s="108">
        <v>40318</v>
      </c>
      <c r="N707" s="102" t="s">
        <v>264</v>
      </c>
      <c r="O707" s="105" t="s">
        <v>51</v>
      </c>
      <c r="P707" s="102"/>
      <c r="Q707" s="102"/>
      <c r="R707" s="102"/>
      <c r="S707" s="109" t="s">
        <v>3668</v>
      </c>
      <c r="T707" s="109" t="s">
        <v>49</v>
      </c>
      <c r="U707" s="110" t="s">
        <v>3669</v>
      </c>
      <c r="V707" s="105" t="s">
        <v>3668</v>
      </c>
      <c r="W707" s="105"/>
    </row>
    <row r="708" spans="1:23" ht="25.5">
      <c r="A708" s="102">
        <v>707</v>
      </c>
      <c r="B708" s="107" t="s">
        <v>961</v>
      </c>
      <c r="C708" s="107" t="s">
        <v>147</v>
      </c>
      <c r="D708" s="105" t="s">
        <v>60</v>
      </c>
      <c r="E708" s="105" t="s">
        <v>627</v>
      </c>
      <c r="F708" s="105" t="s">
        <v>1373</v>
      </c>
      <c r="G708" s="105">
        <v>25</v>
      </c>
      <c r="H708" s="105">
        <v>27</v>
      </c>
      <c r="I708" s="106" t="s">
        <v>1415</v>
      </c>
      <c r="J708" s="106" t="s">
        <v>1416</v>
      </c>
      <c r="K708" s="98" t="s">
        <v>3335</v>
      </c>
      <c r="L708" s="99" t="s">
        <v>63</v>
      </c>
      <c r="M708" s="108">
        <v>40372</v>
      </c>
      <c r="N708" s="102" t="s">
        <v>264</v>
      </c>
      <c r="O708" s="105" t="s">
        <v>51</v>
      </c>
      <c r="P708" s="102" t="s">
        <v>299</v>
      </c>
      <c r="Q708" s="102"/>
      <c r="R708" s="102"/>
      <c r="S708" s="109" t="s">
        <v>3668</v>
      </c>
      <c r="T708" s="109" t="s">
        <v>63</v>
      </c>
      <c r="U708" s="110" t="s">
        <v>3669</v>
      </c>
      <c r="V708" s="105" t="s">
        <v>3668</v>
      </c>
      <c r="W708" s="105"/>
    </row>
    <row r="709" spans="1:23" ht="38.25">
      <c r="A709" s="102">
        <v>708</v>
      </c>
      <c r="B709" s="103" t="s">
        <v>82</v>
      </c>
      <c r="C709" s="103" t="s">
        <v>83</v>
      </c>
      <c r="D709" s="105" t="s">
        <v>60</v>
      </c>
      <c r="E709" s="105">
        <v>6</v>
      </c>
      <c r="F709" s="105" t="s">
        <v>1417</v>
      </c>
      <c r="G709" s="105">
        <v>25</v>
      </c>
      <c r="H709" s="105">
        <v>27</v>
      </c>
      <c r="I709" s="106" t="s">
        <v>1418</v>
      </c>
      <c r="J709" s="106" t="s">
        <v>1419</v>
      </c>
      <c r="K709" s="107" t="s">
        <v>1406</v>
      </c>
      <c r="L709" s="102" t="s">
        <v>237</v>
      </c>
      <c r="M709" s="108">
        <v>40318</v>
      </c>
      <c r="N709" s="102" t="s">
        <v>264</v>
      </c>
      <c r="O709" s="105" t="s">
        <v>51</v>
      </c>
      <c r="P709" s="102"/>
      <c r="Q709" s="102"/>
      <c r="R709" s="102"/>
      <c r="S709" s="109" t="s">
        <v>3668</v>
      </c>
      <c r="T709" s="109" t="s">
        <v>237</v>
      </c>
      <c r="U709" s="110" t="s">
        <v>3669</v>
      </c>
      <c r="V709" s="105" t="s">
        <v>3668</v>
      </c>
      <c r="W709" s="105"/>
    </row>
    <row r="710" spans="1:23" ht="63.75">
      <c r="A710" s="102">
        <v>709</v>
      </c>
      <c r="B710" s="103" t="s">
        <v>1420</v>
      </c>
      <c r="C710" s="103" t="s">
        <v>1421</v>
      </c>
      <c r="D710" s="105" t="s">
        <v>60</v>
      </c>
      <c r="E710" s="105" t="s">
        <v>627</v>
      </c>
      <c r="F710" s="105" t="s">
        <v>1410</v>
      </c>
      <c r="G710" s="105">
        <v>25</v>
      </c>
      <c r="H710" s="105">
        <v>30</v>
      </c>
      <c r="I710" s="106" t="s">
        <v>1422</v>
      </c>
      <c r="J710" s="106" t="s">
        <v>1423</v>
      </c>
      <c r="K710" s="98" t="s">
        <v>3335</v>
      </c>
      <c r="L710" s="99" t="s">
        <v>63</v>
      </c>
      <c r="M710" s="108">
        <v>40372</v>
      </c>
      <c r="N710" s="102" t="s">
        <v>264</v>
      </c>
      <c r="O710" s="105" t="s">
        <v>51</v>
      </c>
      <c r="P710" s="102" t="s">
        <v>299</v>
      </c>
      <c r="Q710" s="102"/>
      <c r="R710" s="102"/>
      <c r="S710" s="109" t="s">
        <v>3668</v>
      </c>
      <c r="T710" s="109" t="s">
        <v>63</v>
      </c>
      <c r="U710" s="110" t="s">
        <v>3669</v>
      </c>
      <c r="V710" s="105" t="s">
        <v>3668</v>
      </c>
      <c r="W710" s="105"/>
    </row>
    <row r="711" spans="1:23" ht="51">
      <c r="A711" s="102">
        <v>710</v>
      </c>
      <c r="B711" s="107" t="s">
        <v>755</v>
      </c>
      <c r="C711" s="103" t="s">
        <v>756</v>
      </c>
      <c r="D711" s="105" t="s">
        <v>60</v>
      </c>
      <c r="E711" s="105" t="s">
        <v>627</v>
      </c>
      <c r="F711" s="105" t="s">
        <v>1373</v>
      </c>
      <c r="G711" s="105">
        <v>25</v>
      </c>
      <c r="H711" s="105">
        <v>30</v>
      </c>
      <c r="I711" s="101" t="s">
        <v>1424</v>
      </c>
      <c r="J711" s="101" t="s">
        <v>1425</v>
      </c>
      <c r="K711" s="98" t="s">
        <v>3639</v>
      </c>
      <c r="L711" s="102" t="s">
        <v>63</v>
      </c>
      <c r="M711" s="108">
        <v>40434</v>
      </c>
      <c r="N711" s="102" t="s">
        <v>802</v>
      </c>
      <c r="O711" s="105" t="s">
        <v>51</v>
      </c>
      <c r="P711" s="102" t="s">
        <v>1426</v>
      </c>
      <c r="Q711" s="102"/>
      <c r="R711" s="102"/>
      <c r="S711" s="109" t="s">
        <v>3668</v>
      </c>
      <c r="T711" s="109" t="s">
        <v>63</v>
      </c>
      <c r="U711" s="110" t="s">
        <v>3669</v>
      </c>
      <c r="V711" s="105" t="s">
        <v>3668</v>
      </c>
      <c r="W711" s="105"/>
    </row>
    <row r="712" spans="1:23" ht="63.75">
      <c r="A712" s="102">
        <v>711</v>
      </c>
      <c r="B712" s="103" t="s">
        <v>125</v>
      </c>
      <c r="C712" s="103" t="s">
        <v>126</v>
      </c>
      <c r="D712" s="105" t="s">
        <v>45</v>
      </c>
      <c r="E712" s="105" t="s">
        <v>627</v>
      </c>
      <c r="F712" s="100" t="s">
        <v>1373</v>
      </c>
      <c r="G712" s="105">
        <v>25</v>
      </c>
      <c r="H712" s="100" t="s">
        <v>1427</v>
      </c>
      <c r="I712" s="106" t="s">
        <v>1428</v>
      </c>
      <c r="J712" s="106" t="s">
        <v>1429</v>
      </c>
      <c r="K712" s="98" t="s">
        <v>3519</v>
      </c>
      <c r="L712" s="102" t="s">
        <v>63</v>
      </c>
      <c r="M712" s="108">
        <v>40392</v>
      </c>
      <c r="N712" s="102" t="s">
        <v>50</v>
      </c>
      <c r="O712" s="105" t="s">
        <v>72</v>
      </c>
      <c r="P712" s="102"/>
      <c r="Q712" s="102"/>
      <c r="R712" s="102"/>
      <c r="S712" s="109" t="s">
        <v>63</v>
      </c>
      <c r="T712" s="109" t="s">
        <v>3668</v>
      </c>
      <c r="U712" s="110" t="s">
        <v>3669</v>
      </c>
      <c r="V712" s="105" t="s">
        <v>3668</v>
      </c>
      <c r="W712" s="105"/>
    </row>
    <row r="713" spans="1:23" ht="38.25">
      <c r="A713" s="102">
        <v>712</v>
      </c>
      <c r="B713" s="103" t="s">
        <v>125</v>
      </c>
      <c r="C713" s="103" t="s">
        <v>126</v>
      </c>
      <c r="D713" s="105" t="s">
        <v>60</v>
      </c>
      <c r="E713" s="105" t="s">
        <v>627</v>
      </c>
      <c r="F713" s="100" t="s">
        <v>1373</v>
      </c>
      <c r="G713" s="105">
        <v>25</v>
      </c>
      <c r="H713" s="100" t="s">
        <v>1427</v>
      </c>
      <c r="I713" s="106" t="s">
        <v>1430</v>
      </c>
      <c r="J713" s="106" t="s">
        <v>1431</v>
      </c>
      <c r="K713" s="98" t="s">
        <v>3335</v>
      </c>
      <c r="L713" s="99" t="s">
        <v>63</v>
      </c>
      <c r="M713" s="108">
        <v>40372</v>
      </c>
      <c r="N713" s="102" t="s">
        <v>264</v>
      </c>
      <c r="O713" s="105" t="s">
        <v>51</v>
      </c>
      <c r="P713" s="102" t="s">
        <v>299</v>
      </c>
      <c r="Q713" s="102"/>
      <c r="R713" s="102"/>
      <c r="S713" s="109" t="s">
        <v>3668</v>
      </c>
      <c r="T713" s="109" t="s">
        <v>63</v>
      </c>
      <c r="U713" s="110" t="s">
        <v>3669</v>
      </c>
      <c r="V713" s="105" t="s">
        <v>3668</v>
      </c>
      <c r="W713" s="105"/>
    </row>
    <row r="714" spans="1:23" ht="12.75">
      <c r="A714" s="102">
        <v>713</v>
      </c>
      <c r="B714" s="103" t="s">
        <v>130</v>
      </c>
      <c r="C714" s="103" t="s">
        <v>131</v>
      </c>
      <c r="D714" s="105" t="s">
        <v>60</v>
      </c>
      <c r="E714" s="105" t="s">
        <v>627</v>
      </c>
      <c r="F714" s="100" t="s">
        <v>1373</v>
      </c>
      <c r="G714" s="105">
        <v>25</v>
      </c>
      <c r="H714" s="100" t="s">
        <v>1427</v>
      </c>
      <c r="I714" s="106" t="s">
        <v>1432</v>
      </c>
      <c r="J714" s="106" t="s">
        <v>1433</v>
      </c>
      <c r="K714" s="107" t="s">
        <v>3745</v>
      </c>
      <c r="L714" s="102" t="s">
        <v>49</v>
      </c>
      <c r="M714" s="108">
        <v>40318</v>
      </c>
      <c r="N714" s="102" t="s">
        <v>349</v>
      </c>
      <c r="O714" s="105" t="s">
        <v>51</v>
      </c>
      <c r="P714" s="102"/>
      <c r="Q714" s="102"/>
      <c r="R714" s="102"/>
      <c r="S714" s="109" t="s">
        <v>3668</v>
      </c>
      <c r="T714" s="109" t="s">
        <v>49</v>
      </c>
      <c r="U714" s="110" t="s">
        <v>3669</v>
      </c>
      <c r="V714" s="105" t="s">
        <v>3668</v>
      </c>
      <c r="W714" s="105"/>
    </row>
    <row r="715" spans="1:23" ht="12.75">
      <c r="A715" s="102">
        <v>714</v>
      </c>
      <c r="B715" s="103" t="s">
        <v>132</v>
      </c>
      <c r="C715" s="103" t="s">
        <v>131</v>
      </c>
      <c r="D715" s="105" t="s">
        <v>60</v>
      </c>
      <c r="E715" s="105" t="s">
        <v>627</v>
      </c>
      <c r="F715" s="100" t="s">
        <v>1373</v>
      </c>
      <c r="G715" s="105">
        <v>25</v>
      </c>
      <c r="H715" s="100" t="s">
        <v>1427</v>
      </c>
      <c r="I715" s="106" t="s">
        <v>1432</v>
      </c>
      <c r="J715" s="106" t="s">
        <v>1433</v>
      </c>
      <c r="K715" s="107" t="s">
        <v>3745</v>
      </c>
      <c r="L715" s="102" t="s">
        <v>49</v>
      </c>
      <c r="M715" s="108">
        <v>40318</v>
      </c>
      <c r="N715" s="99" t="s">
        <v>3332</v>
      </c>
      <c r="O715" s="105" t="s">
        <v>51</v>
      </c>
      <c r="P715" s="102"/>
      <c r="Q715" s="102"/>
      <c r="R715" s="102"/>
      <c r="S715" s="109" t="s">
        <v>3668</v>
      </c>
      <c r="T715" s="109" t="s">
        <v>49</v>
      </c>
      <c r="U715" s="110" t="s">
        <v>3669</v>
      </c>
      <c r="V715" s="105" t="s">
        <v>3668</v>
      </c>
      <c r="W715" s="105"/>
    </row>
    <row r="716" spans="1:23" ht="12.75">
      <c r="A716" s="102">
        <v>715</v>
      </c>
      <c r="B716" s="103" t="s">
        <v>133</v>
      </c>
      <c r="C716" s="103" t="s">
        <v>131</v>
      </c>
      <c r="D716" s="105" t="s">
        <v>60</v>
      </c>
      <c r="E716" s="105" t="s">
        <v>627</v>
      </c>
      <c r="F716" s="100" t="s">
        <v>1373</v>
      </c>
      <c r="G716" s="105">
        <v>25</v>
      </c>
      <c r="H716" s="100" t="s">
        <v>1427</v>
      </c>
      <c r="I716" s="106" t="s">
        <v>1432</v>
      </c>
      <c r="J716" s="106" t="s">
        <v>1433</v>
      </c>
      <c r="K716" s="107" t="s">
        <v>3745</v>
      </c>
      <c r="L716" s="102" t="s">
        <v>49</v>
      </c>
      <c r="M716" s="108">
        <v>40318</v>
      </c>
      <c r="N716" s="99" t="s">
        <v>3332</v>
      </c>
      <c r="O716" s="105" t="s">
        <v>51</v>
      </c>
      <c r="P716" s="102"/>
      <c r="Q716" s="102"/>
      <c r="R716" s="102"/>
      <c r="S716" s="109" t="s">
        <v>3668</v>
      </c>
      <c r="T716" s="109" t="s">
        <v>49</v>
      </c>
      <c r="U716" s="110" t="s">
        <v>3669</v>
      </c>
      <c r="V716" s="105" t="s">
        <v>3668</v>
      </c>
      <c r="W716" s="105"/>
    </row>
    <row r="717" spans="1:23" ht="63.75">
      <c r="A717" s="102">
        <v>716</v>
      </c>
      <c r="B717" s="103" t="s">
        <v>43</v>
      </c>
      <c r="C717" s="103" t="s">
        <v>44</v>
      </c>
      <c r="D717" s="105" t="s">
        <v>45</v>
      </c>
      <c r="E717" s="105" t="s">
        <v>627</v>
      </c>
      <c r="F717" s="105" t="s">
        <v>1434</v>
      </c>
      <c r="G717" s="105">
        <v>25</v>
      </c>
      <c r="H717" s="105">
        <v>42</v>
      </c>
      <c r="I717" s="106" t="s">
        <v>1435</v>
      </c>
      <c r="J717" s="106" t="s">
        <v>1436</v>
      </c>
      <c r="K717" s="107" t="s">
        <v>3524</v>
      </c>
      <c r="L717" s="102" t="s">
        <v>63</v>
      </c>
      <c r="M717" s="108">
        <v>40394</v>
      </c>
      <c r="N717" s="102" t="s">
        <v>50</v>
      </c>
      <c r="O717" s="105" t="s">
        <v>51</v>
      </c>
      <c r="P717" s="102"/>
      <c r="Q717" s="102"/>
      <c r="R717" s="102"/>
      <c r="S717" s="109" t="s">
        <v>63</v>
      </c>
      <c r="T717" s="109" t="s">
        <v>3668</v>
      </c>
      <c r="U717" s="110" t="s">
        <v>3669</v>
      </c>
      <c r="V717" s="105" t="s">
        <v>3668</v>
      </c>
      <c r="W717" s="105"/>
    </row>
    <row r="718" spans="1:23" ht="102">
      <c r="A718" s="102">
        <v>717</v>
      </c>
      <c r="B718" s="103" t="s">
        <v>43</v>
      </c>
      <c r="C718" s="103" t="s">
        <v>44</v>
      </c>
      <c r="D718" s="105" t="s">
        <v>60</v>
      </c>
      <c r="E718" s="105" t="s">
        <v>627</v>
      </c>
      <c r="F718" s="76" t="s">
        <v>1437</v>
      </c>
      <c r="G718" s="105">
        <v>25</v>
      </c>
      <c r="H718" s="105">
        <v>42</v>
      </c>
      <c r="I718" s="106" t="s">
        <v>1438</v>
      </c>
      <c r="J718" s="106" t="s">
        <v>1439</v>
      </c>
      <c r="K718" s="98" t="s">
        <v>3243</v>
      </c>
      <c r="L718" s="99" t="s">
        <v>237</v>
      </c>
      <c r="M718" s="108">
        <v>40372</v>
      </c>
      <c r="N718" s="99" t="s">
        <v>3332</v>
      </c>
      <c r="O718" s="105" t="s">
        <v>51</v>
      </c>
      <c r="P718" s="102"/>
      <c r="Q718" s="102"/>
      <c r="R718" s="102"/>
      <c r="S718" s="109" t="s">
        <v>3668</v>
      </c>
      <c r="T718" s="109" t="s">
        <v>237</v>
      </c>
      <c r="U718" s="110" t="s">
        <v>3669</v>
      </c>
      <c r="V718" s="105" t="s">
        <v>3668</v>
      </c>
      <c r="W718" s="105"/>
    </row>
    <row r="719" spans="1:23" ht="127.5">
      <c r="A719" s="102">
        <v>718</v>
      </c>
      <c r="B719" s="103" t="s">
        <v>43</v>
      </c>
      <c r="C719" s="103" t="s">
        <v>44</v>
      </c>
      <c r="D719" s="105" t="s">
        <v>60</v>
      </c>
      <c r="E719" s="105" t="s">
        <v>627</v>
      </c>
      <c r="F719" s="105" t="s">
        <v>1434</v>
      </c>
      <c r="G719" s="105">
        <v>25</v>
      </c>
      <c r="H719" s="105">
        <v>45</v>
      </c>
      <c r="I719" s="106" t="s">
        <v>1440</v>
      </c>
      <c r="J719" s="106" t="s">
        <v>1441</v>
      </c>
      <c r="K719" s="98" t="s">
        <v>3418</v>
      </c>
      <c r="L719" s="99" t="s">
        <v>63</v>
      </c>
      <c r="M719" s="108">
        <v>40374</v>
      </c>
      <c r="N719" s="99" t="s">
        <v>3332</v>
      </c>
      <c r="O719" s="105" t="s">
        <v>51</v>
      </c>
      <c r="P719" s="102" t="s">
        <v>321</v>
      </c>
      <c r="Q719" s="102"/>
      <c r="R719" s="102"/>
      <c r="S719" s="109" t="s">
        <v>3668</v>
      </c>
      <c r="T719" s="109" t="s">
        <v>63</v>
      </c>
      <c r="U719" s="110" t="s">
        <v>3669</v>
      </c>
      <c r="V719" s="105" t="s">
        <v>3668</v>
      </c>
      <c r="W719" s="95"/>
    </row>
    <row r="720" spans="1:23" ht="127.5">
      <c r="A720" s="21">
        <v>719</v>
      </c>
      <c r="B720" s="14" t="s">
        <v>125</v>
      </c>
      <c r="C720" s="14" t="s">
        <v>126</v>
      </c>
      <c r="D720" s="16" t="s">
        <v>60</v>
      </c>
      <c r="E720" s="16" t="s">
        <v>627</v>
      </c>
      <c r="F720" s="15" t="s">
        <v>1350</v>
      </c>
      <c r="G720" s="16">
        <v>25</v>
      </c>
      <c r="H720" s="15" t="s">
        <v>1442</v>
      </c>
      <c r="I720" s="17" t="s">
        <v>1443</v>
      </c>
      <c r="J720" s="17" t="s">
        <v>1444</v>
      </c>
      <c r="K720" s="18" t="s">
        <v>1445</v>
      </c>
      <c r="L720" s="21" t="s">
        <v>86</v>
      </c>
      <c r="M720" s="22"/>
      <c r="N720" s="21" t="s">
        <v>1346</v>
      </c>
      <c r="O720" s="16" t="s">
        <v>51</v>
      </c>
      <c r="P720" s="23" t="s">
        <v>1446</v>
      </c>
      <c r="Q720" s="21"/>
      <c r="R720" s="21"/>
      <c r="S720" s="25" t="s">
        <v>3668</v>
      </c>
      <c r="T720" s="25" t="s">
        <v>86</v>
      </c>
      <c r="U720" s="55" t="s">
        <v>3672</v>
      </c>
      <c r="V720" s="16" t="s">
        <v>1446</v>
      </c>
      <c r="W720" s="16"/>
    </row>
    <row r="721" spans="1:23" ht="51">
      <c r="A721" s="21">
        <v>720</v>
      </c>
      <c r="B721" s="14" t="s">
        <v>130</v>
      </c>
      <c r="C721" s="14" t="s">
        <v>131</v>
      </c>
      <c r="D721" s="16" t="s">
        <v>60</v>
      </c>
      <c r="E721" s="16" t="s">
        <v>627</v>
      </c>
      <c r="F721" s="15" t="s">
        <v>1350</v>
      </c>
      <c r="G721" s="16">
        <v>25</v>
      </c>
      <c r="H721" s="15" t="s">
        <v>1442</v>
      </c>
      <c r="I721" s="17" t="s">
        <v>1443</v>
      </c>
      <c r="J721" s="17" t="s">
        <v>1447</v>
      </c>
      <c r="K721" s="53" t="s">
        <v>3294</v>
      </c>
      <c r="L721" s="21" t="s">
        <v>86</v>
      </c>
      <c r="M721" s="22"/>
      <c r="N721" s="21" t="s">
        <v>1346</v>
      </c>
      <c r="O721" s="16" t="s">
        <v>51</v>
      </c>
      <c r="P721" s="23" t="s">
        <v>1446</v>
      </c>
      <c r="Q721" s="21"/>
      <c r="R721" s="21"/>
      <c r="S721" s="25" t="s">
        <v>3668</v>
      </c>
      <c r="T721" s="25" t="s">
        <v>86</v>
      </c>
      <c r="U721" s="55" t="s">
        <v>3672</v>
      </c>
      <c r="V721" s="16" t="s">
        <v>1446</v>
      </c>
      <c r="W721" s="16"/>
    </row>
    <row r="722" spans="1:23" ht="51">
      <c r="A722" s="21">
        <v>721</v>
      </c>
      <c r="B722" s="14" t="s">
        <v>132</v>
      </c>
      <c r="C722" s="14" t="s">
        <v>131</v>
      </c>
      <c r="D722" s="16" t="s">
        <v>60</v>
      </c>
      <c r="E722" s="16" t="s">
        <v>627</v>
      </c>
      <c r="F722" s="15" t="s">
        <v>1350</v>
      </c>
      <c r="G722" s="16">
        <v>25</v>
      </c>
      <c r="H722" s="15" t="s">
        <v>1442</v>
      </c>
      <c r="I722" s="17" t="s">
        <v>1443</v>
      </c>
      <c r="J722" s="17" t="s">
        <v>1447</v>
      </c>
      <c r="K722" s="53" t="s">
        <v>3294</v>
      </c>
      <c r="L722" s="21" t="s">
        <v>86</v>
      </c>
      <c r="M722" s="22"/>
      <c r="N722" s="21" t="s">
        <v>1346</v>
      </c>
      <c r="O722" s="16" t="s">
        <v>51</v>
      </c>
      <c r="P722" s="23" t="s">
        <v>1446</v>
      </c>
      <c r="Q722" s="21"/>
      <c r="R722" s="21"/>
      <c r="S722" s="25" t="s">
        <v>3668</v>
      </c>
      <c r="T722" s="25" t="s">
        <v>86</v>
      </c>
      <c r="U722" s="55" t="s">
        <v>3672</v>
      </c>
      <c r="V722" s="16" t="s">
        <v>1446</v>
      </c>
      <c r="W722" s="16"/>
    </row>
    <row r="723" spans="1:23" ht="51">
      <c r="A723" s="21">
        <v>722</v>
      </c>
      <c r="B723" s="14" t="s">
        <v>133</v>
      </c>
      <c r="C723" s="14" t="s">
        <v>131</v>
      </c>
      <c r="D723" s="16" t="s">
        <v>60</v>
      </c>
      <c r="E723" s="16" t="s">
        <v>627</v>
      </c>
      <c r="F723" s="15" t="s">
        <v>1350</v>
      </c>
      <c r="G723" s="16">
        <v>25</v>
      </c>
      <c r="H723" s="15" t="s">
        <v>1442</v>
      </c>
      <c r="I723" s="17" t="s">
        <v>1443</v>
      </c>
      <c r="J723" s="17" t="s">
        <v>1447</v>
      </c>
      <c r="K723" s="53" t="s">
        <v>3294</v>
      </c>
      <c r="L723" s="21" t="s">
        <v>86</v>
      </c>
      <c r="M723" s="22"/>
      <c r="N723" s="21" t="s">
        <v>1346</v>
      </c>
      <c r="O723" s="16" t="s">
        <v>51</v>
      </c>
      <c r="P723" s="23" t="s">
        <v>1446</v>
      </c>
      <c r="Q723" s="21"/>
      <c r="R723" s="21"/>
      <c r="S723" s="25" t="s">
        <v>3668</v>
      </c>
      <c r="T723" s="25" t="s">
        <v>86</v>
      </c>
      <c r="U723" s="55" t="s">
        <v>3672</v>
      </c>
      <c r="V723" s="16" t="s">
        <v>1446</v>
      </c>
      <c r="W723" s="16"/>
    </row>
    <row r="724" spans="1:23" ht="25.5">
      <c r="A724" s="102">
        <v>723</v>
      </c>
      <c r="B724" s="103" t="s">
        <v>366</v>
      </c>
      <c r="C724" s="103" t="s">
        <v>267</v>
      </c>
      <c r="D724" s="105" t="s">
        <v>60</v>
      </c>
      <c r="E724" s="105" t="s">
        <v>627</v>
      </c>
      <c r="F724" s="105" t="s">
        <v>1373</v>
      </c>
      <c r="G724" s="105">
        <v>25</v>
      </c>
      <c r="H724" s="105" t="s">
        <v>1448</v>
      </c>
      <c r="I724" s="107" t="s">
        <v>1449</v>
      </c>
      <c r="J724" s="107" t="s">
        <v>846</v>
      </c>
      <c r="K724" s="107" t="s">
        <v>1399</v>
      </c>
      <c r="L724" s="102" t="s">
        <v>49</v>
      </c>
      <c r="M724" s="108">
        <v>40318</v>
      </c>
      <c r="N724" s="102" t="s">
        <v>264</v>
      </c>
      <c r="O724" s="105" t="s">
        <v>51</v>
      </c>
      <c r="P724" s="102"/>
      <c r="Q724" s="102"/>
      <c r="R724" s="102"/>
      <c r="S724" s="109" t="s">
        <v>3668</v>
      </c>
      <c r="T724" s="109" t="s">
        <v>49</v>
      </c>
      <c r="U724" s="110" t="s">
        <v>3669</v>
      </c>
      <c r="V724" s="105" t="s">
        <v>3668</v>
      </c>
      <c r="W724" s="105"/>
    </row>
    <row r="725" spans="1:23" ht="25.5">
      <c r="A725" s="102">
        <v>724</v>
      </c>
      <c r="B725" s="103" t="s">
        <v>369</v>
      </c>
      <c r="C725" s="103" t="s">
        <v>370</v>
      </c>
      <c r="D725" s="105" t="s">
        <v>60</v>
      </c>
      <c r="E725" s="105" t="s">
        <v>627</v>
      </c>
      <c r="F725" s="105" t="s">
        <v>1373</v>
      </c>
      <c r="G725" s="105">
        <v>25</v>
      </c>
      <c r="H725" s="105" t="s">
        <v>1448</v>
      </c>
      <c r="I725" s="107" t="s">
        <v>1449</v>
      </c>
      <c r="J725" s="107" t="s">
        <v>846</v>
      </c>
      <c r="K725" s="107" t="s">
        <v>1399</v>
      </c>
      <c r="L725" s="102" t="s">
        <v>49</v>
      </c>
      <c r="M725" s="108">
        <v>40318</v>
      </c>
      <c r="N725" s="102" t="s">
        <v>264</v>
      </c>
      <c r="O725" s="105" t="s">
        <v>51</v>
      </c>
      <c r="P725" s="102"/>
      <c r="Q725" s="102"/>
      <c r="R725" s="102"/>
      <c r="S725" s="109" t="s">
        <v>3668</v>
      </c>
      <c r="T725" s="109" t="s">
        <v>49</v>
      </c>
      <c r="U725" s="110" t="s">
        <v>3669</v>
      </c>
      <c r="V725" s="105" t="s">
        <v>3668</v>
      </c>
      <c r="W725" s="105"/>
    </row>
    <row r="726" spans="1:23" ht="25.5">
      <c r="A726" s="102">
        <v>725</v>
      </c>
      <c r="B726" s="103" t="s">
        <v>371</v>
      </c>
      <c r="C726" s="103" t="s">
        <v>370</v>
      </c>
      <c r="D726" s="105" t="s">
        <v>60</v>
      </c>
      <c r="E726" s="105" t="s">
        <v>627</v>
      </c>
      <c r="F726" s="105" t="s">
        <v>1373</v>
      </c>
      <c r="G726" s="105">
        <v>25</v>
      </c>
      <c r="H726" s="105" t="s">
        <v>1448</v>
      </c>
      <c r="I726" s="107" t="s">
        <v>1449</v>
      </c>
      <c r="J726" s="107" t="s">
        <v>846</v>
      </c>
      <c r="K726" s="107" t="s">
        <v>1399</v>
      </c>
      <c r="L726" s="102" t="s">
        <v>49</v>
      </c>
      <c r="M726" s="108">
        <v>40318</v>
      </c>
      <c r="N726" s="102" t="s">
        <v>264</v>
      </c>
      <c r="O726" s="105" t="s">
        <v>51</v>
      </c>
      <c r="P726" s="102"/>
      <c r="Q726" s="102"/>
      <c r="R726" s="102"/>
      <c r="S726" s="109" t="s">
        <v>3668</v>
      </c>
      <c r="T726" s="109" t="s">
        <v>49</v>
      </c>
      <c r="U726" s="110" t="s">
        <v>3669</v>
      </c>
      <c r="V726" s="105" t="s">
        <v>3668</v>
      </c>
      <c r="W726" s="105"/>
    </row>
    <row r="727" spans="1:23" ht="25.5">
      <c r="A727" s="102">
        <v>726</v>
      </c>
      <c r="B727" s="103" t="s">
        <v>372</v>
      </c>
      <c r="C727" s="103" t="s">
        <v>267</v>
      </c>
      <c r="D727" s="105" t="s">
        <v>60</v>
      </c>
      <c r="E727" s="105" t="s">
        <v>627</v>
      </c>
      <c r="F727" s="105" t="s">
        <v>1373</v>
      </c>
      <c r="G727" s="105">
        <v>25</v>
      </c>
      <c r="H727" s="105" t="s">
        <v>1448</v>
      </c>
      <c r="I727" s="107" t="s">
        <v>1449</v>
      </c>
      <c r="J727" s="107" t="s">
        <v>846</v>
      </c>
      <c r="K727" s="107" t="s">
        <v>1399</v>
      </c>
      <c r="L727" s="102" t="s">
        <v>49</v>
      </c>
      <c r="M727" s="108">
        <v>40318</v>
      </c>
      <c r="N727" s="102" t="s">
        <v>264</v>
      </c>
      <c r="O727" s="105" t="s">
        <v>51</v>
      </c>
      <c r="P727" s="102"/>
      <c r="Q727" s="102"/>
      <c r="R727" s="102"/>
      <c r="S727" s="109" t="s">
        <v>3668</v>
      </c>
      <c r="T727" s="109" t="s">
        <v>49</v>
      </c>
      <c r="U727" s="110" t="s">
        <v>3669</v>
      </c>
      <c r="V727" s="105" t="s">
        <v>3668</v>
      </c>
      <c r="W727" s="105"/>
    </row>
    <row r="728" spans="1:23" ht="25.5">
      <c r="A728" s="102">
        <v>727</v>
      </c>
      <c r="B728" s="103" t="s">
        <v>373</v>
      </c>
      <c r="C728" s="103" t="s">
        <v>267</v>
      </c>
      <c r="D728" s="105" t="s">
        <v>60</v>
      </c>
      <c r="E728" s="105" t="s">
        <v>627</v>
      </c>
      <c r="F728" s="105" t="s">
        <v>1373</v>
      </c>
      <c r="G728" s="105">
        <v>25</v>
      </c>
      <c r="H728" s="105" t="s">
        <v>1448</v>
      </c>
      <c r="I728" s="107" t="s">
        <v>1449</v>
      </c>
      <c r="J728" s="107" t="s">
        <v>846</v>
      </c>
      <c r="K728" s="107" t="s">
        <v>1399</v>
      </c>
      <c r="L728" s="102" t="s">
        <v>49</v>
      </c>
      <c r="M728" s="108">
        <v>40318</v>
      </c>
      <c r="N728" s="102" t="s">
        <v>264</v>
      </c>
      <c r="O728" s="105" t="s">
        <v>51</v>
      </c>
      <c r="P728" s="102"/>
      <c r="Q728" s="102"/>
      <c r="R728" s="102"/>
      <c r="S728" s="109" t="s">
        <v>3668</v>
      </c>
      <c r="T728" s="109" t="s">
        <v>49</v>
      </c>
      <c r="U728" s="110" t="s">
        <v>3669</v>
      </c>
      <c r="V728" s="105" t="s">
        <v>3668</v>
      </c>
      <c r="W728" s="105"/>
    </row>
    <row r="729" spans="1:23" ht="165.75">
      <c r="A729" s="21">
        <v>728</v>
      </c>
      <c r="B729" s="14" t="s">
        <v>121</v>
      </c>
      <c r="C729" s="14" t="s">
        <v>122</v>
      </c>
      <c r="D729" s="16" t="s">
        <v>60</v>
      </c>
      <c r="E729" s="16" t="s">
        <v>627</v>
      </c>
      <c r="F729" s="16" t="s">
        <v>1373</v>
      </c>
      <c r="G729" s="16">
        <v>25</v>
      </c>
      <c r="H729" s="16" t="s">
        <v>1450</v>
      </c>
      <c r="I729" s="17" t="s">
        <v>888</v>
      </c>
      <c r="J729" s="17" t="s">
        <v>1451</v>
      </c>
      <c r="K729" s="53" t="s">
        <v>3329</v>
      </c>
      <c r="L729" s="54" t="s">
        <v>86</v>
      </c>
      <c r="M729" s="22"/>
      <c r="N729" s="21" t="s">
        <v>264</v>
      </c>
      <c r="O729" s="16" t="s">
        <v>51</v>
      </c>
      <c r="P729" s="54" t="s">
        <v>299</v>
      </c>
      <c r="Q729" s="21"/>
      <c r="R729" s="21"/>
      <c r="S729" s="25" t="s">
        <v>3668</v>
      </c>
      <c r="T729" s="25" t="s">
        <v>86</v>
      </c>
      <c r="U729" s="55" t="s">
        <v>3672</v>
      </c>
      <c r="V729" s="16" t="s">
        <v>299</v>
      </c>
      <c r="W729" s="16"/>
    </row>
    <row r="730" spans="1:23" ht="38.25">
      <c r="A730" s="102">
        <v>729</v>
      </c>
      <c r="B730" s="103" t="s">
        <v>366</v>
      </c>
      <c r="C730" s="103" t="s">
        <v>267</v>
      </c>
      <c r="D730" s="105" t="s">
        <v>60</v>
      </c>
      <c r="E730" s="105" t="s">
        <v>627</v>
      </c>
      <c r="F730" s="105" t="s">
        <v>1373</v>
      </c>
      <c r="G730" s="105">
        <v>25</v>
      </c>
      <c r="H730" s="105" t="s">
        <v>1452</v>
      </c>
      <c r="I730" s="107" t="s">
        <v>1453</v>
      </c>
      <c r="J730" s="107" t="s">
        <v>1401</v>
      </c>
      <c r="K730" s="98" t="s">
        <v>3335</v>
      </c>
      <c r="L730" s="99" t="s">
        <v>63</v>
      </c>
      <c r="M730" s="108">
        <v>40372</v>
      </c>
      <c r="N730" s="102" t="s">
        <v>264</v>
      </c>
      <c r="O730" s="105" t="s">
        <v>51</v>
      </c>
      <c r="P730" s="102" t="s">
        <v>299</v>
      </c>
      <c r="Q730" s="102"/>
      <c r="R730" s="102"/>
      <c r="S730" s="109" t="s">
        <v>3668</v>
      </c>
      <c r="T730" s="109" t="s">
        <v>63</v>
      </c>
      <c r="U730" s="110" t="s">
        <v>3669</v>
      </c>
      <c r="V730" s="105" t="s">
        <v>3668</v>
      </c>
      <c r="W730" s="105"/>
    </row>
    <row r="731" spans="1:23" ht="102">
      <c r="A731" s="21">
        <v>730</v>
      </c>
      <c r="B731" s="14" t="s">
        <v>366</v>
      </c>
      <c r="C731" s="14" t="s">
        <v>267</v>
      </c>
      <c r="D731" s="16" t="s">
        <v>60</v>
      </c>
      <c r="E731" s="16" t="s">
        <v>627</v>
      </c>
      <c r="F731" s="16" t="s">
        <v>1373</v>
      </c>
      <c r="G731" s="16">
        <v>25</v>
      </c>
      <c r="H731" s="16" t="s">
        <v>1452</v>
      </c>
      <c r="I731" s="18" t="s">
        <v>1454</v>
      </c>
      <c r="J731" s="18" t="s">
        <v>1403</v>
      </c>
      <c r="K731" s="53" t="s">
        <v>3652</v>
      </c>
      <c r="L731" s="54" t="s">
        <v>63</v>
      </c>
      <c r="M731" s="22">
        <v>40434</v>
      </c>
      <c r="N731" s="21" t="s">
        <v>264</v>
      </c>
      <c r="O731" s="16" t="s">
        <v>51</v>
      </c>
      <c r="P731" s="21" t="s">
        <v>220</v>
      </c>
      <c r="Q731" s="21"/>
      <c r="R731" s="21"/>
      <c r="S731" s="25" t="s">
        <v>3668</v>
      </c>
      <c r="T731" s="25" t="s">
        <v>63</v>
      </c>
      <c r="U731" s="55" t="s">
        <v>3669</v>
      </c>
      <c r="V731" s="16" t="s">
        <v>3668</v>
      </c>
      <c r="W731" s="16"/>
    </row>
    <row r="732" spans="1:23" ht="51">
      <c r="A732" s="102">
        <v>731</v>
      </c>
      <c r="B732" s="103" t="s">
        <v>366</v>
      </c>
      <c r="C732" s="103" t="s">
        <v>267</v>
      </c>
      <c r="D732" s="105" t="s">
        <v>60</v>
      </c>
      <c r="E732" s="105" t="s">
        <v>627</v>
      </c>
      <c r="F732" s="105" t="s">
        <v>1373</v>
      </c>
      <c r="G732" s="105">
        <v>25</v>
      </c>
      <c r="H732" s="105" t="s">
        <v>1452</v>
      </c>
      <c r="I732" s="107" t="s">
        <v>1455</v>
      </c>
      <c r="J732" s="107" t="s">
        <v>1405</v>
      </c>
      <c r="K732" s="107" t="s">
        <v>1406</v>
      </c>
      <c r="L732" s="102" t="s">
        <v>237</v>
      </c>
      <c r="M732" s="108">
        <v>40318</v>
      </c>
      <c r="N732" s="102" t="s">
        <v>264</v>
      </c>
      <c r="O732" s="105" t="s">
        <v>51</v>
      </c>
      <c r="P732" s="102"/>
      <c r="Q732" s="102"/>
      <c r="R732" s="102"/>
      <c r="S732" s="109" t="s">
        <v>3668</v>
      </c>
      <c r="T732" s="109" t="s">
        <v>237</v>
      </c>
      <c r="U732" s="110" t="s">
        <v>3669</v>
      </c>
      <c r="V732" s="105" t="s">
        <v>3668</v>
      </c>
      <c r="W732" s="105"/>
    </row>
    <row r="733" spans="1:23" ht="38.25">
      <c r="A733" s="102">
        <v>732</v>
      </c>
      <c r="B733" s="103" t="s">
        <v>369</v>
      </c>
      <c r="C733" s="103" t="s">
        <v>370</v>
      </c>
      <c r="D733" s="105" t="s">
        <v>60</v>
      </c>
      <c r="E733" s="105" t="s">
        <v>627</v>
      </c>
      <c r="F733" s="105" t="s">
        <v>1373</v>
      </c>
      <c r="G733" s="105">
        <v>25</v>
      </c>
      <c r="H733" s="105" t="s">
        <v>1452</v>
      </c>
      <c r="I733" s="107" t="s">
        <v>1453</v>
      </c>
      <c r="J733" s="107" t="s">
        <v>1401</v>
      </c>
      <c r="K733" s="98" t="s">
        <v>3335</v>
      </c>
      <c r="L733" s="99" t="s">
        <v>63</v>
      </c>
      <c r="M733" s="108">
        <v>40372</v>
      </c>
      <c r="N733" s="102" t="s">
        <v>264</v>
      </c>
      <c r="O733" s="105" t="s">
        <v>51</v>
      </c>
      <c r="P733" s="102" t="s">
        <v>299</v>
      </c>
      <c r="Q733" s="102"/>
      <c r="R733" s="102"/>
      <c r="S733" s="109" t="s">
        <v>3668</v>
      </c>
      <c r="T733" s="109" t="s">
        <v>63</v>
      </c>
      <c r="U733" s="110" t="s">
        <v>3669</v>
      </c>
      <c r="V733" s="105" t="s">
        <v>3668</v>
      </c>
      <c r="W733" s="105"/>
    </row>
    <row r="734" spans="1:23" ht="102">
      <c r="A734" s="21">
        <v>733</v>
      </c>
      <c r="B734" s="14" t="s">
        <v>369</v>
      </c>
      <c r="C734" s="111" t="s">
        <v>370</v>
      </c>
      <c r="D734" s="16" t="s">
        <v>60</v>
      </c>
      <c r="E734" s="16" t="s">
        <v>627</v>
      </c>
      <c r="F734" s="16" t="s">
        <v>1373</v>
      </c>
      <c r="G734" s="16">
        <v>25</v>
      </c>
      <c r="H734" s="16" t="s">
        <v>1452</v>
      </c>
      <c r="I734" s="18" t="s">
        <v>1454</v>
      </c>
      <c r="J734" s="18" t="s">
        <v>1403</v>
      </c>
      <c r="K734" s="53" t="s">
        <v>3652</v>
      </c>
      <c r="L734" s="54" t="s">
        <v>63</v>
      </c>
      <c r="M734" s="22">
        <v>40434</v>
      </c>
      <c r="N734" s="21" t="s">
        <v>264</v>
      </c>
      <c r="O734" s="16" t="s">
        <v>51</v>
      </c>
      <c r="P734" s="21" t="s">
        <v>220</v>
      </c>
      <c r="Q734" s="21"/>
      <c r="R734" s="21"/>
      <c r="S734" s="25" t="s">
        <v>3668</v>
      </c>
      <c r="T734" s="25" t="s">
        <v>63</v>
      </c>
      <c r="U734" s="55" t="s">
        <v>3669</v>
      </c>
      <c r="V734" s="16" t="s">
        <v>3668</v>
      </c>
      <c r="W734" s="16"/>
    </row>
    <row r="735" spans="1:23" ht="51">
      <c r="A735" s="102">
        <v>734</v>
      </c>
      <c r="B735" s="103" t="s">
        <v>369</v>
      </c>
      <c r="C735" s="103" t="s">
        <v>370</v>
      </c>
      <c r="D735" s="105" t="s">
        <v>60</v>
      </c>
      <c r="E735" s="105" t="s">
        <v>627</v>
      </c>
      <c r="F735" s="105" t="s">
        <v>1373</v>
      </c>
      <c r="G735" s="105">
        <v>25</v>
      </c>
      <c r="H735" s="105" t="s">
        <v>1452</v>
      </c>
      <c r="I735" s="107" t="s">
        <v>1455</v>
      </c>
      <c r="J735" s="107" t="s">
        <v>1405</v>
      </c>
      <c r="K735" s="107" t="s">
        <v>1406</v>
      </c>
      <c r="L735" s="102" t="s">
        <v>237</v>
      </c>
      <c r="M735" s="108">
        <v>40318</v>
      </c>
      <c r="N735" s="102" t="s">
        <v>264</v>
      </c>
      <c r="O735" s="105" t="s">
        <v>51</v>
      </c>
      <c r="P735" s="102"/>
      <c r="Q735" s="102"/>
      <c r="R735" s="102"/>
      <c r="S735" s="109" t="s">
        <v>3668</v>
      </c>
      <c r="T735" s="109" t="s">
        <v>237</v>
      </c>
      <c r="U735" s="110" t="s">
        <v>3669</v>
      </c>
      <c r="V735" s="105" t="s">
        <v>3668</v>
      </c>
      <c r="W735" s="105"/>
    </row>
    <row r="736" spans="1:23" ht="38.25">
      <c r="A736" s="102">
        <v>735</v>
      </c>
      <c r="B736" s="103" t="s">
        <v>371</v>
      </c>
      <c r="C736" s="103" t="s">
        <v>370</v>
      </c>
      <c r="D736" s="105" t="s">
        <v>60</v>
      </c>
      <c r="E736" s="105" t="s">
        <v>627</v>
      </c>
      <c r="F736" s="105" t="s">
        <v>1373</v>
      </c>
      <c r="G736" s="105">
        <v>25</v>
      </c>
      <c r="H736" s="105" t="s">
        <v>1452</v>
      </c>
      <c r="I736" s="107" t="s">
        <v>1453</v>
      </c>
      <c r="J736" s="107" t="s">
        <v>1401</v>
      </c>
      <c r="K736" s="98" t="s">
        <v>3335</v>
      </c>
      <c r="L736" s="99" t="s">
        <v>63</v>
      </c>
      <c r="M736" s="108">
        <v>40372</v>
      </c>
      <c r="N736" s="102" t="s">
        <v>264</v>
      </c>
      <c r="O736" s="105" t="s">
        <v>51</v>
      </c>
      <c r="P736" s="102" t="s">
        <v>299</v>
      </c>
      <c r="Q736" s="102"/>
      <c r="R736" s="102"/>
      <c r="S736" s="109" t="s">
        <v>3668</v>
      </c>
      <c r="T736" s="109" t="s">
        <v>63</v>
      </c>
      <c r="U736" s="110" t="s">
        <v>3669</v>
      </c>
      <c r="V736" s="105" t="s">
        <v>3668</v>
      </c>
      <c r="W736" s="105"/>
    </row>
    <row r="737" spans="1:23" ht="102">
      <c r="A737" s="21">
        <v>736</v>
      </c>
      <c r="B737" s="14" t="s">
        <v>371</v>
      </c>
      <c r="C737" s="14" t="s">
        <v>370</v>
      </c>
      <c r="D737" s="16" t="s">
        <v>60</v>
      </c>
      <c r="E737" s="16" t="s">
        <v>627</v>
      </c>
      <c r="F737" s="16" t="s">
        <v>1373</v>
      </c>
      <c r="G737" s="16">
        <v>25</v>
      </c>
      <c r="H737" s="16" t="s">
        <v>1452</v>
      </c>
      <c r="I737" s="18" t="s">
        <v>1454</v>
      </c>
      <c r="J737" s="18" t="s">
        <v>1403</v>
      </c>
      <c r="K737" s="53" t="s">
        <v>3652</v>
      </c>
      <c r="L737" s="54" t="s">
        <v>63</v>
      </c>
      <c r="M737" s="22">
        <v>40434</v>
      </c>
      <c r="N737" s="21" t="s">
        <v>264</v>
      </c>
      <c r="O737" s="16" t="s">
        <v>51</v>
      </c>
      <c r="P737" s="21" t="s">
        <v>220</v>
      </c>
      <c r="Q737" s="21"/>
      <c r="R737" s="21"/>
      <c r="S737" s="25" t="s">
        <v>3668</v>
      </c>
      <c r="T737" s="25" t="s">
        <v>63</v>
      </c>
      <c r="U737" s="55" t="s">
        <v>3669</v>
      </c>
      <c r="V737" s="16" t="s">
        <v>3668</v>
      </c>
      <c r="W737" s="16"/>
    </row>
    <row r="738" spans="1:23" ht="51">
      <c r="A738" s="102">
        <v>737</v>
      </c>
      <c r="B738" s="103" t="s">
        <v>371</v>
      </c>
      <c r="C738" s="103" t="s">
        <v>370</v>
      </c>
      <c r="D738" s="105" t="s">
        <v>60</v>
      </c>
      <c r="E738" s="105" t="s">
        <v>627</v>
      </c>
      <c r="F738" s="105" t="s">
        <v>1373</v>
      </c>
      <c r="G738" s="105">
        <v>25</v>
      </c>
      <c r="H738" s="105" t="s">
        <v>1452</v>
      </c>
      <c r="I738" s="107" t="s">
        <v>1455</v>
      </c>
      <c r="J738" s="107" t="s">
        <v>1405</v>
      </c>
      <c r="K738" s="107" t="s">
        <v>1406</v>
      </c>
      <c r="L738" s="102" t="s">
        <v>237</v>
      </c>
      <c r="M738" s="108">
        <v>40318</v>
      </c>
      <c r="N738" s="102" t="s">
        <v>264</v>
      </c>
      <c r="O738" s="105" t="s">
        <v>51</v>
      </c>
      <c r="P738" s="102"/>
      <c r="Q738" s="102"/>
      <c r="R738" s="102"/>
      <c r="S738" s="109" t="s">
        <v>3668</v>
      </c>
      <c r="T738" s="109" t="s">
        <v>237</v>
      </c>
      <c r="U738" s="110" t="s">
        <v>3669</v>
      </c>
      <c r="V738" s="105" t="s">
        <v>3668</v>
      </c>
      <c r="W738" s="105"/>
    </row>
    <row r="739" spans="1:23" ht="38.25">
      <c r="A739" s="102">
        <v>738</v>
      </c>
      <c r="B739" s="103" t="s">
        <v>372</v>
      </c>
      <c r="C739" s="103" t="s">
        <v>267</v>
      </c>
      <c r="D739" s="105" t="s">
        <v>60</v>
      </c>
      <c r="E739" s="105" t="s">
        <v>627</v>
      </c>
      <c r="F739" s="105" t="s">
        <v>1373</v>
      </c>
      <c r="G739" s="105">
        <v>25</v>
      </c>
      <c r="H739" s="105" t="s">
        <v>1452</v>
      </c>
      <c r="I739" s="107" t="s">
        <v>1453</v>
      </c>
      <c r="J739" s="107" t="s">
        <v>1401</v>
      </c>
      <c r="K739" s="98" t="s">
        <v>3335</v>
      </c>
      <c r="L739" s="99" t="s">
        <v>63</v>
      </c>
      <c r="M739" s="108">
        <v>40372</v>
      </c>
      <c r="N739" s="102" t="s">
        <v>264</v>
      </c>
      <c r="O739" s="105" t="s">
        <v>51</v>
      </c>
      <c r="P739" s="102" t="s">
        <v>299</v>
      </c>
      <c r="Q739" s="102"/>
      <c r="R739" s="102"/>
      <c r="S739" s="109" t="s">
        <v>3668</v>
      </c>
      <c r="T739" s="109" t="s">
        <v>63</v>
      </c>
      <c r="U739" s="110" t="s">
        <v>3669</v>
      </c>
      <c r="V739" s="105" t="s">
        <v>3668</v>
      </c>
      <c r="W739" s="105"/>
    </row>
    <row r="740" spans="1:23" ht="102">
      <c r="A740" s="21">
        <v>739</v>
      </c>
      <c r="B740" s="14" t="s">
        <v>372</v>
      </c>
      <c r="C740" s="14" t="s">
        <v>267</v>
      </c>
      <c r="D740" s="16" t="s">
        <v>60</v>
      </c>
      <c r="E740" s="16" t="s">
        <v>627</v>
      </c>
      <c r="F740" s="16" t="s">
        <v>1373</v>
      </c>
      <c r="G740" s="16">
        <v>25</v>
      </c>
      <c r="H740" s="16" t="s">
        <v>1452</v>
      </c>
      <c r="I740" s="18" t="s">
        <v>1454</v>
      </c>
      <c r="J740" s="18" t="s">
        <v>1403</v>
      </c>
      <c r="K740" s="53" t="s">
        <v>3652</v>
      </c>
      <c r="L740" s="54" t="s">
        <v>63</v>
      </c>
      <c r="M740" s="22">
        <v>40434</v>
      </c>
      <c r="N740" s="21" t="s">
        <v>264</v>
      </c>
      <c r="O740" s="16" t="s">
        <v>51</v>
      </c>
      <c r="P740" s="21" t="s">
        <v>220</v>
      </c>
      <c r="Q740" s="21"/>
      <c r="R740" s="21"/>
      <c r="S740" s="25" t="s">
        <v>3668</v>
      </c>
      <c r="T740" s="25" t="s">
        <v>63</v>
      </c>
      <c r="U740" s="55" t="s">
        <v>3669</v>
      </c>
      <c r="V740" s="16" t="s">
        <v>3668</v>
      </c>
      <c r="W740" s="16"/>
    </row>
    <row r="741" spans="1:23" ht="51">
      <c r="A741" s="102">
        <v>740</v>
      </c>
      <c r="B741" s="103" t="s">
        <v>372</v>
      </c>
      <c r="C741" s="103" t="s">
        <v>267</v>
      </c>
      <c r="D741" s="105" t="s">
        <v>60</v>
      </c>
      <c r="E741" s="105" t="s">
        <v>627</v>
      </c>
      <c r="F741" s="105" t="s">
        <v>1373</v>
      </c>
      <c r="G741" s="105">
        <v>25</v>
      </c>
      <c r="H741" s="105" t="s">
        <v>1452</v>
      </c>
      <c r="I741" s="107" t="s">
        <v>1455</v>
      </c>
      <c r="J741" s="107" t="s">
        <v>1405</v>
      </c>
      <c r="K741" s="107" t="s">
        <v>1406</v>
      </c>
      <c r="L741" s="102" t="s">
        <v>237</v>
      </c>
      <c r="M741" s="108">
        <v>40318</v>
      </c>
      <c r="N741" s="102" t="s">
        <v>264</v>
      </c>
      <c r="O741" s="105" t="s">
        <v>51</v>
      </c>
      <c r="P741" s="102"/>
      <c r="Q741" s="102"/>
      <c r="R741" s="102"/>
      <c r="S741" s="109" t="s">
        <v>3668</v>
      </c>
      <c r="T741" s="109" t="s">
        <v>237</v>
      </c>
      <c r="U741" s="110" t="s">
        <v>3669</v>
      </c>
      <c r="V741" s="105" t="s">
        <v>3668</v>
      </c>
      <c r="W741" s="105"/>
    </row>
    <row r="742" spans="1:23" ht="38.25">
      <c r="A742" s="102">
        <v>741</v>
      </c>
      <c r="B742" s="103" t="s">
        <v>373</v>
      </c>
      <c r="C742" s="103" t="s">
        <v>267</v>
      </c>
      <c r="D742" s="105" t="s">
        <v>60</v>
      </c>
      <c r="E742" s="105" t="s">
        <v>627</v>
      </c>
      <c r="F742" s="105" t="s">
        <v>1373</v>
      </c>
      <c r="G742" s="105">
        <v>25</v>
      </c>
      <c r="H742" s="105" t="s">
        <v>1452</v>
      </c>
      <c r="I742" s="107" t="s">
        <v>1453</v>
      </c>
      <c r="J742" s="107" t="s">
        <v>1401</v>
      </c>
      <c r="K742" s="98" t="s">
        <v>3335</v>
      </c>
      <c r="L742" s="99" t="s">
        <v>63</v>
      </c>
      <c r="M742" s="108">
        <v>40372</v>
      </c>
      <c r="N742" s="102" t="s">
        <v>264</v>
      </c>
      <c r="O742" s="105" t="s">
        <v>51</v>
      </c>
      <c r="P742" s="102" t="s">
        <v>299</v>
      </c>
      <c r="Q742" s="102"/>
      <c r="R742" s="102"/>
      <c r="S742" s="109" t="s">
        <v>3668</v>
      </c>
      <c r="T742" s="109" t="s">
        <v>63</v>
      </c>
      <c r="U742" s="110" t="s">
        <v>3669</v>
      </c>
      <c r="V742" s="105" t="s">
        <v>3668</v>
      </c>
      <c r="W742" s="105"/>
    </row>
    <row r="743" spans="1:23" ht="102">
      <c r="A743" s="21">
        <v>742</v>
      </c>
      <c r="B743" s="14" t="s">
        <v>373</v>
      </c>
      <c r="C743" s="14" t="s">
        <v>267</v>
      </c>
      <c r="D743" s="16" t="s">
        <v>60</v>
      </c>
      <c r="E743" s="16" t="s">
        <v>627</v>
      </c>
      <c r="F743" s="16" t="s">
        <v>1373</v>
      </c>
      <c r="G743" s="16">
        <v>25</v>
      </c>
      <c r="H743" s="16" t="s">
        <v>1452</v>
      </c>
      <c r="I743" s="18" t="s">
        <v>1454</v>
      </c>
      <c r="J743" s="18" t="s">
        <v>1403</v>
      </c>
      <c r="K743" s="53" t="s">
        <v>3652</v>
      </c>
      <c r="L743" s="54" t="s">
        <v>63</v>
      </c>
      <c r="M743" s="22">
        <v>40434</v>
      </c>
      <c r="N743" s="21" t="s">
        <v>264</v>
      </c>
      <c r="O743" s="16" t="s">
        <v>51</v>
      </c>
      <c r="P743" s="21" t="s">
        <v>220</v>
      </c>
      <c r="Q743" s="21"/>
      <c r="R743" s="21"/>
      <c r="S743" s="25" t="s">
        <v>3668</v>
      </c>
      <c r="T743" s="25" t="s">
        <v>63</v>
      </c>
      <c r="U743" s="55" t="s">
        <v>3669</v>
      </c>
      <c r="V743" s="16" t="s">
        <v>3668</v>
      </c>
      <c r="W743" s="16"/>
    </row>
    <row r="744" spans="1:23" ht="51">
      <c r="A744" s="102">
        <v>743</v>
      </c>
      <c r="B744" s="103" t="s">
        <v>373</v>
      </c>
      <c r="C744" s="103" t="s">
        <v>267</v>
      </c>
      <c r="D744" s="105" t="s">
        <v>60</v>
      </c>
      <c r="E744" s="105" t="s">
        <v>627</v>
      </c>
      <c r="F744" s="105" t="s">
        <v>1373</v>
      </c>
      <c r="G744" s="105">
        <v>25</v>
      </c>
      <c r="H744" s="105" t="s">
        <v>1452</v>
      </c>
      <c r="I744" s="107" t="s">
        <v>1455</v>
      </c>
      <c r="J744" s="107" t="s">
        <v>1405</v>
      </c>
      <c r="K744" s="107" t="s">
        <v>1406</v>
      </c>
      <c r="L744" s="102" t="s">
        <v>237</v>
      </c>
      <c r="M744" s="108">
        <v>40318</v>
      </c>
      <c r="N744" s="102" t="s">
        <v>264</v>
      </c>
      <c r="O744" s="105" t="s">
        <v>51</v>
      </c>
      <c r="P744" s="102"/>
      <c r="Q744" s="102"/>
      <c r="R744" s="102"/>
      <c r="S744" s="109" t="s">
        <v>3668</v>
      </c>
      <c r="T744" s="109" t="s">
        <v>237</v>
      </c>
      <c r="U744" s="110" t="s">
        <v>3669</v>
      </c>
      <c r="V744" s="105" t="s">
        <v>3668</v>
      </c>
      <c r="W744" s="105"/>
    </row>
    <row r="745" spans="1:23" ht="63.75">
      <c r="A745" s="102">
        <v>744</v>
      </c>
      <c r="B745" s="103" t="s">
        <v>232</v>
      </c>
      <c r="C745" s="103" t="s">
        <v>233</v>
      </c>
      <c r="D745" s="105" t="s">
        <v>60</v>
      </c>
      <c r="E745" s="105" t="s">
        <v>627</v>
      </c>
      <c r="F745" s="105" t="s">
        <v>1434</v>
      </c>
      <c r="G745" s="105">
        <v>25</v>
      </c>
      <c r="H745" s="94" t="s">
        <v>1456</v>
      </c>
      <c r="I745" s="106" t="s">
        <v>1457</v>
      </c>
      <c r="J745" s="106" t="s">
        <v>1458</v>
      </c>
      <c r="K745" s="107" t="s">
        <v>1459</v>
      </c>
      <c r="L745" s="102" t="s">
        <v>237</v>
      </c>
      <c r="M745" s="108">
        <v>40318</v>
      </c>
      <c r="N745" s="102" t="s">
        <v>592</v>
      </c>
      <c r="O745" s="105" t="s">
        <v>51</v>
      </c>
      <c r="P745" s="102"/>
      <c r="Q745" s="102"/>
      <c r="R745" s="102"/>
      <c r="S745" s="109" t="s">
        <v>3668</v>
      </c>
      <c r="T745" s="109" t="s">
        <v>237</v>
      </c>
      <c r="U745" s="110" t="s">
        <v>3669</v>
      </c>
      <c r="V745" s="105" t="s">
        <v>3668</v>
      </c>
      <c r="W745" s="105"/>
    </row>
    <row r="746" spans="1:23" ht="280.5">
      <c r="A746" s="102">
        <v>745</v>
      </c>
      <c r="B746" s="103" t="s">
        <v>232</v>
      </c>
      <c r="C746" s="103" t="s">
        <v>233</v>
      </c>
      <c r="D746" s="105" t="s">
        <v>60</v>
      </c>
      <c r="E746" s="105" t="s">
        <v>627</v>
      </c>
      <c r="F746" s="105" t="s">
        <v>1434</v>
      </c>
      <c r="G746" s="105">
        <v>25</v>
      </c>
      <c r="H746" s="94" t="s">
        <v>1456</v>
      </c>
      <c r="I746" s="107" t="s">
        <v>1460</v>
      </c>
      <c r="J746" s="106" t="s">
        <v>1461</v>
      </c>
      <c r="K746" s="53" t="s">
        <v>3660</v>
      </c>
      <c r="L746" s="54" t="s">
        <v>63</v>
      </c>
      <c r="M746" s="22">
        <v>40435</v>
      </c>
      <c r="N746" s="102" t="s">
        <v>635</v>
      </c>
      <c r="O746" s="105" t="s">
        <v>51</v>
      </c>
      <c r="P746" s="102"/>
      <c r="Q746" s="102"/>
      <c r="R746" s="102"/>
      <c r="S746" s="109" t="s">
        <v>3668</v>
      </c>
      <c r="T746" s="109" t="s">
        <v>63</v>
      </c>
      <c r="U746" s="110" t="s">
        <v>3669</v>
      </c>
      <c r="V746" s="105" t="s">
        <v>3668</v>
      </c>
      <c r="W746" s="105"/>
    </row>
    <row r="747" spans="1:23" ht="204">
      <c r="A747" s="102">
        <v>746</v>
      </c>
      <c r="B747" s="103" t="s">
        <v>188</v>
      </c>
      <c r="C747" s="103" t="s">
        <v>176</v>
      </c>
      <c r="D747" s="105" t="s">
        <v>60</v>
      </c>
      <c r="E747" s="105" t="s">
        <v>627</v>
      </c>
      <c r="F747" s="100" t="s">
        <v>1373</v>
      </c>
      <c r="G747" s="105">
        <v>25</v>
      </c>
      <c r="H747" s="100"/>
      <c r="I747" s="106" t="s">
        <v>1462</v>
      </c>
      <c r="J747" s="106" t="s">
        <v>1463</v>
      </c>
      <c r="K747" s="98" t="s">
        <v>3473</v>
      </c>
      <c r="L747" s="99" t="s">
        <v>63</v>
      </c>
      <c r="M747" s="108">
        <v>40374</v>
      </c>
      <c r="N747" s="102" t="s">
        <v>264</v>
      </c>
      <c r="O747" s="105" t="s">
        <v>191</v>
      </c>
      <c r="P747" s="99" t="s">
        <v>299</v>
      </c>
      <c r="Q747" s="102"/>
      <c r="R747" s="102"/>
      <c r="S747" s="109" t="s">
        <v>3668</v>
      </c>
      <c r="T747" s="109" t="s">
        <v>63</v>
      </c>
      <c r="U747" s="110" t="s">
        <v>3669</v>
      </c>
      <c r="V747" s="105" t="s">
        <v>3668</v>
      </c>
      <c r="W747" s="105"/>
    </row>
    <row r="748" spans="1:23" ht="127.5">
      <c r="A748" s="21">
        <v>747</v>
      </c>
      <c r="B748" s="14" t="s">
        <v>175</v>
      </c>
      <c r="C748" s="14" t="s">
        <v>176</v>
      </c>
      <c r="D748" s="16" t="s">
        <v>60</v>
      </c>
      <c r="E748" s="16" t="s">
        <v>627</v>
      </c>
      <c r="F748" s="15" t="s">
        <v>1434</v>
      </c>
      <c r="G748" s="16">
        <v>25</v>
      </c>
      <c r="H748" s="15"/>
      <c r="I748" s="59" t="s">
        <v>1464</v>
      </c>
      <c r="J748" s="17" t="s">
        <v>1465</v>
      </c>
      <c r="K748" s="53" t="s">
        <v>3664</v>
      </c>
      <c r="L748" s="54" t="s">
        <v>63</v>
      </c>
      <c r="M748" s="22">
        <v>40435</v>
      </c>
      <c r="N748" s="21" t="s">
        <v>635</v>
      </c>
      <c r="O748" s="16" t="s">
        <v>191</v>
      </c>
      <c r="P748" s="21" t="s">
        <v>1466</v>
      </c>
      <c r="Q748" s="21"/>
      <c r="R748" s="21"/>
      <c r="S748" s="25" t="s">
        <v>3668</v>
      </c>
      <c r="T748" s="25" t="s">
        <v>63</v>
      </c>
      <c r="U748" s="55" t="s">
        <v>3669</v>
      </c>
      <c r="V748" s="16" t="s">
        <v>3668</v>
      </c>
      <c r="W748" s="16"/>
    </row>
    <row r="749" spans="1:23" ht="242.25">
      <c r="A749" s="102">
        <v>748</v>
      </c>
      <c r="B749" s="103" t="s">
        <v>232</v>
      </c>
      <c r="C749" s="103" t="s">
        <v>233</v>
      </c>
      <c r="D749" s="105" t="s">
        <v>60</v>
      </c>
      <c r="E749" s="105" t="s">
        <v>627</v>
      </c>
      <c r="F749" s="105" t="s">
        <v>1434</v>
      </c>
      <c r="G749" s="105">
        <v>25</v>
      </c>
      <c r="H749" s="94"/>
      <c r="I749" s="107" t="s">
        <v>1467</v>
      </c>
      <c r="J749" s="106" t="s">
        <v>1468</v>
      </c>
      <c r="K749" s="98" t="s">
        <v>3381</v>
      </c>
      <c r="L749" s="99" t="s">
        <v>63</v>
      </c>
      <c r="M749" s="108">
        <v>40373</v>
      </c>
      <c r="N749" s="102" t="s">
        <v>649</v>
      </c>
      <c r="O749" s="105" t="s">
        <v>51</v>
      </c>
      <c r="P749" s="102" t="s">
        <v>220</v>
      </c>
      <c r="Q749" s="102"/>
      <c r="R749" s="102"/>
      <c r="S749" s="109" t="s">
        <v>3668</v>
      </c>
      <c r="T749" s="109" t="s">
        <v>63</v>
      </c>
      <c r="U749" s="110" t="s">
        <v>3669</v>
      </c>
      <c r="V749" s="105" t="s">
        <v>3668</v>
      </c>
      <c r="W749" s="105"/>
    </row>
    <row r="750" spans="1:23" ht="63.75">
      <c r="A750" s="21">
        <v>749</v>
      </c>
      <c r="B750" s="14" t="s">
        <v>767</v>
      </c>
      <c r="C750" s="14" t="s">
        <v>768</v>
      </c>
      <c r="D750" s="16" t="s">
        <v>60</v>
      </c>
      <c r="E750" s="16" t="s">
        <v>627</v>
      </c>
      <c r="F750" s="16" t="s">
        <v>1469</v>
      </c>
      <c r="G750" s="16">
        <v>25</v>
      </c>
      <c r="H750" s="16"/>
      <c r="I750" s="17" t="s">
        <v>909</v>
      </c>
      <c r="J750" s="17" t="s">
        <v>1470</v>
      </c>
      <c r="K750" s="18"/>
      <c r="L750" s="21" t="s">
        <v>86</v>
      </c>
      <c r="M750" s="22"/>
      <c r="N750" s="21" t="s">
        <v>264</v>
      </c>
      <c r="O750" s="16" t="s">
        <v>191</v>
      </c>
      <c r="P750" s="21" t="s">
        <v>299</v>
      </c>
      <c r="Q750" s="21"/>
      <c r="R750" s="21"/>
      <c r="S750" s="25" t="s">
        <v>3668</v>
      </c>
      <c r="T750" s="25" t="s">
        <v>86</v>
      </c>
      <c r="U750" s="55" t="s">
        <v>3672</v>
      </c>
      <c r="V750" s="16" t="s">
        <v>299</v>
      </c>
      <c r="W750" s="16"/>
    </row>
    <row r="751" spans="1:23" ht="63.75">
      <c r="A751" s="21">
        <v>750</v>
      </c>
      <c r="B751" s="14" t="s">
        <v>772</v>
      </c>
      <c r="C751" s="14" t="s">
        <v>773</v>
      </c>
      <c r="D751" s="16" t="s">
        <v>60</v>
      </c>
      <c r="E751" s="16" t="s">
        <v>627</v>
      </c>
      <c r="F751" s="16" t="s">
        <v>1469</v>
      </c>
      <c r="G751" s="16">
        <v>25</v>
      </c>
      <c r="H751" s="16"/>
      <c r="I751" s="17" t="s">
        <v>909</v>
      </c>
      <c r="J751" s="17" t="s">
        <v>1470</v>
      </c>
      <c r="K751" s="18" t="s">
        <v>1471</v>
      </c>
      <c r="L751" s="21" t="s">
        <v>86</v>
      </c>
      <c r="M751" s="22"/>
      <c r="N751" s="21" t="s">
        <v>264</v>
      </c>
      <c r="O751" s="16" t="s">
        <v>191</v>
      </c>
      <c r="P751" s="21" t="s">
        <v>299</v>
      </c>
      <c r="Q751" s="21"/>
      <c r="R751" s="21"/>
      <c r="S751" s="25" t="s">
        <v>3668</v>
      </c>
      <c r="T751" s="25" t="s">
        <v>86</v>
      </c>
      <c r="U751" s="55" t="s">
        <v>3672</v>
      </c>
      <c r="V751" s="16" t="s">
        <v>299</v>
      </c>
      <c r="W751" s="16"/>
    </row>
    <row r="752" spans="1:23" ht="89.25">
      <c r="A752" s="102">
        <v>751</v>
      </c>
      <c r="B752" s="103" t="s">
        <v>366</v>
      </c>
      <c r="C752" s="103" t="s">
        <v>267</v>
      </c>
      <c r="D752" s="105" t="s">
        <v>60</v>
      </c>
      <c r="E752" s="105" t="s">
        <v>627</v>
      </c>
      <c r="F752" s="105" t="s">
        <v>1434</v>
      </c>
      <c r="G752" s="105">
        <v>26</v>
      </c>
      <c r="H752" s="105">
        <v>7</v>
      </c>
      <c r="I752" s="107" t="s">
        <v>1472</v>
      </c>
      <c r="J752" s="107" t="s">
        <v>1473</v>
      </c>
      <c r="K752" s="107" t="s">
        <v>3469</v>
      </c>
      <c r="L752" s="102" t="s">
        <v>63</v>
      </c>
      <c r="M752" s="108">
        <v>40318</v>
      </c>
      <c r="N752" s="102" t="s">
        <v>349</v>
      </c>
      <c r="O752" s="105" t="s">
        <v>51</v>
      </c>
      <c r="P752" s="102"/>
      <c r="Q752" s="102"/>
      <c r="R752" s="102"/>
      <c r="S752" s="109" t="s">
        <v>3668</v>
      </c>
      <c r="T752" s="109" t="s">
        <v>63</v>
      </c>
      <c r="U752" s="110" t="s">
        <v>3669</v>
      </c>
      <c r="V752" s="105" t="s">
        <v>3668</v>
      </c>
      <c r="W752" s="105"/>
    </row>
    <row r="753" spans="1:23" ht="25.5">
      <c r="A753" s="102">
        <v>752</v>
      </c>
      <c r="B753" s="103" t="s">
        <v>369</v>
      </c>
      <c r="C753" s="103" t="s">
        <v>370</v>
      </c>
      <c r="D753" s="105" t="s">
        <v>60</v>
      </c>
      <c r="E753" s="105" t="s">
        <v>627</v>
      </c>
      <c r="F753" s="105" t="s">
        <v>1434</v>
      </c>
      <c r="G753" s="105">
        <v>26</v>
      </c>
      <c r="H753" s="105">
        <v>7</v>
      </c>
      <c r="I753" s="107" t="s">
        <v>1472</v>
      </c>
      <c r="J753" s="107" t="s">
        <v>1473</v>
      </c>
      <c r="K753" s="107" t="s">
        <v>3746</v>
      </c>
      <c r="L753" s="102" t="s">
        <v>63</v>
      </c>
      <c r="M753" s="108">
        <v>40318</v>
      </c>
      <c r="N753" s="102" t="s">
        <v>349</v>
      </c>
      <c r="O753" s="105" t="s">
        <v>51</v>
      </c>
      <c r="P753" s="102"/>
      <c r="Q753" s="102"/>
      <c r="R753" s="102"/>
      <c r="S753" s="109" t="s">
        <v>3668</v>
      </c>
      <c r="T753" s="109" t="s">
        <v>63</v>
      </c>
      <c r="U753" s="110" t="s">
        <v>3669</v>
      </c>
      <c r="V753" s="105" t="s">
        <v>3668</v>
      </c>
      <c r="W753" s="105"/>
    </row>
    <row r="754" spans="1:23" ht="25.5">
      <c r="A754" s="102">
        <v>753</v>
      </c>
      <c r="B754" s="103" t="s">
        <v>371</v>
      </c>
      <c r="C754" s="103" t="s">
        <v>370</v>
      </c>
      <c r="D754" s="105" t="s">
        <v>60</v>
      </c>
      <c r="E754" s="105" t="s">
        <v>627</v>
      </c>
      <c r="F754" s="105" t="s">
        <v>1434</v>
      </c>
      <c r="G754" s="105">
        <v>26</v>
      </c>
      <c r="H754" s="105">
        <v>7</v>
      </c>
      <c r="I754" s="107" t="s">
        <v>1472</v>
      </c>
      <c r="J754" s="107" t="s">
        <v>1473</v>
      </c>
      <c r="K754" s="107" t="s">
        <v>3746</v>
      </c>
      <c r="L754" s="102" t="s">
        <v>63</v>
      </c>
      <c r="M754" s="108">
        <v>40318</v>
      </c>
      <c r="N754" s="102" t="s">
        <v>349</v>
      </c>
      <c r="O754" s="105" t="s">
        <v>51</v>
      </c>
      <c r="P754" s="102"/>
      <c r="Q754" s="102"/>
      <c r="R754" s="102"/>
      <c r="S754" s="109" t="s">
        <v>3668</v>
      </c>
      <c r="T754" s="109" t="s">
        <v>63</v>
      </c>
      <c r="U754" s="110" t="s">
        <v>3669</v>
      </c>
      <c r="V754" s="105" t="s">
        <v>3668</v>
      </c>
      <c r="W754" s="105"/>
    </row>
    <row r="755" spans="1:23" ht="25.5">
      <c r="A755" s="102">
        <v>754</v>
      </c>
      <c r="B755" s="103" t="s">
        <v>266</v>
      </c>
      <c r="C755" s="103" t="s">
        <v>267</v>
      </c>
      <c r="D755" s="105" t="s">
        <v>60</v>
      </c>
      <c r="E755" s="105" t="s">
        <v>627</v>
      </c>
      <c r="F755" s="105" t="s">
        <v>1434</v>
      </c>
      <c r="G755" s="105">
        <v>26</v>
      </c>
      <c r="H755" s="94">
        <v>7</v>
      </c>
      <c r="I755" s="107" t="s">
        <v>1472</v>
      </c>
      <c r="J755" s="107" t="s">
        <v>1473</v>
      </c>
      <c r="K755" s="107" t="s">
        <v>3746</v>
      </c>
      <c r="L755" s="102" t="s">
        <v>63</v>
      </c>
      <c r="M755" s="108">
        <v>40318</v>
      </c>
      <c r="N755" s="102" t="s">
        <v>349</v>
      </c>
      <c r="O755" s="105" t="s">
        <v>51</v>
      </c>
      <c r="P755" s="102"/>
      <c r="Q755" s="102"/>
      <c r="R755" s="102"/>
      <c r="S755" s="109" t="s">
        <v>3668</v>
      </c>
      <c r="T755" s="109" t="s">
        <v>63</v>
      </c>
      <c r="U755" s="110" t="s">
        <v>3669</v>
      </c>
      <c r="V755" s="105" t="s">
        <v>3668</v>
      </c>
      <c r="W755" s="105"/>
    </row>
    <row r="756" spans="1:23" ht="25.5">
      <c r="A756" s="102">
        <v>755</v>
      </c>
      <c r="B756" s="103" t="s">
        <v>372</v>
      </c>
      <c r="C756" s="103" t="s">
        <v>267</v>
      </c>
      <c r="D756" s="105" t="s">
        <v>60</v>
      </c>
      <c r="E756" s="105" t="s">
        <v>627</v>
      </c>
      <c r="F756" s="105" t="s">
        <v>1434</v>
      </c>
      <c r="G756" s="105">
        <v>26</v>
      </c>
      <c r="H756" s="105">
        <v>7</v>
      </c>
      <c r="I756" s="107" t="s">
        <v>1472</v>
      </c>
      <c r="J756" s="107" t="s">
        <v>1473</v>
      </c>
      <c r="K756" s="107" t="s">
        <v>3746</v>
      </c>
      <c r="L756" s="102" t="s">
        <v>63</v>
      </c>
      <c r="M756" s="108">
        <v>40318</v>
      </c>
      <c r="N756" s="102" t="s">
        <v>349</v>
      </c>
      <c r="O756" s="105" t="s">
        <v>51</v>
      </c>
      <c r="P756" s="102"/>
      <c r="Q756" s="102"/>
      <c r="R756" s="102"/>
      <c r="S756" s="109" t="s">
        <v>3668</v>
      </c>
      <c r="T756" s="109" t="s">
        <v>63</v>
      </c>
      <c r="U756" s="110" t="s">
        <v>3669</v>
      </c>
      <c r="V756" s="105" t="s">
        <v>3668</v>
      </c>
      <c r="W756" s="105"/>
    </row>
    <row r="757" spans="1:23" ht="25.5">
      <c r="A757" s="102">
        <v>756</v>
      </c>
      <c r="B757" s="103" t="s">
        <v>373</v>
      </c>
      <c r="C757" s="103" t="s">
        <v>267</v>
      </c>
      <c r="D757" s="105" t="s">
        <v>60</v>
      </c>
      <c r="E757" s="105" t="s">
        <v>627</v>
      </c>
      <c r="F757" s="105" t="s">
        <v>1434</v>
      </c>
      <c r="G757" s="105">
        <v>26</v>
      </c>
      <c r="H757" s="105">
        <v>7</v>
      </c>
      <c r="I757" s="107" t="s">
        <v>1472</v>
      </c>
      <c r="J757" s="107" t="s">
        <v>1473</v>
      </c>
      <c r="K757" s="107" t="s">
        <v>3746</v>
      </c>
      <c r="L757" s="102" t="s">
        <v>63</v>
      </c>
      <c r="M757" s="108">
        <v>40318</v>
      </c>
      <c r="N757" s="102" t="s">
        <v>349</v>
      </c>
      <c r="O757" s="105" t="s">
        <v>51</v>
      </c>
      <c r="P757" s="102"/>
      <c r="Q757" s="102"/>
      <c r="R757" s="102"/>
      <c r="S757" s="109" t="s">
        <v>3668</v>
      </c>
      <c r="T757" s="109" t="s">
        <v>63</v>
      </c>
      <c r="U757" s="110" t="s">
        <v>3669</v>
      </c>
      <c r="V757" s="105" t="s">
        <v>3668</v>
      </c>
      <c r="W757" s="105"/>
    </row>
    <row r="758" spans="1:23" ht="38.25">
      <c r="A758" s="102">
        <v>757</v>
      </c>
      <c r="B758" s="107" t="s">
        <v>961</v>
      </c>
      <c r="C758" s="107" t="s">
        <v>147</v>
      </c>
      <c r="D758" s="105" t="s">
        <v>60</v>
      </c>
      <c r="E758" s="105" t="s">
        <v>627</v>
      </c>
      <c r="F758" s="105" t="s">
        <v>1434</v>
      </c>
      <c r="G758" s="105">
        <v>26</v>
      </c>
      <c r="H758" s="94">
        <v>9</v>
      </c>
      <c r="I758" s="106" t="s">
        <v>1474</v>
      </c>
      <c r="J758" s="106" t="s">
        <v>1475</v>
      </c>
      <c r="K758" s="98" t="s">
        <v>3401</v>
      </c>
      <c r="L758" s="99" t="s">
        <v>63</v>
      </c>
      <c r="M758" s="108">
        <v>40374</v>
      </c>
      <c r="N758" s="102" t="s">
        <v>534</v>
      </c>
      <c r="O758" s="105" t="s">
        <v>51</v>
      </c>
      <c r="P758" s="102" t="s">
        <v>3234</v>
      </c>
      <c r="Q758" s="102"/>
      <c r="R758" s="102"/>
      <c r="S758" s="109" t="s">
        <v>3668</v>
      </c>
      <c r="T758" s="109" t="s">
        <v>63</v>
      </c>
      <c r="U758" s="110" t="s">
        <v>3669</v>
      </c>
      <c r="V758" s="105" t="s">
        <v>3668</v>
      </c>
      <c r="W758" s="105"/>
    </row>
    <row r="759" spans="1:23" ht="51">
      <c r="A759" s="102">
        <v>758</v>
      </c>
      <c r="B759" s="103" t="s">
        <v>82</v>
      </c>
      <c r="C759" s="103" t="s">
        <v>83</v>
      </c>
      <c r="D759" s="105" t="s">
        <v>45</v>
      </c>
      <c r="E759" s="105">
        <v>6</v>
      </c>
      <c r="F759" s="105" t="s">
        <v>1476</v>
      </c>
      <c r="G759" s="105">
        <v>26</v>
      </c>
      <c r="H759" s="105">
        <v>25</v>
      </c>
      <c r="I759" s="106" t="s">
        <v>1477</v>
      </c>
      <c r="J759" s="106" t="s">
        <v>1478</v>
      </c>
      <c r="K759" s="107" t="s">
        <v>48</v>
      </c>
      <c r="L759" s="102" t="s">
        <v>49</v>
      </c>
      <c r="M759" s="108">
        <v>40338</v>
      </c>
      <c r="N759" s="102" t="s">
        <v>50</v>
      </c>
      <c r="O759" s="105" t="s">
        <v>51</v>
      </c>
      <c r="P759" s="102"/>
      <c r="Q759" s="102"/>
      <c r="R759" s="102"/>
      <c r="S759" s="109" t="s">
        <v>49</v>
      </c>
      <c r="T759" s="109" t="s">
        <v>3668</v>
      </c>
      <c r="U759" s="110" t="s">
        <v>3669</v>
      </c>
      <c r="V759" s="105" t="s">
        <v>3668</v>
      </c>
      <c r="W759" s="105"/>
    </row>
    <row r="760" spans="1:23" ht="38.25">
      <c r="A760" s="102">
        <v>759</v>
      </c>
      <c r="B760" s="107" t="s">
        <v>224</v>
      </c>
      <c r="C760" s="107" t="s">
        <v>225</v>
      </c>
      <c r="D760" s="105" t="s">
        <v>45</v>
      </c>
      <c r="E760" s="105" t="s">
        <v>627</v>
      </c>
      <c r="F760" s="102" t="s">
        <v>1479</v>
      </c>
      <c r="G760" s="102">
        <v>26</v>
      </c>
      <c r="H760" s="102">
        <v>40</v>
      </c>
      <c r="I760" s="106" t="s">
        <v>1480</v>
      </c>
      <c r="J760" s="106" t="s">
        <v>1481</v>
      </c>
      <c r="K760" s="107" t="s">
        <v>48</v>
      </c>
      <c r="L760" s="102" t="s">
        <v>49</v>
      </c>
      <c r="M760" s="108">
        <v>40338</v>
      </c>
      <c r="N760" s="102" t="s">
        <v>50</v>
      </c>
      <c r="O760" s="102" t="s">
        <v>72</v>
      </c>
      <c r="P760" s="102"/>
      <c r="Q760" s="102"/>
      <c r="R760" s="102"/>
      <c r="S760" s="109" t="s">
        <v>49</v>
      </c>
      <c r="T760" s="109" t="s">
        <v>3668</v>
      </c>
      <c r="U760" s="110" t="s">
        <v>3669</v>
      </c>
      <c r="V760" s="105" t="s">
        <v>3668</v>
      </c>
      <c r="W760" s="105"/>
    </row>
    <row r="761" spans="1:23" ht="89.25">
      <c r="A761" s="102">
        <v>760</v>
      </c>
      <c r="B761" s="103" t="s">
        <v>121</v>
      </c>
      <c r="C761" s="103" t="s">
        <v>122</v>
      </c>
      <c r="D761" s="105" t="s">
        <v>60</v>
      </c>
      <c r="E761" s="105" t="s">
        <v>627</v>
      </c>
      <c r="F761" s="105" t="s">
        <v>1434</v>
      </c>
      <c r="G761" s="105">
        <v>26</v>
      </c>
      <c r="H761" s="91" t="s">
        <v>1482</v>
      </c>
      <c r="I761" s="106" t="s">
        <v>1483</v>
      </c>
      <c r="J761" s="106" t="s">
        <v>1484</v>
      </c>
      <c r="K761" s="98" t="s">
        <v>3402</v>
      </c>
      <c r="L761" s="99" t="s">
        <v>63</v>
      </c>
      <c r="M761" s="108">
        <v>40374</v>
      </c>
      <c r="N761" s="102" t="s">
        <v>534</v>
      </c>
      <c r="O761" s="105" t="s">
        <v>51</v>
      </c>
      <c r="P761" s="102"/>
      <c r="Q761" s="102"/>
      <c r="R761" s="102"/>
      <c r="S761" s="109" t="s">
        <v>3668</v>
      </c>
      <c r="T761" s="109" t="s">
        <v>63</v>
      </c>
      <c r="U761" s="110" t="s">
        <v>3669</v>
      </c>
      <c r="V761" s="105" t="s">
        <v>3668</v>
      </c>
      <c r="W761" s="105"/>
    </row>
    <row r="762" spans="1:23" ht="12.75">
      <c r="A762" s="102">
        <v>761</v>
      </c>
      <c r="B762" s="107" t="s">
        <v>68</v>
      </c>
      <c r="C762" s="103" t="s">
        <v>69</v>
      </c>
      <c r="D762" s="105" t="s">
        <v>45</v>
      </c>
      <c r="E762" s="105">
        <v>6</v>
      </c>
      <c r="F762" s="105" t="s">
        <v>1485</v>
      </c>
      <c r="G762" s="105">
        <v>26</v>
      </c>
      <c r="H762" s="105" t="s">
        <v>1485</v>
      </c>
      <c r="I762" s="107" t="s">
        <v>1486</v>
      </c>
      <c r="J762" s="107" t="s">
        <v>1487</v>
      </c>
      <c r="K762" s="98" t="s">
        <v>48</v>
      </c>
      <c r="L762" s="102" t="s">
        <v>49</v>
      </c>
      <c r="M762" s="108">
        <v>40318</v>
      </c>
      <c r="N762" s="102" t="s">
        <v>50</v>
      </c>
      <c r="O762" s="105" t="s">
        <v>72</v>
      </c>
      <c r="P762" s="102"/>
      <c r="Q762" s="102"/>
      <c r="R762" s="102"/>
      <c r="S762" s="109" t="s">
        <v>49</v>
      </c>
      <c r="T762" s="109" t="s">
        <v>3668</v>
      </c>
      <c r="U762" s="110" t="s">
        <v>3669</v>
      </c>
      <c r="V762" s="105" t="s">
        <v>3668</v>
      </c>
      <c r="W762" s="105"/>
    </row>
    <row r="763" spans="1:23" ht="89.25">
      <c r="A763" s="102">
        <v>762</v>
      </c>
      <c r="B763" s="103" t="s">
        <v>64</v>
      </c>
      <c r="C763" s="103" t="s">
        <v>65</v>
      </c>
      <c r="D763" s="105" t="s">
        <v>60</v>
      </c>
      <c r="E763" s="105" t="s">
        <v>627</v>
      </c>
      <c r="F763" s="105" t="s">
        <v>1434</v>
      </c>
      <c r="G763" s="105">
        <v>26</v>
      </c>
      <c r="H763" s="105" t="s">
        <v>1488</v>
      </c>
      <c r="I763" s="106" t="s">
        <v>1489</v>
      </c>
      <c r="J763" s="106" t="s">
        <v>1490</v>
      </c>
      <c r="K763" s="98" t="s">
        <v>3401</v>
      </c>
      <c r="L763" s="99" t="s">
        <v>63</v>
      </c>
      <c r="M763" s="108">
        <v>40374</v>
      </c>
      <c r="N763" s="102" t="s">
        <v>534</v>
      </c>
      <c r="O763" s="105" t="s">
        <v>51</v>
      </c>
      <c r="P763" s="102" t="s">
        <v>3234</v>
      </c>
      <c r="Q763" s="102"/>
      <c r="R763" s="102"/>
      <c r="S763" s="109" t="s">
        <v>3668</v>
      </c>
      <c r="T763" s="109" t="s">
        <v>63</v>
      </c>
      <c r="U763" s="110" t="s">
        <v>3669</v>
      </c>
      <c r="V763" s="105" t="s">
        <v>3668</v>
      </c>
      <c r="W763" s="105"/>
    </row>
    <row r="764" spans="1:23" ht="127.5">
      <c r="A764" s="21">
        <v>763</v>
      </c>
      <c r="B764" s="14" t="s">
        <v>64</v>
      </c>
      <c r="C764" s="14" t="s">
        <v>65</v>
      </c>
      <c r="D764" s="16" t="s">
        <v>60</v>
      </c>
      <c r="E764" s="16" t="s">
        <v>627</v>
      </c>
      <c r="F764" s="16" t="s">
        <v>1434</v>
      </c>
      <c r="G764" s="16">
        <v>26</v>
      </c>
      <c r="H764" s="16" t="s">
        <v>1488</v>
      </c>
      <c r="I764" s="59" t="s">
        <v>1491</v>
      </c>
      <c r="J764" s="17" t="s">
        <v>1492</v>
      </c>
      <c r="K764" s="53" t="s">
        <v>3660</v>
      </c>
      <c r="L764" s="54" t="s">
        <v>63</v>
      </c>
      <c r="M764" s="22">
        <v>40435</v>
      </c>
      <c r="N764" s="21" t="s">
        <v>635</v>
      </c>
      <c r="O764" s="16" t="s">
        <v>51</v>
      </c>
      <c r="P764" s="21" t="s">
        <v>1466</v>
      </c>
      <c r="Q764" s="21"/>
      <c r="R764" s="21"/>
      <c r="S764" s="25" t="s">
        <v>3668</v>
      </c>
      <c r="T764" s="25" t="s">
        <v>63</v>
      </c>
      <c r="U764" s="55" t="s">
        <v>3669</v>
      </c>
      <c r="V764" s="16" t="s">
        <v>3668</v>
      </c>
      <c r="W764" s="16"/>
    </row>
    <row r="765" spans="1:23" ht="38.25">
      <c r="A765" s="102">
        <v>764</v>
      </c>
      <c r="B765" s="103" t="s">
        <v>64</v>
      </c>
      <c r="C765" s="103" t="s">
        <v>65</v>
      </c>
      <c r="D765" s="105" t="s">
        <v>60</v>
      </c>
      <c r="E765" s="105" t="s">
        <v>627</v>
      </c>
      <c r="F765" s="105" t="s">
        <v>1434</v>
      </c>
      <c r="G765" s="105">
        <v>26</v>
      </c>
      <c r="H765" s="105" t="s">
        <v>1488</v>
      </c>
      <c r="I765" s="106" t="s">
        <v>1493</v>
      </c>
      <c r="J765" s="106" t="s">
        <v>1494</v>
      </c>
      <c r="K765" s="98" t="s">
        <v>3401</v>
      </c>
      <c r="L765" s="99" t="s">
        <v>63</v>
      </c>
      <c r="M765" s="108">
        <v>40374</v>
      </c>
      <c r="N765" s="102" t="s">
        <v>534</v>
      </c>
      <c r="O765" s="105" t="s">
        <v>51</v>
      </c>
      <c r="P765" s="102" t="s">
        <v>3234</v>
      </c>
      <c r="Q765" s="102"/>
      <c r="R765" s="102"/>
      <c r="S765" s="109" t="s">
        <v>3668</v>
      </c>
      <c r="T765" s="109" t="s">
        <v>63</v>
      </c>
      <c r="U765" s="110" t="s">
        <v>3669</v>
      </c>
      <c r="V765" s="105" t="s">
        <v>3668</v>
      </c>
      <c r="W765" s="105"/>
    </row>
    <row r="766" spans="1:23" ht="25.5">
      <c r="A766" s="102">
        <v>765</v>
      </c>
      <c r="B766" s="103" t="s">
        <v>188</v>
      </c>
      <c r="C766" s="103" t="s">
        <v>176</v>
      </c>
      <c r="D766" s="105" t="s">
        <v>60</v>
      </c>
      <c r="E766" s="105" t="s">
        <v>627</v>
      </c>
      <c r="F766" s="100" t="s">
        <v>1434</v>
      </c>
      <c r="G766" s="105">
        <v>26</v>
      </c>
      <c r="H766" s="100"/>
      <c r="I766" s="106" t="s">
        <v>1495</v>
      </c>
      <c r="J766" s="106" t="s">
        <v>1496</v>
      </c>
      <c r="K766" s="98" t="s">
        <v>3401</v>
      </c>
      <c r="L766" s="99" t="s">
        <v>63</v>
      </c>
      <c r="M766" s="108">
        <v>40374</v>
      </c>
      <c r="N766" s="102" t="s">
        <v>534</v>
      </c>
      <c r="O766" s="105" t="s">
        <v>181</v>
      </c>
      <c r="P766" s="102" t="s">
        <v>3234</v>
      </c>
      <c r="Q766" s="102"/>
      <c r="R766" s="102"/>
      <c r="S766" s="109" t="s">
        <v>3668</v>
      </c>
      <c r="T766" s="109" t="s">
        <v>63</v>
      </c>
      <c r="U766" s="110" t="s">
        <v>3669</v>
      </c>
      <c r="V766" s="105" t="s">
        <v>3668</v>
      </c>
      <c r="W766" s="105"/>
    </row>
    <row r="767" spans="1:23" ht="102">
      <c r="A767" s="21">
        <v>766</v>
      </c>
      <c r="B767" s="14" t="s">
        <v>64</v>
      </c>
      <c r="C767" s="14" t="s">
        <v>65</v>
      </c>
      <c r="D767" s="16" t="s">
        <v>60</v>
      </c>
      <c r="E767" s="16" t="s">
        <v>627</v>
      </c>
      <c r="F767" s="16" t="s">
        <v>1434</v>
      </c>
      <c r="G767" s="16">
        <v>27</v>
      </c>
      <c r="H767" s="16">
        <v>4</v>
      </c>
      <c r="I767" s="59" t="s">
        <v>1497</v>
      </c>
      <c r="J767" s="17" t="s">
        <v>1498</v>
      </c>
      <c r="K767" s="53" t="s">
        <v>3660</v>
      </c>
      <c r="L767" s="54" t="s">
        <v>63</v>
      </c>
      <c r="M767" s="22">
        <v>40435</v>
      </c>
      <c r="N767" s="21" t="s">
        <v>635</v>
      </c>
      <c r="O767" s="16" t="s">
        <v>51</v>
      </c>
      <c r="P767" s="21" t="s">
        <v>1466</v>
      </c>
      <c r="Q767" s="21"/>
      <c r="R767" s="21"/>
      <c r="S767" s="25" t="s">
        <v>3668</v>
      </c>
      <c r="T767" s="25" t="s">
        <v>63</v>
      </c>
      <c r="U767" s="55" t="s">
        <v>3669</v>
      </c>
      <c r="V767" s="16" t="s">
        <v>3668</v>
      </c>
      <c r="W767" s="16"/>
    </row>
    <row r="768" spans="1:23" ht="51">
      <c r="A768" s="102">
        <v>767</v>
      </c>
      <c r="B768" s="103" t="s">
        <v>159</v>
      </c>
      <c r="C768" s="103" t="s">
        <v>151</v>
      </c>
      <c r="D768" s="105" t="s">
        <v>45</v>
      </c>
      <c r="E768" s="105" t="s">
        <v>627</v>
      </c>
      <c r="F768" s="105" t="s">
        <v>1499</v>
      </c>
      <c r="G768" s="105">
        <v>27</v>
      </c>
      <c r="H768" s="105">
        <v>18</v>
      </c>
      <c r="I768" s="106" t="s">
        <v>1500</v>
      </c>
      <c r="J768" s="106" t="s">
        <v>1501</v>
      </c>
      <c r="K768" s="107" t="s">
        <v>3542</v>
      </c>
      <c r="L768" s="102" t="s">
        <v>63</v>
      </c>
      <c r="M768" s="108">
        <v>40401</v>
      </c>
      <c r="N768" s="102" t="s">
        <v>50</v>
      </c>
      <c r="O768" s="105" t="s">
        <v>153</v>
      </c>
      <c r="P768" s="102"/>
      <c r="Q768" s="102"/>
      <c r="R768" s="102"/>
      <c r="S768" s="109" t="s">
        <v>63</v>
      </c>
      <c r="T768" s="109" t="s">
        <v>3668</v>
      </c>
      <c r="U768" s="110" t="s">
        <v>3669</v>
      </c>
      <c r="V768" s="105" t="s">
        <v>3668</v>
      </c>
      <c r="W768" s="105"/>
    </row>
    <row r="769" spans="1:23" ht="63.75">
      <c r="A769" s="102">
        <v>768</v>
      </c>
      <c r="B769" s="103" t="s">
        <v>183</v>
      </c>
      <c r="C769" s="103" t="s">
        <v>122</v>
      </c>
      <c r="D769" s="105" t="s">
        <v>45</v>
      </c>
      <c r="E769" s="105" t="s">
        <v>627</v>
      </c>
      <c r="F769" s="105" t="s">
        <v>1479</v>
      </c>
      <c r="G769" s="105">
        <v>27</v>
      </c>
      <c r="H769" s="105">
        <v>19</v>
      </c>
      <c r="I769" s="106" t="s">
        <v>1502</v>
      </c>
      <c r="J769" s="106" t="s">
        <v>1503</v>
      </c>
      <c r="K769" s="107" t="s">
        <v>3542</v>
      </c>
      <c r="L769" s="102" t="s">
        <v>63</v>
      </c>
      <c r="M769" s="108">
        <v>40401</v>
      </c>
      <c r="N769" s="102" t="s">
        <v>50</v>
      </c>
      <c r="O769" s="105" t="s">
        <v>72</v>
      </c>
      <c r="P769" s="102"/>
      <c r="Q769" s="102"/>
      <c r="R769" s="102"/>
      <c r="S769" s="109" t="s">
        <v>63</v>
      </c>
      <c r="T769" s="109" t="s">
        <v>3668</v>
      </c>
      <c r="U769" s="110" t="s">
        <v>3669</v>
      </c>
      <c r="V769" s="105" t="s">
        <v>3668</v>
      </c>
      <c r="W769" s="105"/>
    </row>
    <row r="770" spans="1:23" ht="25.5">
      <c r="A770" s="102">
        <v>769</v>
      </c>
      <c r="B770" s="103" t="s">
        <v>163</v>
      </c>
      <c r="C770" s="103" t="s">
        <v>164</v>
      </c>
      <c r="D770" s="105" t="s">
        <v>60</v>
      </c>
      <c r="E770" s="105" t="s">
        <v>627</v>
      </c>
      <c r="F770" s="105" t="s">
        <v>1504</v>
      </c>
      <c r="G770" s="105">
        <v>27</v>
      </c>
      <c r="H770" s="105">
        <v>40</v>
      </c>
      <c r="I770" s="106" t="s">
        <v>1505</v>
      </c>
      <c r="J770" s="106" t="s">
        <v>1506</v>
      </c>
      <c r="K770" s="98" t="s">
        <v>48</v>
      </c>
      <c r="L770" s="102" t="s">
        <v>49</v>
      </c>
      <c r="M770" s="108">
        <v>40318</v>
      </c>
      <c r="N770" s="99" t="s">
        <v>3332</v>
      </c>
      <c r="O770" s="105"/>
      <c r="P770" s="102"/>
      <c r="Q770" s="102"/>
      <c r="R770" s="102"/>
      <c r="S770" s="109" t="s">
        <v>3668</v>
      </c>
      <c r="T770" s="109" t="s">
        <v>49</v>
      </c>
      <c r="U770" s="110" t="s">
        <v>3669</v>
      </c>
      <c r="V770" s="105" t="s">
        <v>3668</v>
      </c>
      <c r="W770" s="105"/>
    </row>
    <row r="771" spans="1:23" ht="51">
      <c r="A771" s="21">
        <v>770</v>
      </c>
      <c r="B771" s="14" t="s">
        <v>150</v>
      </c>
      <c r="C771" s="14" t="s">
        <v>151</v>
      </c>
      <c r="D771" s="16" t="s">
        <v>60</v>
      </c>
      <c r="E771" s="16" t="s">
        <v>627</v>
      </c>
      <c r="F771" s="16" t="s">
        <v>1507</v>
      </c>
      <c r="G771" s="16">
        <v>27</v>
      </c>
      <c r="H771" s="16">
        <v>54</v>
      </c>
      <c r="I771" s="17" t="s">
        <v>1508</v>
      </c>
      <c r="J771" s="17" t="s">
        <v>1509</v>
      </c>
      <c r="K771" s="53" t="s">
        <v>3661</v>
      </c>
      <c r="L771" s="54" t="s">
        <v>237</v>
      </c>
      <c r="M771" s="22">
        <v>40434</v>
      </c>
      <c r="N771" s="21" t="s">
        <v>635</v>
      </c>
      <c r="O771" s="16" t="s">
        <v>170</v>
      </c>
      <c r="P771" s="21" t="s">
        <v>1466</v>
      </c>
      <c r="Q771" s="21"/>
      <c r="R771" s="21"/>
      <c r="S771" s="25" t="s">
        <v>3668</v>
      </c>
      <c r="T771" s="25" t="s">
        <v>237</v>
      </c>
      <c r="U771" s="55" t="s">
        <v>3669</v>
      </c>
      <c r="V771" s="16" t="s">
        <v>3668</v>
      </c>
      <c r="W771" s="16"/>
    </row>
    <row r="772" spans="1:23" ht="216.75">
      <c r="A772" s="102">
        <v>771</v>
      </c>
      <c r="B772" s="107" t="s">
        <v>224</v>
      </c>
      <c r="C772" s="107" t="s">
        <v>225</v>
      </c>
      <c r="D772" s="105" t="s">
        <v>45</v>
      </c>
      <c r="E772" s="105" t="s">
        <v>627</v>
      </c>
      <c r="F772" s="102" t="s">
        <v>1504</v>
      </c>
      <c r="G772" s="102">
        <v>27</v>
      </c>
      <c r="H772" s="102" t="s">
        <v>1510</v>
      </c>
      <c r="I772" s="106" t="s">
        <v>1511</v>
      </c>
      <c r="J772" s="106" t="s">
        <v>227</v>
      </c>
      <c r="K772" s="107" t="s">
        <v>3543</v>
      </c>
      <c r="L772" s="102" t="s">
        <v>63</v>
      </c>
      <c r="M772" s="108">
        <v>40401</v>
      </c>
      <c r="N772" s="102" t="s">
        <v>50</v>
      </c>
      <c r="O772" s="102" t="s">
        <v>72</v>
      </c>
      <c r="P772" s="102"/>
      <c r="Q772" s="102"/>
      <c r="R772" s="102"/>
      <c r="S772" s="109" t="s">
        <v>63</v>
      </c>
      <c r="T772" s="109" t="s">
        <v>3668</v>
      </c>
      <c r="U772" s="110" t="s">
        <v>3669</v>
      </c>
      <c r="V772" s="105" t="s">
        <v>3668</v>
      </c>
      <c r="W772" s="105"/>
    </row>
    <row r="773" spans="1:23" ht="38.25">
      <c r="A773" s="102">
        <v>772</v>
      </c>
      <c r="B773" s="103" t="s">
        <v>82</v>
      </c>
      <c r="C773" s="103" t="s">
        <v>83</v>
      </c>
      <c r="D773" s="105" t="s">
        <v>45</v>
      </c>
      <c r="E773" s="105" t="s">
        <v>627</v>
      </c>
      <c r="F773" s="105">
        <v>6.3</v>
      </c>
      <c r="G773" s="105">
        <v>28</v>
      </c>
      <c r="H773" s="105">
        <v>1</v>
      </c>
      <c r="I773" s="106" t="s">
        <v>1512</v>
      </c>
      <c r="J773" s="106" t="s">
        <v>1513</v>
      </c>
      <c r="K773" s="107" t="s">
        <v>3483</v>
      </c>
      <c r="L773" s="102" t="s">
        <v>49</v>
      </c>
      <c r="M773" s="108">
        <v>40338</v>
      </c>
      <c r="N773" s="102" t="s">
        <v>50</v>
      </c>
      <c r="O773" s="105" t="s">
        <v>51</v>
      </c>
      <c r="P773" s="102"/>
      <c r="Q773" s="102"/>
      <c r="R773" s="102"/>
      <c r="S773" s="109" t="s">
        <v>49</v>
      </c>
      <c r="T773" s="109" t="s">
        <v>3668</v>
      </c>
      <c r="U773" s="110" t="s">
        <v>3669</v>
      </c>
      <c r="V773" s="105" t="s">
        <v>3668</v>
      </c>
      <c r="W773" s="105"/>
    </row>
    <row r="774" spans="1:23" ht="63.75">
      <c r="A774" s="102">
        <v>773</v>
      </c>
      <c r="B774" s="103" t="s">
        <v>82</v>
      </c>
      <c r="C774" s="103" t="s">
        <v>83</v>
      </c>
      <c r="D774" s="105" t="s">
        <v>45</v>
      </c>
      <c r="E774" s="105" t="s">
        <v>627</v>
      </c>
      <c r="F774" s="105">
        <v>6.3</v>
      </c>
      <c r="G774" s="105">
        <v>28</v>
      </c>
      <c r="H774" s="105">
        <v>11</v>
      </c>
      <c r="I774" s="106" t="s">
        <v>1514</v>
      </c>
      <c r="J774" s="106" t="s">
        <v>1515</v>
      </c>
      <c r="K774" s="107" t="s">
        <v>3515</v>
      </c>
      <c r="L774" s="102" t="s">
        <v>63</v>
      </c>
      <c r="M774" s="108">
        <v>40392</v>
      </c>
      <c r="N774" s="102" t="s">
        <v>50</v>
      </c>
      <c r="O774" s="105" t="s">
        <v>51</v>
      </c>
      <c r="P774" s="102"/>
      <c r="Q774" s="102"/>
      <c r="R774" s="102"/>
      <c r="S774" s="109" t="s">
        <v>63</v>
      </c>
      <c r="T774" s="109" t="s">
        <v>3668</v>
      </c>
      <c r="U774" s="110" t="s">
        <v>3669</v>
      </c>
      <c r="V774" s="105" t="s">
        <v>3668</v>
      </c>
      <c r="W774" s="105"/>
    </row>
    <row r="775" spans="1:23" ht="63.75">
      <c r="A775" s="102">
        <v>774</v>
      </c>
      <c r="B775" s="103" t="s">
        <v>82</v>
      </c>
      <c r="C775" s="103" t="s">
        <v>83</v>
      </c>
      <c r="D775" s="105" t="s">
        <v>45</v>
      </c>
      <c r="E775" s="105" t="s">
        <v>627</v>
      </c>
      <c r="F775" s="105">
        <v>6.3</v>
      </c>
      <c r="G775" s="105">
        <v>28</v>
      </c>
      <c r="H775" s="105">
        <v>14</v>
      </c>
      <c r="I775" s="106" t="s">
        <v>1516</v>
      </c>
      <c r="J775" s="106"/>
      <c r="K775" s="107" t="s">
        <v>3515</v>
      </c>
      <c r="L775" s="102" t="s">
        <v>63</v>
      </c>
      <c r="M775" s="108">
        <v>40392</v>
      </c>
      <c r="N775" s="102" t="s">
        <v>50</v>
      </c>
      <c r="O775" s="105" t="s">
        <v>51</v>
      </c>
      <c r="P775" s="102"/>
      <c r="Q775" s="102"/>
      <c r="R775" s="102"/>
      <c r="S775" s="109" t="s">
        <v>63</v>
      </c>
      <c r="T775" s="109" t="s">
        <v>3668</v>
      </c>
      <c r="U775" s="110" t="s">
        <v>3669</v>
      </c>
      <c r="V775" s="105" t="s">
        <v>3668</v>
      </c>
      <c r="W775" s="105"/>
    </row>
    <row r="776" spans="1:23" ht="63.75">
      <c r="A776" s="21">
        <v>775</v>
      </c>
      <c r="B776" s="14" t="s">
        <v>8</v>
      </c>
      <c r="C776" s="14" t="s">
        <v>10</v>
      </c>
      <c r="D776" s="16" t="s">
        <v>60</v>
      </c>
      <c r="E776" s="16" t="s">
        <v>627</v>
      </c>
      <c r="F776" s="16" t="s">
        <v>1517</v>
      </c>
      <c r="G776" s="16">
        <v>28</v>
      </c>
      <c r="H776" s="16">
        <v>23</v>
      </c>
      <c r="I776" s="17" t="s">
        <v>1518</v>
      </c>
      <c r="J776" s="17" t="s">
        <v>1519</v>
      </c>
      <c r="K776" s="18" t="s">
        <v>3516</v>
      </c>
      <c r="L776" s="21" t="s">
        <v>86</v>
      </c>
      <c r="M776" s="22"/>
      <c r="N776" s="54" t="s">
        <v>3332</v>
      </c>
      <c r="O776" s="16" t="s">
        <v>51</v>
      </c>
      <c r="P776" s="21" t="s">
        <v>919</v>
      </c>
      <c r="Q776" s="21"/>
      <c r="R776" s="21"/>
      <c r="S776" s="25" t="s">
        <v>3668</v>
      </c>
      <c r="T776" s="25" t="s">
        <v>86</v>
      </c>
      <c r="U776" s="55" t="s">
        <v>3672</v>
      </c>
      <c r="V776" s="16" t="s">
        <v>919</v>
      </c>
      <c r="W776" s="16"/>
    </row>
    <row r="777" spans="1:23" ht="51">
      <c r="A777" s="21">
        <v>776</v>
      </c>
      <c r="B777" s="14" t="s">
        <v>43</v>
      </c>
      <c r="C777" s="14" t="s">
        <v>44</v>
      </c>
      <c r="D777" s="16" t="s">
        <v>60</v>
      </c>
      <c r="E777" s="16" t="s">
        <v>627</v>
      </c>
      <c r="F777" s="16" t="s">
        <v>1517</v>
      </c>
      <c r="G777" s="16">
        <v>28</v>
      </c>
      <c r="H777" s="16">
        <v>23</v>
      </c>
      <c r="I777" s="17" t="s">
        <v>1520</v>
      </c>
      <c r="J777" s="17" t="s">
        <v>1521</v>
      </c>
      <c r="K777" s="18" t="s">
        <v>1522</v>
      </c>
      <c r="L777" s="21" t="s">
        <v>86</v>
      </c>
      <c r="M777" s="22"/>
      <c r="N777" s="54" t="s">
        <v>3332</v>
      </c>
      <c r="O777" s="16" t="s">
        <v>51</v>
      </c>
      <c r="P777" s="21" t="s">
        <v>919</v>
      </c>
      <c r="Q777" s="21"/>
      <c r="R777" s="21"/>
      <c r="S777" s="25" t="s">
        <v>3668</v>
      </c>
      <c r="T777" s="25" t="s">
        <v>86</v>
      </c>
      <c r="U777" s="55" t="s">
        <v>3672</v>
      </c>
      <c r="V777" s="16" t="s">
        <v>919</v>
      </c>
      <c r="W777" s="16"/>
    </row>
    <row r="778" spans="1:23" ht="25.5">
      <c r="A778" s="21">
        <v>777</v>
      </c>
      <c r="B778" s="14" t="s">
        <v>183</v>
      </c>
      <c r="C778" s="14" t="s">
        <v>122</v>
      </c>
      <c r="D778" s="16" t="s">
        <v>60</v>
      </c>
      <c r="E778" s="16" t="s">
        <v>627</v>
      </c>
      <c r="F778" s="16" t="s">
        <v>1499</v>
      </c>
      <c r="G778" s="16">
        <v>28</v>
      </c>
      <c r="H778" s="16">
        <v>23</v>
      </c>
      <c r="I778" s="17" t="s">
        <v>1523</v>
      </c>
      <c r="J778" s="17" t="s">
        <v>1524</v>
      </c>
      <c r="K778" s="18" t="s">
        <v>1522</v>
      </c>
      <c r="L778" s="21" t="s">
        <v>86</v>
      </c>
      <c r="M778" s="22"/>
      <c r="N778" s="54" t="s">
        <v>3332</v>
      </c>
      <c r="O778" s="16" t="s">
        <v>51</v>
      </c>
      <c r="P778" s="21" t="s">
        <v>919</v>
      </c>
      <c r="Q778" s="21"/>
      <c r="R778" s="21"/>
      <c r="S778" s="25" t="s">
        <v>3668</v>
      </c>
      <c r="T778" s="25" t="s">
        <v>86</v>
      </c>
      <c r="U778" s="55" t="s">
        <v>3672</v>
      </c>
      <c r="V778" s="16" t="s">
        <v>919</v>
      </c>
      <c r="W778" s="16"/>
    </row>
    <row r="779" spans="1:23" ht="25.5">
      <c r="A779" s="21">
        <v>778</v>
      </c>
      <c r="B779" s="14" t="s">
        <v>163</v>
      </c>
      <c r="C779" s="14" t="s">
        <v>164</v>
      </c>
      <c r="D779" s="16" t="s">
        <v>60</v>
      </c>
      <c r="E779" s="16" t="s">
        <v>627</v>
      </c>
      <c r="F779" s="16" t="s">
        <v>1517</v>
      </c>
      <c r="G779" s="16">
        <v>28</v>
      </c>
      <c r="H779" s="16">
        <v>25</v>
      </c>
      <c r="I779" s="17" t="s">
        <v>1525</v>
      </c>
      <c r="J779" s="17" t="s">
        <v>1526</v>
      </c>
      <c r="K779" s="18" t="s">
        <v>1522</v>
      </c>
      <c r="L779" s="21" t="s">
        <v>86</v>
      </c>
      <c r="M779" s="22"/>
      <c r="N779" s="54" t="s">
        <v>3332</v>
      </c>
      <c r="O779" s="16"/>
      <c r="P779" s="21" t="s">
        <v>919</v>
      </c>
      <c r="Q779" s="21"/>
      <c r="R779" s="21"/>
      <c r="S779" s="25" t="s">
        <v>3668</v>
      </c>
      <c r="T779" s="25" t="s">
        <v>86</v>
      </c>
      <c r="U779" s="55" t="s">
        <v>3672</v>
      </c>
      <c r="V779" s="16" t="s">
        <v>919</v>
      </c>
      <c r="W779" s="16"/>
    </row>
    <row r="780" spans="1:23" ht="12.75">
      <c r="A780" s="21">
        <v>779</v>
      </c>
      <c r="B780" s="14" t="s">
        <v>150</v>
      </c>
      <c r="C780" s="14" t="s">
        <v>151</v>
      </c>
      <c r="D780" s="16" t="s">
        <v>60</v>
      </c>
      <c r="E780" s="16" t="s">
        <v>627</v>
      </c>
      <c r="F780" s="16" t="s">
        <v>1517</v>
      </c>
      <c r="G780" s="16">
        <v>28</v>
      </c>
      <c r="H780" s="16">
        <v>25</v>
      </c>
      <c r="I780" s="17" t="s">
        <v>1527</v>
      </c>
      <c r="J780" s="17" t="s">
        <v>1528</v>
      </c>
      <c r="K780" s="18" t="s">
        <v>1522</v>
      </c>
      <c r="L780" s="21" t="s">
        <v>86</v>
      </c>
      <c r="M780" s="22"/>
      <c r="N780" s="54" t="s">
        <v>3332</v>
      </c>
      <c r="O780" s="16" t="s">
        <v>170</v>
      </c>
      <c r="P780" s="21" t="s">
        <v>919</v>
      </c>
      <c r="Q780" s="21"/>
      <c r="R780" s="21"/>
      <c r="S780" s="25" t="s">
        <v>3668</v>
      </c>
      <c r="T780" s="25" t="s">
        <v>86</v>
      </c>
      <c r="U780" s="55" t="s">
        <v>3672</v>
      </c>
      <c r="V780" s="16" t="s">
        <v>919</v>
      </c>
      <c r="W780" s="16"/>
    </row>
    <row r="781" spans="1:23" ht="12.75">
      <c r="A781" s="102">
        <v>780</v>
      </c>
      <c r="B781" s="103" t="s">
        <v>82</v>
      </c>
      <c r="C781" s="103" t="s">
        <v>83</v>
      </c>
      <c r="D781" s="105" t="s">
        <v>45</v>
      </c>
      <c r="E781" s="105">
        <v>6</v>
      </c>
      <c r="F781" s="105" t="s">
        <v>1529</v>
      </c>
      <c r="G781" s="105">
        <v>28</v>
      </c>
      <c r="H781" s="105">
        <v>29</v>
      </c>
      <c r="I781" s="106" t="s">
        <v>1530</v>
      </c>
      <c r="J781" s="106" t="s">
        <v>1531</v>
      </c>
      <c r="K781" s="98" t="s">
        <v>48</v>
      </c>
      <c r="L781" s="102" t="s">
        <v>49</v>
      </c>
      <c r="M781" s="108">
        <v>40350</v>
      </c>
      <c r="N781" s="102" t="s">
        <v>50</v>
      </c>
      <c r="O781" s="105" t="s">
        <v>51</v>
      </c>
      <c r="P781" s="102"/>
      <c r="Q781" s="102"/>
      <c r="R781" s="102"/>
      <c r="S781" s="109" t="s">
        <v>49</v>
      </c>
      <c r="T781" s="109" t="s">
        <v>3668</v>
      </c>
      <c r="U781" s="110" t="s">
        <v>3669</v>
      </c>
      <c r="V781" s="105" t="s">
        <v>3668</v>
      </c>
      <c r="W781" s="105"/>
    </row>
    <row r="782" spans="1:23" ht="102">
      <c r="A782" s="102">
        <v>781</v>
      </c>
      <c r="B782" s="107" t="s">
        <v>146</v>
      </c>
      <c r="C782" s="107" t="s">
        <v>147</v>
      </c>
      <c r="D782" s="105" t="s">
        <v>60</v>
      </c>
      <c r="E782" s="105" t="s">
        <v>627</v>
      </c>
      <c r="F782" s="105">
        <v>6.3</v>
      </c>
      <c r="G782" s="105">
        <v>28</v>
      </c>
      <c r="H782" s="105">
        <v>40</v>
      </c>
      <c r="I782" s="107" t="s">
        <v>1532</v>
      </c>
      <c r="J782" s="107" t="s">
        <v>638</v>
      </c>
      <c r="K782" s="98" t="s">
        <v>3506</v>
      </c>
      <c r="L782" s="99" t="s">
        <v>63</v>
      </c>
      <c r="M782" s="108">
        <v>40373</v>
      </c>
      <c r="N782" s="102" t="s">
        <v>1533</v>
      </c>
      <c r="O782" s="105" t="s">
        <v>51</v>
      </c>
      <c r="P782" s="102" t="s">
        <v>1534</v>
      </c>
      <c r="Q782" s="102"/>
      <c r="R782" s="102"/>
      <c r="S782" s="109" t="s">
        <v>3668</v>
      </c>
      <c r="T782" s="109" t="s">
        <v>63</v>
      </c>
      <c r="U782" s="110" t="s">
        <v>3669</v>
      </c>
      <c r="V782" s="105" t="s">
        <v>3668</v>
      </c>
      <c r="W782" s="105"/>
    </row>
    <row r="783" spans="1:23" ht="51">
      <c r="A783" s="102">
        <v>782</v>
      </c>
      <c r="B783" s="107" t="s">
        <v>224</v>
      </c>
      <c r="C783" s="107" t="s">
        <v>225</v>
      </c>
      <c r="D783" s="105" t="s">
        <v>45</v>
      </c>
      <c r="E783" s="105" t="s">
        <v>627</v>
      </c>
      <c r="F783" s="102">
        <v>6.3</v>
      </c>
      <c r="G783" s="102">
        <v>28</v>
      </c>
      <c r="H783" s="102">
        <v>47</v>
      </c>
      <c r="I783" s="106" t="s">
        <v>1535</v>
      </c>
      <c r="J783" s="106" t="s">
        <v>227</v>
      </c>
      <c r="K783" s="98" t="s">
        <v>647</v>
      </c>
      <c r="L783" s="102" t="s">
        <v>648</v>
      </c>
      <c r="M783" s="108">
        <v>40394</v>
      </c>
      <c r="N783" s="102" t="s">
        <v>50</v>
      </c>
      <c r="O783" s="102" t="s">
        <v>72</v>
      </c>
      <c r="P783" s="102"/>
      <c r="Q783" s="102"/>
      <c r="R783" s="102"/>
      <c r="S783" s="109" t="s">
        <v>648</v>
      </c>
      <c r="T783" s="109" t="s">
        <v>3668</v>
      </c>
      <c r="U783" s="110" t="s">
        <v>3669</v>
      </c>
      <c r="V783" s="105" t="s">
        <v>3668</v>
      </c>
      <c r="W783" s="105"/>
    </row>
    <row r="784" spans="1:23" ht="51">
      <c r="A784" s="102">
        <v>783</v>
      </c>
      <c r="B784" s="103" t="s">
        <v>266</v>
      </c>
      <c r="C784" s="103" t="s">
        <v>267</v>
      </c>
      <c r="D784" s="105" t="s">
        <v>60</v>
      </c>
      <c r="E784" s="105" t="s">
        <v>627</v>
      </c>
      <c r="F784" s="105">
        <v>6.3</v>
      </c>
      <c r="G784" s="105">
        <v>28</v>
      </c>
      <c r="H784" s="94">
        <v>47</v>
      </c>
      <c r="I784" s="107" t="s">
        <v>1536</v>
      </c>
      <c r="J784" s="107" t="s">
        <v>1537</v>
      </c>
      <c r="K784" s="98" t="s">
        <v>647</v>
      </c>
      <c r="L784" s="99" t="s">
        <v>648</v>
      </c>
      <c r="M784" s="108">
        <v>40373</v>
      </c>
      <c r="N784" s="102" t="s">
        <v>1533</v>
      </c>
      <c r="O784" s="105" t="s">
        <v>51</v>
      </c>
      <c r="P784" s="102" t="s">
        <v>1534</v>
      </c>
      <c r="Q784" s="102"/>
      <c r="R784" s="102"/>
      <c r="S784" s="109" t="s">
        <v>3668</v>
      </c>
      <c r="T784" s="109" t="s">
        <v>648</v>
      </c>
      <c r="U784" s="110" t="s">
        <v>3669</v>
      </c>
      <c r="V784" s="105" t="s">
        <v>3668</v>
      </c>
      <c r="W784" s="105"/>
    </row>
    <row r="785" spans="1:23" ht="76.5">
      <c r="A785" s="102">
        <v>784</v>
      </c>
      <c r="B785" s="103" t="s">
        <v>163</v>
      </c>
      <c r="C785" s="103" t="s">
        <v>164</v>
      </c>
      <c r="D785" s="105" t="s">
        <v>60</v>
      </c>
      <c r="E785" s="105" t="s">
        <v>627</v>
      </c>
      <c r="F785" s="105" t="s">
        <v>1507</v>
      </c>
      <c r="G785" s="105">
        <v>28</v>
      </c>
      <c r="H785" s="105">
        <v>49</v>
      </c>
      <c r="I785" s="101" t="s">
        <v>1538</v>
      </c>
      <c r="J785" s="106" t="s">
        <v>1539</v>
      </c>
      <c r="K785" s="98" t="s">
        <v>3484</v>
      </c>
      <c r="L785" s="102" t="s">
        <v>49</v>
      </c>
      <c r="M785" s="108">
        <v>40318</v>
      </c>
      <c r="N785" s="99" t="s">
        <v>3332</v>
      </c>
      <c r="O785" s="105"/>
      <c r="P785" s="102"/>
      <c r="Q785" s="102"/>
      <c r="R785" s="102"/>
      <c r="S785" s="109" t="s">
        <v>3668</v>
      </c>
      <c r="T785" s="109" t="s">
        <v>49</v>
      </c>
      <c r="U785" s="110" t="s">
        <v>3669</v>
      </c>
      <c r="V785" s="105" t="s">
        <v>3668</v>
      </c>
      <c r="W785" s="105"/>
    </row>
    <row r="786" spans="1:23" ht="76.5">
      <c r="A786" s="102">
        <v>785</v>
      </c>
      <c r="B786" s="103" t="s">
        <v>163</v>
      </c>
      <c r="C786" s="103" t="s">
        <v>164</v>
      </c>
      <c r="D786" s="105" t="s">
        <v>60</v>
      </c>
      <c r="E786" s="105" t="s">
        <v>627</v>
      </c>
      <c r="F786" s="105" t="s">
        <v>1507</v>
      </c>
      <c r="G786" s="105">
        <v>28</v>
      </c>
      <c r="H786" s="105">
        <v>50</v>
      </c>
      <c r="I786" s="106" t="s">
        <v>1540</v>
      </c>
      <c r="J786" s="106" t="s">
        <v>1541</v>
      </c>
      <c r="K786" s="98" t="s">
        <v>3484</v>
      </c>
      <c r="L786" s="102" t="s">
        <v>49</v>
      </c>
      <c r="M786" s="108">
        <v>40318</v>
      </c>
      <c r="N786" s="99" t="s">
        <v>3332</v>
      </c>
      <c r="O786" s="105"/>
      <c r="P786" s="102"/>
      <c r="Q786" s="102"/>
      <c r="R786" s="102"/>
      <c r="S786" s="109" t="s">
        <v>3668</v>
      </c>
      <c r="T786" s="109" t="s">
        <v>49</v>
      </c>
      <c r="U786" s="110" t="s">
        <v>3669</v>
      </c>
      <c r="V786" s="105" t="s">
        <v>3668</v>
      </c>
      <c r="W786" s="105"/>
    </row>
    <row r="787" spans="1:23" ht="76.5">
      <c r="A787" s="102">
        <v>786</v>
      </c>
      <c r="B787" s="107" t="s">
        <v>518</v>
      </c>
      <c r="C787" s="107" t="s">
        <v>519</v>
      </c>
      <c r="D787" s="105" t="s">
        <v>60</v>
      </c>
      <c r="E787" s="105" t="s">
        <v>627</v>
      </c>
      <c r="F787" s="105">
        <v>6.3</v>
      </c>
      <c r="G787" s="105">
        <v>28</v>
      </c>
      <c r="H787" s="105">
        <v>51</v>
      </c>
      <c r="I787" s="106" t="s">
        <v>1542</v>
      </c>
      <c r="J787" s="106" t="s">
        <v>1543</v>
      </c>
      <c r="K787" s="98" t="s">
        <v>3481</v>
      </c>
      <c r="L787" s="102" t="s">
        <v>49</v>
      </c>
      <c r="M787" s="108">
        <v>40318</v>
      </c>
      <c r="N787" s="99" t="s">
        <v>3332</v>
      </c>
      <c r="O787" s="105" t="s">
        <v>51</v>
      </c>
      <c r="P787" s="102"/>
      <c r="Q787" s="102"/>
      <c r="R787" s="102"/>
      <c r="S787" s="109" t="s">
        <v>3668</v>
      </c>
      <c r="T787" s="109" t="s">
        <v>49</v>
      </c>
      <c r="U787" s="110" t="s">
        <v>3669</v>
      </c>
      <c r="V787" s="105" t="s">
        <v>3668</v>
      </c>
      <c r="W787" s="105"/>
    </row>
    <row r="788" spans="1:23" ht="63.75">
      <c r="A788" s="102">
        <v>787</v>
      </c>
      <c r="B788" s="103" t="s">
        <v>43</v>
      </c>
      <c r="C788" s="103" t="s">
        <v>44</v>
      </c>
      <c r="D788" s="105" t="s">
        <v>60</v>
      </c>
      <c r="E788" s="105" t="s">
        <v>627</v>
      </c>
      <c r="F788" s="105">
        <v>6.3</v>
      </c>
      <c r="G788" s="105">
        <v>28</v>
      </c>
      <c r="H788" s="105">
        <v>51</v>
      </c>
      <c r="I788" s="106" t="s">
        <v>1544</v>
      </c>
      <c r="J788" s="106" t="s">
        <v>1545</v>
      </c>
      <c r="K788" s="98" t="s">
        <v>48</v>
      </c>
      <c r="L788" s="102" t="s">
        <v>49</v>
      </c>
      <c r="M788" s="108">
        <v>40318</v>
      </c>
      <c r="N788" s="99" t="s">
        <v>3332</v>
      </c>
      <c r="O788" s="105" t="s">
        <v>51</v>
      </c>
      <c r="P788" s="102"/>
      <c r="Q788" s="102"/>
      <c r="R788" s="102"/>
      <c r="S788" s="109" t="s">
        <v>3668</v>
      </c>
      <c r="T788" s="109" t="s">
        <v>49</v>
      </c>
      <c r="U788" s="110" t="s">
        <v>3669</v>
      </c>
      <c r="V788" s="105" t="s">
        <v>3668</v>
      </c>
      <c r="W788" s="105"/>
    </row>
    <row r="789" spans="1:23" ht="51">
      <c r="A789" s="102">
        <v>788</v>
      </c>
      <c r="B789" s="103" t="s">
        <v>159</v>
      </c>
      <c r="C789" s="103" t="s">
        <v>151</v>
      </c>
      <c r="D789" s="105" t="s">
        <v>60</v>
      </c>
      <c r="E789" s="105" t="s">
        <v>627</v>
      </c>
      <c r="F789" s="105">
        <v>6.3</v>
      </c>
      <c r="G789" s="105">
        <v>28</v>
      </c>
      <c r="H789" s="105">
        <v>54</v>
      </c>
      <c r="I789" s="106" t="s">
        <v>1546</v>
      </c>
      <c r="J789" s="106" t="s">
        <v>1547</v>
      </c>
      <c r="K789" s="98" t="s">
        <v>3286</v>
      </c>
      <c r="L789" s="99" t="s">
        <v>63</v>
      </c>
      <c r="M789" s="108">
        <v>40372</v>
      </c>
      <c r="N789" s="99" t="s">
        <v>3332</v>
      </c>
      <c r="O789" s="105" t="s">
        <v>153</v>
      </c>
      <c r="P789" s="102"/>
      <c r="Q789" s="102"/>
      <c r="R789" s="102"/>
      <c r="S789" s="109" t="s">
        <v>3668</v>
      </c>
      <c r="T789" s="109" t="s">
        <v>63</v>
      </c>
      <c r="U789" s="110" t="s">
        <v>3669</v>
      </c>
      <c r="V789" s="105" t="s">
        <v>3668</v>
      </c>
      <c r="W789" s="105"/>
    </row>
    <row r="790" spans="1:23" ht="63.75">
      <c r="A790" s="102">
        <v>789</v>
      </c>
      <c r="B790" s="103" t="s">
        <v>121</v>
      </c>
      <c r="C790" s="103" t="s">
        <v>122</v>
      </c>
      <c r="D790" s="105" t="s">
        <v>60</v>
      </c>
      <c r="E790" s="105" t="s">
        <v>627</v>
      </c>
      <c r="F790" s="105" t="s">
        <v>1548</v>
      </c>
      <c r="G790" s="105">
        <v>28</v>
      </c>
      <c r="H790" s="105" t="s">
        <v>1549</v>
      </c>
      <c r="I790" s="106" t="s">
        <v>1550</v>
      </c>
      <c r="J790" s="106" t="s">
        <v>1551</v>
      </c>
      <c r="K790" s="98" t="s">
        <v>3362</v>
      </c>
      <c r="L790" s="99" t="s">
        <v>63</v>
      </c>
      <c r="M790" s="108">
        <v>40373</v>
      </c>
      <c r="N790" s="102" t="s">
        <v>1533</v>
      </c>
      <c r="O790" s="105" t="s">
        <v>51</v>
      </c>
      <c r="P790" s="102" t="s">
        <v>1534</v>
      </c>
      <c r="Q790" s="102"/>
      <c r="R790" s="102"/>
      <c r="S790" s="109" t="s">
        <v>3668</v>
      </c>
      <c r="T790" s="109" t="s">
        <v>63</v>
      </c>
      <c r="U790" s="110" t="s">
        <v>3669</v>
      </c>
      <c r="V790" s="105" t="s">
        <v>3668</v>
      </c>
      <c r="W790" s="105"/>
    </row>
    <row r="791" spans="1:23" ht="51">
      <c r="A791" s="102">
        <v>790</v>
      </c>
      <c r="B791" s="103" t="s">
        <v>188</v>
      </c>
      <c r="C791" s="103" t="s">
        <v>176</v>
      </c>
      <c r="D791" s="105" t="s">
        <v>60</v>
      </c>
      <c r="E791" s="105">
        <v>6</v>
      </c>
      <c r="F791" s="100"/>
      <c r="G791" s="105">
        <v>28</v>
      </c>
      <c r="H791" s="100"/>
      <c r="I791" s="106" t="s">
        <v>1552</v>
      </c>
      <c r="J791" s="106" t="s">
        <v>833</v>
      </c>
      <c r="K791" s="98" t="s">
        <v>3244</v>
      </c>
      <c r="L791" s="99" t="s">
        <v>63</v>
      </c>
      <c r="M791" s="108">
        <v>40372</v>
      </c>
      <c r="N791" s="102" t="s">
        <v>1346</v>
      </c>
      <c r="O791" s="105" t="s">
        <v>1553</v>
      </c>
      <c r="P791" s="102"/>
      <c r="Q791" s="102"/>
      <c r="R791" s="102"/>
      <c r="S791" s="109" t="s">
        <v>3668</v>
      </c>
      <c r="T791" s="109" t="s">
        <v>63</v>
      </c>
      <c r="U791" s="110" t="s">
        <v>3669</v>
      </c>
      <c r="V791" s="105" t="s">
        <v>3668</v>
      </c>
      <c r="W791" s="105"/>
    </row>
    <row r="792" spans="1:23" ht="63.75">
      <c r="A792" s="102">
        <v>791</v>
      </c>
      <c r="B792" s="103" t="s">
        <v>43</v>
      </c>
      <c r="C792" s="103" t="s">
        <v>44</v>
      </c>
      <c r="D792" s="105" t="s">
        <v>60</v>
      </c>
      <c r="E792" s="105" t="s">
        <v>627</v>
      </c>
      <c r="F792" s="105">
        <v>6.3</v>
      </c>
      <c r="G792" s="105">
        <v>29</v>
      </c>
      <c r="H792" s="105">
        <v>6</v>
      </c>
      <c r="I792" s="106" t="s">
        <v>1554</v>
      </c>
      <c r="J792" s="106" t="s">
        <v>1555</v>
      </c>
      <c r="K792" s="98" t="s">
        <v>48</v>
      </c>
      <c r="L792" s="102" t="s">
        <v>49</v>
      </c>
      <c r="M792" s="108">
        <v>40318</v>
      </c>
      <c r="N792" s="99" t="s">
        <v>3332</v>
      </c>
      <c r="O792" s="105" t="s">
        <v>51</v>
      </c>
      <c r="P792" s="102"/>
      <c r="Q792" s="102"/>
      <c r="R792" s="102"/>
      <c r="S792" s="109" t="s">
        <v>3668</v>
      </c>
      <c r="T792" s="109" t="s">
        <v>49</v>
      </c>
      <c r="U792" s="110" t="s">
        <v>3669</v>
      </c>
      <c r="V792" s="105" t="s">
        <v>3668</v>
      </c>
      <c r="W792" s="105"/>
    </row>
    <row r="793" spans="1:23" ht="204">
      <c r="A793" s="102">
        <v>792</v>
      </c>
      <c r="B793" s="103" t="s">
        <v>64</v>
      </c>
      <c r="C793" s="103" t="s">
        <v>65</v>
      </c>
      <c r="D793" s="105" t="s">
        <v>60</v>
      </c>
      <c r="E793" s="105" t="s">
        <v>627</v>
      </c>
      <c r="F793" s="105">
        <v>6.3</v>
      </c>
      <c r="G793" s="105">
        <v>29</v>
      </c>
      <c r="H793" s="105">
        <v>8</v>
      </c>
      <c r="I793" s="106" t="s">
        <v>1556</v>
      </c>
      <c r="J793" s="106" t="s">
        <v>1557</v>
      </c>
      <c r="K793" s="98" t="s">
        <v>48</v>
      </c>
      <c r="L793" s="102" t="s">
        <v>49</v>
      </c>
      <c r="M793" s="108">
        <v>40318</v>
      </c>
      <c r="N793" s="99" t="s">
        <v>3332</v>
      </c>
      <c r="O793" s="105" t="s">
        <v>51</v>
      </c>
      <c r="P793" s="102"/>
      <c r="Q793" s="102"/>
      <c r="R793" s="102"/>
      <c r="S793" s="109" t="s">
        <v>3668</v>
      </c>
      <c r="T793" s="109" t="s">
        <v>49</v>
      </c>
      <c r="U793" s="110" t="s">
        <v>3669</v>
      </c>
      <c r="V793" s="105" t="s">
        <v>3668</v>
      </c>
      <c r="W793" s="105"/>
    </row>
    <row r="794" spans="1:23" ht="38.25">
      <c r="A794" s="102">
        <v>793</v>
      </c>
      <c r="B794" s="103" t="s">
        <v>82</v>
      </c>
      <c r="C794" s="103" t="s">
        <v>83</v>
      </c>
      <c r="D794" s="105" t="s">
        <v>45</v>
      </c>
      <c r="E794" s="105" t="s">
        <v>627</v>
      </c>
      <c r="F794" s="105">
        <v>6.3</v>
      </c>
      <c r="G794" s="105">
        <v>29</v>
      </c>
      <c r="H794" s="105">
        <v>9</v>
      </c>
      <c r="I794" s="106" t="s">
        <v>1558</v>
      </c>
      <c r="J794" s="106" t="s">
        <v>1559</v>
      </c>
      <c r="K794" s="98" t="s">
        <v>3485</v>
      </c>
      <c r="L794" s="102" t="s">
        <v>49</v>
      </c>
      <c r="M794" s="108">
        <v>40381</v>
      </c>
      <c r="N794" s="102" t="s">
        <v>50</v>
      </c>
      <c r="O794" s="105" t="s">
        <v>51</v>
      </c>
      <c r="P794" s="102"/>
      <c r="Q794" s="102"/>
      <c r="R794" s="102"/>
      <c r="S794" s="109" t="s">
        <v>49</v>
      </c>
      <c r="T794" s="109" t="s">
        <v>3668</v>
      </c>
      <c r="U794" s="110" t="s">
        <v>3669</v>
      </c>
      <c r="V794" s="105" t="s">
        <v>3668</v>
      </c>
      <c r="W794" s="105"/>
    </row>
    <row r="795" spans="1:23" ht="38.25">
      <c r="A795" s="102">
        <v>794</v>
      </c>
      <c r="B795" s="103" t="s">
        <v>82</v>
      </c>
      <c r="C795" s="103" t="s">
        <v>83</v>
      </c>
      <c r="D795" s="105" t="s">
        <v>45</v>
      </c>
      <c r="E795" s="105" t="s">
        <v>627</v>
      </c>
      <c r="F795" s="105">
        <v>6.3</v>
      </c>
      <c r="G795" s="105">
        <v>29</v>
      </c>
      <c r="H795" s="105">
        <v>18</v>
      </c>
      <c r="I795" s="106" t="s">
        <v>1560</v>
      </c>
      <c r="J795" s="106" t="s">
        <v>1561</v>
      </c>
      <c r="K795" s="98" t="s">
        <v>3485</v>
      </c>
      <c r="L795" s="102" t="s">
        <v>49</v>
      </c>
      <c r="M795" s="108">
        <v>40381</v>
      </c>
      <c r="N795" s="102" t="s">
        <v>50</v>
      </c>
      <c r="O795" s="105" t="s">
        <v>51</v>
      </c>
      <c r="P795" s="102"/>
      <c r="Q795" s="102"/>
      <c r="R795" s="102"/>
      <c r="S795" s="109" t="s">
        <v>49</v>
      </c>
      <c r="T795" s="109" t="s">
        <v>3668</v>
      </c>
      <c r="U795" s="110" t="s">
        <v>3669</v>
      </c>
      <c r="V795" s="105" t="s">
        <v>3668</v>
      </c>
      <c r="W795" s="105"/>
    </row>
    <row r="796" spans="1:23" ht="38.25">
      <c r="A796" s="102">
        <v>795</v>
      </c>
      <c r="B796" s="103" t="s">
        <v>82</v>
      </c>
      <c r="C796" s="103" t="s">
        <v>83</v>
      </c>
      <c r="D796" s="105" t="s">
        <v>45</v>
      </c>
      <c r="E796" s="105" t="s">
        <v>627</v>
      </c>
      <c r="F796" s="105">
        <v>6.3</v>
      </c>
      <c r="G796" s="105">
        <v>29</v>
      </c>
      <c r="H796" s="105">
        <v>18</v>
      </c>
      <c r="I796" s="106" t="s">
        <v>1562</v>
      </c>
      <c r="J796" s="106" t="s">
        <v>1563</v>
      </c>
      <c r="K796" s="98" t="s">
        <v>3485</v>
      </c>
      <c r="L796" s="102" t="s">
        <v>49</v>
      </c>
      <c r="M796" s="108">
        <v>40381</v>
      </c>
      <c r="N796" s="102" t="s">
        <v>50</v>
      </c>
      <c r="O796" s="105" t="s">
        <v>51</v>
      </c>
      <c r="P796" s="102"/>
      <c r="Q796" s="102"/>
      <c r="R796" s="102"/>
      <c r="S796" s="109" t="s">
        <v>49</v>
      </c>
      <c r="T796" s="109" t="s">
        <v>3668</v>
      </c>
      <c r="U796" s="110" t="s">
        <v>3669</v>
      </c>
      <c r="V796" s="105" t="s">
        <v>3668</v>
      </c>
      <c r="W796" s="105"/>
    </row>
    <row r="797" spans="1:23" ht="89.25">
      <c r="A797" s="102">
        <v>796</v>
      </c>
      <c r="B797" s="103" t="s">
        <v>125</v>
      </c>
      <c r="C797" s="103" t="s">
        <v>126</v>
      </c>
      <c r="D797" s="105" t="s">
        <v>45</v>
      </c>
      <c r="E797" s="105" t="s">
        <v>627</v>
      </c>
      <c r="F797" s="105">
        <v>6.3</v>
      </c>
      <c r="G797" s="105">
        <v>29</v>
      </c>
      <c r="H797" s="105">
        <v>21</v>
      </c>
      <c r="I797" s="101" t="s">
        <v>1564</v>
      </c>
      <c r="J797" s="106" t="s">
        <v>1564</v>
      </c>
      <c r="K797" s="98" t="s">
        <v>3486</v>
      </c>
      <c r="L797" s="102" t="s">
        <v>49</v>
      </c>
      <c r="M797" s="108">
        <v>40318</v>
      </c>
      <c r="N797" s="102" t="s">
        <v>50</v>
      </c>
      <c r="O797" s="105" t="s">
        <v>72</v>
      </c>
      <c r="P797" s="102"/>
      <c r="Q797" s="102"/>
      <c r="R797" s="102"/>
      <c r="S797" s="109" t="s">
        <v>49</v>
      </c>
      <c r="T797" s="109" t="s">
        <v>3668</v>
      </c>
      <c r="U797" s="110" t="s">
        <v>3669</v>
      </c>
      <c r="V797" s="105" t="s">
        <v>3668</v>
      </c>
      <c r="W797" s="105"/>
    </row>
    <row r="798" spans="1:23" ht="63.75">
      <c r="A798" s="102">
        <v>797</v>
      </c>
      <c r="B798" s="103" t="s">
        <v>130</v>
      </c>
      <c r="C798" s="103" t="s">
        <v>131</v>
      </c>
      <c r="D798" s="105" t="s">
        <v>45</v>
      </c>
      <c r="E798" s="105" t="s">
        <v>627</v>
      </c>
      <c r="F798" s="105">
        <v>6.3</v>
      </c>
      <c r="G798" s="105">
        <v>29</v>
      </c>
      <c r="H798" s="105">
        <v>21</v>
      </c>
      <c r="I798" s="106" t="s">
        <v>1564</v>
      </c>
      <c r="J798" s="106" t="s">
        <v>1564</v>
      </c>
      <c r="K798" s="107" t="s">
        <v>3747</v>
      </c>
      <c r="L798" s="102" t="s">
        <v>49</v>
      </c>
      <c r="M798" s="108">
        <v>40318</v>
      </c>
      <c r="N798" s="102" t="s">
        <v>50</v>
      </c>
      <c r="O798" s="105" t="s">
        <v>51</v>
      </c>
      <c r="P798" s="102"/>
      <c r="Q798" s="102"/>
      <c r="R798" s="102"/>
      <c r="S798" s="109" t="s">
        <v>49</v>
      </c>
      <c r="T798" s="109" t="s">
        <v>3668</v>
      </c>
      <c r="U798" s="110" t="s">
        <v>3669</v>
      </c>
      <c r="V798" s="105" t="s">
        <v>3668</v>
      </c>
      <c r="W798" s="105"/>
    </row>
    <row r="799" spans="1:23" ht="63.75">
      <c r="A799" s="102">
        <v>798</v>
      </c>
      <c r="B799" s="103" t="s">
        <v>132</v>
      </c>
      <c r="C799" s="103" t="s">
        <v>131</v>
      </c>
      <c r="D799" s="105" t="s">
        <v>60</v>
      </c>
      <c r="E799" s="105" t="s">
        <v>627</v>
      </c>
      <c r="F799" s="105">
        <v>6.3</v>
      </c>
      <c r="G799" s="105">
        <v>29</v>
      </c>
      <c r="H799" s="105">
        <v>21</v>
      </c>
      <c r="I799" s="106" t="s">
        <v>1564</v>
      </c>
      <c r="J799" s="106" t="s">
        <v>1564</v>
      </c>
      <c r="K799" s="107" t="s">
        <v>3747</v>
      </c>
      <c r="L799" s="102" t="s">
        <v>49</v>
      </c>
      <c r="M799" s="108">
        <v>40318</v>
      </c>
      <c r="N799" s="99" t="s">
        <v>3332</v>
      </c>
      <c r="O799" s="105" t="s">
        <v>51</v>
      </c>
      <c r="P799" s="102"/>
      <c r="Q799" s="102"/>
      <c r="R799" s="102"/>
      <c r="S799" s="109" t="s">
        <v>3668</v>
      </c>
      <c r="T799" s="109" t="s">
        <v>49</v>
      </c>
      <c r="U799" s="110" t="s">
        <v>3669</v>
      </c>
      <c r="V799" s="105" t="s">
        <v>3668</v>
      </c>
      <c r="W799" s="105"/>
    </row>
    <row r="800" spans="1:23" ht="63.75">
      <c r="A800" s="102">
        <v>799</v>
      </c>
      <c r="B800" s="103" t="s">
        <v>133</v>
      </c>
      <c r="C800" s="103" t="s">
        <v>131</v>
      </c>
      <c r="D800" s="105" t="s">
        <v>45</v>
      </c>
      <c r="E800" s="105" t="s">
        <v>627</v>
      </c>
      <c r="F800" s="105">
        <v>6.3</v>
      </c>
      <c r="G800" s="105">
        <v>29</v>
      </c>
      <c r="H800" s="105">
        <v>21</v>
      </c>
      <c r="I800" s="106" t="s">
        <v>1564</v>
      </c>
      <c r="J800" s="106" t="s">
        <v>1564</v>
      </c>
      <c r="K800" s="107" t="s">
        <v>3747</v>
      </c>
      <c r="L800" s="102" t="s">
        <v>49</v>
      </c>
      <c r="M800" s="108">
        <v>40318</v>
      </c>
      <c r="N800" s="102" t="s">
        <v>50</v>
      </c>
      <c r="O800" s="105" t="s">
        <v>51</v>
      </c>
      <c r="P800" s="102"/>
      <c r="Q800" s="102"/>
      <c r="R800" s="102"/>
      <c r="S800" s="109" t="s">
        <v>49</v>
      </c>
      <c r="T800" s="109" t="s">
        <v>3668</v>
      </c>
      <c r="U800" s="110" t="s">
        <v>3669</v>
      </c>
      <c r="V800" s="105" t="s">
        <v>3668</v>
      </c>
      <c r="W800" s="105"/>
    </row>
    <row r="801" spans="1:23" ht="63.75">
      <c r="A801" s="102">
        <v>800</v>
      </c>
      <c r="B801" s="103" t="s">
        <v>43</v>
      </c>
      <c r="C801" s="103" t="s">
        <v>44</v>
      </c>
      <c r="D801" s="105" t="s">
        <v>60</v>
      </c>
      <c r="E801" s="105" t="s">
        <v>627</v>
      </c>
      <c r="F801" s="105" t="s">
        <v>1548</v>
      </c>
      <c r="G801" s="105">
        <v>29</v>
      </c>
      <c r="H801" s="105">
        <v>27</v>
      </c>
      <c r="I801" s="106" t="s">
        <v>1565</v>
      </c>
      <c r="J801" s="106" t="s">
        <v>1566</v>
      </c>
      <c r="K801" s="98" t="s">
        <v>48</v>
      </c>
      <c r="L801" s="102" t="s">
        <v>49</v>
      </c>
      <c r="M801" s="108">
        <v>40318</v>
      </c>
      <c r="N801" s="99" t="s">
        <v>3332</v>
      </c>
      <c r="O801" s="105" t="s">
        <v>51</v>
      </c>
      <c r="P801" s="102"/>
      <c r="Q801" s="102"/>
      <c r="R801" s="102"/>
      <c r="S801" s="109" t="s">
        <v>3668</v>
      </c>
      <c r="T801" s="109" t="s">
        <v>49</v>
      </c>
      <c r="U801" s="110" t="s">
        <v>3669</v>
      </c>
      <c r="V801" s="105" t="s">
        <v>3668</v>
      </c>
      <c r="W801" s="105"/>
    </row>
    <row r="802" spans="1:23" ht="38.25">
      <c r="A802" s="102">
        <v>801</v>
      </c>
      <c r="B802" s="107" t="s">
        <v>961</v>
      </c>
      <c r="C802" s="107" t="s">
        <v>147</v>
      </c>
      <c r="D802" s="105" t="s">
        <v>45</v>
      </c>
      <c r="E802" s="105" t="s">
        <v>627</v>
      </c>
      <c r="F802" s="105">
        <v>6.3</v>
      </c>
      <c r="G802" s="105">
        <v>29</v>
      </c>
      <c r="H802" s="94">
        <v>37</v>
      </c>
      <c r="I802" s="106" t="s">
        <v>1567</v>
      </c>
      <c r="J802" s="106" t="s">
        <v>1568</v>
      </c>
      <c r="K802" s="107" t="s">
        <v>3748</v>
      </c>
      <c r="L802" s="102" t="s">
        <v>237</v>
      </c>
      <c r="M802" s="108">
        <v>40350</v>
      </c>
      <c r="N802" s="102" t="s">
        <v>50</v>
      </c>
      <c r="O802" s="105" t="s">
        <v>51</v>
      </c>
      <c r="P802" s="102"/>
      <c r="Q802" s="102"/>
      <c r="R802" s="102"/>
      <c r="S802" s="109" t="s">
        <v>237</v>
      </c>
      <c r="T802" s="109" t="s">
        <v>3668</v>
      </c>
      <c r="U802" s="110" t="s">
        <v>3669</v>
      </c>
      <c r="V802" s="105" t="s">
        <v>3668</v>
      </c>
      <c r="W802" s="105"/>
    </row>
    <row r="803" spans="1:23" ht="63.75">
      <c r="A803" s="102">
        <v>802</v>
      </c>
      <c r="B803" s="103" t="s">
        <v>43</v>
      </c>
      <c r="C803" s="103" t="s">
        <v>44</v>
      </c>
      <c r="D803" s="105" t="s">
        <v>45</v>
      </c>
      <c r="E803" s="105" t="s">
        <v>627</v>
      </c>
      <c r="F803" s="105" t="s">
        <v>1548</v>
      </c>
      <c r="G803" s="105">
        <v>29</v>
      </c>
      <c r="H803" s="105">
        <v>38</v>
      </c>
      <c r="I803" s="106" t="s">
        <v>1569</v>
      </c>
      <c r="J803" s="106" t="s">
        <v>119</v>
      </c>
      <c r="K803" s="98" t="s">
        <v>3505</v>
      </c>
      <c r="L803" s="102" t="s">
        <v>63</v>
      </c>
      <c r="M803" s="108">
        <v>40387</v>
      </c>
      <c r="N803" s="102" t="s">
        <v>50</v>
      </c>
      <c r="O803" s="105" t="s">
        <v>51</v>
      </c>
      <c r="P803" s="102"/>
      <c r="Q803" s="102"/>
      <c r="R803" s="102"/>
      <c r="S803" s="109" t="s">
        <v>63</v>
      </c>
      <c r="T803" s="109" t="s">
        <v>3668</v>
      </c>
      <c r="U803" s="110" t="s">
        <v>3669</v>
      </c>
      <c r="V803" s="105" t="s">
        <v>3668</v>
      </c>
      <c r="W803" s="105"/>
    </row>
    <row r="804" spans="1:23" ht="38.25">
      <c r="A804" s="102">
        <v>803</v>
      </c>
      <c r="B804" s="103" t="s">
        <v>159</v>
      </c>
      <c r="C804" s="103" t="s">
        <v>151</v>
      </c>
      <c r="D804" s="105" t="s">
        <v>60</v>
      </c>
      <c r="E804" s="105" t="s">
        <v>627</v>
      </c>
      <c r="F804" s="105">
        <v>6.3</v>
      </c>
      <c r="G804" s="105">
        <v>29</v>
      </c>
      <c r="H804" s="105">
        <v>45</v>
      </c>
      <c r="I804" s="106" t="s">
        <v>1570</v>
      </c>
      <c r="J804" s="106" t="s">
        <v>1571</v>
      </c>
      <c r="K804" s="107" t="s">
        <v>1572</v>
      </c>
      <c r="L804" s="102" t="s">
        <v>237</v>
      </c>
      <c r="M804" s="108">
        <v>40318</v>
      </c>
      <c r="N804" s="102" t="s">
        <v>635</v>
      </c>
      <c r="O804" s="105" t="s">
        <v>170</v>
      </c>
      <c r="P804" s="102"/>
      <c r="Q804" s="102"/>
      <c r="R804" s="102"/>
      <c r="S804" s="109" t="s">
        <v>3668</v>
      </c>
      <c r="T804" s="109" t="s">
        <v>237</v>
      </c>
      <c r="U804" s="110" t="s">
        <v>3669</v>
      </c>
      <c r="V804" s="105" t="s">
        <v>3668</v>
      </c>
      <c r="W804" s="105"/>
    </row>
    <row r="805" spans="1:23" ht="12.75">
      <c r="A805" s="102">
        <v>804</v>
      </c>
      <c r="B805" s="107" t="s">
        <v>68</v>
      </c>
      <c r="C805" s="103" t="s">
        <v>69</v>
      </c>
      <c r="D805" s="105" t="s">
        <v>60</v>
      </c>
      <c r="E805" s="105" t="s">
        <v>627</v>
      </c>
      <c r="F805" s="105">
        <v>6.3</v>
      </c>
      <c r="G805" s="105">
        <v>29</v>
      </c>
      <c r="H805" s="105">
        <v>46</v>
      </c>
      <c r="I805" s="107" t="s">
        <v>1573</v>
      </c>
      <c r="J805" s="107" t="s">
        <v>1574</v>
      </c>
      <c r="K805" s="98" t="s">
        <v>647</v>
      </c>
      <c r="L805" s="102" t="s">
        <v>648</v>
      </c>
      <c r="M805" s="108">
        <v>40318</v>
      </c>
      <c r="N805" s="102" t="s">
        <v>635</v>
      </c>
      <c r="O805" s="105" t="s">
        <v>72</v>
      </c>
      <c r="P805" s="102"/>
      <c r="Q805" s="102"/>
      <c r="R805" s="102"/>
      <c r="S805" s="109" t="s">
        <v>3668</v>
      </c>
      <c r="T805" s="109" t="s">
        <v>648</v>
      </c>
      <c r="U805" s="110" t="s">
        <v>3669</v>
      </c>
      <c r="V805" s="105" t="s">
        <v>3668</v>
      </c>
      <c r="W805" s="105"/>
    </row>
    <row r="806" spans="1:23" ht="38.25">
      <c r="A806" s="102">
        <v>805</v>
      </c>
      <c r="B806" s="103" t="s">
        <v>64</v>
      </c>
      <c r="C806" s="103" t="s">
        <v>65</v>
      </c>
      <c r="D806" s="105" t="s">
        <v>45</v>
      </c>
      <c r="E806" s="105" t="s">
        <v>627</v>
      </c>
      <c r="F806" s="105">
        <v>6.3</v>
      </c>
      <c r="G806" s="105">
        <v>29</v>
      </c>
      <c r="H806" s="105">
        <v>54</v>
      </c>
      <c r="I806" s="106" t="s">
        <v>1575</v>
      </c>
      <c r="J806" s="106" t="s">
        <v>1576</v>
      </c>
      <c r="K806" s="107" t="s">
        <v>3487</v>
      </c>
      <c r="L806" s="102" t="s">
        <v>63</v>
      </c>
      <c r="M806" s="108">
        <v>40350</v>
      </c>
      <c r="N806" s="102" t="s">
        <v>50</v>
      </c>
      <c r="O806" s="105" t="s">
        <v>51</v>
      </c>
      <c r="P806" s="102"/>
      <c r="Q806" s="102"/>
      <c r="R806" s="102"/>
      <c r="S806" s="109" t="s">
        <v>63</v>
      </c>
      <c r="T806" s="109" t="s">
        <v>3668</v>
      </c>
      <c r="U806" s="110" t="s">
        <v>3669</v>
      </c>
      <c r="V806" s="105" t="s">
        <v>3668</v>
      </c>
      <c r="W806" s="105"/>
    </row>
    <row r="807" spans="1:23" ht="63.75">
      <c r="A807" s="102">
        <v>806</v>
      </c>
      <c r="B807" s="103" t="s">
        <v>64</v>
      </c>
      <c r="C807" s="103" t="s">
        <v>65</v>
      </c>
      <c r="D807" s="105" t="s">
        <v>45</v>
      </c>
      <c r="E807" s="105" t="s">
        <v>627</v>
      </c>
      <c r="F807" s="105">
        <v>6.3</v>
      </c>
      <c r="G807" s="105">
        <v>29</v>
      </c>
      <c r="H807" s="105">
        <v>54</v>
      </c>
      <c r="I807" s="106" t="s">
        <v>1577</v>
      </c>
      <c r="J807" s="106" t="s">
        <v>1578</v>
      </c>
      <c r="K807" s="98" t="s">
        <v>48</v>
      </c>
      <c r="L807" s="102" t="s">
        <v>49</v>
      </c>
      <c r="M807" s="108">
        <v>40350</v>
      </c>
      <c r="N807" s="102" t="s">
        <v>50</v>
      </c>
      <c r="O807" s="105" t="s">
        <v>51</v>
      </c>
      <c r="P807" s="102"/>
      <c r="Q807" s="102"/>
      <c r="R807" s="102"/>
      <c r="S807" s="109" t="s">
        <v>49</v>
      </c>
      <c r="T807" s="109" t="s">
        <v>3668</v>
      </c>
      <c r="U807" s="110" t="s">
        <v>3669</v>
      </c>
      <c r="V807" s="105" t="s">
        <v>3668</v>
      </c>
      <c r="W807" s="105"/>
    </row>
    <row r="808" spans="1:23" ht="76.5">
      <c r="A808" s="21">
        <v>807</v>
      </c>
      <c r="B808" s="14" t="s">
        <v>125</v>
      </c>
      <c r="C808" s="14" t="s">
        <v>126</v>
      </c>
      <c r="D808" s="16" t="s">
        <v>60</v>
      </c>
      <c r="E808" s="16" t="s">
        <v>627</v>
      </c>
      <c r="F808" s="15" t="s">
        <v>1548</v>
      </c>
      <c r="G808" s="16">
        <v>29</v>
      </c>
      <c r="H808" s="15" t="s">
        <v>1579</v>
      </c>
      <c r="I808" s="17" t="s">
        <v>1580</v>
      </c>
      <c r="J808" s="17" t="s">
        <v>1581</v>
      </c>
      <c r="K808" s="53" t="s">
        <v>3666</v>
      </c>
      <c r="L808" s="54" t="s">
        <v>237</v>
      </c>
      <c r="M808" s="22">
        <v>40435</v>
      </c>
      <c r="N808" s="21" t="s">
        <v>433</v>
      </c>
      <c r="O808" s="16" t="s">
        <v>51</v>
      </c>
      <c r="P808" s="21" t="s">
        <v>631</v>
      </c>
      <c r="Q808" s="21"/>
      <c r="R808" s="21"/>
      <c r="S808" s="25" t="s">
        <v>3668</v>
      </c>
      <c r="T808" s="25" t="s">
        <v>237</v>
      </c>
      <c r="U808" s="55" t="s">
        <v>3669</v>
      </c>
      <c r="V808" s="16" t="s">
        <v>3668</v>
      </c>
      <c r="W808" s="16"/>
    </row>
    <row r="809" spans="1:23" ht="76.5">
      <c r="A809" s="21">
        <v>808</v>
      </c>
      <c r="B809" s="14" t="s">
        <v>130</v>
      </c>
      <c r="C809" s="14" t="s">
        <v>131</v>
      </c>
      <c r="D809" s="16" t="s">
        <v>60</v>
      </c>
      <c r="E809" s="16" t="s">
        <v>627</v>
      </c>
      <c r="F809" s="15" t="s">
        <v>1548</v>
      </c>
      <c r="G809" s="16">
        <v>29</v>
      </c>
      <c r="H809" s="15" t="s">
        <v>1579</v>
      </c>
      <c r="I809" s="17" t="s">
        <v>1580</v>
      </c>
      <c r="J809" s="17" t="s">
        <v>1581</v>
      </c>
      <c r="K809" s="53" t="s">
        <v>3666</v>
      </c>
      <c r="L809" s="54" t="s">
        <v>237</v>
      </c>
      <c r="M809" s="22">
        <v>40435</v>
      </c>
      <c r="N809" s="21" t="s">
        <v>433</v>
      </c>
      <c r="O809" s="16" t="s">
        <v>51</v>
      </c>
      <c r="P809" s="21" t="s">
        <v>631</v>
      </c>
      <c r="Q809" s="21"/>
      <c r="R809" s="21"/>
      <c r="S809" s="25" t="s">
        <v>3668</v>
      </c>
      <c r="T809" s="25" t="s">
        <v>237</v>
      </c>
      <c r="U809" s="55" t="s">
        <v>3669</v>
      </c>
      <c r="V809" s="16" t="s">
        <v>3668</v>
      </c>
      <c r="W809" s="16"/>
    </row>
    <row r="810" spans="1:23" ht="76.5">
      <c r="A810" s="21">
        <v>809</v>
      </c>
      <c r="B810" s="14" t="s">
        <v>132</v>
      </c>
      <c r="C810" s="14" t="s">
        <v>131</v>
      </c>
      <c r="D810" s="16" t="s">
        <v>60</v>
      </c>
      <c r="E810" s="16" t="s">
        <v>627</v>
      </c>
      <c r="F810" s="15" t="s">
        <v>1548</v>
      </c>
      <c r="G810" s="16">
        <v>29</v>
      </c>
      <c r="H810" s="15" t="s">
        <v>1579</v>
      </c>
      <c r="I810" s="17" t="s">
        <v>1580</v>
      </c>
      <c r="J810" s="17" t="s">
        <v>1581</v>
      </c>
      <c r="K810" s="53" t="s">
        <v>3666</v>
      </c>
      <c r="L810" s="54" t="s">
        <v>237</v>
      </c>
      <c r="M810" s="22">
        <v>40435</v>
      </c>
      <c r="N810" s="21" t="s">
        <v>433</v>
      </c>
      <c r="O810" s="16" t="s">
        <v>51</v>
      </c>
      <c r="P810" s="21" t="s">
        <v>631</v>
      </c>
      <c r="Q810" s="21"/>
      <c r="R810" s="21"/>
      <c r="S810" s="25" t="s">
        <v>3668</v>
      </c>
      <c r="T810" s="25" t="s">
        <v>237</v>
      </c>
      <c r="U810" s="55" t="s">
        <v>3669</v>
      </c>
      <c r="V810" s="16" t="s">
        <v>3668</v>
      </c>
      <c r="W810" s="16"/>
    </row>
    <row r="811" spans="1:23" ht="76.5">
      <c r="A811" s="21">
        <v>810</v>
      </c>
      <c r="B811" s="14" t="s">
        <v>133</v>
      </c>
      <c r="C811" s="14" t="s">
        <v>131</v>
      </c>
      <c r="D811" s="16" t="s">
        <v>60</v>
      </c>
      <c r="E811" s="16" t="s">
        <v>627</v>
      </c>
      <c r="F811" s="15" t="s">
        <v>1548</v>
      </c>
      <c r="G811" s="16">
        <v>29</v>
      </c>
      <c r="H811" s="15" t="s">
        <v>1579</v>
      </c>
      <c r="I811" s="17" t="s">
        <v>1580</v>
      </c>
      <c r="J811" s="17" t="s">
        <v>1581</v>
      </c>
      <c r="K811" s="53" t="s">
        <v>3666</v>
      </c>
      <c r="L811" s="54" t="s">
        <v>237</v>
      </c>
      <c r="M811" s="22">
        <v>40435</v>
      </c>
      <c r="N811" s="21" t="s">
        <v>433</v>
      </c>
      <c r="O811" s="16" t="s">
        <v>51</v>
      </c>
      <c r="P811" s="21" t="s">
        <v>631</v>
      </c>
      <c r="Q811" s="21"/>
      <c r="R811" s="21"/>
      <c r="S811" s="25" t="s">
        <v>3668</v>
      </c>
      <c r="T811" s="25" t="s">
        <v>237</v>
      </c>
      <c r="U811" s="55" t="s">
        <v>3669</v>
      </c>
      <c r="V811" s="16" t="s">
        <v>3668</v>
      </c>
      <c r="W811" s="16"/>
    </row>
    <row r="812" spans="1:23" ht="89.25">
      <c r="A812" s="102">
        <v>811</v>
      </c>
      <c r="B812" s="103" t="s">
        <v>125</v>
      </c>
      <c r="C812" s="103" t="s">
        <v>126</v>
      </c>
      <c r="D812" s="105" t="s">
        <v>45</v>
      </c>
      <c r="E812" s="105" t="s">
        <v>627</v>
      </c>
      <c r="F812" s="100" t="s">
        <v>1548</v>
      </c>
      <c r="G812" s="105">
        <v>29</v>
      </c>
      <c r="H812" s="100" t="s">
        <v>1582</v>
      </c>
      <c r="I812" s="106" t="s">
        <v>1583</v>
      </c>
      <c r="J812" s="106" t="s">
        <v>1584</v>
      </c>
      <c r="K812" s="98" t="s">
        <v>3295</v>
      </c>
      <c r="L812" s="102" t="s">
        <v>63</v>
      </c>
      <c r="M812" s="108">
        <v>40350</v>
      </c>
      <c r="N812" s="102" t="s">
        <v>50</v>
      </c>
      <c r="O812" s="105" t="s">
        <v>72</v>
      </c>
      <c r="P812" s="102"/>
      <c r="Q812" s="102"/>
      <c r="R812" s="102"/>
      <c r="S812" s="109" t="s">
        <v>63</v>
      </c>
      <c r="T812" s="109" t="s">
        <v>3668</v>
      </c>
      <c r="U812" s="110" t="s">
        <v>3669</v>
      </c>
      <c r="V812" s="105" t="s">
        <v>3668</v>
      </c>
      <c r="W812" s="105"/>
    </row>
    <row r="813" spans="1:23" ht="25.5">
      <c r="A813" s="102">
        <v>812</v>
      </c>
      <c r="B813" s="103" t="s">
        <v>130</v>
      </c>
      <c r="C813" s="103" t="s">
        <v>131</v>
      </c>
      <c r="D813" s="105" t="s">
        <v>45</v>
      </c>
      <c r="E813" s="105" t="s">
        <v>627</v>
      </c>
      <c r="F813" s="100" t="s">
        <v>1548</v>
      </c>
      <c r="G813" s="105">
        <v>29</v>
      </c>
      <c r="H813" s="100" t="s">
        <v>1582</v>
      </c>
      <c r="I813" s="106" t="s">
        <v>1583</v>
      </c>
      <c r="J813" s="106" t="s">
        <v>1584</v>
      </c>
      <c r="K813" s="107" t="s">
        <v>3749</v>
      </c>
      <c r="L813" s="102" t="s">
        <v>63</v>
      </c>
      <c r="M813" s="108">
        <v>40350</v>
      </c>
      <c r="N813" s="102" t="s">
        <v>50</v>
      </c>
      <c r="O813" s="105" t="s">
        <v>72</v>
      </c>
      <c r="P813" s="102"/>
      <c r="Q813" s="102"/>
      <c r="R813" s="102"/>
      <c r="S813" s="109" t="s">
        <v>63</v>
      </c>
      <c r="T813" s="109" t="s">
        <v>3668</v>
      </c>
      <c r="U813" s="110" t="s">
        <v>3669</v>
      </c>
      <c r="V813" s="105" t="s">
        <v>3668</v>
      </c>
      <c r="W813" s="105"/>
    </row>
    <row r="814" spans="1:23" ht="25.5">
      <c r="A814" s="102">
        <v>813</v>
      </c>
      <c r="B814" s="103" t="s">
        <v>132</v>
      </c>
      <c r="C814" s="103" t="s">
        <v>131</v>
      </c>
      <c r="D814" s="105" t="s">
        <v>45</v>
      </c>
      <c r="E814" s="105" t="s">
        <v>627</v>
      </c>
      <c r="F814" s="100" t="s">
        <v>1548</v>
      </c>
      <c r="G814" s="105">
        <v>29</v>
      </c>
      <c r="H814" s="100" t="s">
        <v>1582</v>
      </c>
      <c r="I814" s="106" t="s">
        <v>1583</v>
      </c>
      <c r="J814" s="106" t="s">
        <v>1584</v>
      </c>
      <c r="K814" s="107" t="s">
        <v>3749</v>
      </c>
      <c r="L814" s="102" t="s">
        <v>63</v>
      </c>
      <c r="M814" s="108">
        <v>40350</v>
      </c>
      <c r="N814" s="102" t="s">
        <v>50</v>
      </c>
      <c r="O814" s="105" t="s">
        <v>72</v>
      </c>
      <c r="P814" s="102"/>
      <c r="Q814" s="102"/>
      <c r="R814" s="102"/>
      <c r="S814" s="109" t="s">
        <v>63</v>
      </c>
      <c r="T814" s="109" t="s">
        <v>3668</v>
      </c>
      <c r="U814" s="110" t="s">
        <v>3669</v>
      </c>
      <c r="V814" s="105" t="s">
        <v>3668</v>
      </c>
      <c r="W814" s="105"/>
    </row>
    <row r="815" spans="1:23" ht="25.5">
      <c r="A815" s="102">
        <v>814</v>
      </c>
      <c r="B815" s="103" t="s">
        <v>133</v>
      </c>
      <c r="C815" s="103" t="s">
        <v>131</v>
      </c>
      <c r="D815" s="105" t="s">
        <v>45</v>
      </c>
      <c r="E815" s="105" t="s">
        <v>627</v>
      </c>
      <c r="F815" s="100" t="s">
        <v>1548</v>
      </c>
      <c r="G815" s="105">
        <v>29</v>
      </c>
      <c r="H815" s="100" t="s">
        <v>1582</v>
      </c>
      <c r="I815" s="106" t="s">
        <v>1583</v>
      </c>
      <c r="J815" s="106" t="s">
        <v>1584</v>
      </c>
      <c r="K815" s="107" t="s">
        <v>3749</v>
      </c>
      <c r="L815" s="102" t="s">
        <v>63</v>
      </c>
      <c r="M815" s="108">
        <v>40350</v>
      </c>
      <c r="N815" s="102" t="s">
        <v>50</v>
      </c>
      <c r="O815" s="105" t="s">
        <v>72</v>
      </c>
      <c r="P815" s="102"/>
      <c r="Q815" s="102"/>
      <c r="R815" s="102"/>
      <c r="S815" s="109" t="s">
        <v>63</v>
      </c>
      <c r="T815" s="109" t="s">
        <v>3668</v>
      </c>
      <c r="U815" s="110" t="s">
        <v>3669</v>
      </c>
      <c r="V815" s="105" t="s">
        <v>3668</v>
      </c>
      <c r="W815" s="105"/>
    </row>
    <row r="816" spans="1:23" ht="102">
      <c r="A816" s="102">
        <v>815</v>
      </c>
      <c r="B816" s="103" t="s">
        <v>121</v>
      </c>
      <c r="C816" s="103" t="s">
        <v>122</v>
      </c>
      <c r="D816" s="105" t="s">
        <v>60</v>
      </c>
      <c r="E816" s="105" t="s">
        <v>627</v>
      </c>
      <c r="F816" s="105" t="s">
        <v>1548</v>
      </c>
      <c r="G816" s="105">
        <v>29</v>
      </c>
      <c r="H816" s="105" t="s">
        <v>1585</v>
      </c>
      <c r="I816" s="106" t="s">
        <v>1586</v>
      </c>
      <c r="J816" s="106" t="s">
        <v>1551</v>
      </c>
      <c r="K816" s="98" t="s">
        <v>3362</v>
      </c>
      <c r="L816" s="99" t="s">
        <v>63</v>
      </c>
      <c r="M816" s="108">
        <v>40373</v>
      </c>
      <c r="N816" s="102" t="s">
        <v>1533</v>
      </c>
      <c r="O816" s="105" t="s">
        <v>51</v>
      </c>
      <c r="P816" s="102" t="s">
        <v>1534</v>
      </c>
      <c r="Q816" s="102"/>
      <c r="R816" s="102"/>
      <c r="S816" s="109" t="s">
        <v>3668</v>
      </c>
      <c r="T816" s="109" t="s">
        <v>63</v>
      </c>
      <c r="U816" s="110" t="s">
        <v>3669</v>
      </c>
      <c r="V816" s="105" t="s">
        <v>3668</v>
      </c>
      <c r="W816" s="105"/>
    </row>
    <row r="817" spans="1:23" ht="76.5">
      <c r="A817" s="102">
        <v>816</v>
      </c>
      <c r="B817" s="103" t="s">
        <v>82</v>
      </c>
      <c r="C817" s="103" t="s">
        <v>83</v>
      </c>
      <c r="D817" s="105" t="s">
        <v>45</v>
      </c>
      <c r="E817" s="105" t="s">
        <v>627</v>
      </c>
      <c r="F817" s="105">
        <v>6.3</v>
      </c>
      <c r="G817" s="105">
        <v>29</v>
      </c>
      <c r="H817" s="105"/>
      <c r="I817" s="106" t="s">
        <v>1587</v>
      </c>
      <c r="J817" s="106"/>
      <c r="K817" s="98" t="s">
        <v>3436</v>
      </c>
      <c r="L817" s="99" t="s">
        <v>49</v>
      </c>
      <c r="M817" s="108">
        <v>40372</v>
      </c>
      <c r="N817" s="102" t="s">
        <v>50</v>
      </c>
      <c r="O817" s="105" t="s">
        <v>72</v>
      </c>
      <c r="P817" s="102"/>
      <c r="Q817" s="102"/>
      <c r="R817" s="102"/>
      <c r="S817" s="109" t="s">
        <v>49</v>
      </c>
      <c r="T817" s="109" t="s">
        <v>3668</v>
      </c>
      <c r="U817" s="110" t="s">
        <v>3669</v>
      </c>
      <c r="V817" s="105" t="s">
        <v>3668</v>
      </c>
      <c r="W817" s="105"/>
    </row>
    <row r="818" spans="1:23" ht="63.75">
      <c r="A818" s="102">
        <v>817</v>
      </c>
      <c r="B818" s="103" t="s">
        <v>64</v>
      </c>
      <c r="C818" s="103" t="s">
        <v>65</v>
      </c>
      <c r="D818" s="105" t="s">
        <v>45</v>
      </c>
      <c r="E818" s="105" t="s">
        <v>627</v>
      </c>
      <c r="F818" s="105">
        <v>6.3</v>
      </c>
      <c r="G818" s="105">
        <v>30</v>
      </c>
      <c r="H818" s="105">
        <v>12</v>
      </c>
      <c r="I818" s="106" t="s">
        <v>1588</v>
      </c>
      <c r="J818" s="106" t="s">
        <v>1578</v>
      </c>
      <c r="K818" s="98" t="s">
        <v>48</v>
      </c>
      <c r="L818" s="102" t="s">
        <v>49</v>
      </c>
      <c r="M818" s="108">
        <v>40354</v>
      </c>
      <c r="N818" s="102" t="s">
        <v>50</v>
      </c>
      <c r="O818" s="105" t="s">
        <v>51</v>
      </c>
      <c r="P818" s="102"/>
      <c r="Q818" s="102"/>
      <c r="R818" s="102"/>
      <c r="S818" s="109" t="s">
        <v>49</v>
      </c>
      <c r="T818" s="109" t="s">
        <v>3668</v>
      </c>
      <c r="U818" s="110" t="s">
        <v>3669</v>
      </c>
      <c r="V818" s="105" t="s">
        <v>3668</v>
      </c>
      <c r="W818" s="105"/>
    </row>
    <row r="819" spans="1:23" ht="89.25">
      <c r="A819" s="102">
        <v>818</v>
      </c>
      <c r="B819" s="103" t="s">
        <v>159</v>
      </c>
      <c r="C819" s="103" t="s">
        <v>151</v>
      </c>
      <c r="D819" s="105" t="s">
        <v>60</v>
      </c>
      <c r="E819" s="105">
        <v>6</v>
      </c>
      <c r="F819" s="105"/>
      <c r="G819" s="105">
        <v>30</v>
      </c>
      <c r="H819" s="105">
        <v>37</v>
      </c>
      <c r="I819" s="106" t="s">
        <v>1589</v>
      </c>
      <c r="J819" s="106" t="s">
        <v>1590</v>
      </c>
      <c r="K819" s="98" t="s">
        <v>3373</v>
      </c>
      <c r="L819" s="99" t="s">
        <v>63</v>
      </c>
      <c r="M819" s="108">
        <v>40373</v>
      </c>
      <c r="N819" s="102" t="s">
        <v>1591</v>
      </c>
      <c r="O819" s="105" t="s">
        <v>170</v>
      </c>
      <c r="P819" s="102" t="s">
        <v>1592</v>
      </c>
      <c r="Q819" s="102"/>
      <c r="R819" s="102"/>
      <c r="S819" s="109" t="s">
        <v>3668</v>
      </c>
      <c r="T819" s="109" t="s">
        <v>63</v>
      </c>
      <c r="U819" s="110" t="s">
        <v>3669</v>
      </c>
      <c r="V819" s="105" t="s">
        <v>3668</v>
      </c>
      <c r="W819" s="105"/>
    </row>
    <row r="820" spans="1:23" ht="89.25">
      <c r="A820" s="102">
        <v>819</v>
      </c>
      <c r="B820" s="103" t="s">
        <v>82</v>
      </c>
      <c r="C820" s="103" t="s">
        <v>83</v>
      </c>
      <c r="D820" s="105" t="s">
        <v>45</v>
      </c>
      <c r="E820" s="105" t="s">
        <v>627</v>
      </c>
      <c r="F820" s="105" t="s">
        <v>1593</v>
      </c>
      <c r="G820" s="105">
        <v>30</v>
      </c>
      <c r="H820" s="105">
        <v>39</v>
      </c>
      <c r="I820" s="106" t="s">
        <v>1594</v>
      </c>
      <c r="J820" s="106" t="s">
        <v>1595</v>
      </c>
      <c r="K820" s="107" t="s">
        <v>1596</v>
      </c>
      <c r="L820" s="102"/>
      <c r="M820" s="108"/>
      <c r="N820" s="102" t="s">
        <v>50</v>
      </c>
      <c r="O820" s="105" t="s">
        <v>72</v>
      </c>
      <c r="P820" s="102"/>
      <c r="Q820" s="102"/>
      <c r="R820" s="102"/>
      <c r="S820" s="109">
        <v>0</v>
      </c>
      <c r="T820" s="109" t="s">
        <v>3668</v>
      </c>
      <c r="U820" s="110" t="s">
        <v>3672</v>
      </c>
      <c r="V820" s="105" t="s">
        <v>3668</v>
      </c>
      <c r="W820" s="105"/>
    </row>
    <row r="821" spans="1:23" ht="102">
      <c r="A821" s="102">
        <v>820</v>
      </c>
      <c r="B821" s="103" t="s">
        <v>64</v>
      </c>
      <c r="C821" s="103" t="s">
        <v>65</v>
      </c>
      <c r="D821" s="105" t="s">
        <v>60</v>
      </c>
      <c r="E821" s="105" t="s">
        <v>627</v>
      </c>
      <c r="F821" s="105" t="s">
        <v>1593</v>
      </c>
      <c r="G821" s="105">
        <v>30</v>
      </c>
      <c r="H821" s="105">
        <v>40</v>
      </c>
      <c r="I821" s="106" t="s">
        <v>1597</v>
      </c>
      <c r="J821" s="106" t="s">
        <v>1598</v>
      </c>
      <c r="K821" s="98" t="s">
        <v>48</v>
      </c>
      <c r="L821" s="102" t="s">
        <v>49</v>
      </c>
      <c r="M821" s="108">
        <v>40318</v>
      </c>
      <c r="N821" s="102" t="s">
        <v>1591</v>
      </c>
      <c r="O821" s="105" t="s">
        <v>51</v>
      </c>
      <c r="P821" s="102"/>
      <c r="Q821" s="102"/>
      <c r="R821" s="102"/>
      <c r="S821" s="109" t="s">
        <v>3668</v>
      </c>
      <c r="T821" s="109" t="s">
        <v>49</v>
      </c>
      <c r="U821" s="110" t="s">
        <v>3669</v>
      </c>
      <c r="V821" s="105" t="s">
        <v>3668</v>
      </c>
      <c r="W821" s="105"/>
    </row>
    <row r="822" spans="1:23" ht="114.75">
      <c r="A822" s="21">
        <v>821</v>
      </c>
      <c r="B822" s="18" t="s">
        <v>869</v>
      </c>
      <c r="C822" s="18" t="s">
        <v>870</v>
      </c>
      <c r="D822" s="16" t="s">
        <v>60</v>
      </c>
      <c r="E822" s="16" t="s">
        <v>627</v>
      </c>
      <c r="F822" s="21" t="s">
        <v>1593</v>
      </c>
      <c r="G822" s="21">
        <v>30</v>
      </c>
      <c r="H822" s="21">
        <v>40</v>
      </c>
      <c r="I822" s="21" t="s">
        <v>1599</v>
      </c>
      <c r="J822" s="21" t="s">
        <v>1600</v>
      </c>
      <c r="K822" s="53" t="s">
        <v>3659</v>
      </c>
      <c r="L822" s="54" t="s">
        <v>63</v>
      </c>
      <c r="M822" s="22">
        <v>40435</v>
      </c>
      <c r="N822" s="21" t="s">
        <v>1591</v>
      </c>
      <c r="O822" s="21" t="s">
        <v>170</v>
      </c>
      <c r="P822" s="21" t="s">
        <v>1592</v>
      </c>
      <c r="Q822" s="21"/>
      <c r="R822" s="21"/>
      <c r="S822" s="25" t="s">
        <v>3668</v>
      </c>
      <c r="T822" s="25" t="s">
        <v>63</v>
      </c>
      <c r="U822" s="55" t="s">
        <v>3669</v>
      </c>
      <c r="V822" s="16" t="s">
        <v>3668</v>
      </c>
      <c r="W822" s="16"/>
    </row>
    <row r="823" spans="1:23" ht="89.25">
      <c r="A823" s="102">
        <v>822</v>
      </c>
      <c r="B823" s="103" t="s">
        <v>159</v>
      </c>
      <c r="C823" s="103" t="s">
        <v>151</v>
      </c>
      <c r="D823" s="105" t="s">
        <v>45</v>
      </c>
      <c r="E823" s="105" t="s">
        <v>627</v>
      </c>
      <c r="F823" s="105" t="s">
        <v>1593</v>
      </c>
      <c r="G823" s="105">
        <v>30</v>
      </c>
      <c r="H823" s="105">
        <v>40</v>
      </c>
      <c r="I823" s="106" t="s">
        <v>1601</v>
      </c>
      <c r="J823" s="106" t="s">
        <v>1602</v>
      </c>
      <c r="K823" s="107" t="s">
        <v>3750</v>
      </c>
      <c r="L823" s="102" t="s">
        <v>49</v>
      </c>
      <c r="M823" s="108">
        <v>40318</v>
      </c>
      <c r="N823" s="102" t="s">
        <v>50</v>
      </c>
      <c r="O823" s="105" t="s">
        <v>153</v>
      </c>
      <c r="P823" s="102"/>
      <c r="Q823" s="102"/>
      <c r="R823" s="102"/>
      <c r="S823" s="109" t="s">
        <v>49</v>
      </c>
      <c r="T823" s="109" t="s">
        <v>3668</v>
      </c>
      <c r="U823" s="110" t="s">
        <v>3669</v>
      </c>
      <c r="V823" s="105" t="s">
        <v>3668</v>
      </c>
      <c r="W823" s="95"/>
    </row>
    <row r="824" spans="1:23" ht="89.25">
      <c r="A824" s="102">
        <v>823</v>
      </c>
      <c r="B824" s="103" t="s">
        <v>64</v>
      </c>
      <c r="C824" s="103" t="s">
        <v>65</v>
      </c>
      <c r="D824" s="105" t="s">
        <v>60</v>
      </c>
      <c r="E824" s="105" t="s">
        <v>627</v>
      </c>
      <c r="F824" s="105" t="s">
        <v>1593</v>
      </c>
      <c r="G824" s="105">
        <v>30</v>
      </c>
      <c r="H824" s="105">
        <v>44</v>
      </c>
      <c r="I824" s="106" t="s">
        <v>1603</v>
      </c>
      <c r="J824" s="106" t="s">
        <v>1604</v>
      </c>
      <c r="K824" s="98" t="s">
        <v>3488</v>
      </c>
      <c r="L824" s="99" t="s">
        <v>63</v>
      </c>
      <c r="M824" s="108">
        <v>40374</v>
      </c>
      <c r="N824" s="99" t="s">
        <v>3332</v>
      </c>
      <c r="O824" s="105" t="s">
        <v>51</v>
      </c>
      <c r="P824" s="102" t="s">
        <v>321</v>
      </c>
      <c r="Q824" s="102"/>
      <c r="R824" s="102"/>
      <c r="S824" s="109" t="s">
        <v>3668</v>
      </c>
      <c r="T824" s="109" t="s">
        <v>63</v>
      </c>
      <c r="U824" s="110" t="s">
        <v>3669</v>
      </c>
      <c r="V824" s="105" t="s">
        <v>3668</v>
      </c>
      <c r="W824" s="95"/>
    </row>
    <row r="825" spans="1:23" ht="127.5">
      <c r="A825" s="102">
        <v>824</v>
      </c>
      <c r="B825" s="103" t="s">
        <v>82</v>
      </c>
      <c r="C825" s="103" t="s">
        <v>83</v>
      </c>
      <c r="D825" s="105" t="s">
        <v>45</v>
      </c>
      <c r="E825" s="105" t="s">
        <v>627</v>
      </c>
      <c r="F825" s="105" t="s">
        <v>1593</v>
      </c>
      <c r="G825" s="105">
        <v>30</v>
      </c>
      <c r="H825" s="105">
        <v>47</v>
      </c>
      <c r="I825" s="106" t="s">
        <v>1514</v>
      </c>
      <c r="J825" s="106" t="s">
        <v>1605</v>
      </c>
      <c r="K825" s="98" t="s">
        <v>3489</v>
      </c>
      <c r="L825" s="102" t="s">
        <v>63</v>
      </c>
      <c r="M825" s="108">
        <v>40358</v>
      </c>
      <c r="N825" s="102" t="s">
        <v>50</v>
      </c>
      <c r="O825" s="105" t="s">
        <v>51</v>
      </c>
      <c r="P825" s="102"/>
      <c r="Q825" s="102"/>
      <c r="R825" s="102"/>
      <c r="S825" s="109" t="s">
        <v>63</v>
      </c>
      <c r="T825" s="109" t="s">
        <v>3668</v>
      </c>
      <c r="U825" s="110" t="s">
        <v>3669</v>
      </c>
      <c r="V825" s="105" t="s">
        <v>3668</v>
      </c>
      <c r="W825" s="105"/>
    </row>
    <row r="826" spans="1:23" ht="38.25">
      <c r="A826" s="21">
        <v>825</v>
      </c>
      <c r="B826" s="14" t="s">
        <v>125</v>
      </c>
      <c r="C826" s="14" t="s">
        <v>126</v>
      </c>
      <c r="D826" s="16" t="s">
        <v>60</v>
      </c>
      <c r="E826" s="16" t="s">
        <v>627</v>
      </c>
      <c r="F826" s="15" t="s">
        <v>1343</v>
      </c>
      <c r="G826" s="16">
        <v>30</v>
      </c>
      <c r="H826" s="15" t="s">
        <v>1606</v>
      </c>
      <c r="I826" s="17" t="s">
        <v>1607</v>
      </c>
      <c r="J826" s="17" t="s">
        <v>1608</v>
      </c>
      <c r="K826" s="53" t="s">
        <v>3293</v>
      </c>
      <c r="L826" s="21" t="s">
        <v>86</v>
      </c>
      <c r="M826" s="22"/>
      <c r="N826" s="21" t="s">
        <v>1346</v>
      </c>
      <c r="O826" s="16" t="s">
        <v>51</v>
      </c>
      <c r="P826" s="21" t="s">
        <v>631</v>
      </c>
      <c r="Q826" s="21"/>
      <c r="R826" s="21"/>
      <c r="S826" s="25" t="s">
        <v>3668</v>
      </c>
      <c r="T826" s="25" t="s">
        <v>86</v>
      </c>
      <c r="U826" s="55" t="s">
        <v>3672</v>
      </c>
      <c r="V826" s="16" t="s">
        <v>631</v>
      </c>
      <c r="W826" s="16"/>
    </row>
    <row r="827" spans="1:23" ht="216.75">
      <c r="A827" s="102">
        <v>826</v>
      </c>
      <c r="B827" s="103" t="s">
        <v>175</v>
      </c>
      <c r="C827" s="103" t="s">
        <v>176</v>
      </c>
      <c r="D827" s="105" t="s">
        <v>60</v>
      </c>
      <c r="E827" s="105" t="s">
        <v>627</v>
      </c>
      <c r="F827" s="100" t="s">
        <v>1593</v>
      </c>
      <c r="G827" s="105">
        <v>30</v>
      </c>
      <c r="H827" s="100"/>
      <c r="I827" s="106" t="s">
        <v>1609</v>
      </c>
      <c r="J827" s="106" t="s">
        <v>1610</v>
      </c>
      <c r="K827" s="98" t="s">
        <v>3374</v>
      </c>
      <c r="L827" s="99" t="s">
        <v>237</v>
      </c>
      <c r="M827" s="108">
        <v>40373</v>
      </c>
      <c r="N827" s="102" t="s">
        <v>1591</v>
      </c>
      <c r="O827" s="105" t="s">
        <v>191</v>
      </c>
      <c r="P827" s="102" t="s">
        <v>1592</v>
      </c>
      <c r="Q827" s="102"/>
      <c r="R827" s="102"/>
      <c r="S827" s="109" t="s">
        <v>3668</v>
      </c>
      <c r="T827" s="109" t="s">
        <v>237</v>
      </c>
      <c r="U827" s="110" t="s">
        <v>3669</v>
      </c>
      <c r="V827" s="105" t="s">
        <v>3668</v>
      </c>
      <c r="W827" s="105"/>
    </row>
    <row r="828" spans="1:23" ht="89.25">
      <c r="A828" s="102">
        <v>827</v>
      </c>
      <c r="B828" s="103" t="s">
        <v>175</v>
      </c>
      <c r="C828" s="103" t="s">
        <v>176</v>
      </c>
      <c r="D828" s="105" t="s">
        <v>60</v>
      </c>
      <c r="E828" s="105" t="s">
        <v>627</v>
      </c>
      <c r="F828" s="100" t="s">
        <v>1593</v>
      </c>
      <c r="G828" s="105">
        <v>30</v>
      </c>
      <c r="H828" s="100"/>
      <c r="I828" s="106" t="s">
        <v>1611</v>
      </c>
      <c r="J828" s="106" t="s">
        <v>1612</v>
      </c>
      <c r="K828" s="98" t="s">
        <v>3383</v>
      </c>
      <c r="L828" s="99" t="s">
        <v>237</v>
      </c>
      <c r="M828" s="108">
        <v>40374</v>
      </c>
      <c r="N828" s="102" t="s">
        <v>1248</v>
      </c>
      <c r="O828" s="105" t="s">
        <v>181</v>
      </c>
      <c r="P828" s="102" t="s">
        <v>1249</v>
      </c>
      <c r="Q828" s="102"/>
      <c r="R828" s="102"/>
      <c r="S828" s="109" t="s">
        <v>3668</v>
      </c>
      <c r="T828" s="109" t="s">
        <v>237</v>
      </c>
      <c r="U828" s="110" t="s">
        <v>3669</v>
      </c>
      <c r="V828" s="105" t="s">
        <v>3668</v>
      </c>
      <c r="W828" s="105"/>
    </row>
    <row r="829" spans="1:23" ht="153">
      <c r="A829" s="102">
        <v>828</v>
      </c>
      <c r="B829" s="103" t="s">
        <v>64</v>
      </c>
      <c r="C829" s="103" t="s">
        <v>65</v>
      </c>
      <c r="D829" s="105" t="s">
        <v>60</v>
      </c>
      <c r="E829" s="105" t="s">
        <v>627</v>
      </c>
      <c r="F829" s="105" t="s">
        <v>1613</v>
      </c>
      <c r="G829" s="105">
        <v>31</v>
      </c>
      <c r="H829" s="105">
        <v>1</v>
      </c>
      <c r="I829" s="101" t="s">
        <v>1614</v>
      </c>
      <c r="J829" s="106" t="s">
        <v>1615</v>
      </c>
      <c r="K829" s="98" t="s">
        <v>3624</v>
      </c>
      <c r="L829" s="102" t="s">
        <v>49</v>
      </c>
      <c r="M829" s="108">
        <v>40318</v>
      </c>
      <c r="N829" s="99" t="s">
        <v>3332</v>
      </c>
      <c r="O829" s="105" t="s">
        <v>51</v>
      </c>
      <c r="P829" s="102"/>
      <c r="Q829" s="102"/>
      <c r="R829" s="102"/>
      <c r="S829" s="109" t="s">
        <v>3668</v>
      </c>
      <c r="T829" s="109" t="s">
        <v>49</v>
      </c>
      <c r="U829" s="110" t="s">
        <v>3669</v>
      </c>
      <c r="V829" s="105" t="s">
        <v>3668</v>
      </c>
      <c r="W829" s="105"/>
    </row>
    <row r="830" spans="1:23" ht="127.5">
      <c r="A830" s="102">
        <v>829</v>
      </c>
      <c r="B830" s="103" t="s">
        <v>270</v>
      </c>
      <c r="C830" s="103" t="s">
        <v>225</v>
      </c>
      <c r="D830" s="105" t="s">
        <v>60</v>
      </c>
      <c r="E830" s="105" t="s">
        <v>627</v>
      </c>
      <c r="F830" s="105" t="s">
        <v>1613</v>
      </c>
      <c r="G830" s="105">
        <v>31</v>
      </c>
      <c r="H830" s="105">
        <v>6</v>
      </c>
      <c r="I830" s="106" t="s">
        <v>1616</v>
      </c>
      <c r="J830" s="106" t="s">
        <v>1617</v>
      </c>
      <c r="K830" s="98" t="s">
        <v>3490</v>
      </c>
      <c r="L830" s="99" t="s">
        <v>63</v>
      </c>
      <c r="M830" s="108">
        <v>40372</v>
      </c>
      <c r="N830" s="102" t="s">
        <v>1618</v>
      </c>
      <c r="O830" s="105" t="s">
        <v>72</v>
      </c>
      <c r="P830" s="102" t="s">
        <v>1619</v>
      </c>
      <c r="Q830" s="102"/>
      <c r="R830" s="102"/>
      <c r="S830" s="109" t="s">
        <v>3668</v>
      </c>
      <c r="T830" s="109" t="s">
        <v>63</v>
      </c>
      <c r="U830" s="110" t="s">
        <v>3669</v>
      </c>
      <c r="V830" s="105" t="s">
        <v>3668</v>
      </c>
      <c r="W830" s="105"/>
    </row>
    <row r="831" spans="1:23" ht="127.5">
      <c r="A831" s="102">
        <v>830</v>
      </c>
      <c r="B831" s="107" t="s">
        <v>961</v>
      </c>
      <c r="C831" s="107" t="s">
        <v>147</v>
      </c>
      <c r="D831" s="105" t="s">
        <v>60</v>
      </c>
      <c r="E831" s="105" t="s">
        <v>627</v>
      </c>
      <c r="F831" s="105" t="s">
        <v>1613</v>
      </c>
      <c r="G831" s="102">
        <v>31</v>
      </c>
      <c r="H831" s="102">
        <v>6</v>
      </c>
      <c r="I831" s="106" t="s">
        <v>1620</v>
      </c>
      <c r="J831" s="106" t="s">
        <v>1621</v>
      </c>
      <c r="K831" s="98" t="s">
        <v>3490</v>
      </c>
      <c r="L831" s="99" t="s">
        <v>63</v>
      </c>
      <c r="M831" s="108">
        <v>40372</v>
      </c>
      <c r="N831" s="102" t="s">
        <v>1618</v>
      </c>
      <c r="O831" s="105" t="s">
        <v>51</v>
      </c>
      <c r="P831" s="102" t="s">
        <v>1619</v>
      </c>
      <c r="Q831" s="102"/>
      <c r="R831" s="102"/>
      <c r="S831" s="109" t="s">
        <v>3668</v>
      </c>
      <c r="T831" s="109" t="s">
        <v>63</v>
      </c>
      <c r="U831" s="110" t="s">
        <v>3669</v>
      </c>
      <c r="V831" s="105" t="s">
        <v>3668</v>
      </c>
      <c r="W831" s="105"/>
    </row>
    <row r="832" spans="1:23" ht="63.75">
      <c r="A832" s="102">
        <v>831</v>
      </c>
      <c r="B832" s="103" t="s">
        <v>43</v>
      </c>
      <c r="C832" s="103" t="s">
        <v>44</v>
      </c>
      <c r="D832" s="105" t="s">
        <v>45</v>
      </c>
      <c r="E832" s="105" t="s">
        <v>627</v>
      </c>
      <c r="F832" s="105" t="s">
        <v>1613</v>
      </c>
      <c r="G832" s="105">
        <v>31</v>
      </c>
      <c r="H832" s="105">
        <v>9</v>
      </c>
      <c r="I832" s="106" t="s">
        <v>1622</v>
      </c>
      <c r="J832" s="106" t="s">
        <v>1623</v>
      </c>
      <c r="K832" s="107" t="s">
        <v>3491</v>
      </c>
      <c r="L832" s="102" t="s">
        <v>63</v>
      </c>
      <c r="M832" s="108">
        <v>40381</v>
      </c>
      <c r="N832" s="102" t="s">
        <v>50</v>
      </c>
      <c r="O832" s="105" t="s">
        <v>51</v>
      </c>
      <c r="P832" s="102"/>
      <c r="Q832" s="102"/>
      <c r="R832" s="102"/>
      <c r="S832" s="109" t="s">
        <v>63</v>
      </c>
      <c r="T832" s="109" t="s">
        <v>3668</v>
      </c>
      <c r="U832" s="110" t="s">
        <v>3669</v>
      </c>
      <c r="V832" s="105" t="s">
        <v>3668</v>
      </c>
      <c r="W832" s="105"/>
    </row>
    <row r="833" spans="1:23" ht="76.5">
      <c r="A833" s="102">
        <v>832</v>
      </c>
      <c r="B833" s="103" t="s">
        <v>64</v>
      </c>
      <c r="C833" s="103" t="s">
        <v>65</v>
      </c>
      <c r="D833" s="105" t="s">
        <v>60</v>
      </c>
      <c r="E833" s="105" t="s">
        <v>627</v>
      </c>
      <c r="F833" s="105" t="s">
        <v>1613</v>
      </c>
      <c r="G833" s="105">
        <v>31</v>
      </c>
      <c r="H833" s="105">
        <v>12</v>
      </c>
      <c r="I833" s="106" t="s">
        <v>1624</v>
      </c>
      <c r="J833" s="106" t="s">
        <v>1625</v>
      </c>
      <c r="K833" s="98" t="s">
        <v>3245</v>
      </c>
      <c r="L833" s="99" t="s">
        <v>63</v>
      </c>
      <c r="M833" s="108">
        <v>40372</v>
      </c>
      <c r="N833" s="102" t="s">
        <v>433</v>
      </c>
      <c r="O833" s="105" t="s">
        <v>51</v>
      </c>
      <c r="P833" s="102"/>
      <c r="Q833" s="102"/>
      <c r="R833" s="102"/>
      <c r="S833" s="109" t="s">
        <v>3668</v>
      </c>
      <c r="T833" s="109" t="s">
        <v>63</v>
      </c>
      <c r="U833" s="110" t="s">
        <v>3669</v>
      </c>
      <c r="V833" s="105" t="s">
        <v>3668</v>
      </c>
      <c r="W833" s="105"/>
    </row>
    <row r="834" spans="1:23" ht="76.5">
      <c r="A834" s="102">
        <v>833</v>
      </c>
      <c r="B834" s="103" t="s">
        <v>159</v>
      </c>
      <c r="C834" s="103" t="s">
        <v>151</v>
      </c>
      <c r="D834" s="105" t="s">
        <v>45</v>
      </c>
      <c r="E834" s="105" t="s">
        <v>627</v>
      </c>
      <c r="F834" s="105" t="s">
        <v>1613</v>
      </c>
      <c r="G834" s="105">
        <v>31</v>
      </c>
      <c r="H834" s="105">
        <v>12</v>
      </c>
      <c r="I834" s="106" t="s">
        <v>1626</v>
      </c>
      <c r="J834" s="106" t="s">
        <v>1627</v>
      </c>
      <c r="K834" s="98" t="s">
        <v>3517</v>
      </c>
      <c r="L834" s="102" t="s">
        <v>63</v>
      </c>
      <c r="M834" s="108">
        <v>40392</v>
      </c>
      <c r="N834" s="102" t="s">
        <v>1618</v>
      </c>
      <c r="O834" s="105" t="s">
        <v>153</v>
      </c>
      <c r="P834" s="102"/>
      <c r="Q834" s="102"/>
      <c r="R834" s="102"/>
      <c r="S834" s="109" t="s">
        <v>63</v>
      </c>
      <c r="T834" s="109" t="s">
        <v>3668</v>
      </c>
      <c r="U834" s="110" t="s">
        <v>3669</v>
      </c>
      <c r="V834" s="105" t="s">
        <v>3668</v>
      </c>
      <c r="W834" s="105"/>
    </row>
    <row r="835" spans="1:23" ht="178.5">
      <c r="A835" s="102">
        <v>834</v>
      </c>
      <c r="B835" s="103" t="s">
        <v>159</v>
      </c>
      <c r="C835" s="103" t="s">
        <v>151</v>
      </c>
      <c r="D835" s="105" t="s">
        <v>45</v>
      </c>
      <c r="E835" s="105" t="s">
        <v>627</v>
      </c>
      <c r="F835" s="105" t="s">
        <v>1613</v>
      </c>
      <c r="G835" s="105">
        <v>31</v>
      </c>
      <c r="H835" s="105">
        <v>17</v>
      </c>
      <c r="I835" s="106" t="s">
        <v>1628</v>
      </c>
      <c r="J835" s="106" t="s">
        <v>1629</v>
      </c>
      <c r="K835" s="98" t="s">
        <v>3296</v>
      </c>
      <c r="L835" s="99" t="s">
        <v>63</v>
      </c>
      <c r="M835" s="108">
        <v>40354</v>
      </c>
      <c r="N835" s="102" t="s">
        <v>50</v>
      </c>
      <c r="O835" s="105" t="s">
        <v>153</v>
      </c>
      <c r="P835" s="102"/>
      <c r="Q835" s="102"/>
      <c r="R835" s="102"/>
      <c r="S835" s="109" t="s">
        <v>63</v>
      </c>
      <c r="T835" s="109" t="s">
        <v>3668</v>
      </c>
      <c r="U835" s="110" t="s">
        <v>3669</v>
      </c>
      <c r="V835" s="105" t="s">
        <v>3668</v>
      </c>
      <c r="W835" s="105"/>
    </row>
    <row r="836" spans="1:23" ht="114.75">
      <c r="A836" s="102">
        <v>835</v>
      </c>
      <c r="B836" s="103" t="s">
        <v>64</v>
      </c>
      <c r="C836" s="103" t="s">
        <v>65</v>
      </c>
      <c r="D836" s="105" t="s">
        <v>60</v>
      </c>
      <c r="E836" s="105" t="s">
        <v>627</v>
      </c>
      <c r="F836" s="105" t="s">
        <v>1613</v>
      </c>
      <c r="G836" s="105">
        <v>31</v>
      </c>
      <c r="H836" s="105">
        <v>21</v>
      </c>
      <c r="I836" s="101" t="s">
        <v>1630</v>
      </c>
      <c r="J836" s="106" t="s">
        <v>1631</v>
      </c>
      <c r="K836" s="98" t="s">
        <v>3518</v>
      </c>
      <c r="L836" s="99" t="s">
        <v>49</v>
      </c>
      <c r="M836" s="108">
        <v>40372</v>
      </c>
      <c r="N836" s="102" t="s">
        <v>433</v>
      </c>
      <c r="O836" s="105" t="s">
        <v>51</v>
      </c>
      <c r="P836" s="102"/>
      <c r="Q836" s="102"/>
      <c r="R836" s="102"/>
      <c r="S836" s="109" t="s">
        <v>3668</v>
      </c>
      <c r="T836" s="109" t="s">
        <v>49</v>
      </c>
      <c r="U836" s="110" t="s">
        <v>3669</v>
      </c>
      <c r="V836" s="105" t="s">
        <v>3668</v>
      </c>
      <c r="W836" s="105"/>
    </row>
    <row r="837" spans="1:23" ht="76.5">
      <c r="A837" s="102">
        <v>836</v>
      </c>
      <c r="B837" s="103" t="s">
        <v>150</v>
      </c>
      <c r="C837" s="103" t="s">
        <v>151</v>
      </c>
      <c r="D837" s="105" t="s">
        <v>45</v>
      </c>
      <c r="E837" s="105" t="s">
        <v>627</v>
      </c>
      <c r="F837" s="105" t="s">
        <v>1613</v>
      </c>
      <c r="G837" s="105">
        <v>31</v>
      </c>
      <c r="H837" s="105">
        <v>21</v>
      </c>
      <c r="I837" s="106" t="s">
        <v>1632</v>
      </c>
      <c r="J837" s="106" t="s">
        <v>1633</v>
      </c>
      <c r="K837" s="98" t="s">
        <v>3517</v>
      </c>
      <c r="L837" s="102" t="s">
        <v>63</v>
      </c>
      <c r="M837" s="108">
        <v>40392</v>
      </c>
      <c r="N837" s="102" t="s">
        <v>1618</v>
      </c>
      <c r="O837" s="105" t="s">
        <v>170</v>
      </c>
      <c r="P837" s="102"/>
      <c r="Q837" s="102"/>
      <c r="R837" s="102"/>
      <c r="S837" s="109" t="s">
        <v>63</v>
      </c>
      <c r="T837" s="109" t="s">
        <v>3668</v>
      </c>
      <c r="U837" s="110" t="s">
        <v>3669</v>
      </c>
      <c r="V837" s="105" t="s">
        <v>3668</v>
      </c>
      <c r="W837" s="105"/>
    </row>
    <row r="838" spans="1:23" ht="89.25">
      <c r="A838" s="102">
        <v>837</v>
      </c>
      <c r="B838" s="103" t="s">
        <v>64</v>
      </c>
      <c r="C838" s="103" t="s">
        <v>65</v>
      </c>
      <c r="D838" s="105" t="s">
        <v>60</v>
      </c>
      <c r="E838" s="105" t="s">
        <v>627</v>
      </c>
      <c r="F838" s="105" t="s">
        <v>1613</v>
      </c>
      <c r="G838" s="105">
        <v>31</v>
      </c>
      <c r="H838" s="105">
        <v>38</v>
      </c>
      <c r="I838" s="106" t="s">
        <v>1634</v>
      </c>
      <c r="J838" s="106" t="s">
        <v>1635</v>
      </c>
      <c r="K838" s="98" t="s">
        <v>3331</v>
      </c>
      <c r="L838" s="99" t="s">
        <v>63</v>
      </c>
      <c r="M838" s="108">
        <v>40372</v>
      </c>
      <c r="N838" s="102" t="s">
        <v>1618</v>
      </c>
      <c r="O838" s="105" t="s">
        <v>51</v>
      </c>
      <c r="P838" s="102" t="s">
        <v>1619</v>
      </c>
      <c r="Q838" s="102"/>
      <c r="R838" s="102"/>
      <c r="S838" s="109" t="s">
        <v>3668</v>
      </c>
      <c r="T838" s="109" t="s">
        <v>63</v>
      </c>
      <c r="U838" s="110" t="s">
        <v>3669</v>
      </c>
      <c r="V838" s="105" t="s">
        <v>3668</v>
      </c>
      <c r="W838" s="105"/>
    </row>
    <row r="839" spans="1:23" ht="25.5">
      <c r="A839" s="102">
        <v>838</v>
      </c>
      <c r="B839" s="103" t="s">
        <v>270</v>
      </c>
      <c r="C839" s="103" t="s">
        <v>225</v>
      </c>
      <c r="D839" s="105" t="s">
        <v>45</v>
      </c>
      <c r="E839" s="105" t="s">
        <v>627</v>
      </c>
      <c r="F839" s="105" t="s">
        <v>1613</v>
      </c>
      <c r="G839" s="105">
        <v>31</v>
      </c>
      <c r="H839" s="105">
        <v>38</v>
      </c>
      <c r="I839" s="106" t="s">
        <v>1636</v>
      </c>
      <c r="J839" s="106" t="s">
        <v>1637</v>
      </c>
      <c r="K839" s="98" t="s">
        <v>48</v>
      </c>
      <c r="L839" s="102" t="s">
        <v>49</v>
      </c>
      <c r="M839" s="108">
        <v>40354</v>
      </c>
      <c r="N839" s="102" t="s">
        <v>50</v>
      </c>
      <c r="O839" s="105" t="s">
        <v>72</v>
      </c>
      <c r="P839" s="102"/>
      <c r="Q839" s="102"/>
      <c r="R839" s="102"/>
      <c r="S839" s="109" t="s">
        <v>49</v>
      </c>
      <c r="T839" s="109" t="s">
        <v>3668</v>
      </c>
      <c r="U839" s="110" t="s">
        <v>3669</v>
      </c>
      <c r="V839" s="105" t="s">
        <v>3668</v>
      </c>
      <c r="W839" s="105"/>
    </row>
    <row r="840" spans="1:23" ht="191.25">
      <c r="A840" s="102">
        <v>839</v>
      </c>
      <c r="B840" s="103" t="s">
        <v>64</v>
      </c>
      <c r="C840" s="103" t="s">
        <v>65</v>
      </c>
      <c r="D840" s="105" t="s">
        <v>60</v>
      </c>
      <c r="E840" s="105" t="s">
        <v>627</v>
      </c>
      <c r="F840" s="105" t="s">
        <v>1613</v>
      </c>
      <c r="G840" s="105">
        <v>31</v>
      </c>
      <c r="H840" s="105">
        <v>39</v>
      </c>
      <c r="I840" s="101" t="s">
        <v>1638</v>
      </c>
      <c r="J840" s="106" t="s">
        <v>1639</v>
      </c>
      <c r="K840" s="98" t="s">
        <v>3492</v>
      </c>
      <c r="L840" s="99" t="s">
        <v>63</v>
      </c>
      <c r="M840" s="108">
        <v>40373</v>
      </c>
      <c r="N840" s="102" t="s">
        <v>1618</v>
      </c>
      <c r="O840" s="105" t="s">
        <v>51</v>
      </c>
      <c r="P840" s="102" t="s">
        <v>1619</v>
      </c>
      <c r="Q840" s="102"/>
      <c r="R840" s="102"/>
      <c r="S840" s="109" t="s">
        <v>3668</v>
      </c>
      <c r="T840" s="109" t="s">
        <v>63</v>
      </c>
      <c r="U840" s="110" t="s">
        <v>3669</v>
      </c>
      <c r="V840" s="105" t="s">
        <v>3668</v>
      </c>
      <c r="W840" s="105"/>
    </row>
    <row r="841" spans="1:23" ht="153">
      <c r="A841" s="102">
        <v>840</v>
      </c>
      <c r="B841" s="103" t="s">
        <v>64</v>
      </c>
      <c r="C841" s="103" t="s">
        <v>65</v>
      </c>
      <c r="D841" s="105" t="s">
        <v>60</v>
      </c>
      <c r="E841" s="105" t="s">
        <v>627</v>
      </c>
      <c r="F841" s="105" t="s">
        <v>1613</v>
      </c>
      <c r="G841" s="105">
        <v>31</v>
      </c>
      <c r="H841" s="105">
        <v>39</v>
      </c>
      <c r="I841" s="106" t="s">
        <v>1640</v>
      </c>
      <c r="J841" s="106" t="s">
        <v>1641</v>
      </c>
      <c r="K841" s="98" t="s">
        <v>3365</v>
      </c>
      <c r="L841" s="99" t="s">
        <v>63</v>
      </c>
      <c r="M841" s="108">
        <v>40373</v>
      </c>
      <c r="N841" s="102" t="s">
        <v>1618</v>
      </c>
      <c r="O841" s="105" t="s">
        <v>51</v>
      </c>
      <c r="P841" s="102" t="s">
        <v>1619</v>
      </c>
      <c r="Q841" s="102"/>
      <c r="R841" s="102"/>
      <c r="S841" s="109" t="s">
        <v>3668</v>
      </c>
      <c r="T841" s="109" t="s">
        <v>63</v>
      </c>
      <c r="U841" s="110" t="s">
        <v>3669</v>
      </c>
      <c r="V841" s="105" t="s">
        <v>3668</v>
      </c>
      <c r="W841" s="105"/>
    </row>
    <row r="842" spans="1:23" ht="76.5">
      <c r="A842" s="102">
        <v>841</v>
      </c>
      <c r="B842" s="103" t="s">
        <v>150</v>
      </c>
      <c r="C842" s="103" t="s">
        <v>151</v>
      </c>
      <c r="D842" s="105" t="s">
        <v>60</v>
      </c>
      <c r="E842" s="105" t="s">
        <v>627</v>
      </c>
      <c r="F842" s="105" t="s">
        <v>1613</v>
      </c>
      <c r="G842" s="105">
        <v>31</v>
      </c>
      <c r="H842" s="105">
        <v>40</v>
      </c>
      <c r="I842" s="101" t="s">
        <v>1642</v>
      </c>
      <c r="J842" s="106" t="s">
        <v>1643</v>
      </c>
      <c r="K842" s="98" t="s">
        <v>3493</v>
      </c>
      <c r="L842" s="102" t="s">
        <v>49</v>
      </c>
      <c r="M842" s="108">
        <v>40318</v>
      </c>
      <c r="N842" s="99" t="s">
        <v>3332</v>
      </c>
      <c r="O842" s="105" t="s">
        <v>170</v>
      </c>
      <c r="P842" s="102"/>
      <c r="Q842" s="102"/>
      <c r="R842" s="102"/>
      <c r="S842" s="109" t="s">
        <v>3668</v>
      </c>
      <c r="T842" s="109" t="s">
        <v>49</v>
      </c>
      <c r="U842" s="110" t="s">
        <v>3669</v>
      </c>
      <c r="V842" s="105" t="s">
        <v>3668</v>
      </c>
      <c r="W842" s="105"/>
    </row>
    <row r="843" spans="1:23" ht="38.25">
      <c r="A843" s="102">
        <v>842</v>
      </c>
      <c r="B843" s="103" t="s">
        <v>82</v>
      </c>
      <c r="C843" s="103" t="s">
        <v>83</v>
      </c>
      <c r="D843" s="105" t="s">
        <v>45</v>
      </c>
      <c r="E843" s="105" t="s">
        <v>627</v>
      </c>
      <c r="F843" s="105" t="s">
        <v>1613</v>
      </c>
      <c r="G843" s="105">
        <v>31</v>
      </c>
      <c r="H843" s="105">
        <v>41</v>
      </c>
      <c r="I843" s="106" t="s">
        <v>1644</v>
      </c>
      <c r="J843" s="106" t="s">
        <v>1645</v>
      </c>
      <c r="K843" s="98" t="s">
        <v>3494</v>
      </c>
      <c r="L843" s="102" t="s">
        <v>63</v>
      </c>
      <c r="M843" s="108">
        <v>40381</v>
      </c>
      <c r="N843" s="102" t="s">
        <v>50</v>
      </c>
      <c r="O843" s="105" t="s">
        <v>72</v>
      </c>
      <c r="P843" s="102"/>
      <c r="Q843" s="102"/>
      <c r="R843" s="102"/>
      <c r="S843" s="109" t="s">
        <v>63</v>
      </c>
      <c r="T843" s="109" t="s">
        <v>3668</v>
      </c>
      <c r="U843" s="110" t="s">
        <v>3669</v>
      </c>
      <c r="V843" s="105" t="s">
        <v>3668</v>
      </c>
      <c r="W843" s="105"/>
    </row>
    <row r="844" spans="1:23" ht="25.5">
      <c r="A844" s="102">
        <v>843</v>
      </c>
      <c r="B844" s="103" t="s">
        <v>183</v>
      </c>
      <c r="C844" s="103" t="s">
        <v>122</v>
      </c>
      <c r="D844" s="105" t="s">
        <v>60</v>
      </c>
      <c r="E844" s="105" t="s">
        <v>627</v>
      </c>
      <c r="F844" s="105" t="s">
        <v>1613</v>
      </c>
      <c r="G844" s="105">
        <v>31</v>
      </c>
      <c r="H844" s="105">
        <v>42</v>
      </c>
      <c r="I844" s="106" t="s">
        <v>1646</v>
      </c>
      <c r="J844" s="106" t="s">
        <v>1647</v>
      </c>
      <c r="K844" s="107" t="s">
        <v>3751</v>
      </c>
      <c r="L844" s="102" t="s">
        <v>49</v>
      </c>
      <c r="M844" s="108">
        <v>40318</v>
      </c>
      <c r="N844" s="99" t="s">
        <v>3332</v>
      </c>
      <c r="O844" s="105" t="s">
        <v>51</v>
      </c>
      <c r="P844" s="102"/>
      <c r="Q844" s="102"/>
      <c r="R844" s="102"/>
      <c r="S844" s="109" t="s">
        <v>3668</v>
      </c>
      <c r="T844" s="109" t="s">
        <v>49</v>
      </c>
      <c r="U844" s="110" t="s">
        <v>3669</v>
      </c>
      <c r="V844" s="105" t="s">
        <v>3668</v>
      </c>
      <c r="W844" s="105"/>
    </row>
    <row r="845" spans="1:23" ht="63.75">
      <c r="A845" s="102">
        <v>844</v>
      </c>
      <c r="B845" s="103" t="s">
        <v>82</v>
      </c>
      <c r="C845" s="103" t="s">
        <v>83</v>
      </c>
      <c r="D845" s="105" t="s">
        <v>45</v>
      </c>
      <c r="E845" s="105" t="s">
        <v>627</v>
      </c>
      <c r="F845" s="105" t="s">
        <v>1613</v>
      </c>
      <c r="G845" s="105">
        <v>31</v>
      </c>
      <c r="H845" s="105">
        <v>42</v>
      </c>
      <c r="I845" s="106" t="s">
        <v>1648</v>
      </c>
      <c r="J845" s="106" t="s">
        <v>1649</v>
      </c>
      <c r="K845" s="98" t="s">
        <v>48</v>
      </c>
      <c r="L845" s="102" t="s">
        <v>49</v>
      </c>
      <c r="M845" s="108">
        <v>40354</v>
      </c>
      <c r="N845" s="102" t="s">
        <v>1533</v>
      </c>
      <c r="O845" s="105" t="s">
        <v>51</v>
      </c>
      <c r="P845" s="102"/>
      <c r="Q845" s="102"/>
      <c r="R845" s="102"/>
      <c r="S845" s="109" t="s">
        <v>49</v>
      </c>
      <c r="T845" s="109" t="s">
        <v>3668</v>
      </c>
      <c r="U845" s="110" t="s">
        <v>3669</v>
      </c>
      <c r="V845" s="105" t="s">
        <v>3668</v>
      </c>
      <c r="W845" s="105"/>
    </row>
    <row r="846" spans="1:23" ht="102">
      <c r="A846" s="102">
        <v>845</v>
      </c>
      <c r="B846" s="107" t="s">
        <v>961</v>
      </c>
      <c r="C846" s="107" t="s">
        <v>147</v>
      </c>
      <c r="D846" s="105" t="s">
        <v>60</v>
      </c>
      <c r="E846" s="105" t="s">
        <v>627</v>
      </c>
      <c r="F846" s="105" t="s">
        <v>1613</v>
      </c>
      <c r="G846" s="105">
        <v>31</v>
      </c>
      <c r="H846" s="105">
        <v>53</v>
      </c>
      <c r="I846" s="106" t="s">
        <v>1650</v>
      </c>
      <c r="J846" s="106" t="s">
        <v>1651</v>
      </c>
      <c r="K846" s="98" t="s">
        <v>3492</v>
      </c>
      <c r="L846" s="99" t="s">
        <v>63</v>
      </c>
      <c r="M846" s="108">
        <v>40373</v>
      </c>
      <c r="N846" s="102" t="s">
        <v>1618</v>
      </c>
      <c r="O846" s="105" t="s">
        <v>51</v>
      </c>
      <c r="P846" s="102" t="s">
        <v>1619</v>
      </c>
      <c r="Q846" s="102"/>
      <c r="R846" s="102"/>
      <c r="S846" s="109" t="s">
        <v>3668</v>
      </c>
      <c r="T846" s="109" t="s">
        <v>63</v>
      </c>
      <c r="U846" s="110" t="s">
        <v>3669</v>
      </c>
      <c r="V846" s="105" t="s">
        <v>3668</v>
      </c>
      <c r="W846" s="105"/>
    </row>
    <row r="847" spans="1:23" ht="102">
      <c r="A847" s="102">
        <v>846</v>
      </c>
      <c r="B847" s="107" t="s">
        <v>961</v>
      </c>
      <c r="C847" s="107" t="s">
        <v>147</v>
      </c>
      <c r="D847" s="105" t="s">
        <v>60</v>
      </c>
      <c r="E847" s="105" t="s">
        <v>627</v>
      </c>
      <c r="F847" s="105" t="s">
        <v>1613</v>
      </c>
      <c r="G847" s="105">
        <v>31</v>
      </c>
      <c r="H847" s="94">
        <v>53</v>
      </c>
      <c r="I847" s="106" t="s">
        <v>1652</v>
      </c>
      <c r="J847" s="106" t="s">
        <v>1653</v>
      </c>
      <c r="K847" s="98" t="s">
        <v>3492</v>
      </c>
      <c r="L847" s="99" t="s">
        <v>63</v>
      </c>
      <c r="M847" s="108">
        <v>40373</v>
      </c>
      <c r="N847" s="102" t="s">
        <v>1618</v>
      </c>
      <c r="O847" s="105" t="s">
        <v>51</v>
      </c>
      <c r="P847" s="102" t="s">
        <v>1619</v>
      </c>
      <c r="Q847" s="102"/>
      <c r="R847" s="102"/>
      <c r="S847" s="109" t="s">
        <v>3668</v>
      </c>
      <c r="T847" s="109" t="s">
        <v>63</v>
      </c>
      <c r="U847" s="110" t="s">
        <v>3669</v>
      </c>
      <c r="V847" s="105" t="s">
        <v>3668</v>
      </c>
      <c r="W847" s="105"/>
    </row>
    <row r="848" spans="1:23" ht="102">
      <c r="A848" s="102">
        <v>847</v>
      </c>
      <c r="B848" s="107" t="s">
        <v>146</v>
      </c>
      <c r="C848" s="107" t="s">
        <v>147</v>
      </c>
      <c r="D848" s="105" t="s">
        <v>60</v>
      </c>
      <c r="E848" s="105" t="s">
        <v>627</v>
      </c>
      <c r="F848" s="105" t="s">
        <v>1613</v>
      </c>
      <c r="G848" s="105">
        <v>31</v>
      </c>
      <c r="H848" s="105">
        <v>54</v>
      </c>
      <c r="I848" s="107" t="s">
        <v>1654</v>
      </c>
      <c r="J848" s="107" t="s">
        <v>1655</v>
      </c>
      <c r="K848" s="98" t="s">
        <v>3492</v>
      </c>
      <c r="L848" s="99" t="s">
        <v>63</v>
      </c>
      <c r="M848" s="108">
        <v>40373</v>
      </c>
      <c r="N848" s="102" t="s">
        <v>1618</v>
      </c>
      <c r="O848" s="105" t="s">
        <v>51</v>
      </c>
      <c r="P848" s="102" t="s">
        <v>1619</v>
      </c>
      <c r="Q848" s="102"/>
      <c r="R848" s="102"/>
      <c r="S848" s="109" t="s">
        <v>3668</v>
      </c>
      <c r="T848" s="109" t="s">
        <v>63</v>
      </c>
      <c r="U848" s="110" t="s">
        <v>3669</v>
      </c>
      <c r="V848" s="105" t="s">
        <v>3668</v>
      </c>
      <c r="W848" s="105"/>
    </row>
    <row r="849" spans="1:23" ht="63.75">
      <c r="A849" s="102">
        <v>848</v>
      </c>
      <c r="B849" s="107" t="s">
        <v>961</v>
      </c>
      <c r="C849" s="107" t="s">
        <v>147</v>
      </c>
      <c r="D849" s="105" t="s">
        <v>60</v>
      </c>
      <c r="E849" s="105" t="s">
        <v>627</v>
      </c>
      <c r="F849" s="105" t="s">
        <v>1613</v>
      </c>
      <c r="G849" s="105">
        <v>31</v>
      </c>
      <c r="H849" s="105">
        <v>54</v>
      </c>
      <c r="I849" s="106" t="s">
        <v>1656</v>
      </c>
      <c r="J849" s="106" t="s">
        <v>638</v>
      </c>
      <c r="K849" s="98" t="s">
        <v>3365</v>
      </c>
      <c r="L849" s="99" t="s">
        <v>63</v>
      </c>
      <c r="M849" s="108">
        <v>40373</v>
      </c>
      <c r="N849" s="102" t="s">
        <v>1618</v>
      </c>
      <c r="O849" s="105" t="s">
        <v>51</v>
      </c>
      <c r="P849" s="102" t="s">
        <v>1619</v>
      </c>
      <c r="Q849" s="102"/>
      <c r="R849" s="102"/>
      <c r="S849" s="109" t="s">
        <v>3668</v>
      </c>
      <c r="T849" s="109" t="s">
        <v>63</v>
      </c>
      <c r="U849" s="110" t="s">
        <v>3669</v>
      </c>
      <c r="V849" s="105" t="s">
        <v>3668</v>
      </c>
      <c r="W849" s="105"/>
    </row>
    <row r="850" spans="1:23" ht="140.25">
      <c r="A850" s="102">
        <v>849</v>
      </c>
      <c r="B850" s="103" t="s">
        <v>175</v>
      </c>
      <c r="C850" s="103" t="s">
        <v>176</v>
      </c>
      <c r="D850" s="105" t="s">
        <v>60</v>
      </c>
      <c r="E850" s="105" t="s">
        <v>627</v>
      </c>
      <c r="F850" s="100" t="s">
        <v>1613</v>
      </c>
      <c r="G850" s="105">
        <v>31</v>
      </c>
      <c r="H850" s="100"/>
      <c r="I850" s="106" t="s">
        <v>1657</v>
      </c>
      <c r="J850" s="106" t="s">
        <v>1658</v>
      </c>
      <c r="K850" s="98" t="s">
        <v>3495</v>
      </c>
      <c r="L850" s="102" t="s">
        <v>49</v>
      </c>
      <c r="M850" s="108">
        <v>40318</v>
      </c>
      <c r="N850" s="102" t="s">
        <v>203</v>
      </c>
      <c r="O850" s="105" t="s">
        <v>191</v>
      </c>
      <c r="P850" s="102"/>
      <c r="Q850" s="102"/>
      <c r="R850" s="102"/>
      <c r="S850" s="109" t="s">
        <v>3668</v>
      </c>
      <c r="T850" s="109" t="s">
        <v>49</v>
      </c>
      <c r="U850" s="110" t="s">
        <v>3669</v>
      </c>
      <c r="V850" s="105" t="s">
        <v>3668</v>
      </c>
      <c r="W850" s="105"/>
    </row>
    <row r="851" spans="1:23" ht="89.25">
      <c r="A851" s="102">
        <v>850</v>
      </c>
      <c r="B851" s="103" t="s">
        <v>43</v>
      </c>
      <c r="C851" s="103" t="s">
        <v>44</v>
      </c>
      <c r="D851" s="105" t="s">
        <v>45</v>
      </c>
      <c r="E851" s="105" t="s">
        <v>627</v>
      </c>
      <c r="F851" s="105" t="s">
        <v>1613</v>
      </c>
      <c r="G851" s="105">
        <v>32</v>
      </c>
      <c r="H851" s="105">
        <v>1</v>
      </c>
      <c r="I851" s="106" t="s">
        <v>1659</v>
      </c>
      <c r="J851" s="106" t="s">
        <v>1660</v>
      </c>
      <c r="K851" s="98" t="s">
        <v>3297</v>
      </c>
      <c r="L851" s="102" t="s">
        <v>63</v>
      </c>
      <c r="M851" s="108">
        <v>40354</v>
      </c>
      <c r="N851" s="102" t="s">
        <v>50</v>
      </c>
      <c r="O851" s="105" t="s">
        <v>51</v>
      </c>
      <c r="P851" s="102"/>
      <c r="Q851" s="102"/>
      <c r="R851" s="102"/>
      <c r="S851" s="109" t="s">
        <v>63</v>
      </c>
      <c r="T851" s="109" t="s">
        <v>3668</v>
      </c>
      <c r="U851" s="110" t="s">
        <v>3669</v>
      </c>
      <c r="V851" s="105" t="s">
        <v>3668</v>
      </c>
      <c r="W851" s="105"/>
    </row>
    <row r="852" spans="1:23" ht="89.25">
      <c r="A852" s="102">
        <v>851</v>
      </c>
      <c r="B852" s="103" t="s">
        <v>82</v>
      </c>
      <c r="C852" s="103" t="s">
        <v>83</v>
      </c>
      <c r="D852" s="105" t="s">
        <v>45</v>
      </c>
      <c r="E852" s="105" t="s">
        <v>627</v>
      </c>
      <c r="F852" s="105" t="s">
        <v>1613</v>
      </c>
      <c r="G852" s="105">
        <v>32</v>
      </c>
      <c r="H852" s="105">
        <v>2</v>
      </c>
      <c r="I852" s="106" t="s">
        <v>1661</v>
      </c>
      <c r="J852" s="106" t="s">
        <v>1662</v>
      </c>
      <c r="K852" s="107" t="s">
        <v>3564</v>
      </c>
      <c r="L852" s="102" t="s">
        <v>63</v>
      </c>
      <c r="M852" s="108">
        <v>40415</v>
      </c>
      <c r="N852" s="102" t="s">
        <v>50</v>
      </c>
      <c r="O852" s="105" t="s">
        <v>51</v>
      </c>
      <c r="P852" s="102"/>
      <c r="Q852" s="102"/>
      <c r="R852" s="102"/>
      <c r="S852" s="109" t="s">
        <v>63</v>
      </c>
      <c r="T852" s="109" t="s">
        <v>3668</v>
      </c>
      <c r="U852" s="110" t="s">
        <v>3669</v>
      </c>
      <c r="V852" s="105" t="s">
        <v>3668</v>
      </c>
      <c r="W852" s="105"/>
    </row>
    <row r="853" spans="1:23" ht="140.25">
      <c r="A853" s="102">
        <v>852</v>
      </c>
      <c r="B853" s="103" t="s">
        <v>8</v>
      </c>
      <c r="C853" s="103" t="s">
        <v>10</v>
      </c>
      <c r="D853" s="105" t="s">
        <v>45</v>
      </c>
      <c r="E853" s="105" t="s">
        <v>627</v>
      </c>
      <c r="F853" s="105" t="s">
        <v>1613</v>
      </c>
      <c r="G853" s="105">
        <v>32</v>
      </c>
      <c r="H853" s="105">
        <v>12</v>
      </c>
      <c r="I853" s="106" t="s">
        <v>1663</v>
      </c>
      <c r="J853" s="106" t="s">
        <v>1664</v>
      </c>
      <c r="K853" s="98" t="s">
        <v>3565</v>
      </c>
      <c r="L853" s="102" t="s">
        <v>63</v>
      </c>
      <c r="M853" s="108">
        <v>40415</v>
      </c>
      <c r="N853" s="102" t="s">
        <v>1618</v>
      </c>
      <c r="O853" s="105" t="s">
        <v>51</v>
      </c>
      <c r="P853" s="102"/>
      <c r="Q853" s="102"/>
      <c r="R853" s="102"/>
      <c r="S853" s="109" t="s">
        <v>63</v>
      </c>
      <c r="T853" s="109" t="s">
        <v>3668</v>
      </c>
      <c r="U853" s="110" t="s">
        <v>3669</v>
      </c>
      <c r="V853" s="105" t="s">
        <v>3668</v>
      </c>
      <c r="W853" s="105"/>
    </row>
    <row r="854" spans="1:23" ht="153">
      <c r="A854" s="102">
        <v>853</v>
      </c>
      <c r="B854" s="103" t="s">
        <v>64</v>
      </c>
      <c r="C854" s="103" t="s">
        <v>65</v>
      </c>
      <c r="D854" s="105" t="s">
        <v>45</v>
      </c>
      <c r="E854" s="105" t="s">
        <v>627</v>
      </c>
      <c r="F854" s="105" t="s">
        <v>1613</v>
      </c>
      <c r="G854" s="105">
        <v>32</v>
      </c>
      <c r="H854" s="105">
        <v>13</v>
      </c>
      <c r="I854" s="106" t="s">
        <v>1665</v>
      </c>
      <c r="J854" s="106" t="s">
        <v>1666</v>
      </c>
      <c r="K854" s="98" t="s">
        <v>3298</v>
      </c>
      <c r="L854" s="102" t="s">
        <v>63</v>
      </c>
      <c r="M854" s="108">
        <v>40354</v>
      </c>
      <c r="N854" s="102" t="s">
        <v>50</v>
      </c>
      <c r="O854" s="105" t="s">
        <v>51</v>
      </c>
      <c r="P854" s="102"/>
      <c r="Q854" s="102"/>
      <c r="R854" s="102"/>
      <c r="S854" s="109" t="s">
        <v>63</v>
      </c>
      <c r="T854" s="109" t="s">
        <v>3668</v>
      </c>
      <c r="U854" s="110" t="s">
        <v>3669</v>
      </c>
      <c r="V854" s="105" t="s">
        <v>3668</v>
      </c>
      <c r="W854" s="105"/>
    </row>
    <row r="855" spans="1:23" ht="63.75">
      <c r="A855" s="102">
        <v>854</v>
      </c>
      <c r="B855" s="103" t="s">
        <v>82</v>
      </c>
      <c r="C855" s="103" t="s">
        <v>83</v>
      </c>
      <c r="D855" s="105" t="s">
        <v>45</v>
      </c>
      <c r="E855" s="105" t="s">
        <v>627</v>
      </c>
      <c r="F855" s="105" t="s">
        <v>1613</v>
      </c>
      <c r="G855" s="105">
        <v>32</v>
      </c>
      <c r="H855" s="105">
        <v>13</v>
      </c>
      <c r="I855" s="106" t="s">
        <v>1667</v>
      </c>
      <c r="J855" s="106" t="s">
        <v>1668</v>
      </c>
      <c r="K855" s="98" t="s">
        <v>3496</v>
      </c>
      <c r="L855" s="102" t="s">
        <v>49</v>
      </c>
      <c r="M855" s="108">
        <v>40354</v>
      </c>
      <c r="N855" s="102" t="s">
        <v>50</v>
      </c>
      <c r="O855" s="105" t="s">
        <v>51</v>
      </c>
      <c r="P855" s="102"/>
      <c r="Q855" s="102"/>
      <c r="R855" s="102"/>
      <c r="S855" s="109" t="s">
        <v>49</v>
      </c>
      <c r="T855" s="109" t="s">
        <v>3668</v>
      </c>
      <c r="U855" s="110" t="s">
        <v>3669</v>
      </c>
      <c r="V855" s="105" t="s">
        <v>3668</v>
      </c>
      <c r="W855" s="105"/>
    </row>
    <row r="856" spans="1:23" ht="51">
      <c r="A856" s="102">
        <v>855</v>
      </c>
      <c r="B856" s="103" t="s">
        <v>43</v>
      </c>
      <c r="C856" s="103" t="s">
        <v>44</v>
      </c>
      <c r="D856" s="105" t="s">
        <v>60</v>
      </c>
      <c r="E856" s="105" t="s">
        <v>627</v>
      </c>
      <c r="F856" s="105" t="s">
        <v>1613</v>
      </c>
      <c r="G856" s="105">
        <v>32</v>
      </c>
      <c r="H856" s="105">
        <v>17</v>
      </c>
      <c r="I856" s="106" t="s">
        <v>1669</v>
      </c>
      <c r="J856" s="106" t="s">
        <v>1670</v>
      </c>
      <c r="K856" s="98" t="s">
        <v>48</v>
      </c>
      <c r="L856" s="102" t="s">
        <v>49</v>
      </c>
      <c r="M856" s="108">
        <v>40318</v>
      </c>
      <c r="N856" s="99" t="s">
        <v>3332</v>
      </c>
      <c r="O856" s="105" t="s">
        <v>51</v>
      </c>
      <c r="P856" s="102"/>
      <c r="Q856" s="102"/>
      <c r="R856" s="102"/>
      <c r="S856" s="109" t="s">
        <v>3668</v>
      </c>
      <c r="T856" s="109" t="s">
        <v>49</v>
      </c>
      <c r="U856" s="110" t="s">
        <v>3669</v>
      </c>
      <c r="V856" s="105" t="s">
        <v>3668</v>
      </c>
      <c r="W856" s="105"/>
    </row>
    <row r="857" spans="1:23" ht="51">
      <c r="A857" s="102">
        <v>856</v>
      </c>
      <c r="B857" s="103" t="s">
        <v>82</v>
      </c>
      <c r="C857" s="103" t="s">
        <v>83</v>
      </c>
      <c r="D857" s="105" t="s">
        <v>45</v>
      </c>
      <c r="E857" s="105" t="s">
        <v>627</v>
      </c>
      <c r="F857" s="105" t="s">
        <v>1613</v>
      </c>
      <c r="G857" s="105">
        <v>32</v>
      </c>
      <c r="H857" s="105">
        <v>17</v>
      </c>
      <c r="I857" s="106" t="s">
        <v>1671</v>
      </c>
      <c r="J857" s="106" t="s">
        <v>1672</v>
      </c>
      <c r="K857" s="98" t="s">
        <v>3497</v>
      </c>
      <c r="L857" s="102" t="s">
        <v>63</v>
      </c>
      <c r="M857" s="108">
        <v>40381</v>
      </c>
      <c r="N857" s="102" t="s">
        <v>50</v>
      </c>
      <c r="O857" s="105" t="s">
        <v>51</v>
      </c>
      <c r="P857" s="102"/>
      <c r="Q857" s="102"/>
      <c r="R857" s="102"/>
      <c r="S857" s="109" t="s">
        <v>63</v>
      </c>
      <c r="T857" s="109" t="s">
        <v>3668</v>
      </c>
      <c r="U857" s="110" t="s">
        <v>3669</v>
      </c>
      <c r="V857" s="105" t="s">
        <v>3668</v>
      </c>
      <c r="W857" s="105"/>
    </row>
    <row r="858" spans="1:23" ht="38.25">
      <c r="A858" s="102">
        <v>857</v>
      </c>
      <c r="B858" s="103" t="s">
        <v>64</v>
      </c>
      <c r="C858" s="103" t="s">
        <v>65</v>
      </c>
      <c r="D858" s="105" t="s">
        <v>45</v>
      </c>
      <c r="E858" s="105" t="s">
        <v>627</v>
      </c>
      <c r="F858" s="105" t="s">
        <v>1613</v>
      </c>
      <c r="G858" s="105">
        <v>32</v>
      </c>
      <c r="H858" s="105">
        <v>18</v>
      </c>
      <c r="I858" s="106" t="s">
        <v>1673</v>
      </c>
      <c r="J858" s="106" t="s">
        <v>1674</v>
      </c>
      <c r="K858" s="98" t="s">
        <v>3299</v>
      </c>
      <c r="L858" s="102" t="s">
        <v>63</v>
      </c>
      <c r="M858" s="108">
        <v>40354</v>
      </c>
      <c r="N858" s="102" t="s">
        <v>1618</v>
      </c>
      <c r="O858" s="105" t="s">
        <v>51</v>
      </c>
      <c r="P858" s="102"/>
      <c r="Q858" s="102"/>
      <c r="R858" s="102"/>
      <c r="S858" s="109" t="s">
        <v>63</v>
      </c>
      <c r="T858" s="109" t="s">
        <v>3668</v>
      </c>
      <c r="U858" s="110" t="s">
        <v>3669</v>
      </c>
      <c r="V858" s="105" t="s">
        <v>3668</v>
      </c>
      <c r="W858" s="105"/>
    </row>
    <row r="859" spans="1:23" ht="127.5">
      <c r="A859" s="102">
        <v>858</v>
      </c>
      <c r="B859" s="103" t="s">
        <v>64</v>
      </c>
      <c r="C859" s="103" t="s">
        <v>65</v>
      </c>
      <c r="D859" s="105" t="s">
        <v>60</v>
      </c>
      <c r="E859" s="105" t="s">
        <v>627</v>
      </c>
      <c r="F859" s="105" t="s">
        <v>1675</v>
      </c>
      <c r="G859" s="105">
        <v>32</v>
      </c>
      <c r="H859" s="105">
        <v>23</v>
      </c>
      <c r="I859" s="101" t="s">
        <v>1676</v>
      </c>
      <c r="J859" s="106" t="s">
        <v>1677</v>
      </c>
      <c r="K859" s="98" t="s">
        <v>3498</v>
      </c>
      <c r="L859" s="102" t="s">
        <v>49</v>
      </c>
      <c r="M859" s="108">
        <v>40318</v>
      </c>
      <c r="N859" s="99" t="s">
        <v>3332</v>
      </c>
      <c r="O859" s="105" t="s">
        <v>51</v>
      </c>
      <c r="P859" s="102"/>
      <c r="Q859" s="102"/>
      <c r="R859" s="102"/>
      <c r="S859" s="109" t="s">
        <v>3668</v>
      </c>
      <c r="T859" s="109" t="s">
        <v>49</v>
      </c>
      <c r="U859" s="110" t="s">
        <v>3669</v>
      </c>
      <c r="V859" s="105" t="s">
        <v>3668</v>
      </c>
      <c r="W859" s="105"/>
    </row>
    <row r="860" spans="1:23" ht="63.75">
      <c r="A860" s="21">
        <v>859</v>
      </c>
      <c r="B860" s="14" t="s">
        <v>64</v>
      </c>
      <c r="C860" s="14" t="s">
        <v>65</v>
      </c>
      <c r="D860" s="16" t="s">
        <v>60</v>
      </c>
      <c r="E860" s="16" t="s">
        <v>627</v>
      </c>
      <c r="F860" s="16" t="s">
        <v>1675</v>
      </c>
      <c r="G860" s="16">
        <v>32</v>
      </c>
      <c r="H860" s="16">
        <v>23</v>
      </c>
      <c r="I860" s="17" t="s">
        <v>1678</v>
      </c>
      <c r="J860" s="17" t="s">
        <v>1679</v>
      </c>
      <c r="K860" s="53" t="s">
        <v>3660</v>
      </c>
      <c r="L860" s="54" t="s">
        <v>63</v>
      </c>
      <c r="M860" s="22">
        <v>40435</v>
      </c>
      <c r="N860" s="21" t="s">
        <v>635</v>
      </c>
      <c r="O860" s="16" t="s">
        <v>51</v>
      </c>
      <c r="P860" s="21" t="s">
        <v>1466</v>
      </c>
      <c r="Q860" s="21"/>
      <c r="R860" s="21"/>
      <c r="S860" s="25" t="s">
        <v>3668</v>
      </c>
      <c r="T860" s="25" t="s">
        <v>63</v>
      </c>
      <c r="U860" s="55" t="s">
        <v>3669</v>
      </c>
      <c r="V860" s="16" t="s">
        <v>3668</v>
      </c>
      <c r="W860" s="16"/>
    </row>
    <row r="861" spans="1:23" ht="89.25">
      <c r="A861" s="102">
        <v>860</v>
      </c>
      <c r="B861" s="103" t="s">
        <v>43</v>
      </c>
      <c r="C861" s="103" t="s">
        <v>44</v>
      </c>
      <c r="D861" s="105" t="s">
        <v>60</v>
      </c>
      <c r="E861" s="105" t="s">
        <v>627</v>
      </c>
      <c r="F861" s="105" t="s">
        <v>1675</v>
      </c>
      <c r="G861" s="105">
        <v>32</v>
      </c>
      <c r="H861" s="105">
        <v>23</v>
      </c>
      <c r="I861" s="101" t="s">
        <v>1680</v>
      </c>
      <c r="J861" s="106" t="s">
        <v>1681</v>
      </c>
      <c r="K861" s="98" t="s">
        <v>3498</v>
      </c>
      <c r="L861" s="102" t="s">
        <v>49</v>
      </c>
      <c r="M861" s="108">
        <v>40318</v>
      </c>
      <c r="N861" s="99" t="s">
        <v>3332</v>
      </c>
      <c r="O861" s="105"/>
      <c r="P861" s="102"/>
      <c r="Q861" s="102"/>
      <c r="R861" s="102"/>
      <c r="S861" s="109" t="s">
        <v>3668</v>
      </c>
      <c r="T861" s="109" t="s">
        <v>49</v>
      </c>
      <c r="U861" s="110" t="s">
        <v>3669</v>
      </c>
      <c r="V861" s="105" t="s">
        <v>3668</v>
      </c>
      <c r="W861" s="105"/>
    </row>
    <row r="862" spans="1:23" ht="76.5">
      <c r="A862" s="102">
        <v>861</v>
      </c>
      <c r="B862" s="103" t="s">
        <v>82</v>
      </c>
      <c r="C862" s="103" t="s">
        <v>83</v>
      </c>
      <c r="D862" s="105" t="s">
        <v>45</v>
      </c>
      <c r="E862" s="105">
        <v>6</v>
      </c>
      <c r="F862" s="105" t="s">
        <v>1682</v>
      </c>
      <c r="G862" s="105">
        <v>32</v>
      </c>
      <c r="H862" s="105">
        <v>29</v>
      </c>
      <c r="I862" s="106" t="s">
        <v>1683</v>
      </c>
      <c r="J862" s="106" t="s">
        <v>1684</v>
      </c>
      <c r="K862" s="98" t="s">
        <v>3300</v>
      </c>
      <c r="L862" s="102" t="s">
        <v>49</v>
      </c>
      <c r="M862" s="108">
        <v>40354</v>
      </c>
      <c r="N862" s="102" t="s">
        <v>50</v>
      </c>
      <c r="O862" s="105" t="s">
        <v>51</v>
      </c>
      <c r="P862" s="102"/>
      <c r="Q862" s="102"/>
      <c r="R862" s="102"/>
      <c r="S862" s="109" t="s">
        <v>49</v>
      </c>
      <c r="T862" s="109" t="s">
        <v>3668</v>
      </c>
      <c r="U862" s="110" t="s">
        <v>3669</v>
      </c>
      <c r="V862" s="105" t="s">
        <v>3668</v>
      </c>
      <c r="W862" s="105"/>
    </row>
    <row r="863" spans="1:23" ht="76.5">
      <c r="A863" s="21">
        <v>862</v>
      </c>
      <c r="B863" s="18" t="s">
        <v>94</v>
      </c>
      <c r="C863" s="18" t="s">
        <v>95</v>
      </c>
      <c r="D863" s="16" t="s">
        <v>60</v>
      </c>
      <c r="E863" s="16" t="s">
        <v>627</v>
      </c>
      <c r="F863" s="62" t="s">
        <v>1685</v>
      </c>
      <c r="G863" s="21">
        <v>32</v>
      </c>
      <c r="H863" s="21">
        <v>38</v>
      </c>
      <c r="I863" s="17" t="s">
        <v>1686</v>
      </c>
      <c r="J863" s="17" t="s">
        <v>1687</v>
      </c>
      <c r="K863" s="53" t="s">
        <v>3660</v>
      </c>
      <c r="L863" s="54" t="s">
        <v>63</v>
      </c>
      <c r="M863" s="22">
        <v>40435</v>
      </c>
      <c r="N863" s="21" t="s">
        <v>635</v>
      </c>
      <c r="O863" s="21" t="s">
        <v>51</v>
      </c>
      <c r="P863" s="21" t="s">
        <v>1466</v>
      </c>
      <c r="Q863" s="21"/>
      <c r="R863" s="21"/>
      <c r="S863" s="25" t="s">
        <v>3668</v>
      </c>
      <c r="T863" s="25" t="s">
        <v>63</v>
      </c>
      <c r="U863" s="55" t="s">
        <v>3669</v>
      </c>
      <c r="V863" s="16" t="s">
        <v>3668</v>
      </c>
      <c r="W863" s="16"/>
    </row>
    <row r="864" spans="1:23" ht="76.5">
      <c r="A864" s="21">
        <v>863</v>
      </c>
      <c r="B864" s="14" t="s">
        <v>82</v>
      </c>
      <c r="C864" s="14" t="s">
        <v>83</v>
      </c>
      <c r="D864" s="16" t="s">
        <v>60</v>
      </c>
      <c r="E864" s="16" t="s">
        <v>627</v>
      </c>
      <c r="F864" s="16" t="s">
        <v>1685</v>
      </c>
      <c r="G864" s="16">
        <v>32</v>
      </c>
      <c r="H864" s="16">
        <v>38</v>
      </c>
      <c r="I864" s="17" t="s">
        <v>1688</v>
      </c>
      <c r="J864" s="17" t="s">
        <v>1689</v>
      </c>
      <c r="K864" s="53" t="s">
        <v>3660</v>
      </c>
      <c r="L864" s="54" t="s">
        <v>63</v>
      </c>
      <c r="M864" s="22">
        <v>40435</v>
      </c>
      <c r="N864" s="21" t="s">
        <v>635</v>
      </c>
      <c r="O864" s="16" t="s">
        <v>51</v>
      </c>
      <c r="P864" s="21" t="s">
        <v>1466</v>
      </c>
      <c r="Q864" s="21"/>
      <c r="R864" s="21"/>
      <c r="S864" s="25" t="s">
        <v>3668</v>
      </c>
      <c r="T864" s="25" t="s">
        <v>63</v>
      </c>
      <c r="U864" s="55" t="s">
        <v>3669</v>
      </c>
      <c r="V864" s="16" t="s">
        <v>3668</v>
      </c>
      <c r="W864" s="16"/>
    </row>
    <row r="865" spans="1:23" ht="140.25">
      <c r="A865" s="21">
        <v>864</v>
      </c>
      <c r="B865" s="14" t="s">
        <v>64</v>
      </c>
      <c r="C865" s="14" t="s">
        <v>65</v>
      </c>
      <c r="D865" s="16" t="s">
        <v>60</v>
      </c>
      <c r="E865" s="16" t="s">
        <v>627</v>
      </c>
      <c r="F865" s="16" t="s">
        <v>1685</v>
      </c>
      <c r="G865" s="16">
        <v>32</v>
      </c>
      <c r="H865" s="16">
        <v>40</v>
      </c>
      <c r="I865" s="17" t="s">
        <v>1690</v>
      </c>
      <c r="J865" s="17" t="s">
        <v>1691</v>
      </c>
      <c r="K865" s="53" t="s">
        <v>3660</v>
      </c>
      <c r="L865" s="54" t="s">
        <v>63</v>
      </c>
      <c r="M865" s="22">
        <v>40435</v>
      </c>
      <c r="N865" s="21" t="s">
        <v>635</v>
      </c>
      <c r="O865" s="16" t="s">
        <v>51</v>
      </c>
      <c r="P865" s="21" t="s">
        <v>1466</v>
      </c>
      <c r="Q865" s="21"/>
      <c r="R865" s="21"/>
      <c r="S865" s="25" t="s">
        <v>3668</v>
      </c>
      <c r="T865" s="25" t="s">
        <v>63</v>
      </c>
      <c r="U865" s="55" t="s">
        <v>3669</v>
      </c>
      <c r="V865" s="16" t="s">
        <v>3668</v>
      </c>
      <c r="W865" s="16"/>
    </row>
    <row r="866" spans="1:23" ht="178.5">
      <c r="A866" s="21">
        <v>865</v>
      </c>
      <c r="B866" s="14" t="s">
        <v>150</v>
      </c>
      <c r="C866" s="14" t="s">
        <v>151</v>
      </c>
      <c r="D866" s="16" t="s">
        <v>60</v>
      </c>
      <c r="E866" s="16" t="s">
        <v>627</v>
      </c>
      <c r="F866" s="16" t="s">
        <v>1685</v>
      </c>
      <c r="G866" s="16">
        <v>32</v>
      </c>
      <c r="H866" s="16">
        <v>42</v>
      </c>
      <c r="I866" s="17" t="s">
        <v>1692</v>
      </c>
      <c r="J866" s="17" t="s">
        <v>1693</v>
      </c>
      <c r="K866" s="53" t="s">
        <v>3661</v>
      </c>
      <c r="L866" s="54" t="s">
        <v>237</v>
      </c>
      <c r="M866" s="22">
        <v>40435</v>
      </c>
      <c r="N866" s="21" t="s">
        <v>635</v>
      </c>
      <c r="O866" s="16" t="s">
        <v>170</v>
      </c>
      <c r="P866" s="21" t="s">
        <v>1466</v>
      </c>
      <c r="Q866" s="21"/>
      <c r="R866" s="21"/>
      <c r="S866" s="25" t="s">
        <v>3668</v>
      </c>
      <c r="T866" s="25" t="s">
        <v>237</v>
      </c>
      <c r="U866" s="55" t="s">
        <v>3669</v>
      </c>
      <c r="V866" s="16" t="s">
        <v>3668</v>
      </c>
      <c r="W866" s="16"/>
    </row>
    <row r="867" spans="1:23" ht="204">
      <c r="A867" s="102">
        <v>866</v>
      </c>
      <c r="B867" s="103" t="s">
        <v>64</v>
      </c>
      <c r="C867" s="103" t="s">
        <v>65</v>
      </c>
      <c r="D867" s="105" t="s">
        <v>60</v>
      </c>
      <c r="E867" s="105" t="s">
        <v>627</v>
      </c>
      <c r="F867" s="105" t="s">
        <v>1694</v>
      </c>
      <c r="G867" s="105">
        <v>32</v>
      </c>
      <c r="H867" s="105">
        <v>48</v>
      </c>
      <c r="I867" s="106" t="s">
        <v>1695</v>
      </c>
      <c r="J867" s="106" t="s">
        <v>1696</v>
      </c>
      <c r="K867" s="98" t="s">
        <v>3246</v>
      </c>
      <c r="L867" s="99" t="s">
        <v>63</v>
      </c>
      <c r="M867" s="108">
        <v>40372</v>
      </c>
      <c r="N867" s="99" t="s">
        <v>3332</v>
      </c>
      <c r="O867" s="105" t="s">
        <v>51</v>
      </c>
      <c r="P867" s="102"/>
      <c r="Q867" s="102"/>
      <c r="R867" s="102"/>
      <c r="S867" s="109" t="s">
        <v>3668</v>
      </c>
      <c r="T867" s="109" t="s">
        <v>63</v>
      </c>
      <c r="U867" s="110" t="s">
        <v>3669</v>
      </c>
      <c r="V867" s="105" t="s">
        <v>3668</v>
      </c>
      <c r="W867" s="105"/>
    </row>
    <row r="868" spans="1:23" ht="76.5">
      <c r="A868" s="102">
        <v>867</v>
      </c>
      <c r="B868" s="103" t="s">
        <v>150</v>
      </c>
      <c r="C868" s="103" t="s">
        <v>151</v>
      </c>
      <c r="D868" s="105" t="s">
        <v>60</v>
      </c>
      <c r="E868" s="105" t="s">
        <v>627</v>
      </c>
      <c r="F868" s="105" t="s">
        <v>1694</v>
      </c>
      <c r="G868" s="105">
        <v>32</v>
      </c>
      <c r="H868" s="105">
        <v>49</v>
      </c>
      <c r="I868" s="106" t="s">
        <v>1697</v>
      </c>
      <c r="J868" s="106" t="s">
        <v>1698</v>
      </c>
      <c r="K868" s="98" t="s">
        <v>3616</v>
      </c>
      <c r="L868" s="99" t="s">
        <v>63</v>
      </c>
      <c r="M868" s="108">
        <v>40374</v>
      </c>
      <c r="N868" s="102" t="s">
        <v>264</v>
      </c>
      <c r="O868" s="105" t="s">
        <v>170</v>
      </c>
      <c r="P868" s="99" t="s">
        <v>299</v>
      </c>
      <c r="Q868" s="102"/>
      <c r="R868" s="102"/>
      <c r="S868" s="109" t="s">
        <v>3668</v>
      </c>
      <c r="T868" s="109" t="s">
        <v>63</v>
      </c>
      <c r="U868" s="110" t="s">
        <v>3669</v>
      </c>
      <c r="V868" s="105" t="s">
        <v>3668</v>
      </c>
      <c r="W868" s="105"/>
    </row>
    <row r="869" spans="1:23" ht="76.5">
      <c r="A869" s="102">
        <v>868</v>
      </c>
      <c r="B869" s="103" t="s">
        <v>64</v>
      </c>
      <c r="C869" s="103" t="s">
        <v>65</v>
      </c>
      <c r="D869" s="105" t="s">
        <v>60</v>
      </c>
      <c r="E869" s="105" t="s">
        <v>627</v>
      </c>
      <c r="F869" s="105" t="s">
        <v>1699</v>
      </c>
      <c r="G869" s="105">
        <v>32</v>
      </c>
      <c r="H869" s="105">
        <v>53</v>
      </c>
      <c r="I869" s="106" t="s">
        <v>1700</v>
      </c>
      <c r="J869" s="106" t="s">
        <v>1701</v>
      </c>
      <c r="K869" s="98" t="s">
        <v>48</v>
      </c>
      <c r="L869" s="102" t="s">
        <v>49</v>
      </c>
      <c r="M869" s="108">
        <v>40318</v>
      </c>
      <c r="N869" s="99" t="s">
        <v>3332</v>
      </c>
      <c r="O869" s="105" t="s">
        <v>51</v>
      </c>
      <c r="P869" s="102"/>
      <c r="Q869" s="102"/>
      <c r="R869" s="102"/>
      <c r="S869" s="109" t="s">
        <v>3668</v>
      </c>
      <c r="T869" s="109" t="s">
        <v>49</v>
      </c>
      <c r="U869" s="110" t="s">
        <v>3669</v>
      </c>
      <c r="V869" s="105" t="s">
        <v>3668</v>
      </c>
      <c r="W869" s="105"/>
    </row>
    <row r="870" spans="1:23" ht="89.25">
      <c r="A870" s="102">
        <v>869</v>
      </c>
      <c r="B870" s="103" t="s">
        <v>82</v>
      </c>
      <c r="C870" s="103" t="s">
        <v>83</v>
      </c>
      <c r="D870" s="105" t="s">
        <v>45</v>
      </c>
      <c r="E870" s="105" t="s">
        <v>627</v>
      </c>
      <c r="F870" s="105" t="s">
        <v>1699</v>
      </c>
      <c r="G870" s="105">
        <v>32</v>
      </c>
      <c r="H870" s="105">
        <v>53</v>
      </c>
      <c r="I870" s="106" t="s">
        <v>1702</v>
      </c>
      <c r="J870" s="106" t="s">
        <v>1703</v>
      </c>
      <c r="K870" s="98" t="s">
        <v>3499</v>
      </c>
      <c r="L870" s="102" t="s">
        <v>63</v>
      </c>
      <c r="M870" s="108">
        <v>40381</v>
      </c>
      <c r="N870" s="102" t="s">
        <v>592</v>
      </c>
      <c r="O870" s="105" t="s">
        <v>51</v>
      </c>
      <c r="P870" s="102"/>
      <c r="Q870" s="102"/>
      <c r="R870" s="102"/>
      <c r="S870" s="109" t="s">
        <v>63</v>
      </c>
      <c r="T870" s="109" t="s">
        <v>3668</v>
      </c>
      <c r="U870" s="110" t="s">
        <v>3669</v>
      </c>
      <c r="V870" s="105" t="s">
        <v>3668</v>
      </c>
      <c r="W870" s="105"/>
    </row>
    <row r="871" spans="1:23" ht="25.5">
      <c r="A871" s="102">
        <v>870</v>
      </c>
      <c r="B871" s="107" t="s">
        <v>224</v>
      </c>
      <c r="C871" s="107" t="s">
        <v>225</v>
      </c>
      <c r="D871" s="105" t="s">
        <v>45</v>
      </c>
      <c r="E871" s="105" t="s">
        <v>627</v>
      </c>
      <c r="F871" s="102" t="s">
        <v>1699</v>
      </c>
      <c r="G871" s="102">
        <v>32</v>
      </c>
      <c r="H871" s="102">
        <v>54</v>
      </c>
      <c r="I871" s="106" t="s">
        <v>1704</v>
      </c>
      <c r="J871" s="106" t="s">
        <v>1705</v>
      </c>
      <c r="K871" s="98" t="s">
        <v>48</v>
      </c>
      <c r="L871" s="102" t="s">
        <v>49</v>
      </c>
      <c r="M871" s="108">
        <v>40354</v>
      </c>
      <c r="N871" s="102" t="s">
        <v>50</v>
      </c>
      <c r="O871" s="102" t="s">
        <v>72</v>
      </c>
      <c r="P871" s="102"/>
      <c r="Q871" s="102"/>
      <c r="R871" s="102"/>
      <c r="S871" s="109" t="s">
        <v>49</v>
      </c>
      <c r="T871" s="109" t="s">
        <v>3668</v>
      </c>
      <c r="U871" s="110" t="s">
        <v>3669</v>
      </c>
      <c r="V871" s="105" t="s">
        <v>3668</v>
      </c>
      <c r="W871" s="105"/>
    </row>
    <row r="872" spans="1:23" ht="51">
      <c r="A872" s="102">
        <v>871</v>
      </c>
      <c r="B872" s="103" t="s">
        <v>121</v>
      </c>
      <c r="C872" s="103" t="s">
        <v>122</v>
      </c>
      <c r="D872" s="105" t="s">
        <v>60</v>
      </c>
      <c r="E872" s="105" t="s">
        <v>627</v>
      </c>
      <c r="F872" s="105" t="s">
        <v>1675</v>
      </c>
      <c r="G872" s="105">
        <v>32</v>
      </c>
      <c r="H872" s="105" t="s">
        <v>1706</v>
      </c>
      <c r="I872" s="106" t="s">
        <v>1707</v>
      </c>
      <c r="J872" s="106" t="s">
        <v>1551</v>
      </c>
      <c r="K872" s="98" t="s">
        <v>3362</v>
      </c>
      <c r="L872" s="99" t="s">
        <v>63</v>
      </c>
      <c r="M872" s="108">
        <v>40373</v>
      </c>
      <c r="N872" s="102" t="s">
        <v>1533</v>
      </c>
      <c r="O872" s="105" t="s">
        <v>51</v>
      </c>
      <c r="P872" s="102" t="s">
        <v>1534</v>
      </c>
      <c r="Q872" s="102"/>
      <c r="R872" s="102"/>
      <c r="S872" s="109" t="s">
        <v>3668</v>
      </c>
      <c r="T872" s="109" t="s">
        <v>63</v>
      </c>
      <c r="U872" s="110" t="s">
        <v>3669</v>
      </c>
      <c r="V872" s="105" t="s">
        <v>3668</v>
      </c>
      <c r="W872" s="105"/>
    </row>
    <row r="873" spans="1:23" ht="25.5">
      <c r="A873" s="102">
        <v>872</v>
      </c>
      <c r="B873" s="103" t="s">
        <v>125</v>
      </c>
      <c r="C873" s="103" t="s">
        <v>126</v>
      </c>
      <c r="D873" s="105" t="s">
        <v>45</v>
      </c>
      <c r="E873" s="105" t="s">
        <v>627</v>
      </c>
      <c r="F873" s="100" t="s">
        <v>1685</v>
      </c>
      <c r="G873" s="105">
        <v>32</v>
      </c>
      <c r="H873" s="100" t="s">
        <v>1708</v>
      </c>
      <c r="I873" s="106" t="s">
        <v>1709</v>
      </c>
      <c r="J873" s="106" t="s">
        <v>1710</v>
      </c>
      <c r="K873" s="98" t="s">
        <v>647</v>
      </c>
      <c r="L873" s="99" t="s">
        <v>648</v>
      </c>
      <c r="M873" s="108">
        <v>40374</v>
      </c>
      <c r="N873" s="102" t="s">
        <v>635</v>
      </c>
      <c r="O873" s="105" t="s">
        <v>72</v>
      </c>
      <c r="P873" s="102"/>
      <c r="Q873" s="102"/>
      <c r="R873" s="102"/>
      <c r="S873" s="109" t="s">
        <v>648</v>
      </c>
      <c r="T873" s="109" t="s">
        <v>3668</v>
      </c>
      <c r="U873" s="110" t="s">
        <v>3669</v>
      </c>
      <c r="V873" s="105" t="s">
        <v>3668</v>
      </c>
      <c r="W873" s="105"/>
    </row>
    <row r="874" spans="1:23" ht="63.75">
      <c r="A874" s="102">
        <v>873</v>
      </c>
      <c r="B874" s="103" t="s">
        <v>130</v>
      </c>
      <c r="C874" s="103" t="s">
        <v>131</v>
      </c>
      <c r="D874" s="105" t="s">
        <v>45</v>
      </c>
      <c r="E874" s="105" t="s">
        <v>627</v>
      </c>
      <c r="F874" s="100" t="s">
        <v>1685</v>
      </c>
      <c r="G874" s="105">
        <v>32</v>
      </c>
      <c r="H874" s="100" t="s">
        <v>1708</v>
      </c>
      <c r="I874" s="106" t="s">
        <v>1709</v>
      </c>
      <c r="J874" s="106" t="s">
        <v>1710</v>
      </c>
      <c r="K874" s="98" t="s">
        <v>3591</v>
      </c>
      <c r="L874" s="99" t="s">
        <v>648</v>
      </c>
      <c r="M874" s="108">
        <v>40421</v>
      </c>
      <c r="N874" s="102" t="s">
        <v>635</v>
      </c>
      <c r="O874" s="105" t="s">
        <v>51</v>
      </c>
      <c r="P874" s="102"/>
      <c r="Q874" s="102"/>
      <c r="R874" s="102"/>
      <c r="S874" s="109" t="s">
        <v>648</v>
      </c>
      <c r="T874" s="109" t="s">
        <v>3668</v>
      </c>
      <c r="U874" s="110" t="s">
        <v>3669</v>
      </c>
      <c r="V874" s="105" t="s">
        <v>3668</v>
      </c>
      <c r="W874" s="105"/>
    </row>
    <row r="875" spans="1:23" ht="25.5">
      <c r="A875" s="102">
        <v>874</v>
      </c>
      <c r="B875" s="103" t="s">
        <v>132</v>
      </c>
      <c r="C875" s="103" t="s">
        <v>131</v>
      </c>
      <c r="D875" s="105" t="s">
        <v>45</v>
      </c>
      <c r="E875" s="105" t="s">
        <v>627</v>
      </c>
      <c r="F875" s="100" t="s">
        <v>1685</v>
      </c>
      <c r="G875" s="105">
        <v>32</v>
      </c>
      <c r="H875" s="100" t="s">
        <v>1708</v>
      </c>
      <c r="I875" s="106" t="s">
        <v>1709</v>
      </c>
      <c r="J875" s="106" t="s">
        <v>1710</v>
      </c>
      <c r="K875" s="98" t="s">
        <v>647</v>
      </c>
      <c r="L875" s="99" t="s">
        <v>648</v>
      </c>
      <c r="M875" s="108">
        <v>40374</v>
      </c>
      <c r="N875" s="102" t="s">
        <v>635</v>
      </c>
      <c r="O875" s="105" t="s">
        <v>51</v>
      </c>
      <c r="P875" s="102"/>
      <c r="Q875" s="102"/>
      <c r="R875" s="102"/>
      <c r="S875" s="109" t="s">
        <v>648</v>
      </c>
      <c r="T875" s="109" t="s">
        <v>3668</v>
      </c>
      <c r="U875" s="110" t="s">
        <v>3669</v>
      </c>
      <c r="V875" s="105" t="s">
        <v>3668</v>
      </c>
      <c r="W875" s="105"/>
    </row>
    <row r="876" spans="1:23" ht="25.5">
      <c r="A876" s="102">
        <v>875</v>
      </c>
      <c r="B876" s="103" t="s">
        <v>133</v>
      </c>
      <c r="C876" s="103" t="s">
        <v>131</v>
      </c>
      <c r="D876" s="105" t="s">
        <v>45</v>
      </c>
      <c r="E876" s="105" t="s">
        <v>627</v>
      </c>
      <c r="F876" s="100" t="s">
        <v>1685</v>
      </c>
      <c r="G876" s="105">
        <v>32</v>
      </c>
      <c r="H876" s="100" t="s">
        <v>1708</v>
      </c>
      <c r="I876" s="106" t="s">
        <v>1709</v>
      </c>
      <c r="J876" s="106" t="s">
        <v>1710</v>
      </c>
      <c r="K876" s="98" t="s">
        <v>647</v>
      </c>
      <c r="L876" s="99" t="s">
        <v>648</v>
      </c>
      <c r="M876" s="108">
        <v>40374</v>
      </c>
      <c r="N876" s="102" t="s">
        <v>635</v>
      </c>
      <c r="O876" s="105" t="s">
        <v>51</v>
      </c>
      <c r="P876" s="102"/>
      <c r="Q876" s="102"/>
      <c r="R876" s="102"/>
      <c r="S876" s="109" t="s">
        <v>648</v>
      </c>
      <c r="T876" s="109" t="s">
        <v>3668</v>
      </c>
      <c r="U876" s="110" t="s">
        <v>3669</v>
      </c>
      <c r="V876" s="105" t="s">
        <v>3668</v>
      </c>
      <c r="W876" s="105"/>
    </row>
    <row r="877" spans="1:23" ht="25.5">
      <c r="A877" s="21">
        <v>876</v>
      </c>
      <c r="B877" s="14" t="s">
        <v>603</v>
      </c>
      <c r="C877" s="14" t="s">
        <v>604</v>
      </c>
      <c r="D877" s="16" t="s">
        <v>60</v>
      </c>
      <c r="E877" s="16" t="s">
        <v>627</v>
      </c>
      <c r="F877" s="16" t="s">
        <v>1343</v>
      </c>
      <c r="G877" s="16">
        <v>32</v>
      </c>
      <c r="H877" s="16" t="s">
        <v>1711</v>
      </c>
      <c r="I877" s="18" t="s">
        <v>1712</v>
      </c>
      <c r="J877" s="18" t="s">
        <v>1713</v>
      </c>
      <c r="K877" s="53" t="s">
        <v>3293</v>
      </c>
      <c r="L877" s="21" t="s">
        <v>86</v>
      </c>
      <c r="M877" s="22"/>
      <c r="N877" s="21" t="s">
        <v>1346</v>
      </c>
      <c r="O877" s="16" t="s">
        <v>51</v>
      </c>
      <c r="P877" s="21" t="s">
        <v>631</v>
      </c>
      <c r="Q877" s="21"/>
      <c r="R877" s="21"/>
      <c r="S877" s="25" t="s">
        <v>3668</v>
      </c>
      <c r="T877" s="25" t="s">
        <v>86</v>
      </c>
      <c r="U877" s="55" t="s">
        <v>3672</v>
      </c>
      <c r="V877" s="16" t="s">
        <v>631</v>
      </c>
      <c r="W877" s="16"/>
    </row>
    <row r="878" spans="1:23" ht="25.5">
      <c r="A878" s="21">
        <v>877</v>
      </c>
      <c r="B878" s="14" t="s">
        <v>603</v>
      </c>
      <c r="C878" s="14" t="s">
        <v>604</v>
      </c>
      <c r="D878" s="16" t="s">
        <v>60</v>
      </c>
      <c r="E878" s="16" t="s">
        <v>627</v>
      </c>
      <c r="F878" s="16" t="s">
        <v>1343</v>
      </c>
      <c r="G878" s="16">
        <v>32</v>
      </c>
      <c r="H878" s="16" t="s">
        <v>1711</v>
      </c>
      <c r="I878" s="18" t="s">
        <v>1712</v>
      </c>
      <c r="J878" s="18" t="s">
        <v>1713</v>
      </c>
      <c r="K878" s="53" t="s">
        <v>3293</v>
      </c>
      <c r="L878" s="21" t="s">
        <v>86</v>
      </c>
      <c r="M878" s="22"/>
      <c r="N878" s="21" t="s">
        <v>1346</v>
      </c>
      <c r="O878" s="16" t="s">
        <v>51</v>
      </c>
      <c r="P878" s="21" t="s">
        <v>631</v>
      </c>
      <c r="Q878" s="21"/>
      <c r="R878" s="21"/>
      <c r="S878" s="25" t="s">
        <v>3668</v>
      </c>
      <c r="T878" s="25" t="s">
        <v>86</v>
      </c>
      <c r="U878" s="55" t="s">
        <v>3672</v>
      </c>
      <c r="V878" s="16" t="s">
        <v>631</v>
      </c>
      <c r="W878" s="16"/>
    </row>
    <row r="879" spans="1:23" ht="38.25">
      <c r="A879" s="102">
        <v>878</v>
      </c>
      <c r="B879" s="103" t="s">
        <v>188</v>
      </c>
      <c r="C879" s="103" t="s">
        <v>176</v>
      </c>
      <c r="D879" s="105" t="s">
        <v>45</v>
      </c>
      <c r="E879" s="105" t="s">
        <v>627</v>
      </c>
      <c r="F879" s="100" t="s">
        <v>1714</v>
      </c>
      <c r="G879" s="105">
        <v>32</v>
      </c>
      <c r="H879" s="100"/>
      <c r="I879" s="106" t="s">
        <v>1715</v>
      </c>
      <c r="J879" s="106" t="s">
        <v>1716</v>
      </c>
      <c r="K879" s="107" t="s">
        <v>3500</v>
      </c>
      <c r="L879" s="102" t="s">
        <v>63</v>
      </c>
      <c r="M879" s="108">
        <v>40381</v>
      </c>
      <c r="N879" s="102" t="s">
        <v>50</v>
      </c>
      <c r="O879" s="105" t="s">
        <v>181</v>
      </c>
      <c r="P879" s="102"/>
      <c r="Q879" s="102"/>
      <c r="R879" s="102"/>
      <c r="S879" s="109" t="s">
        <v>63</v>
      </c>
      <c r="T879" s="109" t="s">
        <v>3668</v>
      </c>
      <c r="U879" s="110" t="s">
        <v>3669</v>
      </c>
      <c r="V879" s="105" t="s">
        <v>3668</v>
      </c>
      <c r="W879" s="105"/>
    </row>
    <row r="880" spans="1:23" ht="153">
      <c r="A880" s="102">
        <v>879</v>
      </c>
      <c r="B880" s="103" t="s">
        <v>175</v>
      </c>
      <c r="C880" s="103" t="s">
        <v>176</v>
      </c>
      <c r="D880" s="105" t="s">
        <v>60</v>
      </c>
      <c r="E880" s="105" t="s">
        <v>627</v>
      </c>
      <c r="F880" s="100" t="s">
        <v>1613</v>
      </c>
      <c r="G880" s="105">
        <v>32</v>
      </c>
      <c r="H880" s="100"/>
      <c r="I880" s="106" t="s">
        <v>1717</v>
      </c>
      <c r="J880" s="106" t="s">
        <v>1718</v>
      </c>
      <c r="K880" s="98" t="s">
        <v>3384</v>
      </c>
      <c r="L880" s="99" t="s">
        <v>63</v>
      </c>
      <c r="M880" s="108">
        <v>40374</v>
      </c>
      <c r="N880" s="102" t="s">
        <v>1248</v>
      </c>
      <c r="O880" s="105" t="s">
        <v>181</v>
      </c>
      <c r="P880" s="102" t="s">
        <v>1249</v>
      </c>
      <c r="Q880" s="102"/>
      <c r="R880" s="102"/>
      <c r="S880" s="109" t="s">
        <v>3668</v>
      </c>
      <c r="T880" s="109" t="s">
        <v>63</v>
      </c>
      <c r="U880" s="110" t="s">
        <v>3669</v>
      </c>
      <c r="V880" s="105" t="s">
        <v>3668</v>
      </c>
      <c r="W880" s="105"/>
    </row>
    <row r="881" spans="1:23" ht="63.75">
      <c r="A881" s="102">
        <v>880</v>
      </c>
      <c r="B881" s="103" t="s">
        <v>125</v>
      </c>
      <c r="C881" s="103" t="s">
        <v>126</v>
      </c>
      <c r="D881" s="105" t="s">
        <v>60</v>
      </c>
      <c r="E881" s="105" t="s">
        <v>627</v>
      </c>
      <c r="F881" s="105" t="s">
        <v>1613</v>
      </c>
      <c r="G881" s="105">
        <v>33</v>
      </c>
      <c r="H881" s="105">
        <v>3</v>
      </c>
      <c r="I881" s="106" t="s">
        <v>1719</v>
      </c>
      <c r="J881" s="106" t="s">
        <v>1720</v>
      </c>
      <c r="K881" s="107" t="s">
        <v>1721</v>
      </c>
      <c r="L881" s="102" t="s">
        <v>63</v>
      </c>
      <c r="M881" s="108">
        <v>40318</v>
      </c>
      <c r="N881" s="99" t="s">
        <v>3332</v>
      </c>
      <c r="O881" s="105" t="s">
        <v>51</v>
      </c>
      <c r="P881" s="102"/>
      <c r="Q881" s="102"/>
      <c r="R881" s="102"/>
      <c r="S881" s="109" t="s">
        <v>3668</v>
      </c>
      <c r="T881" s="109" t="s">
        <v>63</v>
      </c>
      <c r="U881" s="110" t="s">
        <v>3669</v>
      </c>
      <c r="V881" s="105" t="s">
        <v>3668</v>
      </c>
      <c r="W881" s="105"/>
    </row>
    <row r="882" spans="1:23" ht="76.5">
      <c r="A882" s="102">
        <v>881</v>
      </c>
      <c r="B882" s="107" t="s">
        <v>94</v>
      </c>
      <c r="C882" s="107" t="s">
        <v>95</v>
      </c>
      <c r="D882" s="105" t="s">
        <v>60</v>
      </c>
      <c r="E882" s="105" t="s">
        <v>627</v>
      </c>
      <c r="F882" s="97" t="s">
        <v>1722</v>
      </c>
      <c r="G882" s="102">
        <v>33</v>
      </c>
      <c r="H882" s="102">
        <v>3</v>
      </c>
      <c r="I882" s="106" t="s">
        <v>1723</v>
      </c>
      <c r="J882" s="106" t="s">
        <v>1724</v>
      </c>
      <c r="K882" s="107" t="s">
        <v>3752</v>
      </c>
      <c r="L882" s="102" t="s">
        <v>63</v>
      </c>
      <c r="M882" s="108">
        <v>40318</v>
      </c>
      <c r="N882" s="99" t="s">
        <v>3332</v>
      </c>
      <c r="O882" s="102" t="s">
        <v>51</v>
      </c>
      <c r="P882" s="102"/>
      <c r="Q882" s="102"/>
      <c r="R882" s="102"/>
      <c r="S882" s="109" t="s">
        <v>3668</v>
      </c>
      <c r="T882" s="109" t="s">
        <v>63</v>
      </c>
      <c r="U882" s="110" t="s">
        <v>3669</v>
      </c>
      <c r="V882" s="105" t="s">
        <v>3668</v>
      </c>
      <c r="W882" s="105"/>
    </row>
    <row r="883" spans="1:23" ht="38.25">
      <c r="A883" s="102">
        <v>882</v>
      </c>
      <c r="B883" s="103" t="s">
        <v>130</v>
      </c>
      <c r="C883" s="103" t="s">
        <v>131</v>
      </c>
      <c r="D883" s="105" t="s">
        <v>60</v>
      </c>
      <c r="E883" s="105" t="s">
        <v>627</v>
      </c>
      <c r="F883" s="105" t="s">
        <v>1613</v>
      </c>
      <c r="G883" s="105">
        <v>33</v>
      </c>
      <c r="H883" s="105">
        <v>3</v>
      </c>
      <c r="I883" s="106" t="s">
        <v>1719</v>
      </c>
      <c r="J883" s="106" t="s">
        <v>1720</v>
      </c>
      <c r="K883" s="107" t="s">
        <v>3752</v>
      </c>
      <c r="L883" s="102" t="s">
        <v>63</v>
      </c>
      <c r="M883" s="108">
        <v>40318</v>
      </c>
      <c r="N883" s="99" t="s">
        <v>3332</v>
      </c>
      <c r="O883" s="105" t="s">
        <v>51</v>
      </c>
      <c r="P883" s="102"/>
      <c r="Q883" s="102"/>
      <c r="R883" s="102"/>
      <c r="S883" s="109" t="s">
        <v>3668</v>
      </c>
      <c r="T883" s="109" t="s">
        <v>63</v>
      </c>
      <c r="U883" s="110" t="s">
        <v>3669</v>
      </c>
      <c r="V883" s="105" t="s">
        <v>3668</v>
      </c>
      <c r="W883" s="105"/>
    </row>
    <row r="884" spans="1:23" ht="38.25">
      <c r="A884" s="102">
        <v>883</v>
      </c>
      <c r="B884" s="103" t="s">
        <v>132</v>
      </c>
      <c r="C884" s="103" t="s">
        <v>131</v>
      </c>
      <c r="D884" s="105" t="s">
        <v>60</v>
      </c>
      <c r="E884" s="105" t="s">
        <v>627</v>
      </c>
      <c r="F884" s="105" t="s">
        <v>1613</v>
      </c>
      <c r="G884" s="105">
        <v>33</v>
      </c>
      <c r="H884" s="105">
        <v>3</v>
      </c>
      <c r="I884" s="106" t="s">
        <v>1725</v>
      </c>
      <c r="J884" s="106" t="s">
        <v>1720</v>
      </c>
      <c r="K884" s="107" t="s">
        <v>3752</v>
      </c>
      <c r="L884" s="102" t="s">
        <v>63</v>
      </c>
      <c r="M884" s="108">
        <v>40318</v>
      </c>
      <c r="N884" s="99" t="s">
        <v>3332</v>
      </c>
      <c r="O884" s="105" t="s">
        <v>51</v>
      </c>
      <c r="P884" s="102"/>
      <c r="Q884" s="102"/>
      <c r="R884" s="102"/>
      <c r="S884" s="109" t="s">
        <v>3668</v>
      </c>
      <c r="T884" s="109" t="s">
        <v>63</v>
      </c>
      <c r="U884" s="110" t="s">
        <v>3669</v>
      </c>
      <c r="V884" s="105" t="s">
        <v>3668</v>
      </c>
      <c r="W884" s="105"/>
    </row>
    <row r="885" spans="1:23" ht="38.25">
      <c r="A885" s="102">
        <v>884</v>
      </c>
      <c r="B885" s="103" t="s">
        <v>133</v>
      </c>
      <c r="C885" s="103" t="s">
        <v>131</v>
      </c>
      <c r="D885" s="105" t="s">
        <v>60</v>
      </c>
      <c r="E885" s="105" t="s">
        <v>627</v>
      </c>
      <c r="F885" s="105" t="s">
        <v>1613</v>
      </c>
      <c r="G885" s="105">
        <v>33</v>
      </c>
      <c r="H885" s="105">
        <v>3</v>
      </c>
      <c r="I885" s="106" t="s">
        <v>1725</v>
      </c>
      <c r="J885" s="106" t="s">
        <v>1720</v>
      </c>
      <c r="K885" s="107" t="s">
        <v>3752</v>
      </c>
      <c r="L885" s="102" t="s">
        <v>63</v>
      </c>
      <c r="M885" s="108">
        <v>40318</v>
      </c>
      <c r="N885" s="99" t="s">
        <v>3332</v>
      </c>
      <c r="O885" s="105" t="s">
        <v>51</v>
      </c>
      <c r="P885" s="102"/>
      <c r="Q885" s="102"/>
      <c r="R885" s="102"/>
      <c r="S885" s="109" t="s">
        <v>3668</v>
      </c>
      <c r="T885" s="109" t="s">
        <v>63</v>
      </c>
      <c r="U885" s="110" t="s">
        <v>3669</v>
      </c>
      <c r="V885" s="105" t="s">
        <v>3668</v>
      </c>
      <c r="W885" s="105"/>
    </row>
    <row r="886" spans="1:23" ht="38.25">
      <c r="A886" s="102">
        <v>885</v>
      </c>
      <c r="B886" s="103" t="s">
        <v>64</v>
      </c>
      <c r="C886" s="103" t="s">
        <v>65</v>
      </c>
      <c r="D886" s="105" t="s">
        <v>60</v>
      </c>
      <c r="E886" s="105" t="s">
        <v>627</v>
      </c>
      <c r="F886" s="105" t="s">
        <v>1726</v>
      </c>
      <c r="G886" s="105">
        <v>33</v>
      </c>
      <c r="H886" s="105">
        <v>15</v>
      </c>
      <c r="I886" s="106" t="s">
        <v>1727</v>
      </c>
      <c r="J886" s="106" t="s">
        <v>1728</v>
      </c>
      <c r="K886" s="98" t="s">
        <v>48</v>
      </c>
      <c r="L886" s="102" t="s">
        <v>49</v>
      </c>
      <c r="M886" s="108">
        <v>40318</v>
      </c>
      <c r="N886" s="99" t="s">
        <v>3332</v>
      </c>
      <c r="O886" s="105" t="s">
        <v>51</v>
      </c>
      <c r="P886" s="102"/>
      <c r="Q886" s="102"/>
      <c r="R886" s="102"/>
      <c r="S886" s="109" t="s">
        <v>3668</v>
      </c>
      <c r="T886" s="109" t="s">
        <v>49</v>
      </c>
      <c r="U886" s="110" t="s">
        <v>3669</v>
      </c>
      <c r="V886" s="105" t="s">
        <v>3668</v>
      </c>
      <c r="W886" s="105"/>
    </row>
    <row r="887" spans="1:23" ht="63.75">
      <c r="A887" s="102">
        <v>886</v>
      </c>
      <c r="B887" s="107" t="s">
        <v>224</v>
      </c>
      <c r="C887" s="107" t="s">
        <v>225</v>
      </c>
      <c r="D887" s="105" t="s">
        <v>45</v>
      </c>
      <c r="E887" s="105" t="s">
        <v>627</v>
      </c>
      <c r="F887" s="102" t="s">
        <v>1726</v>
      </c>
      <c r="G887" s="102">
        <v>33</v>
      </c>
      <c r="H887" s="102">
        <v>15</v>
      </c>
      <c r="I887" s="106" t="s">
        <v>1729</v>
      </c>
      <c r="J887" s="106" t="s">
        <v>1730</v>
      </c>
      <c r="K887" s="98" t="s">
        <v>3501</v>
      </c>
      <c r="L887" s="102" t="s">
        <v>63</v>
      </c>
      <c r="M887" s="108">
        <v>40381</v>
      </c>
      <c r="N887" s="102" t="s">
        <v>50</v>
      </c>
      <c r="O887" s="102" t="s">
        <v>72</v>
      </c>
      <c r="P887" s="102"/>
      <c r="Q887" s="102"/>
      <c r="R887" s="102"/>
      <c r="S887" s="109" t="s">
        <v>63</v>
      </c>
      <c r="T887" s="109" t="s">
        <v>3668</v>
      </c>
      <c r="U887" s="110" t="s">
        <v>3669</v>
      </c>
      <c r="V887" s="105" t="s">
        <v>3668</v>
      </c>
      <c r="W887" s="105"/>
    </row>
    <row r="888" spans="1:23" ht="63.75">
      <c r="A888" s="102">
        <v>887</v>
      </c>
      <c r="B888" s="103" t="s">
        <v>82</v>
      </c>
      <c r="C888" s="103" t="s">
        <v>83</v>
      </c>
      <c r="D888" s="105" t="s">
        <v>60</v>
      </c>
      <c r="E888" s="105" t="s">
        <v>627</v>
      </c>
      <c r="F888" s="105" t="s">
        <v>1726</v>
      </c>
      <c r="G888" s="105">
        <v>33</v>
      </c>
      <c r="H888" s="105">
        <v>15</v>
      </c>
      <c r="I888" s="101" t="s">
        <v>1731</v>
      </c>
      <c r="J888" s="106" t="s">
        <v>445</v>
      </c>
      <c r="K888" s="98" t="s">
        <v>3753</v>
      </c>
      <c r="L888" s="102" t="s">
        <v>49</v>
      </c>
      <c r="M888" s="108">
        <v>40318</v>
      </c>
      <c r="N888" s="99" t="s">
        <v>3332</v>
      </c>
      <c r="O888" s="105" t="s">
        <v>51</v>
      </c>
      <c r="P888" s="102"/>
      <c r="Q888" s="102"/>
      <c r="R888" s="102"/>
      <c r="S888" s="109" t="s">
        <v>3668</v>
      </c>
      <c r="T888" s="109" t="s">
        <v>49</v>
      </c>
      <c r="U888" s="110" t="s">
        <v>3669</v>
      </c>
      <c r="V888" s="105" t="s">
        <v>3668</v>
      </c>
      <c r="W888" s="105"/>
    </row>
    <row r="889" spans="1:23" ht="114.75">
      <c r="A889" s="102">
        <v>888</v>
      </c>
      <c r="B889" s="107" t="s">
        <v>599</v>
      </c>
      <c r="C889" s="107" t="s">
        <v>600</v>
      </c>
      <c r="D889" s="105" t="s">
        <v>60</v>
      </c>
      <c r="E889" s="105" t="s">
        <v>627</v>
      </c>
      <c r="F889" s="102" t="s">
        <v>1373</v>
      </c>
      <c r="G889" s="102">
        <v>33</v>
      </c>
      <c r="H889" s="102">
        <v>16</v>
      </c>
      <c r="I889" s="106" t="s">
        <v>1732</v>
      </c>
      <c r="J889" s="106" t="s">
        <v>1733</v>
      </c>
      <c r="K889" s="98" t="s">
        <v>3247</v>
      </c>
      <c r="L889" s="99" t="s">
        <v>237</v>
      </c>
      <c r="M889" s="108">
        <v>40374</v>
      </c>
      <c r="N889" s="102" t="s">
        <v>264</v>
      </c>
      <c r="O889" s="102" t="s">
        <v>51</v>
      </c>
      <c r="P889" s="99" t="s">
        <v>299</v>
      </c>
      <c r="Q889" s="102"/>
      <c r="R889" s="102"/>
      <c r="S889" s="109" t="s">
        <v>3668</v>
      </c>
      <c r="T889" s="109" t="s">
        <v>237</v>
      </c>
      <c r="U889" s="110" t="s">
        <v>3669</v>
      </c>
      <c r="V889" s="105" t="s">
        <v>3668</v>
      </c>
      <c r="W889" s="105"/>
    </row>
    <row r="890" spans="1:23" ht="76.5">
      <c r="A890" s="102">
        <v>889</v>
      </c>
      <c r="B890" s="103" t="s">
        <v>82</v>
      </c>
      <c r="C890" s="103" t="s">
        <v>83</v>
      </c>
      <c r="D890" s="105" t="s">
        <v>60</v>
      </c>
      <c r="E890" s="105" t="s">
        <v>627</v>
      </c>
      <c r="F890" s="105" t="s">
        <v>1726</v>
      </c>
      <c r="G890" s="105">
        <v>33</v>
      </c>
      <c r="H890" s="105">
        <v>18</v>
      </c>
      <c r="I890" s="106" t="s">
        <v>1734</v>
      </c>
      <c r="J890" s="106" t="s">
        <v>1649</v>
      </c>
      <c r="K890" s="98" t="s">
        <v>3363</v>
      </c>
      <c r="L890" s="99" t="s">
        <v>237</v>
      </c>
      <c r="M890" s="108">
        <v>40373</v>
      </c>
      <c r="N890" s="102" t="s">
        <v>1533</v>
      </c>
      <c r="O890" s="105" t="s">
        <v>72</v>
      </c>
      <c r="P890" s="102" t="s">
        <v>1534</v>
      </c>
      <c r="Q890" s="102"/>
      <c r="R890" s="102"/>
      <c r="S890" s="109" t="s">
        <v>3668</v>
      </c>
      <c r="T890" s="109" t="s">
        <v>237</v>
      </c>
      <c r="U890" s="110" t="s">
        <v>3669</v>
      </c>
      <c r="V890" s="105" t="s">
        <v>3668</v>
      </c>
      <c r="W890" s="105"/>
    </row>
    <row r="891" spans="1:23" ht="38.25">
      <c r="A891" s="102">
        <v>890</v>
      </c>
      <c r="B891" s="107" t="s">
        <v>146</v>
      </c>
      <c r="C891" s="107" t="s">
        <v>147</v>
      </c>
      <c r="D891" s="105" t="s">
        <v>60</v>
      </c>
      <c r="E891" s="105" t="s">
        <v>627</v>
      </c>
      <c r="F891" s="105" t="s">
        <v>1726</v>
      </c>
      <c r="G891" s="105">
        <v>33</v>
      </c>
      <c r="H891" s="105">
        <v>23</v>
      </c>
      <c r="I891" s="107" t="s">
        <v>1735</v>
      </c>
      <c r="J891" s="107" t="s">
        <v>1736</v>
      </c>
      <c r="K891" s="98" t="s">
        <v>3384</v>
      </c>
      <c r="L891" s="99" t="s">
        <v>63</v>
      </c>
      <c r="M891" s="108">
        <v>40374</v>
      </c>
      <c r="N891" s="102" t="s">
        <v>1248</v>
      </c>
      <c r="O891" s="105" t="s">
        <v>51</v>
      </c>
      <c r="P891" s="102" t="s">
        <v>1249</v>
      </c>
      <c r="Q891" s="102"/>
      <c r="R891" s="102"/>
      <c r="S891" s="109" t="s">
        <v>3668</v>
      </c>
      <c r="T891" s="109" t="s">
        <v>63</v>
      </c>
      <c r="U891" s="110" t="s">
        <v>3669</v>
      </c>
      <c r="V891" s="105" t="s">
        <v>3668</v>
      </c>
      <c r="W891" s="105"/>
    </row>
    <row r="892" spans="1:23" ht="25.5">
      <c r="A892" s="102">
        <v>891</v>
      </c>
      <c r="B892" s="107" t="s">
        <v>961</v>
      </c>
      <c r="C892" s="107" t="s">
        <v>147</v>
      </c>
      <c r="D892" s="105" t="s">
        <v>60</v>
      </c>
      <c r="E892" s="105" t="s">
        <v>627</v>
      </c>
      <c r="F892" s="105" t="s">
        <v>1726</v>
      </c>
      <c r="G892" s="105">
        <v>33</v>
      </c>
      <c r="H892" s="94">
        <v>23</v>
      </c>
      <c r="I892" s="106" t="s">
        <v>1737</v>
      </c>
      <c r="J892" s="106" t="s">
        <v>1738</v>
      </c>
      <c r="K892" s="98" t="s">
        <v>3384</v>
      </c>
      <c r="L892" s="99" t="s">
        <v>63</v>
      </c>
      <c r="M892" s="108">
        <v>40374</v>
      </c>
      <c r="N892" s="102" t="s">
        <v>1248</v>
      </c>
      <c r="O892" s="105" t="s">
        <v>51</v>
      </c>
      <c r="P892" s="102" t="s">
        <v>1249</v>
      </c>
      <c r="Q892" s="102"/>
      <c r="R892" s="102"/>
      <c r="S892" s="109" t="s">
        <v>3668</v>
      </c>
      <c r="T892" s="109" t="s">
        <v>63</v>
      </c>
      <c r="U892" s="110" t="s">
        <v>3669</v>
      </c>
      <c r="V892" s="105" t="s">
        <v>3668</v>
      </c>
      <c r="W892" s="105"/>
    </row>
    <row r="893" spans="1:23" ht="38.25">
      <c r="A893" s="102">
        <v>892</v>
      </c>
      <c r="B893" s="107" t="s">
        <v>518</v>
      </c>
      <c r="C893" s="107" t="s">
        <v>519</v>
      </c>
      <c r="D893" s="105" t="s">
        <v>45</v>
      </c>
      <c r="E893" s="105" t="s">
        <v>627</v>
      </c>
      <c r="F893" s="105" t="s">
        <v>1726</v>
      </c>
      <c r="G893" s="105">
        <v>33</v>
      </c>
      <c r="H893" s="105">
        <v>27</v>
      </c>
      <c r="I893" s="106" t="s">
        <v>1739</v>
      </c>
      <c r="J893" s="106" t="s">
        <v>1740</v>
      </c>
      <c r="K893" s="98" t="s">
        <v>3386</v>
      </c>
      <c r="L893" s="99" t="s">
        <v>63</v>
      </c>
      <c r="M893" s="108">
        <v>40374</v>
      </c>
      <c r="N893" s="102" t="s">
        <v>50</v>
      </c>
      <c r="O893" s="105" t="s">
        <v>51</v>
      </c>
      <c r="P893" s="102"/>
      <c r="Q893" s="102"/>
      <c r="R893" s="102"/>
      <c r="S893" s="109" t="s">
        <v>63</v>
      </c>
      <c r="T893" s="109" t="s">
        <v>3668</v>
      </c>
      <c r="U893" s="110" t="s">
        <v>3669</v>
      </c>
      <c r="V893" s="105" t="s">
        <v>3668</v>
      </c>
      <c r="W893" s="105"/>
    </row>
    <row r="894" spans="1:23" ht="51">
      <c r="A894" s="102">
        <v>893</v>
      </c>
      <c r="B894" s="103" t="s">
        <v>64</v>
      </c>
      <c r="C894" s="103" t="s">
        <v>65</v>
      </c>
      <c r="D894" s="105" t="s">
        <v>60</v>
      </c>
      <c r="E894" s="105" t="s">
        <v>627</v>
      </c>
      <c r="F894" s="105" t="s">
        <v>1741</v>
      </c>
      <c r="G894" s="105">
        <v>33</v>
      </c>
      <c r="H894" s="105">
        <v>30</v>
      </c>
      <c r="I894" s="106" t="s">
        <v>1742</v>
      </c>
      <c r="J894" s="106" t="s">
        <v>1743</v>
      </c>
      <c r="K894" s="98" t="s">
        <v>3384</v>
      </c>
      <c r="L894" s="99" t="s">
        <v>63</v>
      </c>
      <c r="M894" s="108">
        <v>40374</v>
      </c>
      <c r="N894" s="102" t="s">
        <v>1248</v>
      </c>
      <c r="O894" s="105" t="s">
        <v>51</v>
      </c>
      <c r="P894" s="102" t="s">
        <v>1249</v>
      </c>
      <c r="Q894" s="102"/>
      <c r="R894" s="102"/>
      <c r="S894" s="109" t="s">
        <v>3668</v>
      </c>
      <c r="T894" s="109" t="s">
        <v>63</v>
      </c>
      <c r="U894" s="110" t="s">
        <v>3669</v>
      </c>
      <c r="V894" s="105" t="s">
        <v>3668</v>
      </c>
      <c r="W894" s="105"/>
    </row>
    <row r="895" spans="1:23" ht="89.25">
      <c r="A895" s="102">
        <v>894</v>
      </c>
      <c r="B895" s="103" t="s">
        <v>82</v>
      </c>
      <c r="C895" s="103" t="s">
        <v>83</v>
      </c>
      <c r="D895" s="105" t="s">
        <v>45</v>
      </c>
      <c r="E895" s="105" t="s">
        <v>627</v>
      </c>
      <c r="F895" s="105" t="s">
        <v>1741</v>
      </c>
      <c r="G895" s="105">
        <v>33</v>
      </c>
      <c r="H895" s="105">
        <v>33</v>
      </c>
      <c r="I895" s="106" t="s">
        <v>1744</v>
      </c>
      <c r="J895" s="106" t="s">
        <v>1745</v>
      </c>
      <c r="K895" s="107" t="s">
        <v>3566</v>
      </c>
      <c r="L895" s="102" t="s">
        <v>63</v>
      </c>
      <c r="M895" s="108">
        <v>40415</v>
      </c>
      <c r="N895" s="102" t="s">
        <v>50</v>
      </c>
      <c r="O895" s="105" t="s">
        <v>51</v>
      </c>
      <c r="P895" s="102"/>
      <c r="Q895" s="102"/>
      <c r="R895" s="102"/>
      <c r="S895" s="109" t="s">
        <v>63</v>
      </c>
      <c r="T895" s="109" t="s">
        <v>3668</v>
      </c>
      <c r="U895" s="110" t="s">
        <v>3669</v>
      </c>
      <c r="V895" s="105" t="s">
        <v>3668</v>
      </c>
      <c r="W895" s="105"/>
    </row>
    <row r="896" spans="1:23" ht="76.5">
      <c r="A896" s="102">
        <v>895</v>
      </c>
      <c r="B896" s="103" t="s">
        <v>43</v>
      </c>
      <c r="C896" s="103" t="s">
        <v>44</v>
      </c>
      <c r="D896" s="105" t="s">
        <v>60</v>
      </c>
      <c r="E896" s="105" t="s">
        <v>627</v>
      </c>
      <c r="F896" s="105" t="s">
        <v>1746</v>
      </c>
      <c r="G896" s="105">
        <v>33</v>
      </c>
      <c r="H896" s="105">
        <v>48</v>
      </c>
      <c r="I896" s="106" t="s">
        <v>1747</v>
      </c>
      <c r="J896" s="106" t="s">
        <v>1748</v>
      </c>
      <c r="K896" s="98" t="s">
        <v>3508</v>
      </c>
      <c r="L896" s="102" t="s">
        <v>49</v>
      </c>
      <c r="M896" s="108">
        <v>40318</v>
      </c>
      <c r="N896" s="99" t="s">
        <v>3332</v>
      </c>
      <c r="O896" s="105"/>
      <c r="P896" s="102"/>
      <c r="Q896" s="102"/>
      <c r="R896" s="102"/>
      <c r="S896" s="109" t="s">
        <v>3668</v>
      </c>
      <c r="T896" s="109" t="s">
        <v>49</v>
      </c>
      <c r="U896" s="110" t="s">
        <v>3669</v>
      </c>
      <c r="V896" s="105" t="s">
        <v>3668</v>
      </c>
      <c r="W896" s="105"/>
    </row>
    <row r="897" spans="1:23" ht="63.75">
      <c r="A897" s="102">
        <v>896</v>
      </c>
      <c r="B897" s="103" t="s">
        <v>82</v>
      </c>
      <c r="C897" s="103" t="s">
        <v>83</v>
      </c>
      <c r="D897" s="105" t="s">
        <v>60</v>
      </c>
      <c r="E897" s="105" t="s">
        <v>627</v>
      </c>
      <c r="F897" s="105" t="s">
        <v>1746</v>
      </c>
      <c r="G897" s="105">
        <v>33</v>
      </c>
      <c r="H897" s="105">
        <v>48</v>
      </c>
      <c r="I897" s="101" t="s">
        <v>1749</v>
      </c>
      <c r="J897" s="106" t="s">
        <v>1750</v>
      </c>
      <c r="K897" s="98" t="s">
        <v>3754</v>
      </c>
      <c r="L897" s="102" t="s">
        <v>49</v>
      </c>
      <c r="M897" s="108">
        <v>40318</v>
      </c>
      <c r="N897" s="99" t="s">
        <v>3332</v>
      </c>
      <c r="O897" s="105" t="s">
        <v>51</v>
      </c>
      <c r="P897" s="102"/>
      <c r="Q897" s="102"/>
      <c r="R897" s="102"/>
      <c r="S897" s="109" t="s">
        <v>3668</v>
      </c>
      <c r="T897" s="109" t="s">
        <v>49</v>
      </c>
      <c r="U897" s="110" t="s">
        <v>3669</v>
      </c>
      <c r="V897" s="105" t="s">
        <v>3668</v>
      </c>
      <c r="W897" s="105"/>
    </row>
    <row r="898" spans="1:23" ht="76.5">
      <c r="A898" s="102">
        <v>897</v>
      </c>
      <c r="B898" s="103" t="s">
        <v>64</v>
      </c>
      <c r="C898" s="103" t="s">
        <v>65</v>
      </c>
      <c r="D898" s="105" t="s">
        <v>60</v>
      </c>
      <c r="E898" s="105" t="s">
        <v>627</v>
      </c>
      <c r="F898" s="105" t="s">
        <v>1746</v>
      </c>
      <c r="G898" s="105">
        <v>33</v>
      </c>
      <c r="H898" s="105">
        <v>50</v>
      </c>
      <c r="I898" s="101" t="s">
        <v>1751</v>
      </c>
      <c r="J898" s="106" t="s">
        <v>1752</v>
      </c>
      <c r="K898" s="98" t="s">
        <v>3755</v>
      </c>
      <c r="L898" s="102" t="s">
        <v>49</v>
      </c>
      <c r="M898" s="108">
        <v>40318</v>
      </c>
      <c r="N898" s="99" t="s">
        <v>3332</v>
      </c>
      <c r="O898" s="105" t="s">
        <v>51</v>
      </c>
      <c r="P898" s="102"/>
      <c r="Q898" s="102"/>
      <c r="R898" s="102"/>
      <c r="S898" s="109" t="s">
        <v>3668</v>
      </c>
      <c r="T898" s="109" t="s">
        <v>49</v>
      </c>
      <c r="U898" s="110" t="s">
        <v>3669</v>
      </c>
      <c r="V898" s="105" t="s">
        <v>3668</v>
      </c>
      <c r="W898" s="105"/>
    </row>
    <row r="899" spans="1:23" ht="76.5">
      <c r="A899" s="102">
        <v>898</v>
      </c>
      <c r="B899" s="107" t="s">
        <v>224</v>
      </c>
      <c r="C899" s="107" t="s">
        <v>225</v>
      </c>
      <c r="D899" s="105" t="s">
        <v>45</v>
      </c>
      <c r="E899" s="105" t="s">
        <v>627</v>
      </c>
      <c r="F899" s="102" t="s">
        <v>1746</v>
      </c>
      <c r="G899" s="102">
        <v>33</v>
      </c>
      <c r="H899" s="102">
        <v>50</v>
      </c>
      <c r="I899" s="101" t="s">
        <v>1753</v>
      </c>
      <c r="J899" s="106" t="s">
        <v>1754</v>
      </c>
      <c r="K899" s="98" t="s">
        <v>3755</v>
      </c>
      <c r="L899" s="102" t="s">
        <v>49</v>
      </c>
      <c r="M899" s="108">
        <v>40318</v>
      </c>
      <c r="N899" s="102" t="s">
        <v>50</v>
      </c>
      <c r="O899" s="102" t="s">
        <v>72</v>
      </c>
      <c r="P899" s="102"/>
      <c r="Q899" s="102"/>
      <c r="R899" s="102"/>
      <c r="S899" s="109" t="s">
        <v>49</v>
      </c>
      <c r="T899" s="109" t="s">
        <v>3668</v>
      </c>
      <c r="U899" s="110" t="s">
        <v>3669</v>
      </c>
      <c r="V899" s="105" t="s">
        <v>3668</v>
      </c>
      <c r="W899" s="105"/>
    </row>
    <row r="900" spans="1:23" ht="63.75">
      <c r="A900" s="102">
        <v>899</v>
      </c>
      <c r="B900" s="103" t="s">
        <v>125</v>
      </c>
      <c r="C900" s="103" t="s">
        <v>126</v>
      </c>
      <c r="D900" s="105" t="s">
        <v>60</v>
      </c>
      <c r="E900" s="105" t="s">
        <v>627</v>
      </c>
      <c r="F900" s="105" t="s">
        <v>1746</v>
      </c>
      <c r="G900" s="105">
        <v>33</v>
      </c>
      <c r="H900" s="105">
        <v>50</v>
      </c>
      <c r="I900" s="106" t="s">
        <v>1755</v>
      </c>
      <c r="J900" s="106" t="s">
        <v>1756</v>
      </c>
      <c r="K900" s="107" t="s">
        <v>3756</v>
      </c>
      <c r="L900" s="102" t="s">
        <v>49</v>
      </c>
      <c r="M900" s="108">
        <v>40318</v>
      </c>
      <c r="N900" s="99" t="s">
        <v>3332</v>
      </c>
      <c r="O900" s="105" t="s">
        <v>72</v>
      </c>
      <c r="P900" s="102"/>
      <c r="Q900" s="102"/>
      <c r="R900" s="102"/>
      <c r="S900" s="109" t="s">
        <v>3668</v>
      </c>
      <c r="T900" s="109" t="s">
        <v>49</v>
      </c>
      <c r="U900" s="110" t="s">
        <v>3669</v>
      </c>
      <c r="V900" s="105" t="s">
        <v>3668</v>
      </c>
      <c r="W900" s="105"/>
    </row>
    <row r="901" spans="1:23" ht="63.75">
      <c r="A901" s="102">
        <v>900</v>
      </c>
      <c r="B901" s="103" t="s">
        <v>270</v>
      </c>
      <c r="C901" s="103" t="s">
        <v>225</v>
      </c>
      <c r="D901" s="105" t="s">
        <v>60</v>
      </c>
      <c r="E901" s="105" t="s">
        <v>627</v>
      </c>
      <c r="F901" s="105" t="s">
        <v>1746</v>
      </c>
      <c r="G901" s="105">
        <v>33</v>
      </c>
      <c r="H901" s="105">
        <v>50</v>
      </c>
      <c r="I901" s="106" t="s">
        <v>1757</v>
      </c>
      <c r="J901" s="106" t="s">
        <v>1758</v>
      </c>
      <c r="K901" s="107" t="s">
        <v>3756</v>
      </c>
      <c r="L901" s="102" t="s">
        <v>49</v>
      </c>
      <c r="M901" s="108">
        <v>40318</v>
      </c>
      <c r="N901" s="99" t="s">
        <v>3332</v>
      </c>
      <c r="O901" s="105" t="s">
        <v>72</v>
      </c>
      <c r="P901" s="102"/>
      <c r="Q901" s="102"/>
      <c r="R901" s="102"/>
      <c r="S901" s="109" t="s">
        <v>3668</v>
      </c>
      <c r="T901" s="109" t="s">
        <v>49</v>
      </c>
      <c r="U901" s="110" t="s">
        <v>3669</v>
      </c>
      <c r="V901" s="105" t="s">
        <v>3668</v>
      </c>
      <c r="W901" s="105"/>
    </row>
    <row r="902" spans="1:23" ht="63.75">
      <c r="A902" s="102">
        <v>901</v>
      </c>
      <c r="B902" s="103" t="s">
        <v>130</v>
      </c>
      <c r="C902" s="103" t="s">
        <v>131</v>
      </c>
      <c r="D902" s="105" t="s">
        <v>60</v>
      </c>
      <c r="E902" s="105" t="s">
        <v>627</v>
      </c>
      <c r="F902" s="105" t="s">
        <v>1746</v>
      </c>
      <c r="G902" s="105">
        <v>33</v>
      </c>
      <c r="H902" s="105">
        <v>50</v>
      </c>
      <c r="I902" s="106" t="s">
        <v>1755</v>
      </c>
      <c r="J902" s="106" t="s">
        <v>1756</v>
      </c>
      <c r="K902" s="107" t="s">
        <v>3756</v>
      </c>
      <c r="L902" s="102" t="s">
        <v>49</v>
      </c>
      <c r="M902" s="108">
        <v>40318</v>
      </c>
      <c r="N902" s="99" t="s">
        <v>3332</v>
      </c>
      <c r="O902" s="105" t="s">
        <v>51</v>
      </c>
      <c r="P902" s="102"/>
      <c r="Q902" s="102"/>
      <c r="R902" s="102"/>
      <c r="S902" s="109" t="s">
        <v>3668</v>
      </c>
      <c r="T902" s="109" t="s">
        <v>49</v>
      </c>
      <c r="U902" s="110" t="s">
        <v>3669</v>
      </c>
      <c r="V902" s="105" t="s">
        <v>3668</v>
      </c>
      <c r="W902" s="105"/>
    </row>
    <row r="903" spans="1:23" ht="63.75">
      <c r="A903" s="102">
        <v>902</v>
      </c>
      <c r="B903" s="103" t="s">
        <v>132</v>
      </c>
      <c r="C903" s="103" t="s">
        <v>131</v>
      </c>
      <c r="D903" s="105" t="s">
        <v>60</v>
      </c>
      <c r="E903" s="105" t="s">
        <v>627</v>
      </c>
      <c r="F903" s="105" t="s">
        <v>1746</v>
      </c>
      <c r="G903" s="105">
        <v>33</v>
      </c>
      <c r="H903" s="105">
        <v>50</v>
      </c>
      <c r="I903" s="106" t="s">
        <v>1755</v>
      </c>
      <c r="J903" s="106" t="s">
        <v>1756</v>
      </c>
      <c r="K903" s="107" t="s">
        <v>3756</v>
      </c>
      <c r="L903" s="102" t="s">
        <v>49</v>
      </c>
      <c r="M903" s="108">
        <v>40318</v>
      </c>
      <c r="N903" s="99" t="s">
        <v>3332</v>
      </c>
      <c r="O903" s="105" t="s">
        <v>51</v>
      </c>
      <c r="P903" s="102"/>
      <c r="Q903" s="102"/>
      <c r="R903" s="102"/>
      <c r="S903" s="109" t="s">
        <v>3668</v>
      </c>
      <c r="T903" s="109" t="s">
        <v>49</v>
      </c>
      <c r="U903" s="110" t="s">
        <v>3669</v>
      </c>
      <c r="V903" s="105" t="s">
        <v>3668</v>
      </c>
      <c r="W903" s="105"/>
    </row>
    <row r="904" spans="1:23" ht="63.75">
      <c r="A904" s="102">
        <v>903</v>
      </c>
      <c r="B904" s="103" t="s">
        <v>133</v>
      </c>
      <c r="C904" s="103" t="s">
        <v>131</v>
      </c>
      <c r="D904" s="105" t="s">
        <v>60</v>
      </c>
      <c r="E904" s="105" t="s">
        <v>627</v>
      </c>
      <c r="F904" s="105" t="s">
        <v>1746</v>
      </c>
      <c r="G904" s="105">
        <v>33</v>
      </c>
      <c r="H904" s="105">
        <v>50</v>
      </c>
      <c r="I904" s="106" t="s">
        <v>1755</v>
      </c>
      <c r="J904" s="106" t="s">
        <v>1756</v>
      </c>
      <c r="K904" s="107" t="s">
        <v>3756</v>
      </c>
      <c r="L904" s="102" t="s">
        <v>49</v>
      </c>
      <c r="M904" s="108">
        <v>40318</v>
      </c>
      <c r="N904" s="99" t="s">
        <v>3332</v>
      </c>
      <c r="O904" s="105" t="s">
        <v>51</v>
      </c>
      <c r="P904" s="102"/>
      <c r="Q904" s="102"/>
      <c r="R904" s="102"/>
      <c r="S904" s="109" t="s">
        <v>3668</v>
      </c>
      <c r="T904" s="109" t="s">
        <v>49</v>
      </c>
      <c r="U904" s="110" t="s">
        <v>3669</v>
      </c>
      <c r="V904" s="105" t="s">
        <v>3668</v>
      </c>
      <c r="W904" s="105"/>
    </row>
    <row r="905" spans="1:23" ht="51">
      <c r="A905" s="102">
        <v>904</v>
      </c>
      <c r="B905" s="103" t="s">
        <v>1759</v>
      </c>
      <c r="C905" s="103" t="s">
        <v>109</v>
      </c>
      <c r="D905" s="105" t="s">
        <v>60</v>
      </c>
      <c r="E905" s="105" t="s">
        <v>627</v>
      </c>
      <c r="F905" s="105" t="s">
        <v>1722</v>
      </c>
      <c r="G905" s="105">
        <v>33</v>
      </c>
      <c r="H905" s="105" t="s">
        <v>1760</v>
      </c>
      <c r="I905" s="106" t="s">
        <v>1761</v>
      </c>
      <c r="J905" s="106" t="s">
        <v>1762</v>
      </c>
      <c r="K905" s="98" t="s">
        <v>3383</v>
      </c>
      <c r="L905" s="99" t="s">
        <v>237</v>
      </c>
      <c r="M905" s="108">
        <v>40374</v>
      </c>
      <c r="N905" s="102" t="s">
        <v>1248</v>
      </c>
      <c r="O905" s="105" t="s">
        <v>51</v>
      </c>
      <c r="P905" s="102" t="s">
        <v>1249</v>
      </c>
      <c r="Q905" s="102"/>
      <c r="R905" s="102"/>
      <c r="S905" s="109" t="s">
        <v>3668</v>
      </c>
      <c r="T905" s="109" t="s">
        <v>237</v>
      </c>
      <c r="U905" s="110" t="s">
        <v>3669</v>
      </c>
      <c r="V905" s="105" t="s">
        <v>3668</v>
      </c>
      <c r="W905" s="105"/>
    </row>
    <row r="906" spans="1:23" ht="38.25">
      <c r="A906" s="102">
        <v>905</v>
      </c>
      <c r="B906" s="107" t="s">
        <v>1763</v>
      </c>
      <c r="C906" s="103" t="s">
        <v>109</v>
      </c>
      <c r="D906" s="105" t="s">
        <v>45</v>
      </c>
      <c r="E906" s="105" t="s">
        <v>627</v>
      </c>
      <c r="F906" s="105" t="s">
        <v>1722</v>
      </c>
      <c r="G906" s="105">
        <v>33</v>
      </c>
      <c r="H906" s="102" t="s">
        <v>1764</v>
      </c>
      <c r="I906" s="106" t="s">
        <v>1765</v>
      </c>
      <c r="J906" s="106" t="s">
        <v>1766</v>
      </c>
      <c r="K906" s="107" t="s">
        <v>3757</v>
      </c>
      <c r="L906" s="102" t="s">
        <v>63</v>
      </c>
      <c r="M906" s="108">
        <v>40415</v>
      </c>
      <c r="N906" s="102" t="s">
        <v>1248</v>
      </c>
      <c r="O906" s="105" t="s">
        <v>72</v>
      </c>
      <c r="P906" s="102"/>
      <c r="Q906" s="102"/>
      <c r="R906" s="102"/>
      <c r="S906" s="109" t="s">
        <v>63</v>
      </c>
      <c r="T906" s="109" t="s">
        <v>3668</v>
      </c>
      <c r="U906" s="110" t="s">
        <v>3669</v>
      </c>
      <c r="V906" s="105" t="s">
        <v>3668</v>
      </c>
      <c r="W906" s="105"/>
    </row>
    <row r="907" spans="1:23" ht="38.25">
      <c r="A907" s="21">
        <v>906</v>
      </c>
      <c r="B907" s="18" t="s">
        <v>1763</v>
      </c>
      <c r="C907" s="14" t="s">
        <v>109</v>
      </c>
      <c r="D907" s="16" t="s">
        <v>60</v>
      </c>
      <c r="E907" s="16" t="s">
        <v>627</v>
      </c>
      <c r="F907" s="16" t="s">
        <v>1722</v>
      </c>
      <c r="G907" s="16">
        <v>33</v>
      </c>
      <c r="H907" s="21" t="s">
        <v>1764</v>
      </c>
      <c r="I907" s="17" t="s">
        <v>1767</v>
      </c>
      <c r="J907" s="17" t="s">
        <v>1768</v>
      </c>
      <c r="K907" s="53" t="s">
        <v>3664</v>
      </c>
      <c r="L907" s="54" t="s">
        <v>63</v>
      </c>
      <c r="M907" s="22">
        <v>40435</v>
      </c>
      <c r="N907" s="21" t="s">
        <v>1248</v>
      </c>
      <c r="O907" s="16" t="s">
        <v>51</v>
      </c>
      <c r="P907" s="21" t="s">
        <v>1249</v>
      </c>
      <c r="Q907" s="21"/>
      <c r="R907" s="21"/>
      <c r="S907" s="25" t="s">
        <v>3668</v>
      </c>
      <c r="T907" s="25" t="s">
        <v>63</v>
      </c>
      <c r="U907" s="55" t="s">
        <v>3669</v>
      </c>
      <c r="V907" s="16" t="s">
        <v>3668</v>
      </c>
      <c r="W907" s="16"/>
    </row>
    <row r="908" spans="1:23" ht="38.25">
      <c r="A908" s="21">
        <v>907</v>
      </c>
      <c r="B908" s="14" t="s">
        <v>603</v>
      </c>
      <c r="C908" s="14" t="s">
        <v>604</v>
      </c>
      <c r="D908" s="16" t="s">
        <v>60</v>
      </c>
      <c r="E908" s="16" t="s">
        <v>627</v>
      </c>
      <c r="F908" s="16" t="s">
        <v>1350</v>
      </c>
      <c r="G908" s="16">
        <v>25</v>
      </c>
      <c r="H908" s="16" t="s">
        <v>1769</v>
      </c>
      <c r="I908" s="18" t="s">
        <v>1770</v>
      </c>
      <c r="J908" s="18" t="s">
        <v>1771</v>
      </c>
      <c r="K908" s="53" t="s">
        <v>3294</v>
      </c>
      <c r="L908" s="21" t="s">
        <v>86</v>
      </c>
      <c r="M908" s="22"/>
      <c r="N908" s="21" t="s">
        <v>1346</v>
      </c>
      <c r="O908" s="16" t="s">
        <v>51</v>
      </c>
      <c r="P908" s="23" t="s">
        <v>1446</v>
      </c>
      <c r="Q908" s="21"/>
      <c r="R908" s="21"/>
      <c r="S908" s="25" t="s">
        <v>3668</v>
      </c>
      <c r="T908" s="25" t="s">
        <v>86</v>
      </c>
      <c r="U908" s="55" t="s">
        <v>3672</v>
      </c>
      <c r="V908" s="16" t="s">
        <v>1446</v>
      </c>
      <c r="W908" s="16"/>
    </row>
    <row r="909" spans="1:23" ht="38.25">
      <c r="A909" s="21">
        <v>908</v>
      </c>
      <c r="B909" s="14" t="s">
        <v>603</v>
      </c>
      <c r="C909" s="14" t="s">
        <v>604</v>
      </c>
      <c r="D909" s="16" t="s">
        <v>60</v>
      </c>
      <c r="E909" s="16" t="s">
        <v>627</v>
      </c>
      <c r="F909" s="16" t="s">
        <v>1350</v>
      </c>
      <c r="G909" s="16">
        <v>25</v>
      </c>
      <c r="H909" s="16" t="s">
        <v>1769</v>
      </c>
      <c r="I909" s="18" t="s">
        <v>1770</v>
      </c>
      <c r="J909" s="18" t="s">
        <v>1771</v>
      </c>
      <c r="K909" s="53" t="s">
        <v>3294</v>
      </c>
      <c r="L909" s="21" t="s">
        <v>86</v>
      </c>
      <c r="M909" s="22"/>
      <c r="N909" s="21" t="s">
        <v>1346</v>
      </c>
      <c r="O909" s="16" t="s">
        <v>51</v>
      </c>
      <c r="P909" s="23" t="s">
        <v>1446</v>
      </c>
      <c r="Q909" s="21"/>
      <c r="R909" s="21"/>
      <c r="S909" s="25" t="s">
        <v>3668</v>
      </c>
      <c r="T909" s="25" t="s">
        <v>86</v>
      </c>
      <c r="U909" s="55" t="s">
        <v>3672</v>
      </c>
      <c r="V909" s="16" t="s">
        <v>1446</v>
      </c>
      <c r="W909" s="16"/>
    </row>
    <row r="910" spans="1:23" ht="51">
      <c r="A910" s="21">
        <v>909</v>
      </c>
      <c r="B910" s="14" t="s">
        <v>603</v>
      </c>
      <c r="C910" s="14" t="s">
        <v>604</v>
      </c>
      <c r="D910" s="16" t="s">
        <v>60</v>
      </c>
      <c r="E910" s="16" t="s">
        <v>627</v>
      </c>
      <c r="F910" s="16" t="s">
        <v>1373</v>
      </c>
      <c r="G910" s="16">
        <v>33</v>
      </c>
      <c r="H910" s="16" t="s">
        <v>1772</v>
      </c>
      <c r="I910" s="18" t="s">
        <v>1773</v>
      </c>
      <c r="J910" s="18" t="s">
        <v>1774</v>
      </c>
      <c r="K910" s="18"/>
      <c r="L910" s="21" t="s">
        <v>86</v>
      </c>
      <c r="M910" s="22"/>
      <c r="N910" s="21" t="s">
        <v>264</v>
      </c>
      <c r="O910" s="16" t="s">
        <v>51</v>
      </c>
      <c r="P910" s="21" t="s">
        <v>299</v>
      </c>
      <c r="Q910" s="21"/>
      <c r="R910" s="21"/>
      <c r="S910" s="25" t="s">
        <v>3668</v>
      </c>
      <c r="T910" s="25" t="s">
        <v>86</v>
      </c>
      <c r="U910" s="55" t="s">
        <v>3672</v>
      </c>
      <c r="V910" s="16" t="s">
        <v>299</v>
      </c>
      <c r="W910" s="16"/>
    </row>
    <row r="911" spans="1:23" ht="51">
      <c r="A911" s="21">
        <v>910</v>
      </c>
      <c r="B911" s="14" t="s">
        <v>603</v>
      </c>
      <c r="C911" s="14" t="s">
        <v>604</v>
      </c>
      <c r="D911" s="16" t="s">
        <v>60</v>
      </c>
      <c r="E911" s="16" t="s">
        <v>627</v>
      </c>
      <c r="F911" s="16" t="s">
        <v>1373</v>
      </c>
      <c r="G911" s="16">
        <v>33</v>
      </c>
      <c r="H911" s="16" t="s">
        <v>1772</v>
      </c>
      <c r="I911" s="18" t="s">
        <v>1773</v>
      </c>
      <c r="J911" s="18" t="s">
        <v>1774</v>
      </c>
      <c r="K911" s="18" t="s">
        <v>1775</v>
      </c>
      <c r="L911" s="21" t="s">
        <v>86</v>
      </c>
      <c r="M911" s="22"/>
      <c r="N911" s="21" t="s">
        <v>264</v>
      </c>
      <c r="O911" s="16" t="s">
        <v>51</v>
      </c>
      <c r="P911" s="21" t="s">
        <v>299</v>
      </c>
      <c r="Q911" s="21"/>
      <c r="R911" s="21"/>
      <c r="S911" s="25" t="s">
        <v>3668</v>
      </c>
      <c r="T911" s="25" t="s">
        <v>86</v>
      </c>
      <c r="U911" s="55" t="s">
        <v>3672</v>
      </c>
      <c r="V911" s="16" t="s">
        <v>299</v>
      </c>
      <c r="W911" s="16"/>
    </row>
    <row r="912" spans="1:23" ht="25.5">
      <c r="A912" s="102">
        <v>911</v>
      </c>
      <c r="B912" s="103" t="s">
        <v>188</v>
      </c>
      <c r="C912" s="103" t="s">
        <v>176</v>
      </c>
      <c r="D912" s="105" t="s">
        <v>45</v>
      </c>
      <c r="E912" s="105" t="s">
        <v>627</v>
      </c>
      <c r="F912" s="100" t="s">
        <v>1722</v>
      </c>
      <c r="G912" s="105">
        <v>33</v>
      </c>
      <c r="H912" s="100"/>
      <c r="I912" s="106" t="s">
        <v>1776</v>
      </c>
      <c r="J912" s="106" t="s">
        <v>1777</v>
      </c>
      <c r="K912" s="107" t="s">
        <v>3758</v>
      </c>
      <c r="L912" s="102" t="s">
        <v>63</v>
      </c>
      <c r="M912" s="108">
        <v>40318</v>
      </c>
      <c r="N912" s="102" t="s">
        <v>50</v>
      </c>
      <c r="O912" s="105" t="s">
        <v>191</v>
      </c>
      <c r="P912" s="102"/>
      <c r="Q912" s="102"/>
      <c r="R912" s="102"/>
      <c r="S912" s="109" t="s">
        <v>63</v>
      </c>
      <c r="T912" s="109" t="s">
        <v>3668</v>
      </c>
      <c r="U912" s="110" t="s">
        <v>3669</v>
      </c>
      <c r="V912" s="105" t="s">
        <v>3668</v>
      </c>
      <c r="W912" s="105"/>
    </row>
    <row r="913" spans="1:23" ht="178.5">
      <c r="A913" s="21">
        <v>912</v>
      </c>
      <c r="B913" s="14" t="s">
        <v>175</v>
      </c>
      <c r="C913" s="14" t="s">
        <v>176</v>
      </c>
      <c r="D913" s="16" t="s">
        <v>60</v>
      </c>
      <c r="E913" s="16" t="s">
        <v>627</v>
      </c>
      <c r="F913" s="15" t="s">
        <v>1722</v>
      </c>
      <c r="G913" s="16">
        <v>33</v>
      </c>
      <c r="H913" s="15"/>
      <c r="I913" s="17" t="s">
        <v>1778</v>
      </c>
      <c r="J913" s="17" t="s">
        <v>1779</v>
      </c>
      <c r="K913" s="18"/>
      <c r="L913" s="21" t="s">
        <v>86</v>
      </c>
      <c r="M913" s="22"/>
      <c r="N913" s="21" t="s">
        <v>1248</v>
      </c>
      <c r="O913" s="16" t="s">
        <v>181</v>
      </c>
      <c r="P913" s="21" t="s">
        <v>1249</v>
      </c>
      <c r="Q913" s="21"/>
      <c r="R913" s="21"/>
      <c r="S913" s="25" t="s">
        <v>3668</v>
      </c>
      <c r="T913" s="25" t="s">
        <v>86</v>
      </c>
      <c r="U913" s="55" t="s">
        <v>3672</v>
      </c>
      <c r="V913" s="16" t="s">
        <v>1249</v>
      </c>
      <c r="W913" s="16"/>
    </row>
    <row r="914" spans="1:23" ht="140.25">
      <c r="A914" s="102">
        <v>913</v>
      </c>
      <c r="B914" s="107" t="s">
        <v>224</v>
      </c>
      <c r="C914" s="107" t="s">
        <v>225</v>
      </c>
      <c r="D914" s="105" t="s">
        <v>45</v>
      </c>
      <c r="E914" s="105" t="s">
        <v>627</v>
      </c>
      <c r="F914" s="102" t="s">
        <v>1780</v>
      </c>
      <c r="G914" s="102">
        <v>34</v>
      </c>
      <c r="H914" s="102">
        <v>1</v>
      </c>
      <c r="I914" s="106" t="s">
        <v>1781</v>
      </c>
      <c r="J914" s="106" t="s">
        <v>1782</v>
      </c>
      <c r="K914" s="98" t="s">
        <v>3500</v>
      </c>
      <c r="L914" s="102" t="s">
        <v>49</v>
      </c>
      <c r="M914" s="108">
        <v>40381</v>
      </c>
      <c r="N914" s="102" t="s">
        <v>50</v>
      </c>
      <c r="O914" s="102" t="s">
        <v>72</v>
      </c>
      <c r="P914" s="102"/>
      <c r="Q914" s="102"/>
      <c r="R914" s="102"/>
      <c r="S914" s="109" t="s">
        <v>49</v>
      </c>
      <c r="T914" s="109" t="s">
        <v>3668</v>
      </c>
      <c r="U914" s="110" t="s">
        <v>3669</v>
      </c>
      <c r="V914" s="105" t="s">
        <v>3668</v>
      </c>
      <c r="W914" s="105"/>
    </row>
    <row r="915" spans="1:23" ht="51">
      <c r="A915" s="102">
        <v>914</v>
      </c>
      <c r="B915" s="103" t="s">
        <v>43</v>
      </c>
      <c r="C915" s="103" t="s">
        <v>44</v>
      </c>
      <c r="D915" s="105" t="s">
        <v>60</v>
      </c>
      <c r="E915" s="105" t="s">
        <v>627</v>
      </c>
      <c r="F915" s="105" t="s">
        <v>1780</v>
      </c>
      <c r="G915" s="105">
        <v>34</v>
      </c>
      <c r="H915" s="105">
        <v>1</v>
      </c>
      <c r="I915" s="106" t="s">
        <v>1783</v>
      </c>
      <c r="J915" s="106" t="s">
        <v>1784</v>
      </c>
      <c r="K915" s="98" t="s">
        <v>48</v>
      </c>
      <c r="L915" s="102" t="s">
        <v>49</v>
      </c>
      <c r="M915" s="108">
        <v>40318</v>
      </c>
      <c r="N915" s="99" t="s">
        <v>3332</v>
      </c>
      <c r="O915" s="105" t="s">
        <v>51</v>
      </c>
      <c r="P915" s="102"/>
      <c r="Q915" s="102"/>
      <c r="R915" s="102"/>
      <c r="S915" s="109" t="s">
        <v>3668</v>
      </c>
      <c r="T915" s="109" t="s">
        <v>49</v>
      </c>
      <c r="U915" s="110" t="s">
        <v>3669</v>
      </c>
      <c r="V915" s="105" t="s">
        <v>3668</v>
      </c>
      <c r="W915" s="105"/>
    </row>
    <row r="916" spans="1:23" ht="38.25">
      <c r="A916" s="102">
        <v>915</v>
      </c>
      <c r="B916" s="103" t="s">
        <v>266</v>
      </c>
      <c r="C916" s="103" t="s">
        <v>267</v>
      </c>
      <c r="D916" s="105" t="s">
        <v>60</v>
      </c>
      <c r="E916" s="105" t="s">
        <v>627</v>
      </c>
      <c r="F916" s="105" t="s">
        <v>1780</v>
      </c>
      <c r="G916" s="105">
        <v>34</v>
      </c>
      <c r="H916" s="94">
        <v>3</v>
      </c>
      <c r="I916" s="107" t="s">
        <v>1785</v>
      </c>
      <c r="J916" s="107" t="s">
        <v>1786</v>
      </c>
      <c r="K916" s="98" t="s">
        <v>647</v>
      </c>
      <c r="L916" s="99" t="s">
        <v>648</v>
      </c>
      <c r="M916" s="108">
        <v>40373</v>
      </c>
      <c r="N916" s="102" t="s">
        <v>1533</v>
      </c>
      <c r="O916" s="105" t="s">
        <v>51</v>
      </c>
      <c r="P916" s="102" t="s">
        <v>1534</v>
      </c>
      <c r="Q916" s="102"/>
      <c r="R916" s="102"/>
      <c r="S916" s="109" t="s">
        <v>3668</v>
      </c>
      <c r="T916" s="109" t="s">
        <v>648</v>
      </c>
      <c r="U916" s="110" t="s">
        <v>3669</v>
      </c>
      <c r="V916" s="105" t="s">
        <v>3668</v>
      </c>
      <c r="W916" s="105"/>
    </row>
    <row r="917" spans="1:23" ht="51">
      <c r="A917" s="102">
        <v>916</v>
      </c>
      <c r="B917" s="107" t="s">
        <v>146</v>
      </c>
      <c r="C917" s="107" t="s">
        <v>147</v>
      </c>
      <c r="D917" s="105" t="s">
        <v>60</v>
      </c>
      <c r="E917" s="105" t="s">
        <v>627</v>
      </c>
      <c r="F917" s="105" t="s">
        <v>1780</v>
      </c>
      <c r="G917" s="105">
        <v>34</v>
      </c>
      <c r="H917" s="105">
        <v>4</v>
      </c>
      <c r="I917" s="107" t="s">
        <v>1787</v>
      </c>
      <c r="J917" s="107" t="s">
        <v>1788</v>
      </c>
      <c r="K917" s="98" t="s">
        <v>48</v>
      </c>
      <c r="L917" s="102" t="s">
        <v>49</v>
      </c>
      <c r="M917" s="108">
        <v>40318</v>
      </c>
      <c r="N917" s="102" t="s">
        <v>1789</v>
      </c>
      <c r="O917" s="105" t="s">
        <v>51</v>
      </c>
      <c r="P917" s="102"/>
      <c r="Q917" s="102"/>
      <c r="R917" s="102"/>
      <c r="S917" s="109" t="s">
        <v>3668</v>
      </c>
      <c r="T917" s="109" t="s">
        <v>49</v>
      </c>
      <c r="U917" s="110" t="s">
        <v>3669</v>
      </c>
      <c r="V917" s="105" t="s">
        <v>3668</v>
      </c>
      <c r="W917" s="105"/>
    </row>
    <row r="918" spans="1:23" ht="25.5">
      <c r="A918" s="102">
        <v>917</v>
      </c>
      <c r="B918" s="103" t="s">
        <v>82</v>
      </c>
      <c r="C918" s="103" t="s">
        <v>83</v>
      </c>
      <c r="D918" s="105" t="s">
        <v>45</v>
      </c>
      <c r="E918" s="105" t="s">
        <v>627</v>
      </c>
      <c r="F918" s="105" t="s">
        <v>1780</v>
      </c>
      <c r="G918" s="105">
        <v>34</v>
      </c>
      <c r="H918" s="105">
        <v>4</v>
      </c>
      <c r="I918" s="106" t="s">
        <v>1790</v>
      </c>
      <c r="J918" s="106" t="s">
        <v>1791</v>
      </c>
      <c r="K918" s="98" t="s">
        <v>48</v>
      </c>
      <c r="L918" s="102" t="s">
        <v>49</v>
      </c>
      <c r="M918" s="108">
        <v>40354</v>
      </c>
      <c r="N918" s="102" t="s">
        <v>1789</v>
      </c>
      <c r="O918" s="105" t="s">
        <v>51</v>
      </c>
      <c r="P918" s="102"/>
      <c r="Q918" s="102"/>
      <c r="R918" s="102"/>
      <c r="S918" s="109" t="s">
        <v>49</v>
      </c>
      <c r="T918" s="109" t="s">
        <v>3668</v>
      </c>
      <c r="U918" s="110" t="s">
        <v>3669</v>
      </c>
      <c r="V918" s="105" t="s">
        <v>3668</v>
      </c>
      <c r="W918" s="105"/>
    </row>
    <row r="919" spans="1:23" ht="331.5">
      <c r="A919" s="21">
        <v>918</v>
      </c>
      <c r="B919" s="14" t="s">
        <v>43</v>
      </c>
      <c r="C919" s="14" t="s">
        <v>44</v>
      </c>
      <c r="D919" s="16" t="s">
        <v>60</v>
      </c>
      <c r="E919" s="16" t="s">
        <v>627</v>
      </c>
      <c r="F919" s="16" t="s">
        <v>1792</v>
      </c>
      <c r="G919" s="16">
        <v>34</v>
      </c>
      <c r="H919" s="16">
        <v>9</v>
      </c>
      <c r="I919" s="17" t="s">
        <v>1793</v>
      </c>
      <c r="J919" s="17" t="s">
        <v>1794</v>
      </c>
      <c r="K919" s="18"/>
      <c r="L919" s="21" t="s">
        <v>86</v>
      </c>
      <c r="M919" s="22"/>
      <c r="N919" s="21" t="s">
        <v>635</v>
      </c>
      <c r="O919" s="16" t="s">
        <v>51</v>
      </c>
      <c r="P919" s="21" t="s">
        <v>1466</v>
      </c>
      <c r="Q919" s="21"/>
      <c r="R919" s="21"/>
      <c r="S919" s="25" t="s">
        <v>3668</v>
      </c>
      <c r="T919" s="25" t="s">
        <v>86</v>
      </c>
      <c r="U919" s="55" t="s">
        <v>3672</v>
      </c>
      <c r="V919" s="16" t="s">
        <v>1466</v>
      </c>
      <c r="W919" s="16"/>
    </row>
    <row r="920" spans="1:23" ht="127.5">
      <c r="A920" s="21">
        <v>919</v>
      </c>
      <c r="B920" s="18" t="s">
        <v>146</v>
      </c>
      <c r="C920" s="18" t="s">
        <v>147</v>
      </c>
      <c r="D920" s="16" t="s">
        <v>60</v>
      </c>
      <c r="E920" s="16" t="s">
        <v>627</v>
      </c>
      <c r="F920" s="16" t="s">
        <v>1792</v>
      </c>
      <c r="G920" s="16">
        <v>34</v>
      </c>
      <c r="H920" s="16">
        <v>10</v>
      </c>
      <c r="I920" s="18" t="s">
        <v>1795</v>
      </c>
      <c r="J920" s="18" t="s">
        <v>1796</v>
      </c>
      <c r="K920" s="53" t="s">
        <v>3660</v>
      </c>
      <c r="L920" s="54" t="s">
        <v>63</v>
      </c>
      <c r="M920" s="22">
        <v>40435</v>
      </c>
      <c r="N920" s="21" t="s">
        <v>635</v>
      </c>
      <c r="O920" s="16" t="s">
        <v>51</v>
      </c>
      <c r="P920" s="21" t="s">
        <v>1466</v>
      </c>
      <c r="Q920" s="21"/>
      <c r="R920" s="21"/>
      <c r="S920" s="25" t="s">
        <v>3668</v>
      </c>
      <c r="T920" s="25" t="s">
        <v>63</v>
      </c>
      <c r="U920" s="55" t="s">
        <v>3669</v>
      </c>
      <c r="V920" s="16" t="s">
        <v>3668</v>
      </c>
      <c r="W920" s="16"/>
    </row>
    <row r="921" spans="1:23" ht="63.75">
      <c r="A921" s="21">
        <v>920</v>
      </c>
      <c r="B921" s="14" t="s">
        <v>1407</v>
      </c>
      <c r="C921" s="14" t="s">
        <v>151</v>
      </c>
      <c r="D921" s="16" t="s">
        <v>60</v>
      </c>
      <c r="E921" s="16" t="s">
        <v>627</v>
      </c>
      <c r="F921" s="16" t="s">
        <v>1797</v>
      </c>
      <c r="G921" s="16">
        <v>34</v>
      </c>
      <c r="H921" s="16">
        <v>11</v>
      </c>
      <c r="I921" s="17" t="s">
        <v>1798</v>
      </c>
      <c r="J921" s="17" t="s">
        <v>1799</v>
      </c>
      <c r="K921" s="53" t="s">
        <v>3661</v>
      </c>
      <c r="L921" s="54" t="s">
        <v>237</v>
      </c>
      <c r="M921" s="22">
        <v>40434</v>
      </c>
      <c r="N921" s="21" t="s">
        <v>635</v>
      </c>
      <c r="O921" s="16" t="s">
        <v>170</v>
      </c>
      <c r="P921" s="21" t="s">
        <v>1466</v>
      </c>
      <c r="Q921" s="21"/>
      <c r="R921" s="21"/>
      <c r="S921" s="25" t="s">
        <v>3668</v>
      </c>
      <c r="T921" s="25" t="s">
        <v>237</v>
      </c>
      <c r="U921" s="55" t="s">
        <v>3669</v>
      </c>
      <c r="V921" s="16" t="s">
        <v>3668</v>
      </c>
      <c r="W921" s="16"/>
    </row>
    <row r="922" spans="1:23" ht="76.5">
      <c r="A922" s="21">
        <v>921</v>
      </c>
      <c r="B922" s="14" t="s">
        <v>159</v>
      </c>
      <c r="C922" s="14" t="s">
        <v>151</v>
      </c>
      <c r="D922" s="16" t="s">
        <v>60</v>
      </c>
      <c r="E922" s="16" t="s">
        <v>627</v>
      </c>
      <c r="F922" s="16" t="s">
        <v>1797</v>
      </c>
      <c r="G922" s="16">
        <v>34</v>
      </c>
      <c r="H922" s="16">
        <v>11</v>
      </c>
      <c r="I922" s="17" t="s">
        <v>1800</v>
      </c>
      <c r="J922" s="17" t="s">
        <v>1801</v>
      </c>
      <c r="K922" s="53" t="s">
        <v>3661</v>
      </c>
      <c r="L922" s="54" t="s">
        <v>237</v>
      </c>
      <c r="M922" s="22">
        <v>40434</v>
      </c>
      <c r="N922" s="21" t="s">
        <v>635</v>
      </c>
      <c r="O922" s="16" t="s">
        <v>170</v>
      </c>
      <c r="P922" s="21" t="s">
        <v>1466</v>
      </c>
      <c r="Q922" s="21"/>
      <c r="R922" s="21"/>
      <c r="S922" s="25" t="s">
        <v>3668</v>
      </c>
      <c r="T922" s="25" t="s">
        <v>237</v>
      </c>
      <c r="U922" s="55" t="s">
        <v>3669</v>
      </c>
      <c r="V922" s="16" t="s">
        <v>3668</v>
      </c>
      <c r="W922" s="16"/>
    </row>
    <row r="923" spans="1:23" ht="76.5">
      <c r="A923" s="102">
        <v>922</v>
      </c>
      <c r="B923" s="103" t="s">
        <v>64</v>
      </c>
      <c r="C923" s="103" t="s">
        <v>65</v>
      </c>
      <c r="D923" s="105" t="s">
        <v>60</v>
      </c>
      <c r="E923" s="105" t="s">
        <v>627</v>
      </c>
      <c r="F923" s="105" t="s">
        <v>1792</v>
      </c>
      <c r="G923" s="105">
        <v>34</v>
      </c>
      <c r="H923" s="105">
        <v>18</v>
      </c>
      <c r="I923" s="106" t="s">
        <v>1802</v>
      </c>
      <c r="J923" s="106" t="s">
        <v>1803</v>
      </c>
      <c r="K923" s="98" t="s">
        <v>48</v>
      </c>
      <c r="L923" s="99" t="s">
        <v>49</v>
      </c>
      <c r="M923" s="108">
        <v>40372</v>
      </c>
      <c r="N923" s="99" t="s">
        <v>3332</v>
      </c>
      <c r="O923" s="105" t="s">
        <v>51</v>
      </c>
      <c r="P923" s="102"/>
      <c r="Q923" s="102"/>
      <c r="R923" s="102"/>
      <c r="S923" s="109" t="s">
        <v>3668</v>
      </c>
      <c r="T923" s="109" t="s">
        <v>49</v>
      </c>
      <c r="U923" s="110" t="s">
        <v>3669</v>
      </c>
      <c r="V923" s="105" t="s">
        <v>3668</v>
      </c>
      <c r="W923" s="105"/>
    </row>
    <row r="924" spans="1:23" ht="153">
      <c r="A924" s="21">
        <v>923</v>
      </c>
      <c r="B924" s="18" t="s">
        <v>146</v>
      </c>
      <c r="C924" s="18" t="s">
        <v>147</v>
      </c>
      <c r="D924" s="16" t="s">
        <v>60</v>
      </c>
      <c r="E924" s="16">
        <v>6</v>
      </c>
      <c r="F924" s="16" t="s">
        <v>1804</v>
      </c>
      <c r="G924" s="16">
        <v>34</v>
      </c>
      <c r="H924" s="16">
        <v>18</v>
      </c>
      <c r="I924" s="18" t="s">
        <v>1805</v>
      </c>
      <c r="J924" s="18" t="s">
        <v>1806</v>
      </c>
      <c r="K924" s="53" t="s">
        <v>3660</v>
      </c>
      <c r="L924" s="54" t="s">
        <v>63</v>
      </c>
      <c r="M924" s="22">
        <v>40435</v>
      </c>
      <c r="N924" s="21" t="s">
        <v>635</v>
      </c>
      <c r="O924" s="16" t="s">
        <v>51</v>
      </c>
      <c r="P924" s="21" t="s">
        <v>1466</v>
      </c>
      <c r="Q924" s="21"/>
      <c r="R924" s="21"/>
      <c r="S924" s="25" t="s">
        <v>3668</v>
      </c>
      <c r="T924" s="25" t="s">
        <v>63</v>
      </c>
      <c r="U924" s="55" t="s">
        <v>3669</v>
      </c>
      <c r="V924" s="16" t="s">
        <v>3668</v>
      </c>
      <c r="W924" s="16"/>
    </row>
    <row r="925" spans="1:23" ht="140.25">
      <c r="A925" s="21">
        <v>924</v>
      </c>
      <c r="B925" s="18" t="s">
        <v>94</v>
      </c>
      <c r="C925" s="18" t="s">
        <v>95</v>
      </c>
      <c r="D925" s="16" t="s">
        <v>60</v>
      </c>
      <c r="E925" s="16" t="s">
        <v>627</v>
      </c>
      <c r="F925" s="62" t="s">
        <v>1792</v>
      </c>
      <c r="G925" s="21">
        <v>34</v>
      </c>
      <c r="H925" s="21">
        <v>25</v>
      </c>
      <c r="I925" s="17" t="s">
        <v>1807</v>
      </c>
      <c r="J925" s="17" t="s">
        <v>1808</v>
      </c>
      <c r="K925" s="18"/>
      <c r="L925" s="21" t="s">
        <v>86</v>
      </c>
      <c r="M925" s="22"/>
      <c r="N925" s="21" t="s">
        <v>635</v>
      </c>
      <c r="O925" s="21" t="s">
        <v>51</v>
      </c>
      <c r="P925" s="21" t="s">
        <v>1466</v>
      </c>
      <c r="Q925" s="21"/>
      <c r="R925" s="21"/>
      <c r="S925" s="25" t="s">
        <v>3668</v>
      </c>
      <c r="T925" s="25" t="s">
        <v>86</v>
      </c>
      <c r="U925" s="55" t="s">
        <v>3672</v>
      </c>
      <c r="V925" s="16" t="s">
        <v>1466</v>
      </c>
      <c r="W925" s="16"/>
    </row>
    <row r="926" spans="1:23" ht="38.25">
      <c r="A926" s="102">
        <v>925</v>
      </c>
      <c r="B926" s="107" t="s">
        <v>961</v>
      </c>
      <c r="C926" s="107" t="s">
        <v>147</v>
      </c>
      <c r="D926" s="105" t="s">
        <v>45</v>
      </c>
      <c r="E926" s="105" t="s">
        <v>627</v>
      </c>
      <c r="F926" s="105" t="s">
        <v>1792</v>
      </c>
      <c r="G926" s="105">
        <v>34</v>
      </c>
      <c r="H926" s="94">
        <v>25</v>
      </c>
      <c r="I926" s="106" t="s">
        <v>1809</v>
      </c>
      <c r="J926" s="106" t="s">
        <v>1810</v>
      </c>
      <c r="K926" s="107" t="s">
        <v>3500</v>
      </c>
      <c r="L926" s="102" t="s">
        <v>63</v>
      </c>
      <c r="M926" s="108">
        <v>40381</v>
      </c>
      <c r="N926" s="102" t="s">
        <v>50</v>
      </c>
      <c r="O926" s="105" t="s">
        <v>51</v>
      </c>
      <c r="P926" s="102"/>
      <c r="Q926" s="102"/>
      <c r="R926" s="102"/>
      <c r="S926" s="109" t="s">
        <v>63</v>
      </c>
      <c r="T926" s="109" t="s">
        <v>3668</v>
      </c>
      <c r="U926" s="110" t="s">
        <v>3669</v>
      </c>
      <c r="V926" s="105" t="s">
        <v>3668</v>
      </c>
      <c r="W926" s="105"/>
    </row>
    <row r="927" spans="1:23" ht="76.5">
      <c r="A927" s="21">
        <v>926</v>
      </c>
      <c r="B927" s="14" t="s">
        <v>64</v>
      </c>
      <c r="C927" s="14" t="s">
        <v>65</v>
      </c>
      <c r="D927" s="16" t="s">
        <v>60</v>
      </c>
      <c r="E927" s="16" t="s">
        <v>627</v>
      </c>
      <c r="F927" s="16" t="s">
        <v>1792</v>
      </c>
      <c r="G927" s="16">
        <v>34</v>
      </c>
      <c r="H927" s="16">
        <v>26</v>
      </c>
      <c r="I927" s="17" t="s">
        <v>1811</v>
      </c>
      <c r="J927" s="17" t="s">
        <v>1812</v>
      </c>
      <c r="K927" s="53" t="s">
        <v>3661</v>
      </c>
      <c r="L927" s="54" t="s">
        <v>237</v>
      </c>
      <c r="M927" s="22">
        <v>40435</v>
      </c>
      <c r="N927" s="21" t="s">
        <v>635</v>
      </c>
      <c r="O927" s="16" t="s">
        <v>51</v>
      </c>
      <c r="P927" s="21" t="s">
        <v>1466</v>
      </c>
      <c r="Q927" s="21"/>
      <c r="R927" s="21"/>
      <c r="S927" s="25" t="s">
        <v>3668</v>
      </c>
      <c r="T927" s="25" t="s">
        <v>237</v>
      </c>
      <c r="U927" s="55" t="s">
        <v>3669</v>
      </c>
      <c r="V927" s="16" t="s">
        <v>3668</v>
      </c>
      <c r="W927" s="16"/>
    </row>
    <row r="928" spans="1:23" ht="38.25">
      <c r="A928" s="102">
        <v>927</v>
      </c>
      <c r="B928" s="107" t="s">
        <v>224</v>
      </c>
      <c r="C928" s="107" t="s">
        <v>225</v>
      </c>
      <c r="D928" s="105" t="s">
        <v>45</v>
      </c>
      <c r="E928" s="105" t="s">
        <v>627</v>
      </c>
      <c r="F928" s="102" t="s">
        <v>1792</v>
      </c>
      <c r="G928" s="102">
        <v>34</v>
      </c>
      <c r="H928" s="102">
        <v>29</v>
      </c>
      <c r="I928" s="106" t="s">
        <v>1813</v>
      </c>
      <c r="J928" s="106" t="s">
        <v>1814</v>
      </c>
      <c r="K928" s="98" t="s">
        <v>48</v>
      </c>
      <c r="L928" s="102" t="s">
        <v>49</v>
      </c>
      <c r="M928" s="108">
        <v>40354</v>
      </c>
      <c r="N928" s="102" t="s">
        <v>50</v>
      </c>
      <c r="O928" s="102" t="s">
        <v>72</v>
      </c>
      <c r="P928" s="102"/>
      <c r="Q928" s="102"/>
      <c r="R928" s="102"/>
      <c r="S928" s="109" t="s">
        <v>49</v>
      </c>
      <c r="T928" s="109" t="s">
        <v>3668</v>
      </c>
      <c r="U928" s="110" t="s">
        <v>3669</v>
      </c>
      <c r="V928" s="105" t="s">
        <v>3668</v>
      </c>
      <c r="W928" s="105"/>
    </row>
    <row r="929" spans="1:23" ht="38.25">
      <c r="A929" s="102">
        <v>928</v>
      </c>
      <c r="B929" s="103" t="s">
        <v>82</v>
      </c>
      <c r="C929" s="103" t="s">
        <v>83</v>
      </c>
      <c r="D929" s="105" t="s">
        <v>45</v>
      </c>
      <c r="E929" s="105" t="s">
        <v>627</v>
      </c>
      <c r="F929" s="105" t="s">
        <v>1792</v>
      </c>
      <c r="G929" s="105">
        <v>34</v>
      </c>
      <c r="H929" s="105">
        <v>29</v>
      </c>
      <c r="I929" s="106" t="s">
        <v>1815</v>
      </c>
      <c r="J929" s="106" t="s">
        <v>1816</v>
      </c>
      <c r="K929" s="107" t="s">
        <v>3759</v>
      </c>
      <c r="L929" s="102" t="s">
        <v>49</v>
      </c>
      <c r="M929" s="108">
        <v>40354</v>
      </c>
      <c r="N929" s="102" t="s">
        <v>50</v>
      </c>
      <c r="O929" s="105" t="s">
        <v>51</v>
      </c>
      <c r="P929" s="102"/>
      <c r="Q929" s="102"/>
      <c r="R929" s="102"/>
      <c r="S929" s="109" t="s">
        <v>49</v>
      </c>
      <c r="T929" s="109" t="s">
        <v>3668</v>
      </c>
      <c r="U929" s="110" t="s">
        <v>3669</v>
      </c>
      <c r="V929" s="105" t="s">
        <v>3668</v>
      </c>
      <c r="W929" s="105"/>
    </row>
    <row r="930" spans="1:23" ht="38.25">
      <c r="A930" s="21">
        <v>929</v>
      </c>
      <c r="B930" s="14" t="s">
        <v>64</v>
      </c>
      <c r="C930" s="14" t="s">
        <v>65</v>
      </c>
      <c r="D930" s="16" t="s">
        <v>60</v>
      </c>
      <c r="E930" s="16" t="s">
        <v>627</v>
      </c>
      <c r="F930" s="16" t="s">
        <v>1792</v>
      </c>
      <c r="G930" s="16">
        <v>34</v>
      </c>
      <c r="H930" s="16">
        <v>30</v>
      </c>
      <c r="I930" s="17" t="s">
        <v>1817</v>
      </c>
      <c r="J930" s="17" t="s">
        <v>1812</v>
      </c>
      <c r="K930" s="53" t="s">
        <v>3661</v>
      </c>
      <c r="L930" s="54" t="s">
        <v>237</v>
      </c>
      <c r="M930" s="22">
        <v>40435</v>
      </c>
      <c r="N930" s="21" t="s">
        <v>635</v>
      </c>
      <c r="O930" s="16" t="s">
        <v>51</v>
      </c>
      <c r="P930" s="21" t="s">
        <v>1466</v>
      </c>
      <c r="Q930" s="21"/>
      <c r="R930" s="21"/>
      <c r="S930" s="25" t="s">
        <v>3668</v>
      </c>
      <c r="T930" s="25" t="s">
        <v>237</v>
      </c>
      <c r="U930" s="55" t="s">
        <v>3669</v>
      </c>
      <c r="V930" s="16" t="s">
        <v>3668</v>
      </c>
      <c r="W930" s="16"/>
    </row>
    <row r="931" spans="1:23" ht="25.5">
      <c r="A931" s="21">
        <v>930</v>
      </c>
      <c r="B931" s="18" t="s">
        <v>961</v>
      </c>
      <c r="C931" s="18" t="s">
        <v>147</v>
      </c>
      <c r="D931" s="16" t="s">
        <v>60</v>
      </c>
      <c r="E931" s="16" t="s">
        <v>627</v>
      </c>
      <c r="F931" s="16" t="s">
        <v>1792</v>
      </c>
      <c r="G931" s="16">
        <v>34</v>
      </c>
      <c r="H931" s="16">
        <v>31</v>
      </c>
      <c r="I931" s="17" t="s">
        <v>1818</v>
      </c>
      <c r="J931" s="17" t="s">
        <v>1819</v>
      </c>
      <c r="K931" s="53" t="s">
        <v>3661</v>
      </c>
      <c r="L931" s="54" t="s">
        <v>237</v>
      </c>
      <c r="M931" s="22">
        <v>40434</v>
      </c>
      <c r="N931" s="21" t="s">
        <v>635</v>
      </c>
      <c r="O931" s="16" t="s">
        <v>51</v>
      </c>
      <c r="P931" s="21" t="s">
        <v>1466</v>
      </c>
      <c r="Q931" s="21"/>
      <c r="R931" s="21"/>
      <c r="S931" s="25" t="s">
        <v>3668</v>
      </c>
      <c r="T931" s="25" t="s">
        <v>237</v>
      </c>
      <c r="U931" s="55" t="s">
        <v>3669</v>
      </c>
      <c r="V931" s="16" t="s">
        <v>3668</v>
      </c>
      <c r="W931" s="16"/>
    </row>
    <row r="932" spans="1:23" ht="51">
      <c r="A932" s="102">
        <v>931</v>
      </c>
      <c r="B932" s="107" t="s">
        <v>224</v>
      </c>
      <c r="C932" s="107" t="s">
        <v>225</v>
      </c>
      <c r="D932" s="105" t="s">
        <v>45</v>
      </c>
      <c r="E932" s="105" t="s">
        <v>627</v>
      </c>
      <c r="F932" s="102" t="s">
        <v>1792</v>
      </c>
      <c r="G932" s="102">
        <v>34</v>
      </c>
      <c r="H932" s="102">
        <v>32</v>
      </c>
      <c r="I932" s="106" t="s">
        <v>1820</v>
      </c>
      <c r="J932" s="106" t="s">
        <v>1821</v>
      </c>
      <c r="K932" s="107" t="s">
        <v>1822</v>
      </c>
      <c r="L932" s="102"/>
      <c r="M932" s="108"/>
      <c r="N932" s="102" t="s">
        <v>635</v>
      </c>
      <c r="O932" s="102" t="s">
        <v>72</v>
      </c>
      <c r="P932" s="102"/>
      <c r="Q932" s="102"/>
      <c r="R932" s="102"/>
      <c r="S932" s="109">
        <v>0</v>
      </c>
      <c r="T932" s="109" t="s">
        <v>3668</v>
      </c>
      <c r="U932" s="110" t="s">
        <v>3672</v>
      </c>
      <c r="V932" s="105" t="s">
        <v>3668</v>
      </c>
      <c r="W932" s="105"/>
    </row>
    <row r="933" spans="1:23" ht="102">
      <c r="A933" s="21">
        <v>932</v>
      </c>
      <c r="B933" s="18" t="s">
        <v>94</v>
      </c>
      <c r="C933" s="18" t="s">
        <v>95</v>
      </c>
      <c r="D933" s="16" t="s">
        <v>60</v>
      </c>
      <c r="E933" s="16" t="s">
        <v>627</v>
      </c>
      <c r="F933" s="62" t="s">
        <v>1792</v>
      </c>
      <c r="G933" s="21">
        <v>34</v>
      </c>
      <c r="H933" s="21">
        <v>32</v>
      </c>
      <c r="I933" s="17" t="s">
        <v>1823</v>
      </c>
      <c r="J933" s="17" t="s">
        <v>1824</v>
      </c>
      <c r="K933" s="53" t="s">
        <v>3660</v>
      </c>
      <c r="L933" s="54" t="s">
        <v>63</v>
      </c>
      <c r="M933" s="22">
        <v>40435</v>
      </c>
      <c r="N933" s="21" t="s">
        <v>635</v>
      </c>
      <c r="O933" s="21" t="s">
        <v>51</v>
      </c>
      <c r="P933" s="21" t="s">
        <v>1466</v>
      </c>
      <c r="Q933" s="21"/>
      <c r="R933" s="21"/>
      <c r="S933" s="25" t="s">
        <v>3668</v>
      </c>
      <c r="T933" s="25" t="s">
        <v>63</v>
      </c>
      <c r="U933" s="55" t="s">
        <v>3669</v>
      </c>
      <c r="V933" s="16" t="s">
        <v>3668</v>
      </c>
      <c r="W933" s="16"/>
    </row>
    <row r="934" spans="1:23" ht="76.5">
      <c r="A934" s="21">
        <v>933</v>
      </c>
      <c r="B934" s="14" t="s">
        <v>82</v>
      </c>
      <c r="C934" s="14" t="s">
        <v>83</v>
      </c>
      <c r="D934" s="16" t="s">
        <v>60</v>
      </c>
      <c r="E934" s="16" t="s">
        <v>627</v>
      </c>
      <c r="F934" s="16" t="s">
        <v>1792</v>
      </c>
      <c r="G934" s="16">
        <v>34</v>
      </c>
      <c r="H934" s="16">
        <v>32</v>
      </c>
      <c r="I934" s="17" t="s">
        <v>1825</v>
      </c>
      <c r="J934" s="17" t="s">
        <v>1826</v>
      </c>
      <c r="K934" s="53" t="s">
        <v>3660</v>
      </c>
      <c r="L934" s="54" t="s">
        <v>63</v>
      </c>
      <c r="M934" s="22">
        <v>40435</v>
      </c>
      <c r="N934" s="21" t="s">
        <v>635</v>
      </c>
      <c r="O934" s="16" t="s">
        <v>51</v>
      </c>
      <c r="P934" s="21" t="s">
        <v>1466</v>
      </c>
      <c r="Q934" s="21"/>
      <c r="R934" s="21"/>
      <c r="S934" s="25" t="s">
        <v>3668</v>
      </c>
      <c r="T934" s="25" t="s">
        <v>63</v>
      </c>
      <c r="U934" s="55" t="s">
        <v>3669</v>
      </c>
      <c r="V934" s="16" t="s">
        <v>3668</v>
      </c>
      <c r="W934" s="16"/>
    </row>
    <row r="935" spans="1:23" ht="38.25">
      <c r="A935" s="21">
        <v>934</v>
      </c>
      <c r="B935" s="14" t="s">
        <v>496</v>
      </c>
      <c r="C935" s="14" t="s">
        <v>131</v>
      </c>
      <c r="D935" s="16" t="s">
        <v>60</v>
      </c>
      <c r="E935" s="16" t="s">
        <v>627</v>
      </c>
      <c r="F935" s="16" t="s">
        <v>1792</v>
      </c>
      <c r="G935" s="16">
        <v>34</v>
      </c>
      <c r="H935" s="16">
        <v>33</v>
      </c>
      <c r="I935" s="17" t="s">
        <v>1827</v>
      </c>
      <c r="J935" s="17" t="s">
        <v>1828</v>
      </c>
      <c r="K935" s="53" t="s">
        <v>3661</v>
      </c>
      <c r="L935" s="54" t="s">
        <v>237</v>
      </c>
      <c r="M935" s="22">
        <v>40435</v>
      </c>
      <c r="N935" s="21" t="s">
        <v>635</v>
      </c>
      <c r="O935" s="16" t="s">
        <v>51</v>
      </c>
      <c r="P935" s="21" t="s">
        <v>1466</v>
      </c>
      <c r="Q935" s="21"/>
      <c r="R935" s="21"/>
      <c r="S935" s="25" t="s">
        <v>3668</v>
      </c>
      <c r="T935" s="25" t="s">
        <v>237</v>
      </c>
      <c r="U935" s="55" t="s">
        <v>3669</v>
      </c>
      <c r="V935" s="16" t="s">
        <v>3668</v>
      </c>
      <c r="W935" s="16"/>
    </row>
    <row r="936" spans="1:23" ht="38.25">
      <c r="A936" s="21">
        <v>935</v>
      </c>
      <c r="B936" s="14" t="s">
        <v>130</v>
      </c>
      <c r="C936" s="14" t="s">
        <v>131</v>
      </c>
      <c r="D936" s="16" t="s">
        <v>60</v>
      </c>
      <c r="E936" s="16" t="s">
        <v>627</v>
      </c>
      <c r="F936" s="16" t="s">
        <v>1792</v>
      </c>
      <c r="G936" s="16">
        <v>34</v>
      </c>
      <c r="H936" s="16">
        <v>33</v>
      </c>
      <c r="I936" s="17" t="s">
        <v>1827</v>
      </c>
      <c r="J936" s="17" t="s">
        <v>1828</v>
      </c>
      <c r="K936" s="53" t="s">
        <v>3661</v>
      </c>
      <c r="L936" s="54" t="s">
        <v>237</v>
      </c>
      <c r="M936" s="22">
        <v>40435</v>
      </c>
      <c r="N936" s="21" t="s">
        <v>635</v>
      </c>
      <c r="O936" s="16" t="s">
        <v>51</v>
      </c>
      <c r="P936" s="21" t="s">
        <v>1466</v>
      </c>
      <c r="Q936" s="21"/>
      <c r="R936" s="21"/>
      <c r="S936" s="25" t="s">
        <v>3668</v>
      </c>
      <c r="T936" s="25" t="s">
        <v>237</v>
      </c>
      <c r="U936" s="55" t="s">
        <v>3669</v>
      </c>
      <c r="V936" s="16" t="s">
        <v>3668</v>
      </c>
      <c r="W936" s="16"/>
    </row>
    <row r="937" spans="1:23" ht="38.25">
      <c r="A937" s="21">
        <v>936</v>
      </c>
      <c r="B937" s="14" t="s">
        <v>132</v>
      </c>
      <c r="C937" s="14" t="s">
        <v>131</v>
      </c>
      <c r="D937" s="16" t="s">
        <v>60</v>
      </c>
      <c r="E937" s="16" t="s">
        <v>627</v>
      </c>
      <c r="F937" s="16" t="s">
        <v>1792</v>
      </c>
      <c r="G937" s="16">
        <v>34</v>
      </c>
      <c r="H937" s="16">
        <v>33</v>
      </c>
      <c r="I937" s="17" t="s">
        <v>1827</v>
      </c>
      <c r="J937" s="17" t="s">
        <v>1828</v>
      </c>
      <c r="K937" s="53" t="s">
        <v>3661</v>
      </c>
      <c r="L937" s="54" t="s">
        <v>237</v>
      </c>
      <c r="M937" s="22">
        <v>40435</v>
      </c>
      <c r="N937" s="21" t="s">
        <v>635</v>
      </c>
      <c r="O937" s="16" t="s">
        <v>51</v>
      </c>
      <c r="P937" s="21" t="s">
        <v>1466</v>
      </c>
      <c r="Q937" s="21"/>
      <c r="R937" s="21"/>
      <c r="S937" s="25" t="s">
        <v>3668</v>
      </c>
      <c r="T937" s="25" t="s">
        <v>237</v>
      </c>
      <c r="U937" s="55" t="s">
        <v>3669</v>
      </c>
      <c r="V937" s="16" t="s">
        <v>3668</v>
      </c>
      <c r="W937" s="16"/>
    </row>
    <row r="938" spans="1:23" ht="38.25">
      <c r="A938" s="21">
        <v>937</v>
      </c>
      <c r="B938" s="14" t="s">
        <v>133</v>
      </c>
      <c r="C938" s="14" t="s">
        <v>131</v>
      </c>
      <c r="D938" s="16" t="s">
        <v>60</v>
      </c>
      <c r="E938" s="16" t="s">
        <v>627</v>
      </c>
      <c r="F938" s="16" t="s">
        <v>1792</v>
      </c>
      <c r="G938" s="16">
        <v>34</v>
      </c>
      <c r="H938" s="16">
        <v>33</v>
      </c>
      <c r="I938" s="17" t="s">
        <v>1827</v>
      </c>
      <c r="J938" s="17" t="s">
        <v>1828</v>
      </c>
      <c r="K938" s="53" t="s">
        <v>3661</v>
      </c>
      <c r="L938" s="54" t="s">
        <v>237</v>
      </c>
      <c r="M938" s="22">
        <v>40435</v>
      </c>
      <c r="N938" s="21" t="s">
        <v>635</v>
      </c>
      <c r="O938" s="16" t="s">
        <v>51</v>
      </c>
      <c r="P938" s="21" t="s">
        <v>1466</v>
      </c>
      <c r="Q938" s="21"/>
      <c r="R938" s="21"/>
      <c r="S938" s="25" t="s">
        <v>3668</v>
      </c>
      <c r="T938" s="25" t="s">
        <v>237</v>
      </c>
      <c r="U938" s="55" t="s">
        <v>3669</v>
      </c>
      <c r="V938" s="16" t="s">
        <v>3668</v>
      </c>
      <c r="W938" s="16"/>
    </row>
    <row r="939" spans="1:23" ht="38.25">
      <c r="A939" s="102">
        <v>938</v>
      </c>
      <c r="B939" s="103" t="s">
        <v>64</v>
      </c>
      <c r="C939" s="103" t="s">
        <v>65</v>
      </c>
      <c r="D939" s="105" t="s">
        <v>60</v>
      </c>
      <c r="E939" s="105" t="s">
        <v>627</v>
      </c>
      <c r="F939" s="105" t="s">
        <v>1792</v>
      </c>
      <c r="G939" s="105">
        <v>34</v>
      </c>
      <c r="H939" s="105">
        <v>34</v>
      </c>
      <c r="I939" s="106" t="s">
        <v>1829</v>
      </c>
      <c r="J939" s="106" t="s">
        <v>1830</v>
      </c>
      <c r="K939" s="98" t="s">
        <v>3362</v>
      </c>
      <c r="L939" s="99" t="s">
        <v>63</v>
      </c>
      <c r="M939" s="108">
        <v>40373</v>
      </c>
      <c r="N939" s="102" t="s">
        <v>1533</v>
      </c>
      <c r="O939" s="105"/>
      <c r="P939" s="105" t="s">
        <v>1534</v>
      </c>
      <c r="Q939" s="102"/>
      <c r="R939" s="102"/>
      <c r="S939" s="109" t="s">
        <v>3668</v>
      </c>
      <c r="T939" s="109" t="s">
        <v>63</v>
      </c>
      <c r="U939" s="110" t="s">
        <v>3669</v>
      </c>
      <c r="V939" s="105" t="s">
        <v>3668</v>
      </c>
      <c r="W939" s="105"/>
    </row>
    <row r="940" spans="1:23" ht="51">
      <c r="A940" s="102">
        <v>939</v>
      </c>
      <c r="B940" s="103" t="s">
        <v>150</v>
      </c>
      <c r="C940" s="103" t="s">
        <v>151</v>
      </c>
      <c r="D940" s="105" t="s">
        <v>60</v>
      </c>
      <c r="E940" s="105" t="s">
        <v>627</v>
      </c>
      <c r="F940" s="105" t="s">
        <v>1792</v>
      </c>
      <c r="G940" s="105">
        <v>34</v>
      </c>
      <c r="H940" s="105">
        <v>34</v>
      </c>
      <c r="I940" s="106" t="s">
        <v>1831</v>
      </c>
      <c r="J940" s="106" t="s">
        <v>1832</v>
      </c>
      <c r="K940" s="107" t="s">
        <v>1833</v>
      </c>
      <c r="L940" s="102" t="s">
        <v>237</v>
      </c>
      <c r="M940" s="108">
        <v>40318</v>
      </c>
      <c r="N940" s="102" t="s">
        <v>635</v>
      </c>
      <c r="O940" s="105" t="s">
        <v>153</v>
      </c>
      <c r="P940" s="102"/>
      <c r="Q940" s="102"/>
      <c r="R940" s="102"/>
      <c r="S940" s="109" t="s">
        <v>3668</v>
      </c>
      <c r="T940" s="109" t="s">
        <v>237</v>
      </c>
      <c r="U940" s="110" t="s">
        <v>3669</v>
      </c>
      <c r="V940" s="105" t="s">
        <v>3668</v>
      </c>
      <c r="W940" s="105"/>
    </row>
    <row r="941" spans="1:23" ht="140.25">
      <c r="A941" s="102">
        <v>940</v>
      </c>
      <c r="B941" s="103" t="s">
        <v>82</v>
      </c>
      <c r="C941" s="103" t="s">
        <v>83</v>
      </c>
      <c r="D941" s="105" t="s">
        <v>45</v>
      </c>
      <c r="E941" s="105" t="s">
        <v>627</v>
      </c>
      <c r="F941" s="105" t="s">
        <v>1792</v>
      </c>
      <c r="G941" s="105">
        <v>34</v>
      </c>
      <c r="H941" s="105">
        <v>35</v>
      </c>
      <c r="I941" s="106" t="s">
        <v>1834</v>
      </c>
      <c r="J941" s="106" t="s">
        <v>1835</v>
      </c>
      <c r="K941" s="98" t="s">
        <v>3301</v>
      </c>
      <c r="L941" s="102" t="s">
        <v>63</v>
      </c>
      <c r="M941" s="108">
        <v>40354</v>
      </c>
      <c r="N941" s="102" t="s">
        <v>50</v>
      </c>
      <c r="O941" s="105" t="s">
        <v>51</v>
      </c>
      <c r="P941" s="102"/>
      <c r="Q941" s="102"/>
      <c r="R941" s="102"/>
      <c r="S941" s="109" t="s">
        <v>63</v>
      </c>
      <c r="T941" s="109" t="s">
        <v>3668</v>
      </c>
      <c r="U941" s="110" t="s">
        <v>3669</v>
      </c>
      <c r="V941" s="105" t="s">
        <v>3668</v>
      </c>
      <c r="W941" s="105"/>
    </row>
    <row r="942" spans="1:23" ht="165.75">
      <c r="A942" s="21">
        <v>941</v>
      </c>
      <c r="B942" s="18" t="s">
        <v>94</v>
      </c>
      <c r="C942" s="18" t="s">
        <v>95</v>
      </c>
      <c r="D942" s="16" t="s">
        <v>60</v>
      </c>
      <c r="E942" s="16" t="s">
        <v>627</v>
      </c>
      <c r="F942" s="62" t="s">
        <v>1792</v>
      </c>
      <c r="G942" s="21">
        <v>34</v>
      </c>
      <c r="H942" s="21">
        <v>36</v>
      </c>
      <c r="I942" s="17" t="s">
        <v>1836</v>
      </c>
      <c r="J942" s="17" t="s">
        <v>1837</v>
      </c>
      <c r="K942" s="53" t="s">
        <v>3660</v>
      </c>
      <c r="L942" s="54" t="s">
        <v>63</v>
      </c>
      <c r="M942" s="22">
        <v>40435</v>
      </c>
      <c r="N942" s="21" t="s">
        <v>635</v>
      </c>
      <c r="O942" s="21" t="s">
        <v>51</v>
      </c>
      <c r="P942" s="21" t="s">
        <v>1466</v>
      </c>
      <c r="Q942" s="21"/>
      <c r="R942" s="21"/>
      <c r="S942" s="25" t="s">
        <v>3668</v>
      </c>
      <c r="T942" s="25" t="s">
        <v>63</v>
      </c>
      <c r="U942" s="55" t="s">
        <v>3669</v>
      </c>
      <c r="V942" s="16" t="s">
        <v>3668</v>
      </c>
      <c r="W942" s="16"/>
    </row>
    <row r="943" spans="1:23" ht="280.5">
      <c r="A943" s="21">
        <v>942</v>
      </c>
      <c r="B943" s="14" t="s">
        <v>64</v>
      </c>
      <c r="C943" s="14" t="s">
        <v>65</v>
      </c>
      <c r="D943" s="16" t="s">
        <v>60</v>
      </c>
      <c r="E943" s="16" t="s">
        <v>627</v>
      </c>
      <c r="F943" s="16" t="s">
        <v>1792</v>
      </c>
      <c r="G943" s="16">
        <v>34</v>
      </c>
      <c r="H943" s="16">
        <v>38</v>
      </c>
      <c r="I943" s="17" t="s">
        <v>1838</v>
      </c>
      <c r="J943" s="17" t="s">
        <v>1839</v>
      </c>
      <c r="K943" s="53" t="s">
        <v>3660</v>
      </c>
      <c r="L943" s="54" t="s">
        <v>63</v>
      </c>
      <c r="M943" s="22">
        <v>40435</v>
      </c>
      <c r="N943" s="21" t="s">
        <v>635</v>
      </c>
      <c r="O943" s="16" t="s">
        <v>51</v>
      </c>
      <c r="P943" s="21" t="s">
        <v>1466</v>
      </c>
      <c r="Q943" s="21"/>
      <c r="R943" s="21"/>
      <c r="S943" s="25" t="s">
        <v>3668</v>
      </c>
      <c r="T943" s="25" t="s">
        <v>63</v>
      </c>
      <c r="U943" s="55" t="s">
        <v>3669</v>
      </c>
      <c r="V943" s="16" t="s">
        <v>3668</v>
      </c>
      <c r="W943" s="16"/>
    </row>
    <row r="944" spans="1:23" ht="102">
      <c r="A944" s="21">
        <v>943</v>
      </c>
      <c r="B944" s="14" t="s">
        <v>82</v>
      </c>
      <c r="C944" s="14" t="s">
        <v>83</v>
      </c>
      <c r="D944" s="16" t="s">
        <v>60</v>
      </c>
      <c r="E944" s="16" t="s">
        <v>627</v>
      </c>
      <c r="F944" s="16" t="s">
        <v>1792</v>
      </c>
      <c r="G944" s="16">
        <v>34</v>
      </c>
      <c r="H944" s="16">
        <v>39</v>
      </c>
      <c r="I944" s="17" t="s">
        <v>1840</v>
      </c>
      <c r="J944" s="17" t="s">
        <v>1841</v>
      </c>
      <c r="K944" s="18" t="s">
        <v>3502</v>
      </c>
      <c r="L944" s="21" t="s">
        <v>49</v>
      </c>
      <c r="M944" s="22">
        <v>40318</v>
      </c>
      <c r="N944" s="21" t="s">
        <v>635</v>
      </c>
      <c r="O944" s="16" t="s">
        <v>51</v>
      </c>
      <c r="P944" s="21"/>
      <c r="Q944" s="21"/>
      <c r="R944" s="21"/>
      <c r="S944" s="25" t="s">
        <v>3668</v>
      </c>
      <c r="T944" s="25" t="s">
        <v>49</v>
      </c>
      <c r="U944" s="55" t="s">
        <v>3669</v>
      </c>
      <c r="V944" s="16" t="s">
        <v>3668</v>
      </c>
      <c r="W944" s="16"/>
    </row>
    <row r="945" spans="1:23" ht="38.25">
      <c r="A945" s="102">
        <v>944</v>
      </c>
      <c r="B945" s="103" t="s">
        <v>82</v>
      </c>
      <c r="C945" s="103" t="s">
        <v>83</v>
      </c>
      <c r="D945" s="105" t="s">
        <v>45</v>
      </c>
      <c r="E945" s="105" t="s">
        <v>627</v>
      </c>
      <c r="F945" s="105" t="s">
        <v>1792</v>
      </c>
      <c r="G945" s="105">
        <v>34</v>
      </c>
      <c r="H945" s="105">
        <v>40</v>
      </c>
      <c r="I945" s="106" t="s">
        <v>1842</v>
      </c>
      <c r="J945" s="106"/>
      <c r="K945" s="98" t="s">
        <v>48</v>
      </c>
      <c r="L945" s="102" t="s">
        <v>63</v>
      </c>
      <c r="M945" s="108">
        <v>40354</v>
      </c>
      <c r="N945" s="102" t="s">
        <v>50</v>
      </c>
      <c r="O945" s="105" t="s">
        <v>51</v>
      </c>
      <c r="P945" s="102"/>
      <c r="Q945" s="102"/>
      <c r="R945" s="102"/>
      <c r="S945" s="109" t="s">
        <v>63</v>
      </c>
      <c r="T945" s="109" t="s">
        <v>3668</v>
      </c>
      <c r="U945" s="110" t="s">
        <v>3669</v>
      </c>
      <c r="V945" s="105" t="s">
        <v>3668</v>
      </c>
      <c r="W945" s="105"/>
    </row>
    <row r="946" spans="1:23" ht="102">
      <c r="A946" s="21">
        <v>945</v>
      </c>
      <c r="B946" s="14" t="s">
        <v>130</v>
      </c>
      <c r="C946" s="14" t="s">
        <v>131</v>
      </c>
      <c r="D946" s="16" t="s">
        <v>60</v>
      </c>
      <c r="E946" s="16" t="s">
        <v>627</v>
      </c>
      <c r="F946" s="16" t="s">
        <v>1792</v>
      </c>
      <c r="G946" s="16">
        <v>34</v>
      </c>
      <c r="H946" s="16">
        <v>41</v>
      </c>
      <c r="I946" s="17" t="s">
        <v>1843</v>
      </c>
      <c r="J946" s="17" t="s">
        <v>1844</v>
      </c>
      <c r="K946" s="53" t="s">
        <v>3660</v>
      </c>
      <c r="L946" s="54" t="s">
        <v>63</v>
      </c>
      <c r="M946" s="22">
        <v>40435</v>
      </c>
      <c r="N946" s="21" t="s">
        <v>635</v>
      </c>
      <c r="O946" s="16" t="s">
        <v>51</v>
      </c>
      <c r="P946" s="21" t="s">
        <v>1466</v>
      </c>
      <c r="Q946" s="21"/>
      <c r="R946" s="21"/>
      <c r="S946" s="25" t="s">
        <v>3668</v>
      </c>
      <c r="T946" s="25" t="s">
        <v>63</v>
      </c>
      <c r="U946" s="55" t="s">
        <v>3669</v>
      </c>
      <c r="V946" s="16" t="s">
        <v>3668</v>
      </c>
      <c r="W946" s="16"/>
    </row>
    <row r="947" spans="1:23" ht="51">
      <c r="A947" s="102">
        <v>946</v>
      </c>
      <c r="B947" s="107" t="s">
        <v>94</v>
      </c>
      <c r="C947" s="107" t="s">
        <v>95</v>
      </c>
      <c r="D947" s="105" t="s">
        <v>45</v>
      </c>
      <c r="E947" s="105" t="s">
        <v>627</v>
      </c>
      <c r="F947" s="97" t="s">
        <v>1792</v>
      </c>
      <c r="G947" s="102">
        <v>34</v>
      </c>
      <c r="H947" s="102">
        <v>45</v>
      </c>
      <c r="I947" s="106" t="s">
        <v>1845</v>
      </c>
      <c r="J947" s="106" t="s">
        <v>1846</v>
      </c>
      <c r="K947" s="98" t="s">
        <v>48</v>
      </c>
      <c r="L947" s="102" t="s">
        <v>63</v>
      </c>
      <c r="M947" s="108">
        <v>40354</v>
      </c>
      <c r="N947" s="102" t="s">
        <v>50</v>
      </c>
      <c r="O947" s="102" t="s">
        <v>51</v>
      </c>
      <c r="P947" s="102"/>
      <c r="Q947" s="102"/>
      <c r="R947" s="102"/>
      <c r="S947" s="109" t="s">
        <v>63</v>
      </c>
      <c r="T947" s="109" t="s">
        <v>3668</v>
      </c>
      <c r="U947" s="110" t="s">
        <v>3669</v>
      </c>
      <c r="V947" s="105" t="s">
        <v>3668</v>
      </c>
      <c r="W947" s="105"/>
    </row>
    <row r="948" spans="1:23" ht="51">
      <c r="A948" s="21">
        <v>947</v>
      </c>
      <c r="B948" s="14" t="s">
        <v>64</v>
      </c>
      <c r="C948" s="14" t="s">
        <v>65</v>
      </c>
      <c r="D948" s="16" t="s">
        <v>60</v>
      </c>
      <c r="E948" s="16" t="s">
        <v>627</v>
      </c>
      <c r="F948" s="16" t="s">
        <v>1792</v>
      </c>
      <c r="G948" s="16">
        <v>34</v>
      </c>
      <c r="H948" s="16">
        <v>53</v>
      </c>
      <c r="I948" s="17" t="s">
        <v>1847</v>
      </c>
      <c r="J948" s="17" t="s">
        <v>1848</v>
      </c>
      <c r="K948" s="53" t="s">
        <v>3660</v>
      </c>
      <c r="L948" s="54" t="s">
        <v>63</v>
      </c>
      <c r="M948" s="22">
        <v>40435</v>
      </c>
      <c r="N948" s="21" t="s">
        <v>635</v>
      </c>
      <c r="O948" s="16" t="s">
        <v>51</v>
      </c>
      <c r="P948" s="21" t="s">
        <v>1466</v>
      </c>
      <c r="Q948" s="21"/>
      <c r="R948" s="21"/>
      <c r="S948" s="25" t="s">
        <v>3668</v>
      </c>
      <c r="T948" s="25" t="s">
        <v>63</v>
      </c>
      <c r="U948" s="55" t="s">
        <v>3669</v>
      </c>
      <c r="V948" s="16" t="s">
        <v>3668</v>
      </c>
      <c r="W948" s="16"/>
    </row>
    <row r="949" spans="1:23" ht="38.25">
      <c r="A949" s="21">
        <v>948</v>
      </c>
      <c r="B949" s="14" t="s">
        <v>64</v>
      </c>
      <c r="C949" s="14" t="s">
        <v>65</v>
      </c>
      <c r="D949" s="16" t="s">
        <v>60</v>
      </c>
      <c r="E949" s="16" t="s">
        <v>627</v>
      </c>
      <c r="F949" s="16" t="s">
        <v>1792</v>
      </c>
      <c r="G949" s="16">
        <v>34</v>
      </c>
      <c r="H949" s="16">
        <v>53</v>
      </c>
      <c r="I949" s="17" t="s">
        <v>1849</v>
      </c>
      <c r="J949" s="17" t="s">
        <v>1850</v>
      </c>
      <c r="K949" s="53" t="s">
        <v>3660</v>
      </c>
      <c r="L949" s="54" t="s">
        <v>63</v>
      </c>
      <c r="M949" s="22">
        <v>40435</v>
      </c>
      <c r="N949" s="21" t="s">
        <v>635</v>
      </c>
      <c r="O949" s="16" t="s">
        <v>51</v>
      </c>
      <c r="P949" s="21" t="s">
        <v>1466</v>
      </c>
      <c r="Q949" s="21"/>
      <c r="R949" s="21"/>
      <c r="S949" s="25" t="s">
        <v>3668</v>
      </c>
      <c r="T949" s="25" t="s">
        <v>63</v>
      </c>
      <c r="U949" s="55" t="s">
        <v>3669</v>
      </c>
      <c r="V949" s="16" t="s">
        <v>3668</v>
      </c>
      <c r="W949" s="16"/>
    </row>
    <row r="950" spans="1:23" ht="38.25">
      <c r="A950" s="21">
        <v>949</v>
      </c>
      <c r="B950" s="14" t="s">
        <v>270</v>
      </c>
      <c r="C950" s="14" t="s">
        <v>225</v>
      </c>
      <c r="D950" s="16" t="s">
        <v>60</v>
      </c>
      <c r="E950" s="16" t="s">
        <v>627</v>
      </c>
      <c r="F950" s="16" t="s">
        <v>1792</v>
      </c>
      <c r="G950" s="16">
        <v>34</v>
      </c>
      <c r="H950" s="16">
        <v>54</v>
      </c>
      <c r="I950" s="17" t="s">
        <v>1851</v>
      </c>
      <c r="J950" s="17" t="s">
        <v>1852</v>
      </c>
      <c r="K950" s="53" t="s">
        <v>3660</v>
      </c>
      <c r="L950" s="54" t="s">
        <v>63</v>
      </c>
      <c r="M950" s="22">
        <v>40435</v>
      </c>
      <c r="N950" s="21" t="s">
        <v>635</v>
      </c>
      <c r="O950" s="16" t="s">
        <v>72</v>
      </c>
      <c r="P950" s="21" t="s">
        <v>1466</v>
      </c>
      <c r="Q950" s="21"/>
      <c r="R950" s="21"/>
      <c r="S950" s="25" t="s">
        <v>3668</v>
      </c>
      <c r="T950" s="25" t="s">
        <v>63</v>
      </c>
      <c r="U950" s="55" t="s">
        <v>3669</v>
      </c>
      <c r="V950" s="16" t="s">
        <v>3668</v>
      </c>
      <c r="W950" s="16"/>
    </row>
    <row r="951" spans="1:23" ht="114.75">
      <c r="A951" s="102">
        <v>950</v>
      </c>
      <c r="B951" s="103" t="s">
        <v>82</v>
      </c>
      <c r="C951" s="103" t="s">
        <v>83</v>
      </c>
      <c r="D951" s="105" t="s">
        <v>45</v>
      </c>
      <c r="E951" s="105" t="s">
        <v>627</v>
      </c>
      <c r="F951" s="105" t="s">
        <v>1792</v>
      </c>
      <c r="G951" s="105">
        <v>34</v>
      </c>
      <c r="H951" s="105">
        <v>54</v>
      </c>
      <c r="I951" s="106" t="s">
        <v>1853</v>
      </c>
      <c r="J951" s="106" t="s">
        <v>1854</v>
      </c>
      <c r="K951" s="107" t="s">
        <v>48</v>
      </c>
      <c r="L951" s="102" t="s">
        <v>49</v>
      </c>
      <c r="M951" s="108">
        <v>40381</v>
      </c>
      <c r="N951" s="102" t="s">
        <v>635</v>
      </c>
      <c r="O951" s="105" t="s">
        <v>51</v>
      </c>
      <c r="P951" s="102"/>
      <c r="Q951" s="102"/>
      <c r="R951" s="102"/>
      <c r="S951" s="109" t="s">
        <v>49</v>
      </c>
      <c r="T951" s="109" t="s">
        <v>3668</v>
      </c>
      <c r="U951" s="110" t="s">
        <v>3669</v>
      </c>
      <c r="V951" s="105" t="s">
        <v>3668</v>
      </c>
      <c r="W951" s="105"/>
    </row>
    <row r="952" spans="1:23" ht="89.25">
      <c r="A952" s="102">
        <v>951</v>
      </c>
      <c r="B952" s="103" t="s">
        <v>130</v>
      </c>
      <c r="C952" s="103" t="s">
        <v>131</v>
      </c>
      <c r="D952" s="105" t="s">
        <v>60</v>
      </c>
      <c r="E952" s="105" t="s">
        <v>627</v>
      </c>
      <c r="F952" s="100" t="s">
        <v>1780</v>
      </c>
      <c r="G952" s="105">
        <v>34</v>
      </c>
      <c r="H952" s="100" t="s">
        <v>1855</v>
      </c>
      <c r="I952" s="106" t="s">
        <v>1856</v>
      </c>
      <c r="J952" s="106" t="s">
        <v>1857</v>
      </c>
      <c r="K952" s="98" t="s">
        <v>3363</v>
      </c>
      <c r="L952" s="99" t="s">
        <v>237</v>
      </c>
      <c r="M952" s="108">
        <v>40373</v>
      </c>
      <c r="N952" s="102" t="s">
        <v>1533</v>
      </c>
      <c r="O952" s="105" t="s">
        <v>51</v>
      </c>
      <c r="P952" s="102" t="s">
        <v>1534</v>
      </c>
      <c r="Q952" s="102"/>
      <c r="R952" s="102"/>
      <c r="S952" s="109" t="s">
        <v>3668</v>
      </c>
      <c r="T952" s="109" t="s">
        <v>237</v>
      </c>
      <c r="U952" s="110" t="s">
        <v>3669</v>
      </c>
      <c r="V952" s="105" t="s">
        <v>3668</v>
      </c>
      <c r="W952" s="105"/>
    </row>
    <row r="953" spans="1:23" ht="89.25">
      <c r="A953" s="102">
        <v>952</v>
      </c>
      <c r="B953" s="103" t="s">
        <v>132</v>
      </c>
      <c r="C953" s="103" t="s">
        <v>131</v>
      </c>
      <c r="D953" s="105" t="s">
        <v>60</v>
      </c>
      <c r="E953" s="105" t="s">
        <v>627</v>
      </c>
      <c r="F953" s="100" t="s">
        <v>1780</v>
      </c>
      <c r="G953" s="105">
        <v>34</v>
      </c>
      <c r="H953" s="100" t="s">
        <v>1855</v>
      </c>
      <c r="I953" s="106" t="s">
        <v>1858</v>
      </c>
      <c r="J953" s="106" t="s">
        <v>1857</v>
      </c>
      <c r="K953" s="98" t="s">
        <v>3363</v>
      </c>
      <c r="L953" s="99" t="s">
        <v>237</v>
      </c>
      <c r="M953" s="108">
        <v>40373</v>
      </c>
      <c r="N953" s="102" t="s">
        <v>1533</v>
      </c>
      <c r="O953" s="105" t="s">
        <v>51</v>
      </c>
      <c r="P953" s="102" t="s">
        <v>1534</v>
      </c>
      <c r="Q953" s="102"/>
      <c r="R953" s="102"/>
      <c r="S953" s="109" t="s">
        <v>3668</v>
      </c>
      <c r="T953" s="109" t="s">
        <v>237</v>
      </c>
      <c r="U953" s="110" t="s">
        <v>3669</v>
      </c>
      <c r="V953" s="105" t="s">
        <v>3668</v>
      </c>
      <c r="W953" s="105"/>
    </row>
    <row r="954" spans="1:23" ht="51">
      <c r="A954" s="21">
        <v>953</v>
      </c>
      <c r="B954" s="14" t="s">
        <v>121</v>
      </c>
      <c r="C954" s="14" t="s">
        <v>122</v>
      </c>
      <c r="D954" s="16" t="s">
        <v>60</v>
      </c>
      <c r="E954" s="16" t="s">
        <v>627</v>
      </c>
      <c r="F954" s="16" t="s">
        <v>1792</v>
      </c>
      <c r="G954" s="16">
        <v>34</v>
      </c>
      <c r="H954" s="16" t="s">
        <v>1859</v>
      </c>
      <c r="I954" s="17" t="s">
        <v>1860</v>
      </c>
      <c r="J954" s="17" t="s">
        <v>1551</v>
      </c>
      <c r="K954" s="53" t="s">
        <v>3660</v>
      </c>
      <c r="L954" s="54" t="s">
        <v>63</v>
      </c>
      <c r="M954" s="22">
        <v>40435</v>
      </c>
      <c r="N954" s="21" t="s">
        <v>635</v>
      </c>
      <c r="O954" s="16" t="s">
        <v>51</v>
      </c>
      <c r="P954" s="21" t="s">
        <v>1466</v>
      </c>
      <c r="Q954" s="21"/>
      <c r="R954" s="21"/>
      <c r="S954" s="25" t="s">
        <v>3668</v>
      </c>
      <c r="T954" s="25" t="s">
        <v>63</v>
      </c>
      <c r="U954" s="55" t="s">
        <v>3669</v>
      </c>
      <c r="V954" s="16" t="s">
        <v>3668</v>
      </c>
      <c r="W954" s="16"/>
    </row>
    <row r="955" spans="1:23" ht="76.5">
      <c r="A955" s="102">
        <v>954</v>
      </c>
      <c r="B955" s="103" t="s">
        <v>121</v>
      </c>
      <c r="C955" s="103" t="s">
        <v>122</v>
      </c>
      <c r="D955" s="105" t="s">
        <v>60</v>
      </c>
      <c r="E955" s="105" t="s">
        <v>627</v>
      </c>
      <c r="F955" s="105" t="s">
        <v>1780</v>
      </c>
      <c r="G955" s="105">
        <v>34</v>
      </c>
      <c r="H955" s="105" t="s">
        <v>1861</v>
      </c>
      <c r="I955" s="106" t="s">
        <v>1862</v>
      </c>
      <c r="J955" s="106" t="s">
        <v>1863</v>
      </c>
      <c r="K955" s="98" t="s">
        <v>3363</v>
      </c>
      <c r="L955" s="99" t="s">
        <v>237</v>
      </c>
      <c r="M955" s="108">
        <v>40373</v>
      </c>
      <c r="N955" s="102" t="s">
        <v>1533</v>
      </c>
      <c r="O955" s="105" t="s">
        <v>51</v>
      </c>
      <c r="P955" s="102" t="s">
        <v>1534</v>
      </c>
      <c r="Q955" s="102"/>
      <c r="R955" s="102"/>
      <c r="S955" s="109" t="s">
        <v>3668</v>
      </c>
      <c r="T955" s="109" t="s">
        <v>237</v>
      </c>
      <c r="U955" s="110" t="s">
        <v>3669</v>
      </c>
      <c r="V955" s="105" t="s">
        <v>3668</v>
      </c>
      <c r="W955" s="105"/>
    </row>
    <row r="956" spans="1:23" ht="12.75">
      <c r="A956" s="102">
        <v>955</v>
      </c>
      <c r="B956" s="103" t="s">
        <v>64</v>
      </c>
      <c r="C956" s="103" t="s">
        <v>65</v>
      </c>
      <c r="D956" s="105" t="s">
        <v>45</v>
      </c>
      <c r="E956" s="105" t="s">
        <v>627</v>
      </c>
      <c r="F956" s="105" t="s">
        <v>1792</v>
      </c>
      <c r="G956" s="105">
        <v>34</v>
      </c>
      <c r="H956" s="105" t="s">
        <v>1864</v>
      </c>
      <c r="I956" s="106" t="s">
        <v>1865</v>
      </c>
      <c r="J956" s="106" t="s">
        <v>1866</v>
      </c>
      <c r="K956" s="107" t="s">
        <v>48</v>
      </c>
      <c r="L956" s="102" t="s">
        <v>49</v>
      </c>
      <c r="M956" s="108">
        <v>40380</v>
      </c>
      <c r="N956" s="102" t="s">
        <v>50</v>
      </c>
      <c r="O956" s="105" t="s">
        <v>51</v>
      </c>
      <c r="P956" s="102"/>
      <c r="Q956" s="102"/>
      <c r="R956" s="102"/>
      <c r="S956" s="109" t="s">
        <v>49</v>
      </c>
      <c r="T956" s="109" t="s">
        <v>3668</v>
      </c>
      <c r="U956" s="110" t="s">
        <v>3669</v>
      </c>
      <c r="V956" s="105" t="s">
        <v>3668</v>
      </c>
      <c r="W956" s="105"/>
    </row>
    <row r="957" spans="1:23" ht="38.25">
      <c r="A957" s="21">
        <v>956</v>
      </c>
      <c r="B957" s="18" t="s">
        <v>94</v>
      </c>
      <c r="C957" s="18" t="s">
        <v>95</v>
      </c>
      <c r="D957" s="16" t="s">
        <v>45</v>
      </c>
      <c r="E957" s="16" t="s">
        <v>627</v>
      </c>
      <c r="F957" s="62" t="s">
        <v>1792</v>
      </c>
      <c r="G957" s="21">
        <v>34</v>
      </c>
      <c r="H957" s="21"/>
      <c r="I957" s="17" t="s">
        <v>1867</v>
      </c>
      <c r="J957" s="17" t="s">
        <v>1868</v>
      </c>
      <c r="K957" s="18"/>
      <c r="L957" s="21"/>
      <c r="M957" s="22"/>
      <c r="N957" s="21" t="s">
        <v>635</v>
      </c>
      <c r="O957" s="21" t="s">
        <v>51</v>
      </c>
      <c r="P957" s="21"/>
      <c r="Q957" s="21"/>
      <c r="R957" s="21"/>
      <c r="S957" s="25">
        <v>0</v>
      </c>
      <c r="T957" s="25" t="s">
        <v>3668</v>
      </c>
      <c r="U957" s="55" t="s">
        <v>3672</v>
      </c>
      <c r="V957" s="16" t="s">
        <v>3668</v>
      </c>
      <c r="W957" s="16"/>
    </row>
    <row r="958" spans="1:23" ht="102">
      <c r="A958" s="21">
        <v>957</v>
      </c>
      <c r="B958" s="18" t="s">
        <v>94</v>
      </c>
      <c r="C958" s="18" t="s">
        <v>95</v>
      </c>
      <c r="D958" s="16" t="s">
        <v>60</v>
      </c>
      <c r="E958" s="16" t="s">
        <v>627</v>
      </c>
      <c r="F958" s="62" t="s">
        <v>1792</v>
      </c>
      <c r="G958" s="21">
        <v>34</v>
      </c>
      <c r="H958" s="21"/>
      <c r="I958" s="17" t="s">
        <v>1869</v>
      </c>
      <c r="J958" s="17" t="s">
        <v>1870</v>
      </c>
      <c r="K958" s="53" t="s">
        <v>3661</v>
      </c>
      <c r="L958" s="54" t="s">
        <v>237</v>
      </c>
      <c r="M958" s="22">
        <v>40435</v>
      </c>
      <c r="N958" s="21" t="s">
        <v>635</v>
      </c>
      <c r="O958" s="21" t="s">
        <v>51</v>
      </c>
      <c r="P958" s="21" t="s">
        <v>1466</v>
      </c>
      <c r="Q958" s="21"/>
      <c r="R958" s="21"/>
      <c r="S958" s="25" t="s">
        <v>3668</v>
      </c>
      <c r="T958" s="25" t="s">
        <v>237</v>
      </c>
      <c r="U958" s="55" t="s">
        <v>3669</v>
      </c>
      <c r="V958" s="16" t="s">
        <v>3668</v>
      </c>
      <c r="W958" s="16"/>
    </row>
    <row r="959" spans="1:23" ht="178.5">
      <c r="A959" s="21">
        <v>958</v>
      </c>
      <c r="B959" s="18" t="s">
        <v>94</v>
      </c>
      <c r="C959" s="18" t="s">
        <v>95</v>
      </c>
      <c r="D959" s="16" t="s">
        <v>60</v>
      </c>
      <c r="E959" s="16" t="s">
        <v>627</v>
      </c>
      <c r="F959" s="62" t="s">
        <v>1792</v>
      </c>
      <c r="G959" s="21">
        <v>34</v>
      </c>
      <c r="H959" s="21"/>
      <c r="I959" s="17" t="s">
        <v>1871</v>
      </c>
      <c r="J959" s="17" t="s">
        <v>1872</v>
      </c>
      <c r="K959" s="53" t="s">
        <v>3660</v>
      </c>
      <c r="L959" s="54" t="s">
        <v>63</v>
      </c>
      <c r="M959" s="22">
        <v>40435</v>
      </c>
      <c r="N959" s="21" t="s">
        <v>635</v>
      </c>
      <c r="O959" s="21" t="s">
        <v>51</v>
      </c>
      <c r="P959" s="21" t="s">
        <v>1466</v>
      </c>
      <c r="Q959" s="21"/>
      <c r="R959" s="21"/>
      <c r="S959" s="25" t="s">
        <v>3668</v>
      </c>
      <c r="T959" s="25" t="s">
        <v>63</v>
      </c>
      <c r="U959" s="55" t="s">
        <v>3669</v>
      </c>
      <c r="V959" s="16" t="s">
        <v>3668</v>
      </c>
      <c r="W959" s="16"/>
    </row>
    <row r="960" spans="1:23" ht="165.75">
      <c r="A960" s="21">
        <v>959</v>
      </c>
      <c r="B960" s="14" t="s">
        <v>175</v>
      </c>
      <c r="C960" s="14" t="s">
        <v>176</v>
      </c>
      <c r="D960" s="16" t="s">
        <v>60</v>
      </c>
      <c r="E960" s="16" t="s">
        <v>627</v>
      </c>
      <c r="F960" s="15" t="s">
        <v>1792</v>
      </c>
      <c r="G960" s="16">
        <v>34</v>
      </c>
      <c r="H960" s="15"/>
      <c r="I960" s="17" t="s">
        <v>1873</v>
      </c>
      <c r="J960" s="17" t="s">
        <v>1874</v>
      </c>
      <c r="K960" s="53" t="s">
        <v>3660</v>
      </c>
      <c r="L960" s="54" t="s">
        <v>63</v>
      </c>
      <c r="M960" s="22">
        <v>40435</v>
      </c>
      <c r="N960" s="21" t="s">
        <v>635</v>
      </c>
      <c r="O960" s="16" t="s">
        <v>191</v>
      </c>
      <c r="P960" s="21" t="s">
        <v>1466</v>
      </c>
      <c r="Q960" s="21"/>
      <c r="R960" s="21"/>
      <c r="S960" s="25" t="s">
        <v>3668</v>
      </c>
      <c r="T960" s="25" t="s">
        <v>63</v>
      </c>
      <c r="U960" s="55" t="s">
        <v>3669</v>
      </c>
      <c r="V960" s="16" t="s">
        <v>3668</v>
      </c>
      <c r="W960" s="16"/>
    </row>
    <row r="961" spans="1:23" ht="38.25">
      <c r="A961" s="102">
        <v>960</v>
      </c>
      <c r="B961" s="103" t="s">
        <v>64</v>
      </c>
      <c r="C961" s="103" t="s">
        <v>65</v>
      </c>
      <c r="D961" s="105" t="s">
        <v>45</v>
      </c>
      <c r="E961" s="105" t="s">
        <v>627</v>
      </c>
      <c r="F961" s="105" t="s">
        <v>1797</v>
      </c>
      <c r="G961" s="105">
        <v>35</v>
      </c>
      <c r="H961" s="105">
        <v>6</v>
      </c>
      <c r="I961" s="106" t="s">
        <v>1875</v>
      </c>
      <c r="J961" s="106" t="s">
        <v>1876</v>
      </c>
      <c r="K961" s="107" t="s">
        <v>48</v>
      </c>
      <c r="L961" s="102" t="s">
        <v>49</v>
      </c>
      <c r="M961" s="108">
        <v>40387</v>
      </c>
      <c r="N961" s="102" t="s">
        <v>592</v>
      </c>
      <c r="O961" s="105" t="s">
        <v>51</v>
      </c>
      <c r="P961" s="102"/>
      <c r="Q961" s="102"/>
      <c r="R961" s="102"/>
      <c r="S961" s="109" t="s">
        <v>49</v>
      </c>
      <c r="T961" s="109" t="s">
        <v>3668</v>
      </c>
      <c r="U961" s="110" t="s">
        <v>3669</v>
      </c>
      <c r="V961" s="105" t="s">
        <v>3668</v>
      </c>
      <c r="W961" s="105"/>
    </row>
    <row r="962" spans="1:23" ht="25.5">
      <c r="A962" s="102">
        <v>961</v>
      </c>
      <c r="B962" s="103" t="s">
        <v>64</v>
      </c>
      <c r="C962" s="103" t="s">
        <v>65</v>
      </c>
      <c r="D962" s="105" t="s">
        <v>60</v>
      </c>
      <c r="E962" s="105" t="s">
        <v>627</v>
      </c>
      <c r="F962" s="105" t="s">
        <v>1797</v>
      </c>
      <c r="G962" s="105">
        <v>35</v>
      </c>
      <c r="H962" s="105">
        <v>15</v>
      </c>
      <c r="I962" s="106" t="s">
        <v>1877</v>
      </c>
      <c r="J962" s="106" t="s">
        <v>916</v>
      </c>
      <c r="K962" s="98" t="s">
        <v>48</v>
      </c>
      <c r="L962" s="102" t="s">
        <v>49</v>
      </c>
      <c r="M962" s="108">
        <v>40318</v>
      </c>
      <c r="N962" s="99" t="s">
        <v>3332</v>
      </c>
      <c r="O962" s="105" t="s">
        <v>51</v>
      </c>
      <c r="P962" s="102"/>
      <c r="Q962" s="102"/>
      <c r="R962" s="102"/>
      <c r="S962" s="109" t="s">
        <v>3668</v>
      </c>
      <c r="T962" s="109" t="s">
        <v>49</v>
      </c>
      <c r="U962" s="110" t="s">
        <v>3669</v>
      </c>
      <c r="V962" s="105" t="s">
        <v>3668</v>
      </c>
      <c r="W962" s="105"/>
    </row>
    <row r="963" spans="1:23" ht="38.25">
      <c r="A963" s="102">
        <v>962</v>
      </c>
      <c r="B963" s="103" t="s">
        <v>150</v>
      </c>
      <c r="C963" s="103" t="s">
        <v>151</v>
      </c>
      <c r="D963" s="105" t="s">
        <v>45</v>
      </c>
      <c r="E963" s="105" t="s">
        <v>627</v>
      </c>
      <c r="F963" s="105" t="s">
        <v>1878</v>
      </c>
      <c r="G963" s="105">
        <v>35</v>
      </c>
      <c r="H963" s="105">
        <v>21</v>
      </c>
      <c r="I963" s="106" t="s">
        <v>1879</v>
      </c>
      <c r="J963" s="106" t="s">
        <v>1880</v>
      </c>
      <c r="K963" s="107" t="s">
        <v>3500</v>
      </c>
      <c r="L963" s="102" t="s">
        <v>63</v>
      </c>
      <c r="M963" s="108">
        <v>40381</v>
      </c>
      <c r="N963" s="102" t="s">
        <v>50</v>
      </c>
      <c r="O963" s="105" t="s">
        <v>153</v>
      </c>
      <c r="P963" s="102"/>
      <c r="Q963" s="102"/>
      <c r="R963" s="102"/>
      <c r="S963" s="109" t="s">
        <v>63</v>
      </c>
      <c r="T963" s="109" t="s">
        <v>3668</v>
      </c>
      <c r="U963" s="110" t="s">
        <v>3669</v>
      </c>
      <c r="V963" s="105" t="s">
        <v>3668</v>
      </c>
      <c r="W963" s="105"/>
    </row>
    <row r="964" spans="1:23" ht="12.75">
      <c r="A964" s="102">
        <v>963</v>
      </c>
      <c r="B964" s="103" t="s">
        <v>64</v>
      </c>
      <c r="C964" s="103" t="s">
        <v>65</v>
      </c>
      <c r="D964" s="105" t="s">
        <v>45</v>
      </c>
      <c r="E964" s="105" t="s">
        <v>627</v>
      </c>
      <c r="F964" s="105" t="s">
        <v>1878</v>
      </c>
      <c r="G964" s="105">
        <v>35</v>
      </c>
      <c r="H964" s="105">
        <v>23</v>
      </c>
      <c r="I964" s="106" t="s">
        <v>1881</v>
      </c>
      <c r="J964" s="106" t="s">
        <v>1882</v>
      </c>
      <c r="K964" s="107" t="s">
        <v>48</v>
      </c>
      <c r="L964" s="102" t="s">
        <v>49</v>
      </c>
      <c r="M964" s="108">
        <v>40380</v>
      </c>
      <c r="N964" s="102" t="s">
        <v>50</v>
      </c>
      <c r="O964" s="105" t="s">
        <v>51</v>
      </c>
      <c r="P964" s="102"/>
      <c r="Q964" s="102"/>
      <c r="R964" s="102"/>
      <c r="S964" s="109" t="s">
        <v>49</v>
      </c>
      <c r="T964" s="109" t="s">
        <v>3668</v>
      </c>
      <c r="U964" s="110" t="s">
        <v>3669</v>
      </c>
      <c r="V964" s="105" t="s">
        <v>3668</v>
      </c>
      <c r="W964" s="105"/>
    </row>
    <row r="965" spans="1:23" ht="51">
      <c r="A965" s="21">
        <v>964</v>
      </c>
      <c r="B965" s="14" t="s">
        <v>64</v>
      </c>
      <c r="C965" s="14" t="s">
        <v>65</v>
      </c>
      <c r="D965" s="16" t="s">
        <v>60</v>
      </c>
      <c r="E965" s="16" t="s">
        <v>627</v>
      </c>
      <c r="F965" s="16" t="s">
        <v>1883</v>
      </c>
      <c r="G965" s="16">
        <v>35</v>
      </c>
      <c r="H965" s="16">
        <v>26</v>
      </c>
      <c r="I965" s="17" t="s">
        <v>1884</v>
      </c>
      <c r="J965" s="17" t="s">
        <v>1885</v>
      </c>
      <c r="K965" s="53" t="s">
        <v>3665</v>
      </c>
      <c r="L965" s="54" t="s">
        <v>63</v>
      </c>
      <c r="M965" s="22">
        <v>40435</v>
      </c>
      <c r="N965" s="21" t="s">
        <v>433</v>
      </c>
      <c r="O965" s="16" t="s">
        <v>51</v>
      </c>
      <c r="P965" s="21" t="s">
        <v>1886</v>
      </c>
      <c r="Q965" s="21"/>
      <c r="R965" s="21"/>
      <c r="S965" s="25" t="s">
        <v>3668</v>
      </c>
      <c r="T965" s="25" t="s">
        <v>63</v>
      </c>
      <c r="U965" s="55" t="s">
        <v>3669</v>
      </c>
      <c r="V965" s="16" t="s">
        <v>3668</v>
      </c>
      <c r="W965" s="16"/>
    </row>
    <row r="966" spans="1:23" ht="51">
      <c r="A966" s="102">
        <v>965</v>
      </c>
      <c r="B966" s="103" t="s">
        <v>82</v>
      </c>
      <c r="C966" s="103" t="s">
        <v>83</v>
      </c>
      <c r="D966" s="105" t="s">
        <v>45</v>
      </c>
      <c r="E966" s="105" t="s">
        <v>627</v>
      </c>
      <c r="F966" s="105" t="s">
        <v>1883</v>
      </c>
      <c r="G966" s="105">
        <v>35</v>
      </c>
      <c r="H966" s="105">
        <v>26</v>
      </c>
      <c r="I966" s="106" t="s">
        <v>1887</v>
      </c>
      <c r="J966" s="106"/>
      <c r="K966" s="107" t="s">
        <v>3452</v>
      </c>
      <c r="L966" s="102" t="s">
        <v>237</v>
      </c>
      <c r="M966" s="108">
        <v>40380</v>
      </c>
      <c r="N966" s="102" t="s">
        <v>433</v>
      </c>
      <c r="O966" s="105" t="s">
        <v>51</v>
      </c>
      <c r="P966" s="102"/>
      <c r="Q966" s="102"/>
      <c r="R966" s="102"/>
      <c r="S966" s="109" t="s">
        <v>237</v>
      </c>
      <c r="T966" s="109" t="s">
        <v>3668</v>
      </c>
      <c r="U966" s="110" t="s">
        <v>3669</v>
      </c>
      <c r="V966" s="105" t="s">
        <v>3668</v>
      </c>
      <c r="W966" s="105"/>
    </row>
    <row r="967" spans="1:23" ht="25.5">
      <c r="A967" s="102">
        <v>966</v>
      </c>
      <c r="B967" s="107" t="s">
        <v>961</v>
      </c>
      <c r="C967" s="107" t="s">
        <v>147</v>
      </c>
      <c r="D967" s="105" t="s">
        <v>45</v>
      </c>
      <c r="E967" s="105" t="s">
        <v>627</v>
      </c>
      <c r="F967" s="105" t="s">
        <v>1883</v>
      </c>
      <c r="G967" s="105">
        <v>35</v>
      </c>
      <c r="H967" s="94">
        <v>27</v>
      </c>
      <c r="I967" s="106" t="s">
        <v>1888</v>
      </c>
      <c r="J967" s="106" t="s">
        <v>1889</v>
      </c>
      <c r="K967" s="107" t="s">
        <v>3460</v>
      </c>
      <c r="L967" s="102" t="s">
        <v>49</v>
      </c>
      <c r="M967" s="108">
        <v>40380</v>
      </c>
      <c r="N967" s="102" t="s">
        <v>50</v>
      </c>
      <c r="O967" s="105" t="s">
        <v>51</v>
      </c>
      <c r="P967" s="102"/>
      <c r="Q967" s="102"/>
      <c r="R967" s="102"/>
      <c r="S967" s="109" t="s">
        <v>49</v>
      </c>
      <c r="T967" s="109" t="s">
        <v>3668</v>
      </c>
      <c r="U967" s="110" t="s">
        <v>3669</v>
      </c>
      <c r="V967" s="105" t="s">
        <v>3668</v>
      </c>
      <c r="W967" s="105"/>
    </row>
    <row r="968" spans="1:23" ht="76.5">
      <c r="A968" s="102">
        <v>967</v>
      </c>
      <c r="B968" s="103" t="s">
        <v>43</v>
      </c>
      <c r="C968" s="103" t="s">
        <v>44</v>
      </c>
      <c r="D968" s="105" t="s">
        <v>45</v>
      </c>
      <c r="E968" s="105" t="s">
        <v>627</v>
      </c>
      <c r="F968" s="105" t="s">
        <v>1883</v>
      </c>
      <c r="G968" s="105">
        <v>35</v>
      </c>
      <c r="H968" s="105">
        <v>28</v>
      </c>
      <c r="I968" s="106" t="s">
        <v>1890</v>
      </c>
      <c r="J968" s="106" t="s">
        <v>213</v>
      </c>
      <c r="K968" s="107" t="s">
        <v>3454</v>
      </c>
      <c r="L968" s="102" t="s">
        <v>63</v>
      </c>
      <c r="M968" s="108">
        <v>40380</v>
      </c>
      <c r="N968" s="102" t="s">
        <v>433</v>
      </c>
      <c r="O968" s="105" t="s">
        <v>51</v>
      </c>
      <c r="P968" s="102"/>
      <c r="Q968" s="102"/>
      <c r="R968" s="102"/>
      <c r="S968" s="109" t="s">
        <v>63</v>
      </c>
      <c r="T968" s="109" t="s">
        <v>3668</v>
      </c>
      <c r="U968" s="110" t="s">
        <v>3669</v>
      </c>
      <c r="V968" s="105" t="s">
        <v>3668</v>
      </c>
      <c r="W968" s="105"/>
    </row>
    <row r="969" spans="1:23" ht="165.75">
      <c r="A969" s="102">
        <v>968</v>
      </c>
      <c r="B969" s="103" t="s">
        <v>82</v>
      </c>
      <c r="C969" s="103" t="s">
        <v>83</v>
      </c>
      <c r="D969" s="105" t="s">
        <v>45</v>
      </c>
      <c r="E969" s="105" t="s">
        <v>627</v>
      </c>
      <c r="F969" s="105" t="s">
        <v>1883</v>
      </c>
      <c r="G969" s="105">
        <v>35</v>
      </c>
      <c r="H969" s="105">
        <v>28</v>
      </c>
      <c r="I969" s="106" t="s">
        <v>1891</v>
      </c>
      <c r="J969" s="106" t="s">
        <v>1892</v>
      </c>
      <c r="K969" s="107" t="s">
        <v>48</v>
      </c>
      <c r="L969" s="102" t="s">
        <v>49</v>
      </c>
      <c r="M969" s="108">
        <v>40369</v>
      </c>
      <c r="N969" s="102" t="s">
        <v>50</v>
      </c>
      <c r="O969" s="105" t="s">
        <v>51</v>
      </c>
      <c r="P969" s="102"/>
      <c r="Q969" s="102"/>
      <c r="R969" s="102"/>
      <c r="S969" s="109" t="s">
        <v>49</v>
      </c>
      <c r="T969" s="109" t="s">
        <v>3668</v>
      </c>
      <c r="U969" s="110" t="s">
        <v>3669</v>
      </c>
      <c r="V969" s="105" t="s">
        <v>3668</v>
      </c>
      <c r="W969" s="105"/>
    </row>
    <row r="970" spans="1:23" ht="51">
      <c r="A970" s="102">
        <v>969</v>
      </c>
      <c r="B970" s="103" t="s">
        <v>82</v>
      </c>
      <c r="C970" s="103" t="s">
        <v>83</v>
      </c>
      <c r="D970" s="105" t="s">
        <v>45</v>
      </c>
      <c r="E970" s="105" t="s">
        <v>627</v>
      </c>
      <c r="F970" s="105" t="s">
        <v>1883</v>
      </c>
      <c r="G970" s="105">
        <v>35</v>
      </c>
      <c r="H970" s="105">
        <v>31</v>
      </c>
      <c r="I970" s="106" t="s">
        <v>1893</v>
      </c>
      <c r="J970" s="106" t="s">
        <v>1894</v>
      </c>
      <c r="K970" s="107" t="s">
        <v>3461</v>
      </c>
      <c r="L970" s="102" t="s">
        <v>63</v>
      </c>
      <c r="M970" s="108">
        <v>40380</v>
      </c>
      <c r="N970" s="102" t="s">
        <v>50</v>
      </c>
      <c r="O970" s="105" t="s">
        <v>51</v>
      </c>
      <c r="P970" s="102"/>
      <c r="Q970" s="102"/>
      <c r="R970" s="102"/>
      <c r="S970" s="109" t="s">
        <v>63</v>
      </c>
      <c r="T970" s="109" t="s">
        <v>3668</v>
      </c>
      <c r="U970" s="110" t="s">
        <v>3669</v>
      </c>
      <c r="V970" s="105" t="s">
        <v>3668</v>
      </c>
      <c r="W970" s="105"/>
    </row>
    <row r="971" spans="1:23" ht="38.25">
      <c r="A971" s="102">
        <v>970</v>
      </c>
      <c r="B971" s="103" t="s">
        <v>82</v>
      </c>
      <c r="C971" s="103" t="s">
        <v>83</v>
      </c>
      <c r="D971" s="105" t="s">
        <v>45</v>
      </c>
      <c r="E971" s="105">
        <v>6</v>
      </c>
      <c r="F971" s="105" t="s">
        <v>1895</v>
      </c>
      <c r="G971" s="105">
        <v>35</v>
      </c>
      <c r="H971" s="105">
        <v>39</v>
      </c>
      <c r="I971" s="106" t="s">
        <v>1896</v>
      </c>
      <c r="J971" s="106" t="s">
        <v>1897</v>
      </c>
      <c r="K971" s="107" t="s">
        <v>48</v>
      </c>
      <c r="L971" s="102" t="s">
        <v>49</v>
      </c>
      <c r="M971" s="108">
        <v>40369</v>
      </c>
      <c r="N971" s="102" t="s">
        <v>50</v>
      </c>
      <c r="O971" s="105" t="s">
        <v>51</v>
      </c>
      <c r="P971" s="102"/>
      <c r="Q971" s="102"/>
      <c r="R971" s="102"/>
      <c r="S971" s="109" t="s">
        <v>49</v>
      </c>
      <c r="T971" s="109" t="s">
        <v>3668</v>
      </c>
      <c r="U971" s="110" t="s">
        <v>3669</v>
      </c>
      <c r="V971" s="105" t="s">
        <v>3668</v>
      </c>
      <c r="W971" s="105"/>
    </row>
    <row r="972" spans="1:23" ht="204">
      <c r="A972" s="102">
        <v>971</v>
      </c>
      <c r="B972" s="103" t="s">
        <v>150</v>
      </c>
      <c r="C972" s="103" t="s">
        <v>151</v>
      </c>
      <c r="D972" s="105" t="s">
        <v>45</v>
      </c>
      <c r="E972" s="105" t="s">
        <v>627</v>
      </c>
      <c r="F972" s="105" t="s">
        <v>1883</v>
      </c>
      <c r="G972" s="105">
        <v>36</v>
      </c>
      <c r="H972" s="105">
        <v>40</v>
      </c>
      <c r="I972" s="106" t="s">
        <v>1898</v>
      </c>
      <c r="J972" s="106" t="s">
        <v>1899</v>
      </c>
      <c r="K972" s="107" t="s">
        <v>3339</v>
      </c>
      <c r="L972" s="102" t="s">
        <v>63</v>
      </c>
      <c r="M972" s="108">
        <v>40369</v>
      </c>
      <c r="N972" s="102" t="s">
        <v>50</v>
      </c>
      <c r="O972" s="105" t="s">
        <v>153</v>
      </c>
      <c r="P972" s="102"/>
      <c r="Q972" s="102"/>
      <c r="R972" s="102"/>
      <c r="S972" s="109" t="s">
        <v>63</v>
      </c>
      <c r="T972" s="109" t="s">
        <v>3668</v>
      </c>
      <c r="U972" s="110" t="s">
        <v>3669</v>
      </c>
      <c r="V972" s="105" t="s">
        <v>3668</v>
      </c>
      <c r="W972" s="105"/>
    </row>
    <row r="973" spans="1:23" ht="38.25">
      <c r="A973" s="102">
        <v>972</v>
      </c>
      <c r="B973" s="103" t="s">
        <v>150</v>
      </c>
      <c r="C973" s="103" t="s">
        <v>151</v>
      </c>
      <c r="D973" s="105" t="s">
        <v>45</v>
      </c>
      <c r="E973" s="105" t="s">
        <v>627</v>
      </c>
      <c r="F973" s="105" t="s">
        <v>1883</v>
      </c>
      <c r="G973" s="105">
        <v>36</v>
      </c>
      <c r="H973" s="105">
        <v>43</v>
      </c>
      <c r="I973" s="106" t="s">
        <v>1898</v>
      </c>
      <c r="J973" s="106" t="s">
        <v>1900</v>
      </c>
      <c r="K973" s="107" t="s">
        <v>3340</v>
      </c>
      <c r="L973" s="102" t="s">
        <v>63</v>
      </c>
      <c r="M973" s="108">
        <v>40369</v>
      </c>
      <c r="N973" s="102" t="s">
        <v>50</v>
      </c>
      <c r="O973" s="105" t="s">
        <v>153</v>
      </c>
      <c r="P973" s="102"/>
      <c r="Q973" s="102"/>
      <c r="R973" s="102"/>
      <c r="S973" s="109" t="s">
        <v>63</v>
      </c>
      <c r="T973" s="109" t="s">
        <v>3668</v>
      </c>
      <c r="U973" s="110" t="s">
        <v>3669</v>
      </c>
      <c r="V973" s="105" t="s">
        <v>3668</v>
      </c>
      <c r="W973" s="105"/>
    </row>
    <row r="974" spans="1:23" ht="38.25">
      <c r="A974" s="102">
        <v>973</v>
      </c>
      <c r="B974" s="103" t="s">
        <v>150</v>
      </c>
      <c r="C974" s="103" t="s">
        <v>151</v>
      </c>
      <c r="D974" s="105" t="s">
        <v>45</v>
      </c>
      <c r="E974" s="105" t="s">
        <v>627</v>
      </c>
      <c r="F974" s="105" t="s">
        <v>1883</v>
      </c>
      <c r="G974" s="105">
        <v>36</v>
      </c>
      <c r="H974" s="105">
        <v>43</v>
      </c>
      <c r="I974" s="106" t="s">
        <v>1898</v>
      </c>
      <c r="J974" s="106" t="s">
        <v>1900</v>
      </c>
      <c r="K974" s="107" t="s">
        <v>3340</v>
      </c>
      <c r="L974" s="102" t="s">
        <v>63</v>
      </c>
      <c r="M974" s="108">
        <v>40369</v>
      </c>
      <c r="N974" s="102" t="s">
        <v>50</v>
      </c>
      <c r="O974" s="105" t="s">
        <v>153</v>
      </c>
      <c r="P974" s="102"/>
      <c r="Q974" s="102"/>
      <c r="R974" s="102"/>
      <c r="S974" s="109" t="s">
        <v>63</v>
      </c>
      <c r="T974" s="109" t="s">
        <v>3668</v>
      </c>
      <c r="U974" s="110" t="s">
        <v>3669</v>
      </c>
      <c r="V974" s="105" t="s">
        <v>3668</v>
      </c>
      <c r="W974" s="105"/>
    </row>
    <row r="975" spans="1:23" ht="51">
      <c r="A975" s="21">
        <v>974</v>
      </c>
      <c r="B975" s="18" t="s">
        <v>961</v>
      </c>
      <c r="C975" s="18" t="s">
        <v>147</v>
      </c>
      <c r="D975" s="16" t="s">
        <v>60</v>
      </c>
      <c r="E975" s="16" t="s">
        <v>627</v>
      </c>
      <c r="F975" s="16" t="s">
        <v>1883</v>
      </c>
      <c r="G975" s="16">
        <v>36</v>
      </c>
      <c r="H975" s="58">
        <v>44</v>
      </c>
      <c r="I975" s="17" t="s">
        <v>1901</v>
      </c>
      <c r="J975" s="17" t="s">
        <v>1902</v>
      </c>
      <c r="K975" s="53" t="s">
        <v>3665</v>
      </c>
      <c r="L975" s="54" t="s">
        <v>63</v>
      </c>
      <c r="M975" s="22">
        <v>40435</v>
      </c>
      <c r="N975" s="21" t="s">
        <v>433</v>
      </c>
      <c r="O975" s="16" t="s">
        <v>51</v>
      </c>
      <c r="P975" s="21" t="s">
        <v>1886</v>
      </c>
      <c r="Q975" s="21"/>
      <c r="R975" s="21"/>
      <c r="S975" s="25" t="s">
        <v>3668</v>
      </c>
      <c r="T975" s="25" t="s">
        <v>63</v>
      </c>
      <c r="U975" s="55" t="s">
        <v>3669</v>
      </c>
      <c r="V975" s="16" t="s">
        <v>3668</v>
      </c>
      <c r="W975" s="16"/>
    </row>
    <row r="976" spans="1:23" ht="51">
      <c r="A976" s="21">
        <v>975</v>
      </c>
      <c r="B976" s="18" t="s">
        <v>146</v>
      </c>
      <c r="C976" s="18" t="s">
        <v>147</v>
      </c>
      <c r="D976" s="16" t="s">
        <v>60</v>
      </c>
      <c r="E976" s="16" t="s">
        <v>627</v>
      </c>
      <c r="F976" s="16" t="s">
        <v>1883</v>
      </c>
      <c r="G976" s="16">
        <v>36</v>
      </c>
      <c r="H976" s="16">
        <v>45</v>
      </c>
      <c r="I976" s="18" t="s">
        <v>1903</v>
      </c>
      <c r="J976" s="18" t="s">
        <v>1904</v>
      </c>
      <c r="K976" s="53" t="s">
        <v>3665</v>
      </c>
      <c r="L976" s="54" t="s">
        <v>63</v>
      </c>
      <c r="M976" s="22">
        <v>40435</v>
      </c>
      <c r="N976" s="21" t="s">
        <v>433</v>
      </c>
      <c r="O976" s="16" t="s">
        <v>51</v>
      </c>
      <c r="P976" s="21" t="s">
        <v>1886</v>
      </c>
      <c r="Q976" s="21"/>
      <c r="R976" s="21"/>
      <c r="S976" s="25" t="s">
        <v>3668</v>
      </c>
      <c r="T976" s="25" t="s">
        <v>63</v>
      </c>
      <c r="U976" s="55" t="s">
        <v>3669</v>
      </c>
      <c r="V976" s="16" t="s">
        <v>3668</v>
      </c>
      <c r="W976" s="16"/>
    </row>
    <row r="977" spans="1:23" ht="153">
      <c r="A977" s="21">
        <v>976</v>
      </c>
      <c r="B977" s="14" t="s">
        <v>496</v>
      </c>
      <c r="C977" s="14" t="s">
        <v>131</v>
      </c>
      <c r="D977" s="16" t="s">
        <v>60</v>
      </c>
      <c r="E977" s="16" t="s">
        <v>627</v>
      </c>
      <c r="F977" s="16" t="s">
        <v>1883</v>
      </c>
      <c r="G977" s="16">
        <v>36</v>
      </c>
      <c r="H977" s="16">
        <v>51</v>
      </c>
      <c r="I977" s="17" t="s">
        <v>1905</v>
      </c>
      <c r="J977" s="17" t="s">
        <v>1906</v>
      </c>
      <c r="K977" s="53" t="s">
        <v>3665</v>
      </c>
      <c r="L977" s="54" t="s">
        <v>63</v>
      </c>
      <c r="M977" s="22">
        <v>40435</v>
      </c>
      <c r="N977" s="21" t="s">
        <v>433</v>
      </c>
      <c r="O977" s="16" t="s">
        <v>51</v>
      </c>
      <c r="P977" s="21" t="s">
        <v>1886</v>
      </c>
      <c r="Q977" s="21"/>
      <c r="R977" s="21"/>
      <c r="S977" s="25" t="s">
        <v>3668</v>
      </c>
      <c r="T977" s="25" t="s">
        <v>63</v>
      </c>
      <c r="U977" s="55" t="s">
        <v>3669</v>
      </c>
      <c r="V977" s="16" t="s">
        <v>3668</v>
      </c>
      <c r="W977" s="16"/>
    </row>
    <row r="978" spans="1:23" ht="153">
      <c r="A978" s="21">
        <v>977</v>
      </c>
      <c r="B978" s="14" t="s">
        <v>125</v>
      </c>
      <c r="C978" s="14" t="s">
        <v>126</v>
      </c>
      <c r="D978" s="16" t="s">
        <v>60</v>
      </c>
      <c r="E978" s="16" t="s">
        <v>627</v>
      </c>
      <c r="F978" s="16" t="s">
        <v>1883</v>
      </c>
      <c r="G978" s="16">
        <v>36</v>
      </c>
      <c r="H978" s="16">
        <v>51</v>
      </c>
      <c r="I978" s="17" t="s">
        <v>1905</v>
      </c>
      <c r="J978" s="17" t="s">
        <v>1906</v>
      </c>
      <c r="K978" s="53" t="s">
        <v>3665</v>
      </c>
      <c r="L978" s="54" t="s">
        <v>63</v>
      </c>
      <c r="M978" s="22">
        <v>40435</v>
      </c>
      <c r="N978" s="21" t="s">
        <v>433</v>
      </c>
      <c r="O978" s="16" t="s">
        <v>51</v>
      </c>
      <c r="P978" s="21" t="s">
        <v>1886</v>
      </c>
      <c r="Q978" s="21"/>
      <c r="R978" s="21"/>
      <c r="S978" s="25" t="s">
        <v>3668</v>
      </c>
      <c r="T978" s="25" t="s">
        <v>63</v>
      </c>
      <c r="U978" s="55" t="s">
        <v>3669</v>
      </c>
      <c r="V978" s="16" t="s">
        <v>3668</v>
      </c>
      <c r="W978" s="16"/>
    </row>
    <row r="979" spans="1:23" ht="114.75">
      <c r="A979" s="102">
        <v>978</v>
      </c>
      <c r="B979" s="103" t="s">
        <v>82</v>
      </c>
      <c r="C979" s="103" t="s">
        <v>83</v>
      </c>
      <c r="D979" s="105" t="s">
        <v>45</v>
      </c>
      <c r="E979" s="105" t="s">
        <v>627</v>
      </c>
      <c r="F979" s="105" t="s">
        <v>1883</v>
      </c>
      <c r="G979" s="105">
        <v>36</v>
      </c>
      <c r="H979" s="105">
        <v>51</v>
      </c>
      <c r="I979" s="106" t="s">
        <v>1907</v>
      </c>
      <c r="J979" s="106" t="s">
        <v>1908</v>
      </c>
      <c r="K979" s="107" t="s">
        <v>48</v>
      </c>
      <c r="L979" s="102" t="s">
        <v>49</v>
      </c>
      <c r="M979" s="108">
        <v>40380</v>
      </c>
      <c r="N979" s="102" t="s">
        <v>433</v>
      </c>
      <c r="O979" s="105" t="s">
        <v>181</v>
      </c>
      <c r="P979" s="102"/>
      <c r="Q979" s="102"/>
      <c r="R979" s="102"/>
      <c r="S979" s="109" t="s">
        <v>49</v>
      </c>
      <c r="T979" s="109" t="s">
        <v>3668</v>
      </c>
      <c r="U979" s="110" t="s">
        <v>3669</v>
      </c>
      <c r="V979" s="105" t="s">
        <v>3668</v>
      </c>
      <c r="W979" s="105"/>
    </row>
    <row r="980" spans="1:23" ht="153">
      <c r="A980" s="21">
        <v>979</v>
      </c>
      <c r="B980" s="14" t="s">
        <v>130</v>
      </c>
      <c r="C980" s="14" t="s">
        <v>131</v>
      </c>
      <c r="D980" s="16" t="s">
        <v>60</v>
      </c>
      <c r="E980" s="16" t="s">
        <v>627</v>
      </c>
      <c r="F980" s="16" t="s">
        <v>1883</v>
      </c>
      <c r="G980" s="16">
        <v>36</v>
      </c>
      <c r="H980" s="16">
        <v>51</v>
      </c>
      <c r="I980" s="17" t="s">
        <v>1905</v>
      </c>
      <c r="J980" s="17" t="s">
        <v>1906</v>
      </c>
      <c r="K980" s="53" t="s">
        <v>3665</v>
      </c>
      <c r="L980" s="54" t="s">
        <v>63</v>
      </c>
      <c r="M980" s="22">
        <v>40435</v>
      </c>
      <c r="N980" s="21" t="s">
        <v>433</v>
      </c>
      <c r="O980" s="16" t="s">
        <v>51</v>
      </c>
      <c r="P980" s="21" t="s">
        <v>1886</v>
      </c>
      <c r="Q980" s="21"/>
      <c r="R980" s="21"/>
      <c r="S980" s="25" t="s">
        <v>3668</v>
      </c>
      <c r="T980" s="25" t="s">
        <v>63</v>
      </c>
      <c r="U980" s="55" t="s">
        <v>3669</v>
      </c>
      <c r="V980" s="16" t="s">
        <v>3668</v>
      </c>
      <c r="W980" s="16"/>
    </row>
    <row r="981" spans="1:23" ht="153">
      <c r="A981" s="21">
        <v>980</v>
      </c>
      <c r="B981" s="14" t="s">
        <v>132</v>
      </c>
      <c r="C981" s="14" t="s">
        <v>131</v>
      </c>
      <c r="D981" s="16" t="s">
        <v>60</v>
      </c>
      <c r="E981" s="16" t="s">
        <v>627</v>
      </c>
      <c r="F981" s="16" t="s">
        <v>1883</v>
      </c>
      <c r="G981" s="16">
        <v>36</v>
      </c>
      <c r="H981" s="16">
        <v>51</v>
      </c>
      <c r="I981" s="17" t="s">
        <v>1905</v>
      </c>
      <c r="J981" s="17" t="s">
        <v>1909</v>
      </c>
      <c r="K981" s="53" t="s">
        <v>3665</v>
      </c>
      <c r="L981" s="54" t="s">
        <v>63</v>
      </c>
      <c r="M981" s="22">
        <v>40435</v>
      </c>
      <c r="N981" s="21" t="s">
        <v>433</v>
      </c>
      <c r="O981" s="16" t="s">
        <v>51</v>
      </c>
      <c r="P981" s="21" t="s">
        <v>1886</v>
      </c>
      <c r="Q981" s="21"/>
      <c r="R981" s="21"/>
      <c r="S981" s="25" t="s">
        <v>3668</v>
      </c>
      <c r="T981" s="25" t="s">
        <v>63</v>
      </c>
      <c r="U981" s="55" t="s">
        <v>3669</v>
      </c>
      <c r="V981" s="16" t="s">
        <v>3668</v>
      </c>
      <c r="W981" s="16"/>
    </row>
    <row r="982" spans="1:23" ht="153">
      <c r="A982" s="21">
        <v>981</v>
      </c>
      <c r="B982" s="14" t="s">
        <v>133</v>
      </c>
      <c r="C982" s="14" t="s">
        <v>131</v>
      </c>
      <c r="D982" s="16" t="s">
        <v>60</v>
      </c>
      <c r="E982" s="16" t="s">
        <v>627</v>
      </c>
      <c r="F982" s="16" t="s">
        <v>1883</v>
      </c>
      <c r="G982" s="16">
        <v>36</v>
      </c>
      <c r="H982" s="16">
        <v>51</v>
      </c>
      <c r="I982" s="17" t="s">
        <v>1905</v>
      </c>
      <c r="J982" s="17" t="s">
        <v>1909</v>
      </c>
      <c r="K982" s="53" t="s">
        <v>3665</v>
      </c>
      <c r="L982" s="54" t="s">
        <v>63</v>
      </c>
      <c r="M982" s="22">
        <v>40435</v>
      </c>
      <c r="N982" s="21" t="s">
        <v>433</v>
      </c>
      <c r="O982" s="16" t="s">
        <v>51</v>
      </c>
      <c r="P982" s="21" t="s">
        <v>1886</v>
      </c>
      <c r="Q982" s="21"/>
      <c r="R982" s="21"/>
      <c r="S982" s="25" t="s">
        <v>3668</v>
      </c>
      <c r="T982" s="25" t="s">
        <v>63</v>
      </c>
      <c r="U982" s="55" t="s">
        <v>3669</v>
      </c>
      <c r="V982" s="16" t="s">
        <v>3668</v>
      </c>
      <c r="W982" s="16"/>
    </row>
    <row r="983" spans="1:23" ht="51">
      <c r="A983" s="102">
        <v>982</v>
      </c>
      <c r="B983" s="103" t="s">
        <v>159</v>
      </c>
      <c r="C983" s="103" t="s">
        <v>151</v>
      </c>
      <c r="D983" s="105" t="s">
        <v>45</v>
      </c>
      <c r="E983" s="105" t="s">
        <v>627</v>
      </c>
      <c r="F983" s="105" t="s">
        <v>1883</v>
      </c>
      <c r="G983" s="105">
        <v>36</v>
      </c>
      <c r="H983" s="105">
        <v>53</v>
      </c>
      <c r="I983" s="106" t="s">
        <v>1910</v>
      </c>
      <c r="J983" s="106" t="s">
        <v>1911</v>
      </c>
      <c r="K983" s="107" t="s">
        <v>3458</v>
      </c>
      <c r="L983" s="102" t="s">
        <v>63</v>
      </c>
      <c r="M983" s="108">
        <v>40331</v>
      </c>
      <c r="N983" s="102" t="s">
        <v>50</v>
      </c>
      <c r="O983" s="105" t="s">
        <v>153</v>
      </c>
      <c r="P983" s="102"/>
      <c r="Q983" s="102"/>
      <c r="R983" s="102"/>
      <c r="S983" s="109" t="s">
        <v>63</v>
      </c>
      <c r="T983" s="109" t="s">
        <v>3668</v>
      </c>
      <c r="U983" s="110" t="s">
        <v>3669</v>
      </c>
      <c r="V983" s="105" t="s">
        <v>3668</v>
      </c>
      <c r="W983" s="105"/>
    </row>
    <row r="984" spans="1:23" ht="114.75">
      <c r="A984" s="102">
        <v>983</v>
      </c>
      <c r="B984" s="103" t="s">
        <v>82</v>
      </c>
      <c r="C984" s="103" t="s">
        <v>83</v>
      </c>
      <c r="D984" s="105" t="s">
        <v>45</v>
      </c>
      <c r="E984" s="105" t="s">
        <v>627</v>
      </c>
      <c r="F984" s="105" t="s">
        <v>1883</v>
      </c>
      <c r="G984" s="105">
        <v>36</v>
      </c>
      <c r="H984" s="105">
        <v>54</v>
      </c>
      <c r="I984" s="106" t="s">
        <v>1912</v>
      </c>
      <c r="J984" s="106" t="s">
        <v>1913</v>
      </c>
      <c r="K984" s="107" t="s">
        <v>3459</v>
      </c>
      <c r="L984" s="102" t="s">
        <v>63</v>
      </c>
      <c r="M984" s="108">
        <v>40380</v>
      </c>
      <c r="N984" s="102" t="s">
        <v>50</v>
      </c>
      <c r="O984" s="105" t="s">
        <v>51</v>
      </c>
      <c r="P984" s="102"/>
      <c r="Q984" s="102"/>
      <c r="R984" s="102"/>
      <c r="S984" s="109" t="s">
        <v>63</v>
      </c>
      <c r="T984" s="109" t="s">
        <v>3668</v>
      </c>
      <c r="U984" s="110" t="s">
        <v>3669</v>
      </c>
      <c r="V984" s="105" t="s">
        <v>3668</v>
      </c>
      <c r="W984" s="105"/>
    </row>
    <row r="985" spans="1:23" ht="63.75">
      <c r="A985" s="102">
        <v>984</v>
      </c>
      <c r="B985" s="103" t="s">
        <v>159</v>
      </c>
      <c r="C985" s="103" t="s">
        <v>151</v>
      </c>
      <c r="D985" s="105" t="s">
        <v>45</v>
      </c>
      <c r="E985" s="105" t="s">
        <v>627</v>
      </c>
      <c r="F985" s="105" t="s">
        <v>1883</v>
      </c>
      <c r="G985" s="105">
        <v>36</v>
      </c>
      <c r="H985" s="105">
        <v>54</v>
      </c>
      <c r="I985" s="106" t="s">
        <v>1914</v>
      </c>
      <c r="J985" s="106" t="s">
        <v>1911</v>
      </c>
      <c r="K985" s="98" t="s">
        <v>3633</v>
      </c>
      <c r="L985" s="102" t="s">
        <v>63</v>
      </c>
      <c r="M985" s="108">
        <v>40331</v>
      </c>
      <c r="N985" s="102" t="s">
        <v>50</v>
      </c>
      <c r="O985" s="105" t="s">
        <v>153</v>
      </c>
      <c r="P985" s="102"/>
      <c r="Q985" s="102"/>
      <c r="R985" s="102"/>
      <c r="S985" s="109" t="s">
        <v>63</v>
      </c>
      <c r="T985" s="109" t="s">
        <v>3668</v>
      </c>
      <c r="U985" s="110" t="s">
        <v>3669</v>
      </c>
      <c r="V985" s="105" t="s">
        <v>3668</v>
      </c>
      <c r="W985" s="105"/>
    </row>
    <row r="986" spans="1:23" ht="25.5">
      <c r="A986" s="102">
        <v>985</v>
      </c>
      <c r="B986" s="107" t="s">
        <v>961</v>
      </c>
      <c r="C986" s="107" t="s">
        <v>147</v>
      </c>
      <c r="D986" s="105" t="s">
        <v>45</v>
      </c>
      <c r="E986" s="105" t="s">
        <v>627</v>
      </c>
      <c r="F986" s="105" t="s">
        <v>1883</v>
      </c>
      <c r="G986" s="105">
        <v>37</v>
      </c>
      <c r="H986" s="94">
        <v>51</v>
      </c>
      <c r="I986" s="106" t="s">
        <v>1915</v>
      </c>
      <c r="J986" s="106" t="s">
        <v>1889</v>
      </c>
      <c r="K986" s="107" t="s">
        <v>3341</v>
      </c>
      <c r="L986" s="102" t="s">
        <v>49</v>
      </c>
      <c r="M986" s="108">
        <v>40369</v>
      </c>
      <c r="N986" s="102" t="s">
        <v>50</v>
      </c>
      <c r="O986" s="105" t="s">
        <v>51</v>
      </c>
      <c r="P986" s="102"/>
      <c r="Q986" s="102"/>
      <c r="R986" s="102"/>
      <c r="S986" s="109" t="s">
        <v>49</v>
      </c>
      <c r="T986" s="109" t="s">
        <v>3668</v>
      </c>
      <c r="U986" s="110" t="s">
        <v>3669</v>
      </c>
      <c r="V986" s="105" t="s">
        <v>3668</v>
      </c>
      <c r="W986" s="105"/>
    </row>
    <row r="987" spans="1:23" ht="25.5">
      <c r="A987" s="102">
        <v>986</v>
      </c>
      <c r="B987" s="107" t="s">
        <v>961</v>
      </c>
      <c r="C987" s="107" t="s">
        <v>147</v>
      </c>
      <c r="D987" s="105" t="s">
        <v>45</v>
      </c>
      <c r="E987" s="105" t="s">
        <v>627</v>
      </c>
      <c r="F987" s="105" t="s">
        <v>1883</v>
      </c>
      <c r="G987" s="105">
        <v>37</v>
      </c>
      <c r="H987" s="94">
        <v>51</v>
      </c>
      <c r="I987" s="106" t="s">
        <v>1916</v>
      </c>
      <c r="J987" s="106" t="s">
        <v>1917</v>
      </c>
      <c r="K987" s="107" t="s">
        <v>48</v>
      </c>
      <c r="L987" s="102" t="s">
        <v>49</v>
      </c>
      <c r="M987" s="108">
        <v>40380</v>
      </c>
      <c r="N987" s="102" t="s">
        <v>50</v>
      </c>
      <c r="O987" s="105" t="s">
        <v>51</v>
      </c>
      <c r="P987" s="102"/>
      <c r="Q987" s="102"/>
      <c r="R987" s="102"/>
      <c r="S987" s="109" t="s">
        <v>49</v>
      </c>
      <c r="T987" s="109" t="s">
        <v>3668</v>
      </c>
      <c r="U987" s="110" t="s">
        <v>3669</v>
      </c>
      <c r="V987" s="105" t="s">
        <v>3668</v>
      </c>
      <c r="W987" s="105"/>
    </row>
    <row r="988" spans="1:23" ht="191.25">
      <c r="A988" s="21">
        <v>987</v>
      </c>
      <c r="B988" s="14" t="s">
        <v>603</v>
      </c>
      <c r="C988" s="14" t="s">
        <v>604</v>
      </c>
      <c r="D988" s="16" t="s">
        <v>60</v>
      </c>
      <c r="E988" s="16" t="s">
        <v>627</v>
      </c>
      <c r="F988" s="16">
        <v>6.3</v>
      </c>
      <c r="G988" s="16">
        <v>37</v>
      </c>
      <c r="H988" s="16" t="s">
        <v>1918</v>
      </c>
      <c r="I988" s="18" t="s">
        <v>1919</v>
      </c>
      <c r="J988" s="18" t="s">
        <v>1920</v>
      </c>
      <c r="K988" s="53" t="s">
        <v>3661</v>
      </c>
      <c r="L988" s="54" t="s">
        <v>237</v>
      </c>
      <c r="M988" s="22">
        <v>40435</v>
      </c>
      <c r="N988" s="21" t="s">
        <v>635</v>
      </c>
      <c r="O988" s="16" t="s">
        <v>51</v>
      </c>
      <c r="P988" s="21" t="s">
        <v>1466</v>
      </c>
      <c r="Q988" s="21"/>
      <c r="R988" s="21"/>
      <c r="S988" s="25" t="s">
        <v>3668</v>
      </c>
      <c r="T988" s="25" t="s">
        <v>237</v>
      </c>
      <c r="U988" s="55" t="s">
        <v>3669</v>
      </c>
      <c r="V988" s="16" t="s">
        <v>3668</v>
      </c>
      <c r="W988" s="16"/>
    </row>
    <row r="989" spans="1:23" ht="191.25">
      <c r="A989" s="21">
        <v>988</v>
      </c>
      <c r="B989" s="14" t="s">
        <v>603</v>
      </c>
      <c r="C989" s="14" t="s">
        <v>604</v>
      </c>
      <c r="D989" s="16" t="s">
        <v>60</v>
      </c>
      <c r="E989" s="16" t="s">
        <v>627</v>
      </c>
      <c r="F989" s="16">
        <v>6.3</v>
      </c>
      <c r="G989" s="16">
        <v>37</v>
      </c>
      <c r="H989" s="16" t="s">
        <v>1918</v>
      </c>
      <c r="I989" s="18" t="s">
        <v>1919</v>
      </c>
      <c r="J989" s="18" t="s">
        <v>1920</v>
      </c>
      <c r="K989" s="53" t="s">
        <v>3661</v>
      </c>
      <c r="L989" s="54" t="s">
        <v>237</v>
      </c>
      <c r="M989" s="22">
        <v>40435</v>
      </c>
      <c r="N989" s="21" t="s">
        <v>635</v>
      </c>
      <c r="O989" s="16" t="s">
        <v>51</v>
      </c>
      <c r="P989" s="21" t="s">
        <v>1466</v>
      </c>
      <c r="Q989" s="21"/>
      <c r="R989" s="21"/>
      <c r="S989" s="25" t="s">
        <v>3668</v>
      </c>
      <c r="T989" s="25" t="s">
        <v>237</v>
      </c>
      <c r="U989" s="55" t="s">
        <v>3669</v>
      </c>
      <c r="V989" s="16" t="s">
        <v>3668</v>
      </c>
      <c r="W989" s="16"/>
    </row>
    <row r="990" spans="1:23" ht="63.75">
      <c r="A990" s="21">
        <v>989</v>
      </c>
      <c r="B990" s="18" t="s">
        <v>146</v>
      </c>
      <c r="C990" s="18" t="s">
        <v>147</v>
      </c>
      <c r="D990" s="16" t="s">
        <v>60</v>
      </c>
      <c r="E990" s="16" t="s">
        <v>627</v>
      </c>
      <c r="F990" s="16" t="s">
        <v>1883</v>
      </c>
      <c r="G990" s="16">
        <v>38</v>
      </c>
      <c r="H990" s="16">
        <v>4</v>
      </c>
      <c r="I990" s="18" t="s">
        <v>1921</v>
      </c>
      <c r="J990" s="18" t="s">
        <v>1922</v>
      </c>
      <c r="K990" s="53" t="s">
        <v>3666</v>
      </c>
      <c r="L990" s="54" t="s">
        <v>237</v>
      </c>
      <c r="M990" s="22">
        <v>40435</v>
      </c>
      <c r="N990" s="21" t="s">
        <v>433</v>
      </c>
      <c r="O990" s="16" t="s">
        <v>51</v>
      </c>
      <c r="P990" s="21" t="s">
        <v>1923</v>
      </c>
      <c r="Q990" s="21"/>
      <c r="R990" s="21"/>
      <c r="S990" s="25" t="s">
        <v>3668</v>
      </c>
      <c r="T990" s="25" t="s">
        <v>237</v>
      </c>
      <c r="U990" s="55" t="s">
        <v>3669</v>
      </c>
      <c r="V990" s="16" t="s">
        <v>3668</v>
      </c>
      <c r="W990" s="16"/>
    </row>
    <row r="991" spans="1:23" ht="140.25">
      <c r="A991" s="102">
        <v>990</v>
      </c>
      <c r="B991" s="107" t="s">
        <v>961</v>
      </c>
      <c r="C991" s="107" t="s">
        <v>147</v>
      </c>
      <c r="D991" s="105" t="s">
        <v>45</v>
      </c>
      <c r="E991" s="105" t="s">
        <v>627</v>
      </c>
      <c r="F991" s="105" t="s">
        <v>1883</v>
      </c>
      <c r="G991" s="105">
        <v>38</v>
      </c>
      <c r="H991" s="94">
        <v>4</v>
      </c>
      <c r="I991" s="106" t="s">
        <v>1924</v>
      </c>
      <c r="J991" s="106" t="s">
        <v>1925</v>
      </c>
      <c r="K991" s="107" t="s">
        <v>3448</v>
      </c>
      <c r="L991" s="102"/>
      <c r="M991" s="108"/>
      <c r="N991" s="102" t="s">
        <v>50</v>
      </c>
      <c r="O991" s="105" t="s">
        <v>51</v>
      </c>
      <c r="P991" s="102"/>
      <c r="Q991" s="102"/>
      <c r="R991" s="102"/>
      <c r="S991" s="109">
        <v>0</v>
      </c>
      <c r="T991" s="109" t="s">
        <v>3668</v>
      </c>
      <c r="U991" s="110" t="s">
        <v>3672</v>
      </c>
      <c r="V991" s="105" t="s">
        <v>3668</v>
      </c>
      <c r="W991" s="105"/>
    </row>
    <row r="992" spans="1:23" ht="38.25">
      <c r="A992" s="21">
        <v>991</v>
      </c>
      <c r="B992" s="18" t="s">
        <v>961</v>
      </c>
      <c r="C992" s="18" t="s">
        <v>147</v>
      </c>
      <c r="D992" s="16" t="s">
        <v>45</v>
      </c>
      <c r="E992" s="16" t="s">
        <v>627</v>
      </c>
      <c r="F992" s="16" t="s">
        <v>1883</v>
      </c>
      <c r="G992" s="16">
        <v>38</v>
      </c>
      <c r="H992" s="58">
        <v>4</v>
      </c>
      <c r="I992" s="17" t="s">
        <v>1926</v>
      </c>
      <c r="J992" s="17" t="s">
        <v>1926</v>
      </c>
      <c r="K992" s="18" t="s">
        <v>3617</v>
      </c>
      <c r="L992" s="21"/>
      <c r="M992" s="22"/>
      <c r="N992" s="21" t="s">
        <v>50</v>
      </c>
      <c r="O992" s="16" t="s">
        <v>51</v>
      </c>
      <c r="P992" s="21"/>
      <c r="Q992" s="21"/>
      <c r="R992" s="21"/>
      <c r="S992" s="25">
        <v>0</v>
      </c>
      <c r="T992" s="25" t="s">
        <v>3668</v>
      </c>
      <c r="U992" s="55" t="s">
        <v>3672</v>
      </c>
      <c r="V992" s="16" t="s">
        <v>3668</v>
      </c>
      <c r="W992" s="16"/>
    </row>
    <row r="993" spans="1:23" ht="76.5">
      <c r="A993" s="21">
        <v>992</v>
      </c>
      <c r="B993" s="18" t="s">
        <v>961</v>
      </c>
      <c r="C993" s="18" t="s">
        <v>147</v>
      </c>
      <c r="D993" s="16" t="s">
        <v>60</v>
      </c>
      <c r="E993" s="16" t="s">
        <v>627</v>
      </c>
      <c r="F993" s="16" t="s">
        <v>1883</v>
      </c>
      <c r="G993" s="16">
        <v>38</v>
      </c>
      <c r="H993" s="58">
        <v>4</v>
      </c>
      <c r="I993" s="17" t="s">
        <v>1927</v>
      </c>
      <c r="J993" s="17" t="s">
        <v>1928</v>
      </c>
      <c r="K993" s="53" t="s">
        <v>3665</v>
      </c>
      <c r="L993" s="54" t="s">
        <v>63</v>
      </c>
      <c r="M993" s="22">
        <v>40435</v>
      </c>
      <c r="N993" s="21" t="s">
        <v>433</v>
      </c>
      <c r="O993" s="16" t="s">
        <v>51</v>
      </c>
      <c r="P993" s="21" t="s">
        <v>1923</v>
      </c>
      <c r="Q993" s="21"/>
      <c r="R993" s="21"/>
      <c r="S993" s="25" t="s">
        <v>3668</v>
      </c>
      <c r="T993" s="25" t="s">
        <v>63</v>
      </c>
      <c r="U993" s="55" t="s">
        <v>3669</v>
      </c>
      <c r="V993" s="16" t="s">
        <v>3668</v>
      </c>
      <c r="W993" s="16"/>
    </row>
    <row r="994" spans="1:23" ht="89.25">
      <c r="A994" s="21">
        <v>993</v>
      </c>
      <c r="B994" s="18" t="s">
        <v>961</v>
      </c>
      <c r="C994" s="18" t="s">
        <v>147</v>
      </c>
      <c r="D994" s="16" t="s">
        <v>60</v>
      </c>
      <c r="E994" s="16" t="s">
        <v>627</v>
      </c>
      <c r="F994" s="16" t="s">
        <v>1883</v>
      </c>
      <c r="G994" s="16">
        <v>38</v>
      </c>
      <c r="H994" s="58">
        <v>5</v>
      </c>
      <c r="I994" s="17" t="s">
        <v>1929</v>
      </c>
      <c r="J994" s="17" t="s">
        <v>1930</v>
      </c>
      <c r="K994" s="53" t="s">
        <v>3665</v>
      </c>
      <c r="L994" s="54" t="s">
        <v>63</v>
      </c>
      <c r="M994" s="22">
        <v>40435</v>
      </c>
      <c r="N994" s="21" t="s">
        <v>433</v>
      </c>
      <c r="O994" s="16" t="s">
        <v>51</v>
      </c>
      <c r="P994" s="21" t="s">
        <v>1923</v>
      </c>
      <c r="Q994" s="21"/>
      <c r="R994" s="21"/>
      <c r="S994" s="25" t="s">
        <v>3668</v>
      </c>
      <c r="T994" s="25" t="s">
        <v>63</v>
      </c>
      <c r="U994" s="55" t="s">
        <v>3669</v>
      </c>
      <c r="V994" s="16" t="s">
        <v>3668</v>
      </c>
      <c r="W994" s="16"/>
    </row>
    <row r="995" spans="1:23" ht="140.25">
      <c r="A995" s="21">
        <v>994</v>
      </c>
      <c r="B995" s="18" t="s">
        <v>146</v>
      </c>
      <c r="C995" s="18" t="s">
        <v>147</v>
      </c>
      <c r="D995" s="16" t="s">
        <v>60</v>
      </c>
      <c r="E995" s="16">
        <v>6</v>
      </c>
      <c r="F995" s="16"/>
      <c r="G995" s="16">
        <v>38</v>
      </c>
      <c r="H995" s="16">
        <v>7</v>
      </c>
      <c r="I995" s="18" t="s">
        <v>1931</v>
      </c>
      <c r="J995" s="18" t="s">
        <v>1932</v>
      </c>
      <c r="K995" s="53" t="s">
        <v>3665</v>
      </c>
      <c r="L995" s="54" t="s">
        <v>63</v>
      </c>
      <c r="M995" s="22">
        <v>40435</v>
      </c>
      <c r="N995" s="21" t="s">
        <v>433</v>
      </c>
      <c r="O995" s="16" t="s">
        <v>51</v>
      </c>
      <c r="P995" s="21" t="s">
        <v>1923</v>
      </c>
      <c r="Q995" s="21"/>
      <c r="R995" s="21"/>
      <c r="S995" s="25" t="s">
        <v>3668</v>
      </c>
      <c r="T995" s="25" t="s">
        <v>63</v>
      </c>
      <c r="U995" s="55" t="s">
        <v>3669</v>
      </c>
      <c r="V995" s="16" t="s">
        <v>3668</v>
      </c>
      <c r="W995" s="16"/>
    </row>
    <row r="996" spans="1:23" ht="25.5">
      <c r="A996" s="102">
        <v>995</v>
      </c>
      <c r="B996" s="103" t="s">
        <v>82</v>
      </c>
      <c r="C996" s="103" t="s">
        <v>83</v>
      </c>
      <c r="D996" s="105" t="s">
        <v>45</v>
      </c>
      <c r="E996" s="105">
        <v>6</v>
      </c>
      <c r="F996" s="105" t="s">
        <v>1933</v>
      </c>
      <c r="G996" s="105">
        <v>38</v>
      </c>
      <c r="H996" s="105">
        <v>12</v>
      </c>
      <c r="I996" s="106" t="s">
        <v>1934</v>
      </c>
      <c r="J996" s="106"/>
      <c r="K996" s="107" t="s">
        <v>3449</v>
      </c>
      <c r="L996" s="102" t="s">
        <v>237</v>
      </c>
      <c r="M996" s="108">
        <v>40380</v>
      </c>
      <c r="N996" s="102" t="s">
        <v>50</v>
      </c>
      <c r="O996" s="105" t="s">
        <v>72</v>
      </c>
      <c r="P996" s="102"/>
      <c r="Q996" s="102"/>
      <c r="R996" s="102"/>
      <c r="S996" s="109" t="s">
        <v>237</v>
      </c>
      <c r="T996" s="109" t="s">
        <v>3668</v>
      </c>
      <c r="U996" s="110" t="s">
        <v>3669</v>
      </c>
      <c r="V996" s="105" t="s">
        <v>3668</v>
      </c>
      <c r="W996" s="105"/>
    </row>
    <row r="997" spans="1:23" ht="51">
      <c r="A997" s="21">
        <v>996</v>
      </c>
      <c r="B997" s="18" t="s">
        <v>961</v>
      </c>
      <c r="C997" s="18" t="s">
        <v>147</v>
      </c>
      <c r="D997" s="16" t="s">
        <v>60</v>
      </c>
      <c r="E997" s="16" t="s">
        <v>627</v>
      </c>
      <c r="F997" s="16" t="s">
        <v>1883</v>
      </c>
      <c r="G997" s="16">
        <v>38</v>
      </c>
      <c r="H997" s="16">
        <v>19</v>
      </c>
      <c r="I997" s="17" t="s">
        <v>1935</v>
      </c>
      <c r="J997" s="17" t="s">
        <v>1936</v>
      </c>
      <c r="K997" s="53" t="s">
        <v>3665</v>
      </c>
      <c r="L997" s="54" t="s">
        <v>63</v>
      </c>
      <c r="M997" s="22">
        <v>40435</v>
      </c>
      <c r="N997" s="21" t="s">
        <v>433</v>
      </c>
      <c r="O997" s="16" t="s">
        <v>51</v>
      </c>
      <c r="P997" s="21" t="s">
        <v>1886</v>
      </c>
      <c r="Q997" s="21"/>
      <c r="R997" s="21"/>
      <c r="S997" s="25" t="s">
        <v>3668</v>
      </c>
      <c r="T997" s="25" t="s">
        <v>63</v>
      </c>
      <c r="U997" s="55" t="s">
        <v>3669</v>
      </c>
      <c r="V997" s="16" t="s">
        <v>3668</v>
      </c>
      <c r="W997" s="16"/>
    </row>
    <row r="998" spans="1:23" ht="51">
      <c r="A998" s="21">
        <v>997</v>
      </c>
      <c r="B998" s="18" t="s">
        <v>146</v>
      </c>
      <c r="C998" s="18" t="s">
        <v>147</v>
      </c>
      <c r="D998" s="16" t="s">
        <v>60</v>
      </c>
      <c r="E998" s="16">
        <v>6</v>
      </c>
      <c r="F998" s="16" t="s">
        <v>1937</v>
      </c>
      <c r="G998" s="16">
        <v>38</v>
      </c>
      <c r="H998" s="16">
        <v>20</v>
      </c>
      <c r="I998" s="18" t="s">
        <v>1938</v>
      </c>
      <c r="J998" s="18" t="s">
        <v>1939</v>
      </c>
      <c r="K998" s="53" t="s">
        <v>3665</v>
      </c>
      <c r="L998" s="54" t="s">
        <v>63</v>
      </c>
      <c r="M998" s="22">
        <v>40435</v>
      </c>
      <c r="N998" s="21" t="s">
        <v>433</v>
      </c>
      <c r="O998" s="16" t="s">
        <v>51</v>
      </c>
      <c r="P998" s="21" t="s">
        <v>1886</v>
      </c>
      <c r="Q998" s="21"/>
      <c r="R998" s="21"/>
      <c r="S998" s="25" t="s">
        <v>3668</v>
      </c>
      <c r="T998" s="25" t="s">
        <v>63</v>
      </c>
      <c r="U998" s="55" t="s">
        <v>3669</v>
      </c>
      <c r="V998" s="16" t="s">
        <v>3668</v>
      </c>
      <c r="W998" s="16"/>
    </row>
    <row r="999" spans="1:23" ht="12.75">
      <c r="A999" s="102">
        <v>998</v>
      </c>
      <c r="B999" s="103" t="s">
        <v>82</v>
      </c>
      <c r="C999" s="103" t="s">
        <v>83</v>
      </c>
      <c r="D999" s="105" t="s">
        <v>45</v>
      </c>
      <c r="E999" s="105" t="s">
        <v>627</v>
      </c>
      <c r="F999" s="105" t="s">
        <v>1883</v>
      </c>
      <c r="G999" s="105">
        <v>38</v>
      </c>
      <c r="H999" s="105">
        <v>36</v>
      </c>
      <c r="I999" s="106" t="s">
        <v>1530</v>
      </c>
      <c r="J999" s="106" t="s">
        <v>1940</v>
      </c>
      <c r="K999" s="107" t="s">
        <v>48</v>
      </c>
      <c r="L999" s="102" t="s">
        <v>49</v>
      </c>
      <c r="M999" s="108">
        <v>40380</v>
      </c>
      <c r="N999" s="102" t="s">
        <v>50</v>
      </c>
      <c r="O999" s="105" t="s">
        <v>51</v>
      </c>
      <c r="P999" s="102"/>
      <c r="Q999" s="102"/>
      <c r="R999" s="102"/>
      <c r="S999" s="109" t="s">
        <v>49</v>
      </c>
      <c r="T999" s="109" t="s">
        <v>3668</v>
      </c>
      <c r="U999" s="110" t="s">
        <v>3669</v>
      </c>
      <c r="V999" s="105" t="s">
        <v>3668</v>
      </c>
      <c r="W999" s="105"/>
    </row>
    <row r="1000" spans="1:23" ht="25.5">
      <c r="A1000" s="102">
        <v>999</v>
      </c>
      <c r="B1000" s="103" t="s">
        <v>82</v>
      </c>
      <c r="C1000" s="103" t="s">
        <v>83</v>
      </c>
      <c r="D1000" s="105" t="s">
        <v>45</v>
      </c>
      <c r="E1000" s="105" t="s">
        <v>627</v>
      </c>
      <c r="F1000" s="105" t="s">
        <v>1883</v>
      </c>
      <c r="G1000" s="105">
        <v>38</v>
      </c>
      <c r="H1000" s="105">
        <v>37</v>
      </c>
      <c r="I1000" s="106" t="s">
        <v>1941</v>
      </c>
      <c r="J1000" s="106" t="s">
        <v>1942</v>
      </c>
      <c r="K1000" s="107" t="s">
        <v>48</v>
      </c>
      <c r="L1000" s="102" t="s">
        <v>49</v>
      </c>
      <c r="M1000" s="108">
        <v>40380</v>
      </c>
      <c r="N1000" s="102" t="s">
        <v>50</v>
      </c>
      <c r="O1000" s="105" t="s">
        <v>51</v>
      </c>
      <c r="P1000" s="102"/>
      <c r="Q1000" s="102"/>
      <c r="R1000" s="102"/>
      <c r="S1000" s="109" t="s">
        <v>49</v>
      </c>
      <c r="T1000" s="109" t="s">
        <v>3668</v>
      </c>
      <c r="U1000" s="110" t="s">
        <v>3669</v>
      </c>
      <c r="V1000" s="105" t="s">
        <v>3668</v>
      </c>
      <c r="W1000" s="105"/>
    </row>
    <row r="1001" spans="1:23" ht="25.5">
      <c r="A1001" s="102">
        <v>1000</v>
      </c>
      <c r="B1001" s="103" t="s">
        <v>82</v>
      </c>
      <c r="C1001" s="103" t="s">
        <v>83</v>
      </c>
      <c r="D1001" s="105" t="s">
        <v>45</v>
      </c>
      <c r="E1001" s="105" t="s">
        <v>627</v>
      </c>
      <c r="F1001" s="105" t="s">
        <v>1883</v>
      </c>
      <c r="G1001" s="105">
        <v>38</v>
      </c>
      <c r="H1001" s="105">
        <v>37</v>
      </c>
      <c r="I1001" s="106" t="s">
        <v>1943</v>
      </c>
      <c r="J1001" s="106"/>
      <c r="K1001" s="107" t="s">
        <v>48</v>
      </c>
      <c r="L1001" s="102" t="s">
        <v>49</v>
      </c>
      <c r="M1001" s="108">
        <v>40380</v>
      </c>
      <c r="N1001" s="102" t="s">
        <v>50</v>
      </c>
      <c r="O1001" s="105" t="s">
        <v>72</v>
      </c>
      <c r="P1001" s="102"/>
      <c r="Q1001" s="102"/>
      <c r="R1001" s="102"/>
      <c r="S1001" s="109" t="s">
        <v>49</v>
      </c>
      <c r="T1001" s="109" t="s">
        <v>3668</v>
      </c>
      <c r="U1001" s="110" t="s">
        <v>3669</v>
      </c>
      <c r="V1001" s="105" t="s">
        <v>3668</v>
      </c>
      <c r="W1001" s="105"/>
    </row>
    <row r="1002" spans="1:23" ht="63.75">
      <c r="A1002" s="102">
        <v>1001</v>
      </c>
      <c r="B1002" s="103" t="s">
        <v>82</v>
      </c>
      <c r="C1002" s="103" t="s">
        <v>83</v>
      </c>
      <c r="D1002" s="105" t="s">
        <v>45</v>
      </c>
      <c r="E1002" s="105" t="s">
        <v>627</v>
      </c>
      <c r="F1002" s="105" t="s">
        <v>1883</v>
      </c>
      <c r="G1002" s="105">
        <v>38</v>
      </c>
      <c r="H1002" s="105">
        <v>38</v>
      </c>
      <c r="I1002" s="106" t="s">
        <v>1944</v>
      </c>
      <c r="J1002" s="106" t="s">
        <v>1945</v>
      </c>
      <c r="K1002" s="107" t="s">
        <v>48</v>
      </c>
      <c r="L1002" s="102" t="s">
        <v>49</v>
      </c>
      <c r="M1002" s="108">
        <v>40380</v>
      </c>
      <c r="N1002" s="102" t="s">
        <v>50</v>
      </c>
      <c r="O1002" s="105" t="s">
        <v>51</v>
      </c>
      <c r="P1002" s="102"/>
      <c r="Q1002" s="102"/>
      <c r="R1002" s="102"/>
      <c r="S1002" s="109" t="s">
        <v>49</v>
      </c>
      <c r="T1002" s="109" t="s">
        <v>3668</v>
      </c>
      <c r="U1002" s="110" t="s">
        <v>3669</v>
      </c>
      <c r="V1002" s="105" t="s">
        <v>3668</v>
      </c>
      <c r="W1002" s="105"/>
    </row>
    <row r="1003" spans="1:23" ht="12.75">
      <c r="A1003" s="102">
        <v>1002</v>
      </c>
      <c r="B1003" s="103" t="s">
        <v>82</v>
      </c>
      <c r="C1003" s="103" t="s">
        <v>83</v>
      </c>
      <c r="D1003" s="105" t="s">
        <v>45</v>
      </c>
      <c r="E1003" s="105" t="s">
        <v>627</v>
      </c>
      <c r="F1003" s="105" t="s">
        <v>1883</v>
      </c>
      <c r="G1003" s="105">
        <v>38</v>
      </c>
      <c r="H1003" s="105">
        <v>38</v>
      </c>
      <c r="I1003" s="106" t="s">
        <v>1514</v>
      </c>
      <c r="J1003" s="106" t="s">
        <v>1946</v>
      </c>
      <c r="K1003" s="107" t="s">
        <v>48</v>
      </c>
      <c r="L1003" s="102" t="s">
        <v>49</v>
      </c>
      <c r="M1003" s="108">
        <v>40380</v>
      </c>
      <c r="N1003" s="102" t="s">
        <v>50</v>
      </c>
      <c r="O1003" s="105" t="s">
        <v>51</v>
      </c>
      <c r="P1003" s="102"/>
      <c r="Q1003" s="102"/>
      <c r="R1003" s="102"/>
      <c r="S1003" s="109" t="s">
        <v>49</v>
      </c>
      <c r="T1003" s="109" t="s">
        <v>3668</v>
      </c>
      <c r="U1003" s="110" t="s">
        <v>3669</v>
      </c>
      <c r="V1003" s="105" t="s">
        <v>3668</v>
      </c>
      <c r="W1003" s="105"/>
    </row>
    <row r="1004" spans="1:23" ht="102">
      <c r="A1004" s="102">
        <v>1003</v>
      </c>
      <c r="B1004" s="103" t="s">
        <v>603</v>
      </c>
      <c r="C1004" s="103" t="s">
        <v>604</v>
      </c>
      <c r="D1004" s="105" t="s">
        <v>60</v>
      </c>
      <c r="E1004" s="105" t="s">
        <v>627</v>
      </c>
      <c r="F1004" s="105" t="s">
        <v>1593</v>
      </c>
      <c r="G1004" s="105">
        <v>38</v>
      </c>
      <c r="H1004" s="105">
        <v>42</v>
      </c>
      <c r="I1004" s="107" t="s">
        <v>1947</v>
      </c>
      <c r="J1004" s="107" t="s">
        <v>1948</v>
      </c>
      <c r="K1004" s="98" t="s">
        <v>3376</v>
      </c>
      <c r="L1004" s="99" t="s">
        <v>237</v>
      </c>
      <c r="M1004" s="108">
        <v>40373</v>
      </c>
      <c r="N1004" s="102" t="s">
        <v>1591</v>
      </c>
      <c r="O1004" s="105" t="s">
        <v>51</v>
      </c>
      <c r="P1004" s="102" t="s">
        <v>1592</v>
      </c>
      <c r="Q1004" s="102"/>
      <c r="R1004" s="102"/>
      <c r="S1004" s="109" t="s">
        <v>3668</v>
      </c>
      <c r="T1004" s="109" t="s">
        <v>237</v>
      </c>
      <c r="U1004" s="110" t="s">
        <v>3669</v>
      </c>
      <c r="V1004" s="105" t="s">
        <v>3668</v>
      </c>
      <c r="W1004" s="105"/>
    </row>
    <row r="1005" spans="1:23" ht="51">
      <c r="A1005" s="102">
        <v>1004</v>
      </c>
      <c r="B1005" s="103" t="s">
        <v>603</v>
      </c>
      <c r="C1005" s="103" t="s">
        <v>604</v>
      </c>
      <c r="D1005" s="105" t="s">
        <v>60</v>
      </c>
      <c r="E1005" s="105" t="s">
        <v>627</v>
      </c>
      <c r="F1005" s="105" t="s">
        <v>1593</v>
      </c>
      <c r="G1005" s="105">
        <v>38</v>
      </c>
      <c r="H1005" s="105">
        <v>42</v>
      </c>
      <c r="I1005" s="107" t="s">
        <v>1947</v>
      </c>
      <c r="J1005" s="107" t="s">
        <v>1948</v>
      </c>
      <c r="K1005" s="98" t="s">
        <v>3377</v>
      </c>
      <c r="L1005" s="99" t="s">
        <v>237</v>
      </c>
      <c r="M1005" s="108">
        <v>40373</v>
      </c>
      <c r="N1005" s="102" t="s">
        <v>1591</v>
      </c>
      <c r="O1005" s="105" t="s">
        <v>51</v>
      </c>
      <c r="P1005" s="102" t="s">
        <v>1592</v>
      </c>
      <c r="Q1005" s="102"/>
      <c r="R1005" s="102"/>
      <c r="S1005" s="109" t="s">
        <v>3668</v>
      </c>
      <c r="T1005" s="109" t="s">
        <v>237</v>
      </c>
      <c r="U1005" s="110" t="s">
        <v>3669</v>
      </c>
      <c r="V1005" s="105" t="s">
        <v>3668</v>
      </c>
      <c r="W1005" s="105"/>
    </row>
    <row r="1006" spans="1:23" ht="51">
      <c r="A1006" s="21">
        <v>1005</v>
      </c>
      <c r="B1006" s="14" t="s">
        <v>130</v>
      </c>
      <c r="C1006" s="14" t="s">
        <v>131</v>
      </c>
      <c r="D1006" s="16" t="s">
        <v>60</v>
      </c>
      <c r="E1006" s="16" t="s">
        <v>627</v>
      </c>
      <c r="F1006" s="16" t="s">
        <v>1883</v>
      </c>
      <c r="G1006" s="16">
        <v>38</v>
      </c>
      <c r="H1006" s="16">
        <v>43</v>
      </c>
      <c r="I1006" s="17" t="s">
        <v>1949</v>
      </c>
      <c r="J1006" s="17" t="s">
        <v>1949</v>
      </c>
      <c r="K1006" s="53" t="s">
        <v>3665</v>
      </c>
      <c r="L1006" s="54" t="s">
        <v>63</v>
      </c>
      <c r="M1006" s="22">
        <v>40435</v>
      </c>
      <c r="N1006" s="21" t="s">
        <v>433</v>
      </c>
      <c r="O1006" s="16"/>
      <c r="P1006" s="21" t="s">
        <v>1950</v>
      </c>
      <c r="Q1006" s="21"/>
      <c r="R1006" s="21"/>
      <c r="S1006" s="25" t="s">
        <v>3668</v>
      </c>
      <c r="T1006" s="25" t="s">
        <v>63</v>
      </c>
      <c r="U1006" s="55" t="s">
        <v>3669</v>
      </c>
      <c r="V1006" s="16" t="s">
        <v>3668</v>
      </c>
      <c r="W1006" s="16"/>
    </row>
    <row r="1007" spans="1:23" ht="63.75">
      <c r="A1007" s="102">
        <v>1006</v>
      </c>
      <c r="B1007" s="103" t="s">
        <v>82</v>
      </c>
      <c r="C1007" s="103" t="s">
        <v>83</v>
      </c>
      <c r="D1007" s="105" t="s">
        <v>45</v>
      </c>
      <c r="E1007" s="105" t="s">
        <v>627</v>
      </c>
      <c r="F1007" s="105" t="s">
        <v>1883</v>
      </c>
      <c r="G1007" s="105">
        <v>38</v>
      </c>
      <c r="H1007" s="105">
        <v>44</v>
      </c>
      <c r="I1007" s="106" t="s">
        <v>1951</v>
      </c>
      <c r="J1007" s="106" t="s">
        <v>1952</v>
      </c>
      <c r="K1007" s="107" t="s">
        <v>3456</v>
      </c>
      <c r="L1007" s="102" t="s">
        <v>63</v>
      </c>
      <c r="M1007" s="108">
        <v>40380</v>
      </c>
      <c r="N1007" s="102" t="s">
        <v>50</v>
      </c>
      <c r="O1007" s="105" t="s">
        <v>51</v>
      </c>
      <c r="P1007" s="102"/>
      <c r="Q1007" s="102"/>
      <c r="R1007" s="102"/>
      <c r="S1007" s="109" t="s">
        <v>63</v>
      </c>
      <c r="T1007" s="109" t="s">
        <v>3668</v>
      </c>
      <c r="U1007" s="110" t="s">
        <v>3669</v>
      </c>
      <c r="V1007" s="105" t="s">
        <v>3668</v>
      </c>
      <c r="W1007" s="105"/>
    </row>
    <row r="1008" spans="1:23" ht="51">
      <c r="A1008" s="21">
        <v>1007</v>
      </c>
      <c r="B1008" s="18" t="s">
        <v>961</v>
      </c>
      <c r="C1008" s="18" t="s">
        <v>147</v>
      </c>
      <c r="D1008" s="16" t="s">
        <v>60</v>
      </c>
      <c r="E1008" s="16" t="s">
        <v>627</v>
      </c>
      <c r="F1008" s="16" t="s">
        <v>1883</v>
      </c>
      <c r="G1008" s="16">
        <v>38</v>
      </c>
      <c r="H1008" s="16">
        <v>50</v>
      </c>
      <c r="I1008" s="17" t="s">
        <v>1953</v>
      </c>
      <c r="J1008" s="17" t="s">
        <v>1954</v>
      </c>
      <c r="K1008" s="53" t="s">
        <v>3665</v>
      </c>
      <c r="L1008" s="54" t="s">
        <v>63</v>
      </c>
      <c r="M1008" s="22">
        <v>40435</v>
      </c>
      <c r="N1008" s="21" t="s">
        <v>433</v>
      </c>
      <c r="O1008" s="16" t="s">
        <v>51</v>
      </c>
      <c r="P1008" s="21" t="s">
        <v>1950</v>
      </c>
      <c r="Q1008" s="21"/>
      <c r="R1008" s="21"/>
      <c r="S1008" s="25" t="s">
        <v>3668</v>
      </c>
      <c r="T1008" s="25" t="s">
        <v>63</v>
      </c>
      <c r="U1008" s="55" t="s">
        <v>3669</v>
      </c>
      <c r="V1008" s="16" t="s">
        <v>3668</v>
      </c>
      <c r="W1008" s="16"/>
    </row>
    <row r="1009" spans="1:23" ht="51">
      <c r="A1009" s="102">
        <v>1008</v>
      </c>
      <c r="B1009" s="103" t="s">
        <v>43</v>
      </c>
      <c r="C1009" s="103" t="s">
        <v>44</v>
      </c>
      <c r="D1009" s="105" t="s">
        <v>45</v>
      </c>
      <c r="E1009" s="105" t="s">
        <v>627</v>
      </c>
      <c r="F1009" s="105" t="s">
        <v>1883</v>
      </c>
      <c r="G1009" s="105">
        <v>38</v>
      </c>
      <c r="H1009" s="105">
        <v>51</v>
      </c>
      <c r="I1009" s="106" t="s">
        <v>1955</v>
      </c>
      <c r="J1009" s="106" t="s">
        <v>1956</v>
      </c>
      <c r="K1009" s="107" t="s">
        <v>3450</v>
      </c>
      <c r="L1009" s="102" t="s">
        <v>49</v>
      </c>
      <c r="M1009" s="108">
        <v>40380</v>
      </c>
      <c r="N1009" s="102" t="s">
        <v>592</v>
      </c>
      <c r="O1009" s="105" t="s">
        <v>51</v>
      </c>
      <c r="P1009" s="102"/>
      <c r="Q1009" s="102"/>
      <c r="R1009" s="102"/>
      <c r="S1009" s="109" t="s">
        <v>49</v>
      </c>
      <c r="T1009" s="109" t="s">
        <v>3668</v>
      </c>
      <c r="U1009" s="110" t="s">
        <v>3669</v>
      </c>
      <c r="V1009" s="105" t="s">
        <v>3668</v>
      </c>
      <c r="W1009" s="105"/>
    </row>
    <row r="1010" spans="1:23" ht="51">
      <c r="A1010" s="21">
        <v>1009</v>
      </c>
      <c r="B1010" s="18" t="s">
        <v>961</v>
      </c>
      <c r="C1010" s="18" t="s">
        <v>147</v>
      </c>
      <c r="D1010" s="16" t="s">
        <v>60</v>
      </c>
      <c r="E1010" s="16" t="s">
        <v>627</v>
      </c>
      <c r="F1010" s="16" t="s">
        <v>1883</v>
      </c>
      <c r="G1010" s="16">
        <v>38</v>
      </c>
      <c r="H1010" s="58">
        <v>51</v>
      </c>
      <c r="I1010" s="17" t="s">
        <v>1957</v>
      </c>
      <c r="J1010" s="17" t="s">
        <v>1958</v>
      </c>
      <c r="K1010" s="53" t="s">
        <v>3665</v>
      </c>
      <c r="L1010" s="54" t="s">
        <v>63</v>
      </c>
      <c r="M1010" s="22">
        <v>40435</v>
      </c>
      <c r="N1010" s="21" t="s">
        <v>433</v>
      </c>
      <c r="O1010" s="16" t="s">
        <v>51</v>
      </c>
      <c r="P1010" s="21" t="s">
        <v>1950</v>
      </c>
      <c r="Q1010" s="21"/>
      <c r="R1010" s="21"/>
      <c r="S1010" s="25" t="s">
        <v>3668</v>
      </c>
      <c r="T1010" s="25" t="s">
        <v>63</v>
      </c>
      <c r="U1010" s="55" t="s">
        <v>3669</v>
      </c>
      <c r="V1010" s="16" t="s">
        <v>3668</v>
      </c>
      <c r="W1010" s="16"/>
    </row>
    <row r="1011" spans="1:23" ht="63.75">
      <c r="A1011" s="21">
        <v>1010</v>
      </c>
      <c r="B1011" s="18" t="s">
        <v>961</v>
      </c>
      <c r="C1011" s="18" t="s">
        <v>147</v>
      </c>
      <c r="D1011" s="16" t="s">
        <v>60</v>
      </c>
      <c r="E1011" s="16" t="s">
        <v>627</v>
      </c>
      <c r="F1011" s="16" t="s">
        <v>1883</v>
      </c>
      <c r="G1011" s="16">
        <v>38</v>
      </c>
      <c r="H1011" s="58">
        <v>51</v>
      </c>
      <c r="I1011" s="17" t="s">
        <v>1959</v>
      </c>
      <c r="J1011" s="17" t="s">
        <v>1960</v>
      </c>
      <c r="K1011" s="53" t="s">
        <v>3665</v>
      </c>
      <c r="L1011" s="54" t="s">
        <v>63</v>
      </c>
      <c r="M1011" s="22">
        <v>40435</v>
      </c>
      <c r="N1011" s="21" t="s">
        <v>433</v>
      </c>
      <c r="O1011" s="16" t="s">
        <v>51</v>
      </c>
      <c r="P1011" s="21" t="s">
        <v>1950</v>
      </c>
      <c r="Q1011" s="21"/>
      <c r="R1011" s="21"/>
      <c r="S1011" s="25" t="s">
        <v>3668</v>
      </c>
      <c r="T1011" s="25" t="s">
        <v>63</v>
      </c>
      <c r="U1011" s="55" t="s">
        <v>3669</v>
      </c>
      <c r="V1011" s="16" t="s">
        <v>3668</v>
      </c>
      <c r="W1011" s="16"/>
    </row>
    <row r="1012" spans="1:23" ht="51">
      <c r="A1012" s="21">
        <v>1011</v>
      </c>
      <c r="B1012" s="18" t="s">
        <v>146</v>
      </c>
      <c r="C1012" s="18" t="s">
        <v>147</v>
      </c>
      <c r="D1012" s="16" t="s">
        <v>60</v>
      </c>
      <c r="E1012" s="16">
        <v>6</v>
      </c>
      <c r="F1012" s="16" t="s">
        <v>1961</v>
      </c>
      <c r="G1012" s="16">
        <v>38</v>
      </c>
      <c r="H1012" s="16">
        <v>51</v>
      </c>
      <c r="I1012" s="18" t="s">
        <v>1962</v>
      </c>
      <c r="J1012" s="18" t="s">
        <v>638</v>
      </c>
      <c r="K1012" s="53" t="s">
        <v>3665</v>
      </c>
      <c r="L1012" s="54" t="s">
        <v>63</v>
      </c>
      <c r="M1012" s="22">
        <v>40435</v>
      </c>
      <c r="N1012" s="21" t="s">
        <v>433</v>
      </c>
      <c r="O1012" s="16" t="s">
        <v>51</v>
      </c>
      <c r="P1012" s="21" t="s">
        <v>1950</v>
      </c>
      <c r="Q1012" s="21"/>
      <c r="R1012" s="21"/>
      <c r="S1012" s="25" t="s">
        <v>3668</v>
      </c>
      <c r="T1012" s="25" t="s">
        <v>63</v>
      </c>
      <c r="U1012" s="55" t="s">
        <v>3669</v>
      </c>
      <c r="V1012" s="16" t="s">
        <v>3668</v>
      </c>
      <c r="W1012" s="16"/>
    </row>
    <row r="1013" spans="1:23" ht="51">
      <c r="A1013" s="102">
        <v>1012</v>
      </c>
      <c r="B1013" s="103" t="s">
        <v>603</v>
      </c>
      <c r="C1013" s="103" t="s">
        <v>604</v>
      </c>
      <c r="D1013" s="105" t="s">
        <v>45</v>
      </c>
      <c r="E1013" s="105" t="s">
        <v>627</v>
      </c>
      <c r="F1013" s="105">
        <v>6.3</v>
      </c>
      <c r="G1013" s="105">
        <v>38</v>
      </c>
      <c r="H1013" s="105" t="s">
        <v>1963</v>
      </c>
      <c r="I1013" s="107" t="s">
        <v>1964</v>
      </c>
      <c r="J1013" s="107" t="s">
        <v>1965</v>
      </c>
      <c r="K1013" s="107" t="s">
        <v>3760</v>
      </c>
      <c r="L1013" s="102" t="s">
        <v>63</v>
      </c>
      <c r="M1013" s="108">
        <v>40387</v>
      </c>
      <c r="N1013" s="102" t="s">
        <v>50</v>
      </c>
      <c r="O1013" s="102"/>
      <c r="P1013" s="102"/>
      <c r="Q1013" s="102"/>
      <c r="R1013" s="102"/>
      <c r="S1013" s="109" t="s">
        <v>63</v>
      </c>
      <c r="T1013" s="109" t="s">
        <v>3668</v>
      </c>
      <c r="U1013" s="110" t="s">
        <v>3669</v>
      </c>
      <c r="V1013" s="105" t="s">
        <v>3668</v>
      </c>
      <c r="W1013" s="105"/>
    </row>
    <row r="1014" spans="1:23" ht="25.5">
      <c r="A1014" s="102">
        <v>1013</v>
      </c>
      <c r="B1014" s="103" t="s">
        <v>603</v>
      </c>
      <c r="C1014" s="103" t="s">
        <v>604</v>
      </c>
      <c r="D1014" s="105" t="s">
        <v>45</v>
      </c>
      <c r="E1014" s="105" t="s">
        <v>627</v>
      </c>
      <c r="F1014" s="105">
        <v>6.3</v>
      </c>
      <c r="G1014" s="105">
        <v>38</v>
      </c>
      <c r="H1014" s="105" t="s">
        <v>1963</v>
      </c>
      <c r="I1014" s="107" t="s">
        <v>1964</v>
      </c>
      <c r="J1014" s="107" t="s">
        <v>1965</v>
      </c>
      <c r="K1014" s="107" t="s">
        <v>3761</v>
      </c>
      <c r="L1014" s="102" t="s">
        <v>63</v>
      </c>
      <c r="M1014" s="108">
        <v>40387</v>
      </c>
      <c r="N1014" s="102" t="s">
        <v>50</v>
      </c>
      <c r="O1014" s="102"/>
      <c r="P1014" s="102"/>
      <c r="Q1014" s="102"/>
      <c r="R1014" s="102"/>
      <c r="S1014" s="109" t="s">
        <v>63</v>
      </c>
      <c r="T1014" s="109" t="s">
        <v>3668</v>
      </c>
      <c r="U1014" s="110" t="s">
        <v>3669</v>
      </c>
      <c r="V1014" s="105" t="s">
        <v>3668</v>
      </c>
      <c r="W1014" s="105"/>
    </row>
    <row r="1015" spans="1:23" ht="51">
      <c r="A1015" s="21">
        <v>1014</v>
      </c>
      <c r="B1015" s="14" t="s">
        <v>188</v>
      </c>
      <c r="C1015" s="14" t="s">
        <v>176</v>
      </c>
      <c r="D1015" s="16" t="s">
        <v>60</v>
      </c>
      <c r="E1015" s="16" t="s">
        <v>627</v>
      </c>
      <c r="F1015" s="15" t="s">
        <v>1883</v>
      </c>
      <c r="G1015" s="16">
        <v>38</v>
      </c>
      <c r="H1015" s="15"/>
      <c r="I1015" s="17" t="s">
        <v>1966</v>
      </c>
      <c r="J1015" s="17" t="s">
        <v>1967</v>
      </c>
      <c r="K1015" s="53" t="s">
        <v>3665</v>
      </c>
      <c r="L1015" s="54" t="s">
        <v>63</v>
      </c>
      <c r="M1015" s="22">
        <v>40435</v>
      </c>
      <c r="N1015" s="21" t="s">
        <v>433</v>
      </c>
      <c r="O1015" s="16" t="s">
        <v>181</v>
      </c>
      <c r="P1015" s="21" t="s">
        <v>1950</v>
      </c>
      <c r="Q1015" s="21"/>
      <c r="R1015" s="21"/>
      <c r="S1015" s="25" t="s">
        <v>3668</v>
      </c>
      <c r="T1015" s="25" t="s">
        <v>63</v>
      </c>
      <c r="U1015" s="55" t="s">
        <v>3669</v>
      </c>
      <c r="V1015" s="16" t="s">
        <v>3668</v>
      </c>
      <c r="W1015" s="16"/>
    </row>
    <row r="1016" spans="1:23" ht="25.5">
      <c r="A1016" s="102">
        <v>1015</v>
      </c>
      <c r="B1016" s="107" t="s">
        <v>961</v>
      </c>
      <c r="C1016" s="107" t="s">
        <v>147</v>
      </c>
      <c r="D1016" s="105" t="s">
        <v>45</v>
      </c>
      <c r="E1016" s="105" t="s">
        <v>627</v>
      </c>
      <c r="F1016" s="105" t="s">
        <v>1883</v>
      </c>
      <c r="G1016" s="105">
        <v>39</v>
      </c>
      <c r="H1016" s="94">
        <v>1</v>
      </c>
      <c r="I1016" s="106" t="s">
        <v>1968</v>
      </c>
      <c r="J1016" s="106" t="s">
        <v>1810</v>
      </c>
      <c r="K1016" s="107" t="s">
        <v>3451</v>
      </c>
      <c r="L1016" s="102" t="s">
        <v>49</v>
      </c>
      <c r="M1016" s="108">
        <v>40380</v>
      </c>
      <c r="N1016" s="102" t="s">
        <v>50</v>
      </c>
      <c r="O1016" s="105" t="s">
        <v>51</v>
      </c>
      <c r="P1016" s="102"/>
      <c r="Q1016" s="102"/>
      <c r="R1016" s="102"/>
      <c r="S1016" s="109" t="s">
        <v>49</v>
      </c>
      <c r="T1016" s="109" t="s">
        <v>3668</v>
      </c>
      <c r="U1016" s="110" t="s">
        <v>3669</v>
      </c>
      <c r="V1016" s="105" t="s">
        <v>3668</v>
      </c>
      <c r="W1016" s="105"/>
    </row>
    <row r="1017" spans="1:23" ht="25.5">
      <c r="A1017" s="102">
        <v>1016</v>
      </c>
      <c r="B1017" s="103" t="s">
        <v>82</v>
      </c>
      <c r="C1017" s="103" t="s">
        <v>83</v>
      </c>
      <c r="D1017" s="105" t="s">
        <v>45</v>
      </c>
      <c r="E1017" s="105" t="s">
        <v>627</v>
      </c>
      <c r="F1017" s="105" t="s">
        <v>1883</v>
      </c>
      <c r="G1017" s="105">
        <v>39</v>
      </c>
      <c r="H1017" s="105">
        <v>3</v>
      </c>
      <c r="I1017" s="106" t="s">
        <v>1969</v>
      </c>
      <c r="J1017" s="106" t="s">
        <v>1970</v>
      </c>
      <c r="K1017" s="107" t="s">
        <v>48</v>
      </c>
      <c r="L1017" s="102" t="s">
        <v>49</v>
      </c>
      <c r="M1017" s="108">
        <v>40380</v>
      </c>
      <c r="N1017" s="102" t="s">
        <v>50</v>
      </c>
      <c r="O1017" s="105" t="s">
        <v>51</v>
      </c>
      <c r="P1017" s="102"/>
      <c r="Q1017" s="102"/>
      <c r="R1017" s="102"/>
      <c r="S1017" s="109" t="s">
        <v>49</v>
      </c>
      <c r="T1017" s="109" t="s">
        <v>3668</v>
      </c>
      <c r="U1017" s="110" t="s">
        <v>3669</v>
      </c>
      <c r="V1017" s="105" t="s">
        <v>3668</v>
      </c>
      <c r="W1017" s="105"/>
    </row>
    <row r="1018" spans="1:23" ht="51">
      <c r="A1018" s="102">
        <v>1017</v>
      </c>
      <c r="B1018" s="103" t="s">
        <v>82</v>
      </c>
      <c r="C1018" s="103" t="s">
        <v>83</v>
      </c>
      <c r="D1018" s="105" t="s">
        <v>45</v>
      </c>
      <c r="E1018" s="105" t="s">
        <v>627</v>
      </c>
      <c r="F1018" s="105" t="s">
        <v>1883</v>
      </c>
      <c r="G1018" s="105">
        <v>39</v>
      </c>
      <c r="H1018" s="105">
        <v>5</v>
      </c>
      <c r="I1018" s="106" t="s">
        <v>1971</v>
      </c>
      <c r="J1018" s="106" t="s">
        <v>1972</v>
      </c>
      <c r="K1018" s="107" t="s">
        <v>3455</v>
      </c>
      <c r="L1018" s="102" t="s">
        <v>63</v>
      </c>
      <c r="M1018" s="108">
        <v>40380</v>
      </c>
      <c r="N1018" s="102" t="s">
        <v>50</v>
      </c>
      <c r="O1018" s="105" t="s">
        <v>72</v>
      </c>
      <c r="P1018" s="102"/>
      <c r="Q1018" s="102"/>
      <c r="R1018" s="102"/>
      <c r="S1018" s="109" t="s">
        <v>63</v>
      </c>
      <c r="T1018" s="109" t="s">
        <v>3668</v>
      </c>
      <c r="U1018" s="110" t="s">
        <v>3669</v>
      </c>
      <c r="V1018" s="105" t="s">
        <v>3668</v>
      </c>
      <c r="W1018" s="105"/>
    </row>
    <row r="1019" spans="1:23" ht="102">
      <c r="A1019" s="102">
        <v>1018</v>
      </c>
      <c r="B1019" s="103" t="s">
        <v>43</v>
      </c>
      <c r="C1019" s="103" t="s">
        <v>44</v>
      </c>
      <c r="D1019" s="105" t="s">
        <v>60</v>
      </c>
      <c r="E1019" s="105" t="s">
        <v>627</v>
      </c>
      <c r="F1019" s="105" t="s">
        <v>1883</v>
      </c>
      <c r="G1019" s="105">
        <v>39</v>
      </c>
      <c r="H1019" s="105">
        <v>8</v>
      </c>
      <c r="I1019" s="106" t="s">
        <v>1973</v>
      </c>
      <c r="J1019" s="106" t="s">
        <v>1974</v>
      </c>
      <c r="K1019" s="98" t="s">
        <v>3252</v>
      </c>
      <c r="L1019" s="99" t="s">
        <v>63</v>
      </c>
      <c r="M1019" s="108">
        <v>40372</v>
      </c>
      <c r="N1019" s="102" t="s">
        <v>433</v>
      </c>
      <c r="O1019" s="105" t="s">
        <v>51</v>
      </c>
      <c r="P1019" s="102"/>
      <c r="Q1019" s="102"/>
      <c r="R1019" s="102"/>
      <c r="S1019" s="109" t="s">
        <v>3668</v>
      </c>
      <c r="T1019" s="109" t="s">
        <v>63</v>
      </c>
      <c r="U1019" s="110" t="s">
        <v>3669</v>
      </c>
      <c r="V1019" s="105" t="s">
        <v>3668</v>
      </c>
      <c r="W1019" s="105"/>
    </row>
    <row r="1020" spans="1:23" ht="25.5">
      <c r="A1020" s="102">
        <v>1019</v>
      </c>
      <c r="B1020" s="107" t="s">
        <v>961</v>
      </c>
      <c r="C1020" s="107" t="s">
        <v>147</v>
      </c>
      <c r="D1020" s="105" t="s">
        <v>45</v>
      </c>
      <c r="E1020" s="105" t="s">
        <v>627</v>
      </c>
      <c r="F1020" s="105" t="s">
        <v>1883</v>
      </c>
      <c r="G1020" s="105">
        <v>39</v>
      </c>
      <c r="H1020" s="94">
        <v>8</v>
      </c>
      <c r="I1020" s="106" t="s">
        <v>1975</v>
      </c>
      <c r="J1020" s="106" t="s">
        <v>1810</v>
      </c>
      <c r="K1020" s="107" t="s">
        <v>3451</v>
      </c>
      <c r="L1020" s="102" t="s">
        <v>49</v>
      </c>
      <c r="M1020" s="108">
        <v>40380</v>
      </c>
      <c r="N1020" s="102" t="s">
        <v>50</v>
      </c>
      <c r="O1020" s="105" t="s">
        <v>51</v>
      </c>
      <c r="P1020" s="102"/>
      <c r="Q1020" s="102"/>
      <c r="R1020" s="102"/>
      <c r="S1020" s="109" t="s">
        <v>49</v>
      </c>
      <c r="T1020" s="109" t="s">
        <v>3668</v>
      </c>
      <c r="U1020" s="110" t="s">
        <v>3669</v>
      </c>
      <c r="V1020" s="105" t="s">
        <v>3668</v>
      </c>
      <c r="W1020" s="105"/>
    </row>
    <row r="1021" spans="1:23" ht="51">
      <c r="A1021" s="102">
        <v>1020</v>
      </c>
      <c r="B1021" s="103" t="s">
        <v>82</v>
      </c>
      <c r="C1021" s="103" t="s">
        <v>83</v>
      </c>
      <c r="D1021" s="105" t="s">
        <v>45</v>
      </c>
      <c r="E1021" s="105" t="s">
        <v>627</v>
      </c>
      <c r="F1021" s="105" t="s">
        <v>1976</v>
      </c>
      <c r="G1021" s="105">
        <v>39</v>
      </c>
      <c r="H1021" s="105">
        <v>13</v>
      </c>
      <c r="I1021" s="106" t="s">
        <v>1977</v>
      </c>
      <c r="J1021" s="106"/>
      <c r="K1021" s="107" t="s">
        <v>3452</v>
      </c>
      <c r="L1021" s="102" t="s">
        <v>237</v>
      </c>
      <c r="M1021" s="108">
        <v>40380</v>
      </c>
      <c r="N1021" s="102" t="s">
        <v>50</v>
      </c>
      <c r="O1021" s="105" t="s">
        <v>51</v>
      </c>
      <c r="P1021" s="102"/>
      <c r="Q1021" s="102"/>
      <c r="R1021" s="102"/>
      <c r="S1021" s="109" t="s">
        <v>237</v>
      </c>
      <c r="T1021" s="109" t="s">
        <v>3668</v>
      </c>
      <c r="U1021" s="110" t="s">
        <v>3669</v>
      </c>
      <c r="V1021" s="105" t="s">
        <v>3668</v>
      </c>
      <c r="W1021" s="105"/>
    </row>
    <row r="1022" spans="1:23" ht="76.5">
      <c r="A1022" s="102">
        <v>1021</v>
      </c>
      <c r="B1022" s="103" t="s">
        <v>43</v>
      </c>
      <c r="C1022" s="103" t="s">
        <v>44</v>
      </c>
      <c r="D1022" s="105" t="s">
        <v>45</v>
      </c>
      <c r="E1022" s="105" t="s">
        <v>627</v>
      </c>
      <c r="F1022" s="105" t="s">
        <v>1976</v>
      </c>
      <c r="G1022" s="105">
        <v>39</v>
      </c>
      <c r="H1022" s="105">
        <v>14</v>
      </c>
      <c r="I1022" s="106" t="s">
        <v>1978</v>
      </c>
      <c r="J1022" s="106" t="s">
        <v>1979</v>
      </c>
      <c r="K1022" s="107" t="s">
        <v>3453</v>
      </c>
      <c r="L1022" s="102" t="s">
        <v>63</v>
      </c>
      <c r="M1022" s="108">
        <v>40380</v>
      </c>
      <c r="N1022" s="102" t="s">
        <v>433</v>
      </c>
      <c r="O1022" s="105" t="s">
        <v>51</v>
      </c>
      <c r="P1022" s="102"/>
      <c r="Q1022" s="102"/>
      <c r="R1022" s="102"/>
      <c r="S1022" s="109" t="s">
        <v>63</v>
      </c>
      <c r="T1022" s="109" t="s">
        <v>3668</v>
      </c>
      <c r="U1022" s="110" t="s">
        <v>3669</v>
      </c>
      <c r="V1022" s="105" t="s">
        <v>3668</v>
      </c>
      <c r="W1022" s="105"/>
    </row>
    <row r="1023" spans="1:23" ht="25.5">
      <c r="A1023" s="102">
        <v>1022</v>
      </c>
      <c r="B1023" s="107" t="s">
        <v>961</v>
      </c>
      <c r="C1023" s="107" t="s">
        <v>147</v>
      </c>
      <c r="D1023" s="105" t="s">
        <v>45</v>
      </c>
      <c r="E1023" s="105" t="s">
        <v>627</v>
      </c>
      <c r="F1023" s="105" t="s">
        <v>1976</v>
      </c>
      <c r="G1023" s="105">
        <v>39</v>
      </c>
      <c r="H1023" s="94">
        <v>15</v>
      </c>
      <c r="I1023" s="106" t="s">
        <v>1980</v>
      </c>
      <c r="J1023" s="106" t="s">
        <v>1810</v>
      </c>
      <c r="K1023" s="107" t="s">
        <v>3451</v>
      </c>
      <c r="L1023" s="102" t="s">
        <v>49</v>
      </c>
      <c r="M1023" s="108">
        <v>40380</v>
      </c>
      <c r="N1023" s="102" t="s">
        <v>50</v>
      </c>
      <c r="O1023" s="105" t="s">
        <v>51</v>
      </c>
      <c r="P1023" s="102"/>
      <c r="Q1023" s="102"/>
      <c r="R1023" s="102"/>
      <c r="S1023" s="109" t="s">
        <v>49</v>
      </c>
      <c r="T1023" s="109" t="s">
        <v>3668</v>
      </c>
      <c r="U1023" s="110" t="s">
        <v>3669</v>
      </c>
      <c r="V1023" s="105" t="s">
        <v>3668</v>
      </c>
      <c r="W1023" s="105"/>
    </row>
    <row r="1024" spans="1:23" ht="25.5">
      <c r="A1024" s="102">
        <v>1023</v>
      </c>
      <c r="B1024" s="107" t="s">
        <v>961</v>
      </c>
      <c r="C1024" s="107" t="s">
        <v>147</v>
      </c>
      <c r="D1024" s="105" t="s">
        <v>45</v>
      </c>
      <c r="E1024" s="105" t="s">
        <v>627</v>
      </c>
      <c r="F1024" s="105" t="s">
        <v>1976</v>
      </c>
      <c r="G1024" s="105">
        <v>42</v>
      </c>
      <c r="H1024" s="94">
        <v>12</v>
      </c>
      <c r="I1024" s="106" t="s">
        <v>1981</v>
      </c>
      <c r="J1024" s="106" t="s">
        <v>1810</v>
      </c>
      <c r="K1024" s="107" t="s">
        <v>3451</v>
      </c>
      <c r="L1024" s="102" t="s">
        <v>49</v>
      </c>
      <c r="M1024" s="108">
        <v>40380</v>
      </c>
      <c r="N1024" s="102" t="s">
        <v>50</v>
      </c>
      <c r="O1024" s="105" t="s">
        <v>51</v>
      </c>
      <c r="P1024" s="102"/>
      <c r="Q1024" s="102"/>
      <c r="R1024" s="102"/>
      <c r="S1024" s="109" t="s">
        <v>49</v>
      </c>
      <c r="T1024" s="109" t="s">
        <v>3668</v>
      </c>
      <c r="U1024" s="110" t="s">
        <v>3669</v>
      </c>
      <c r="V1024" s="105" t="s">
        <v>3668</v>
      </c>
      <c r="W1024" s="105"/>
    </row>
    <row r="1025" spans="1:23" ht="25.5">
      <c r="A1025" s="102">
        <v>1024</v>
      </c>
      <c r="B1025" s="103" t="s">
        <v>82</v>
      </c>
      <c r="C1025" s="103" t="s">
        <v>83</v>
      </c>
      <c r="D1025" s="105" t="s">
        <v>45</v>
      </c>
      <c r="E1025" s="105" t="s">
        <v>627</v>
      </c>
      <c r="F1025" s="105" t="s">
        <v>1976</v>
      </c>
      <c r="G1025" s="105">
        <v>42</v>
      </c>
      <c r="H1025" s="105">
        <v>17</v>
      </c>
      <c r="I1025" s="106" t="s">
        <v>1971</v>
      </c>
      <c r="J1025" s="106" t="s">
        <v>1972</v>
      </c>
      <c r="K1025" s="107" t="s">
        <v>48</v>
      </c>
      <c r="L1025" s="102" t="s">
        <v>49</v>
      </c>
      <c r="M1025" s="108">
        <v>40380</v>
      </c>
      <c r="N1025" s="102" t="s">
        <v>50</v>
      </c>
      <c r="O1025" s="105" t="s">
        <v>72</v>
      </c>
      <c r="P1025" s="102"/>
      <c r="Q1025" s="102"/>
      <c r="R1025" s="102"/>
      <c r="S1025" s="109" t="s">
        <v>49</v>
      </c>
      <c r="T1025" s="109" t="s">
        <v>3668</v>
      </c>
      <c r="U1025" s="110" t="s">
        <v>3669</v>
      </c>
      <c r="V1025" s="105" t="s">
        <v>3668</v>
      </c>
      <c r="W1025" s="105"/>
    </row>
    <row r="1026" spans="1:23" ht="51">
      <c r="A1026" s="102">
        <v>1025</v>
      </c>
      <c r="B1026" s="103" t="s">
        <v>43</v>
      </c>
      <c r="C1026" s="103" t="s">
        <v>44</v>
      </c>
      <c r="D1026" s="105" t="s">
        <v>60</v>
      </c>
      <c r="E1026" s="105" t="s">
        <v>627</v>
      </c>
      <c r="F1026" s="105" t="s">
        <v>1976</v>
      </c>
      <c r="G1026" s="105">
        <v>42</v>
      </c>
      <c r="H1026" s="105">
        <v>21</v>
      </c>
      <c r="I1026" s="106" t="s">
        <v>1982</v>
      </c>
      <c r="J1026" s="101" t="s">
        <v>1983</v>
      </c>
      <c r="K1026" s="98" t="s">
        <v>48</v>
      </c>
      <c r="L1026" s="99" t="s">
        <v>49</v>
      </c>
      <c r="M1026" s="108">
        <v>40372</v>
      </c>
      <c r="N1026" s="102" t="s">
        <v>433</v>
      </c>
      <c r="O1026" s="105"/>
      <c r="P1026" s="102"/>
      <c r="Q1026" s="102"/>
      <c r="R1026" s="102"/>
      <c r="S1026" s="109" t="s">
        <v>3668</v>
      </c>
      <c r="T1026" s="109" t="s">
        <v>49</v>
      </c>
      <c r="U1026" s="110" t="s">
        <v>3669</v>
      </c>
      <c r="V1026" s="105" t="s">
        <v>3668</v>
      </c>
      <c r="W1026" s="105"/>
    </row>
    <row r="1027" spans="1:23" ht="25.5">
      <c r="A1027" s="102">
        <v>1026</v>
      </c>
      <c r="B1027" s="107" t="s">
        <v>961</v>
      </c>
      <c r="C1027" s="107" t="s">
        <v>147</v>
      </c>
      <c r="D1027" s="105" t="s">
        <v>45</v>
      </c>
      <c r="E1027" s="105" t="s">
        <v>627</v>
      </c>
      <c r="F1027" s="105" t="s">
        <v>1976</v>
      </c>
      <c r="G1027" s="105">
        <v>42</v>
      </c>
      <c r="H1027" s="94">
        <v>21</v>
      </c>
      <c r="I1027" s="106" t="s">
        <v>1984</v>
      </c>
      <c r="J1027" s="106" t="s">
        <v>1810</v>
      </c>
      <c r="K1027" s="98" t="s">
        <v>48</v>
      </c>
      <c r="L1027" s="99" t="s">
        <v>49</v>
      </c>
      <c r="M1027" s="108">
        <v>40380</v>
      </c>
      <c r="N1027" s="102" t="s">
        <v>50</v>
      </c>
      <c r="O1027" s="105" t="s">
        <v>51</v>
      </c>
      <c r="P1027" s="102"/>
      <c r="Q1027" s="102"/>
      <c r="R1027" s="102"/>
      <c r="S1027" s="109" t="s">
        <v>49</v>
      </c>
      <c r="T1027" s="109" t="s">
        <v>3668</v>
      </c>
      <c r="U1027" s="110" t="s">
        <v>3669</v>
      </c>
      <c r="V1027" s="105" t="s">
        <v>3668</v>
      </c>
      <c r="W1027" s="105"/>
    </row>
    <row r="1028" spans="1:23" ht="51">
      <c r="A1028" s="21">
        <v>1027</v>
      </c>
      <c r="B1028" s="14" t="s">
        <v>130</v>
      </c>
      <c r="C1028" s="14" t="s">
        <v>131</v>
      </c>
      <c r="D1028" s="16" t="s">
        <v>60</v>
      </c>
      <c r="E1028" s="16" t="s">
        <v>627</v>
      </c>
      <c r="F1028" s="16" t="s">
        <v>1985</v>
      </c>
      <c r="G1028" s="16">
        <v>42</v>
      </c>
      <c r="H1028" s="16">
        <v>23</v>
      </c>
      <c r="I1028" s="17" t="s">
        <v>1986</v>
      </c>
      <c r="J1028" s="17" t="s">
        <v>1986</v>
      </c>
      <c r="K1028" s="18"/>
      <c r="L1028" s="21" t="s">
        <v>86</v>
      </c>
      <c r="M1028" s="22"/>
      <c r="N1028" s="21" t="s">
        <v>433</v>
      </c>
      <c r="O1028" s="16"/>
      <c r="P1028" s="21" t="s">
        <v>1950</v>
      </c>
      <c r="Q1028" s="21"/>
      <c r="R1028" s="21"/>
      <c r="S1028" s="25" t="s">
        <v>3668</v>
      </c>
      <c r="T1028" s="25" t="s">
        <v>86</v>
      </c>
      <c r="U1028" s="55" t="s">
        <v>3672</v>
      </c>
      <c r="V1028" s="16" t="s">
        <v>1950</v>
      </c>
      <c r="W1028" s="16"/>
    </row>
    <row r="1029" spans="1:23" ht="51">
      <c r="A1029" s="21">
        <v>1028</v>
      </c>
      <c r="B1029" s="18" t="s">
        <v>961</v>
      </c>
      <c r="C1029" s="18" t="s">
        <v>147</v>
      </c>
      <c r="D1029" s="16" t="s">
        <v>60</v>
      </c>
      <c r="E1029" s="16" t="s">
        <v>627</v>
      </c>
      <c r="F1029" s="16" t="s">
        <v>1976</v>
      </c>
      <c r="G1029" s="16">
        <v>42</v>
      </c>
      <c r="H1029" s="58">
        <v>30</v>
      </c>
      <c r="I1029" s="17" t="s">
        <v>1957</v>
      </c>
      <c r="J1029" s="17" t="s">
        <v>1958</v>
      </c>
      <c r="K1029" s="53" t="s">
        <v>3665</v>
      </c>
      <c r="L1029" s="54" t="s">
        <v>63</v>
      </c>
      <c r="M1029" s="22">
        <v>40435</v>
      </c>
      <c r="N1029" s="21" t="s">
        <v>433</v>
      </c>
      <c r="O1029" s="16" t="s">
        <v>51</v>
      </c>
      <c r="P1029" s="21" t="s">
        <v>1950</v>
      </c>
      <c r="Q1029" s="21"/>
      <c r="R1029" s="21"/>
      <c r="S1029" s="25" t="s">
        <v>3668</v>
      </c>
      <c r="T1029" s="25" t="s">
        <v>63</v>
      </c>
      <c r="U1029" s="55" t="s">
        <v>3669</v>
      </c>
      <c r="V1029" s="16" t="s">
        <v>3668</v>
      </c>
      <c r="W1029" s="16"/>
    </row>
    <row r="1030" spans="1:23" ht="76.5">
      <c r="A1030" s="102">
        <v>1029</v>
      </c>
      <c r="B1030" s="103" t="s">
        <v>43</v>
      </c>
      <c r="C1030" s="103" t="s">
        <v>44</v>
      </c>
      <c r="D1030" s="105" t="s">
        <v>60</v>
      </c>
      <c r="E1030" s="105" t="s">
        <v>627</v>
      </c>
      <c r="F1030" s="105" t="s">
        <v>1976</v>
      </c>
      <c r="G1030" s="105">
        <v>42</v>
      </c>
      <c r="H1030" s="105">
        <v>36</v>
      </c>
      <c r="I1030" s="106" t="s">
        <v>1987</v>
      </c>
      <c r="J1030" s="106" t="s">
        <v>1988</v>
      </c>
      <c r="K1030" s="98" t="s">
        <v>48</v>
      </c>
      <c r="L1030" s="99" t="s">
        <v>49</v>
      </c>
      <c r="M1030" s="108">
        <v>40372</v>
      </c>
      <c r="N1030" s="102" t="s">
        <v>433</v>
      </c>
      <c r="O1030" s="105" t="s">
        <v>51</v>
      </c>
      <c r="P1030" s="102"/>
      <c r="Q1030" s="102"/>
      <c r="R1030" s="102"/>
      <c r="S1030" s="109" t="s">
        <v>3668</v>
      </c>
      <c r="T1030" s="109" t="s">
        <v>49</v>
      </c>
      <c r="U1030" s="110" t="s">
        <v>3669</v>
      </c>
      <c r="V1030" s="105" t="s">
        <v>3668</v>
      </c>
      <c r="W1030" s="105"/>
    </row>
    <row r="1031" spans="1:23" ht="38.25">
      <c r="A1031" s="102">
        <v>1030</v>
      </c>
      <c r="B1031" s="107" t="s">
        <v>961</v>
      </c>
      <c r="C1031" s="107" t="s">
        <v>147</v>
      </c>
      <c r="D1031" s="105" t="s">
        <v>45</v>
      </c>
      <c r="E1031" s="105" t="s">
        <v>627</v>
      </c>
      <c r="F1031" s="105" t="s">
        <v>1976</v>
      </c>
      <c r="G1031" s="105">
        <v>42</v>
      </c>
      <c r="H1031" s="94">
        <v>36</v>
      </c>
      <c r="I1031" s="106" t="s">
        <v>1990</v>
      </c>
      <c r="J1031" s="106" t="s">
        <v>1810</v>
      </c>
      <c r="K1031" s="107" t="s">
        <v>3457</v>
      </c>
      <c r="L1031" s="102" t="s">
        <v>63</v>
      </c>
      <c r="M1031" s="108">
        <v>40380</v>
      </c>
      <c r="N1031" s="102" t="s">
        <v>50</v>
      </c>
      <c r="O1031" s="105" t="s">
        <v>51</v>
      </c>
      <c r="P1031" s="102"/>
      <c r="Q1031" s="102"/>
      <c r="R1031" s="102"/>
      <c r="S1031" s="109" t="s">
        <v>63</v>
      </c>
      <c r="T1031" s="109" t="s">
        <v>3668</v>
      </c>
      <c r="U1031" s="110" t="s">
        <v>3669</v>
      </c>
      <c r="V1031" s="105" t="s">
        <v>3668</v>
      </c>
      <c r="W1031" s="105"/>
    </row>
    <row r="1032" spans="1:23" ht="76.5">
      <c r="A1032" s="102">
        <v>1031</v>
      </c>
      <c r="B1032" s="103" t="s">
        <v>82</v>
      </c>
      <c r="C1032" s="103" t="s">
        <v>83</v>
      </c>
      <c r="D1032" s="105" t="s">
        <v>45</v>
      </c>
      <c r="E1032" s="105" t="s">
        <v>627</v>
      </c>
      <c r="F1032" s="105" t="s">
        <v>1991</v>
      </c>
      <c r="G1032" s="105">
        <v>42</v>
      </c>
      <c r="H1032" s="105">
        <v>41</v>
      </c>
      <c r="I1032" s="106" t="s">
        <v>1992</v>
      </c>
      <c r="J1032" s="106" t="s">
        <v>1993</v>
      </c>
      <c r="K1032" s="107" t="s">
        <v>3462</v>
      </c>
      <c r="L1032" s="102" t="s">
        <v>63</v>
      </c>
      <c r="M1032" s="108">
        <v>40380</v>
      </c>
      <c r="N1032" s="102" t="s">
        <v>50</v>
      </c>
      <c r="O1032" s="105" t="s">
        <v>51</v>
      </c>
      <c r="P1032" s="102"/>
      <c r="Q1032" s="102"/>
      <c r="R1032" s="102"/>
      <c r="S1032" s="109" t="s">
        <v>63</v>
      </c>
      <c r="T1032" s="109" t="s">
        <v>3668</v>
      </c>
      <c r="U1032" s="110" t="s">
        <v>3669</v>
      </c>
      <c r="V1032" s="105" t="s">
        <v>3668</v>
      </c>
      <c r="W1032" s="105"/>
    </row>
    <row r="1033" spans="1:23" ht="114.75">
      <c r="A1033" s="102">
        <v>1032</v>
      </c>
      <c r="B1033" s="103" t="s">
        <v>150</v>
      </c>
      <c r="C1033" s="103" t="s">
        <v>151</v>
      </c>
      <c r="D1033" s="105" t="s">
        <v>45</v>
      </c>
      <c r="E1033" s="105" t="s">
        <v>627</v>
      </c>
      <c r="F1033" s="105" t="s">
        <v>1991</v>
      </c>
      <c r="G1033" s="105">
        <v>42</v>
      </c>
      <c r="H1033" s="105">
        <v>42</v>
      </c>
      <c r="I1033" s="106" t="s">
        <v>1994</v>
      </c>
      <c r="J1033" s="106" t="s">
        <v>1995</v>
      </c>
      <c r="K1033" s="107" t="s">
        <v>3482</v>
      </c>
      <c r="L1033" s="102" t="s">
        <v>63</v>
      </c>
      <c r="M1033" s="108">
        <v>40380</v>
      </c>
      <c r="N1033" s="102" t="s">
        <v>50</v>
      </c>
      <c r="O1033" s="105" t="s">
        <v>153</v>
      </c>
      <c r="P1033" s="102"/>
      <c r="Q1033" s="102"/>
      <c r="R1033" s="102"/>
      <c r="S1033" s="109" t="s">
        <v>63</v>
      </c>
      <c r="T1033" s="109" t="s">
        <v>3668</v>
      </c>
      <c r="U1033" s="110" t="s">
        <v>3669</v>
      </c>
      <c r="V1033" s="105" t="s">
        <v>3668</v>
      </c>
      <c r="W1033" s="105"/>
    </row>
    <row r="1034" spans="1:23" ht="76.5">
      <c r="A1034" s="102">
        <v>1033</v>
      </c>
      <c r="B1034" s="103" t="s">
        <v>64</v>
      </c>
      <c r="C1034" s="103" t="s">
        <v>65</v>
      </c>
      <c r="D1034" s="105" t="s">
        <v>45</v>
      </c>
      <c r="E1034" s="105" t="s">
        <v>627</v>
      </c>
      <c r="F1034" s="105" t="s">
        <v>1991</v>
      </c>
      <c r="G1034" s="105">
        <v>42</v>
      </c>
      <c r="H1034" s="105">
        <v>44</v>
      </c>
      <c r="I1034" s="106" t="s">
        <v>1996</v>
      </c>
      <c r="J1034" s="106" t="s">
        <v>1641</v>
      </c>
      <c r="K1034" s="107" t="s">
        <v>48</v>
      </c>
      <c r="L1034" s="102" t="s">
        <v>49</v>
      </c>
      <c r="M1034" s="108">
        <v>40381</v>
      </c>
      <c r="N1034" s="102" t="s">
        <v>50</v>
      </c>
      <c r="O1034" s="105" t="s">
        <v>51</v>
      </c>
      <c r="P1034" s="102"/>
      <c r="Q1034" s="102"/>
      <c r="R1034" s="102"/>
      <c r="S1034" s="109" t="s">
        <v>49</v>
      </c>
      <c r="T1034" s="109" t="s">
        <v>3668</v>
      </c>
      <c r="U1034" s="110" t="s">
        <v>3669</v>
      </c>
      <c r="V1034" s="105" t="s">
        <v>3668</v>
      </c>
      <c r="W1034" s="105"/>
    </row>
    <row r="1035" spans="1:23" ht="318.75">
      <c r="A1035" s="21">
        <v>1034</v>
      </c>
      <c r="B1035" s="14" t="s">
        <v>332</v>
      </c>
      <c r="C1035" s="14" t="s">
        <v>333</v>
      </c>
      <c r="D1035" s="16" t="s">
        <v>60</v>
      </c>
      <c r="E1035" s="16" t="s">
        <v>627</v>
      </c>
      <c r="F1035" s="16" t="s">
        <v>1991</v>
      </c>
      <c r="G1035" s="16">
        <v>42</v>
      </c>
      <c r="H1035" s="16">
        <v>50</v>
      </c>
      <c r="I1035" s="17" t="s">
        <v>1997</v>
      </c>
      <c r="J1035" s="17" t="s">
        <v>1998</v>
      </c>
      <c r="K1035" s="18"/>
      <c r="L1035" s="21" t="s">
        <v>86</v>
      </c>
      <c r="M1035" s="22"/>
      <c r="N1035" s="21" t="s">
        <v>433</v>
      </c>
      <c r="O1035" s="16" t="s">
        <v>72</v>
      </c>
      <c r="P1035" s="21" t="s">
        <v>1989</v>
      </c>
      <c r="Q1035" s="21"/>
      <c r="R1035" s="21"/>
      <c r="S1035" s="25" t="s">
        <v>3668</v>
      </c>
      <c r="T1035" s="25" t="s">
        <v>86</v>
      </c>
      <c r="U1035" s="55" t="s">
        <v>3672</v>
      </c>
      <c r="V1035" s="16" t="s">
        <v>1989</v>
      </c>
      <c r="W1035" s="16"/>
    </row>
    <row r="1036" spans="1:23" ht="51">
      <c r="A1036" s="21">
        <v>1035</v>
      </c>
      <c r="B1036" s="18" t="s">
        <v>146</v>
      </c>
      <c r="C1036" s="18" t="s">
        <v>147</v>
      </c>
      <c r="D1036" s="16" t="s">
        <v>60</v>
      </c>
      <c r="E1036" s="16" t="s">
        <v>627</v>
      </c>
      <c r="F1036" s="16" t="s">
        <v>1991</v>
      </c>
      <c r="G1036" s="16">
        <v>42</v>
      </c>
      <c r="H1036" s="16">
        <v>51</v>
      </c>
      <c r="I1036" s="18" t="s">
        <v>1999</v>
      </c>
      <c r="J1036" s="18" t="s">
        <v>2000</v>
      </c>
      <c r="K1036" s="53" t="s">
        <v>3665</v>
      </c>
      <c r="L1036" s="54" t="s">
        <v>63</v>
      </c>
      <c r="M1036" s="22">
        <v>40435</v>
      </c>
      <c r="N1036" s="21" t="s">
        <v>433</v>
      </c>
      <c r="O1036" s="16" t="s">
        <v>51</v>
      </c>
      <c r="P1036" s="21" t="s">
        <v>1989</v>
      </c>
      <c r="Q1036" s="21"/>
      <c r="R1036" s="21"/>
      <c r="S1036" s="25" t="s">
        <v>3668</v>
      </c>
      <c r="T1036" s="25" t="s">
        <v>63</v>
      </c>
      <c r="U1036" s="55" t="s">
        <v>3669</v>
      </c>
      <c r="V1036" s="16" t="s">
        <v>3668</v>
      </c>
      <c r="W1036" s="16"/>
    </row>
    <row r="1037" spans="1:23" ht="63.75">
      <c r="A1037" s="102">
        <v>1036</v>
      </c>
      <c r="B1037" s="107" t="s">
        <v>146</v>
      </c>
      <c r="C1037" s="107" t="s">
        <v>147</v>
      </c>
      <c r="D1037" s="105" t="s">
        <v>60</v>
      </c>
      <c r="E1037" s="105" t="s">
        <v>627</v>
      </c>
      <c r="F1037" s="105" t="s">
        <v>1991</v>
      </c>
      <c r="G1037" s="105">
        <v>42</v>
      </c>
      <c r="H1037" s="105">
        <v>51</v>
      </c>
      <c r="I1037" s="107" t="s">
        <v>2001</v>
      </c>
      <c r="J1037" s="107" t="s">
        <v>638</v>
      </c>
      <c r="K1037" s="98" t="s">
        <v>3248</v>
      </c>
      <c r="L1037" s="99" t="s">
        <v>63</v>
      </c>
      <c r="M1037" s="108">
        <v>40372</v>
      </c>
      <c r="N1037" s="102" t="s">
        <v>433</v>
      </c>
      <c r="O1037" s="105" t="s">
        <v>51</v>
      </c>
      <c r="P1037" s="102"/>
      <c r="Q1037" s="102"/>
      <c r="R1037" s="102"/>
      <c r="S1037" s="109" t="s">
        <v>3668</v>
      </c>
      <c r="T1037" s="109" t="s">
        <v>63</v>
      </c>
      <c r="U1037" s="110" t="s">
        <v>3669</v>
      </c>
      <c r="V1037" s="105" t="s">
        <v>3668</v>
      </c>
      <c r="W1037" s="105"/>
    </row>
    <row r="1038" spans="1:23" ht="51">
      <c r="A1038" s="21">
        <v>1037</v>
      </c>
      <c r="B1038" s="18" t="s">
        <v>961</v>
      </c>
      <c r="C1038" s="18" t="s">
        <v>147</v>
      </c>
      <c r="D1038" s="16" t="s">
        <v>60</v>
      </c>
      <c r="E1038" s="16" t="s">
        <v>627</v>
      </c>
      <c r="F1038" s="16" t="s">
        <v>1991</v>
      </c>
      <c r="G1038" s="16">
        <v>42</v>
      </c>
      <c r="H1038" s="58">
        <v>51</v>
      </c>
      <c r="I1038" s="17" t="s">
        <v>2002</v>
      </c>
      <c r="J1038" s="17" t="s">
        <v>2003</v>
      </c>
      <c r="K1038" s="53" t="s">
        <v>3665</v>
      </c>
      <c r="L1038" s="54" t="s">
        <v>63</v>
      </c>
      <c r="M1038" s="22">
        <v>40435</v>
      </c>
      <c r="N1038" s="21" t="s">
        <v>433</v>
      </c>
      <c r="O1038" s="16" t="s">
        <v>51</v>
      </c>
      <c r="P1038" s="21" t="s">
        <v>1989</v>
      </c>
      <c r="Q1038" s="21"/>
      <c r="R1038" s="21"/>
      <c r="S1038" s="25" t="s">
        <v>3668</v>
      </c>
      <c r="T1038" s="25" t="s">
        <v>63</v>
      </c>
      <c r="U1038" s="55" t="s">
        <v>3669</v>
      </c>
      <c r="V1038" s="16" t="s">
        <v>3668</v>
      </c>
      <c r="W1038" s="16"/>
    </row>
    <row r="1039" spans="1:23" ht="38.25">
      <c r="A1039" s="102">
        <v>1038</v>
      </c>
      <c r="B1039" s="107" t="s">
        <v>961</v>
      </c>
      <c r="C1039" s="107" t="s">
        <v>147</v>
      </c>
      <c r="D1039" s="105" t="s">
        <v>60</v>
      </c>
      <c r="E1039" s="105" t="s">
        <v>627</v>
      </c>
      <c r="F1039" s="105" t="s">
        <v>1991</v>
      </c>
      <c r="G1039" s="105">
        <v>42</v>
      </c>
      <c r="H1039" s="94">
        <v>51</v>
      </c>
      <c r="I1039" s="106" t="s">
        <v>2004</v>
      </c>
      <c r="J1039" s="106" t="s">
        <v>2005</v>
      </c>
      <c r="K1039" s="98" t="s">
        <v>3249</v>
      </c>
      <c r="L1039" s="99" t="s">
        <v>63</v>
      </c>
      <c r="M1039" s="108">
        <v>40372</v>
      </c>
      <c r="N1039" s="102" t="s">
        <v>433</v>
      </c>
      <c r="O1039" s="105" t="s">
        <v>51</v>
      </c>
      <c r="P1039" s="102"/>
      <c r="Q1039" s="102"/>
      <c r="R1039" s="102"/>
      <c r="S1039" s="109" t="s">
        <v>3668</v>
      </c>
      <c r="T1039" s="109" t="s">
        <v>63</v>
      </c>
      <c r="U1039" s="110" t="s">
        <v>3669</v>
      </c>
      <c r="V1039" s="105" t="s">
        <v>3668</v>
      </c>
      <c r="W1039" s="105"/>
    </row>
    <row r="1040" spans="1:23" ht="51">
      <c r="A1040" s="102">
        <v>1039</v>
      </c>
      <c r="B1040" s="107" t="s">
        <v>961</v>
      </c>
      <c r="C1040" s="107" t="s">
        <v>147</v>
      </c>
      <c r="D1040" s="105" t="s">
        <v>60</v>
      </c>
      <c r="E1040" s="105" t="s">
        <v>627</v>
      </c>
      <c r="F1040" s="105" t="s">
        <v>1991</v>
      </c>
      <c r="G1040" s="105">
        <v>42</v>
      </c>
      <c r="H1040" s="94">
        <v>51</v>
      </c>
      <c r="I1040" s="106" t="s">
        <v>2006</v>
      </c>
      <c r="J1040" s="106" t="s">
        <v>2007</v>
      </c>
      <c r="K1040" s="101" t="s">
        <v>3602</v>
      </c>
      <c r="L1040" s="99" t="s">
        <v>63</v>
      </c>
      <c r="M1040" s="108">
        <v>40373</v>
      </c>
      <c r="N1040" s="102" t="s">
        <v>433</v>
      </c>
      <c r="O1040" s="105" t="s">
        <v>51</v>
      </c>
      <c r="P1040" s="102" t="s">
        <v>1989</v>
      </c>
      <c r="Q1040" s="102"/>
      <c r="R1040" s="102"/>
      <c r="S1040" s="109" t="s">
        <v>3668</v>
      </c>
      <c r="T1040" s="109" t="s">
        <v>63</v>
      </c>
      <c r="U1040" s="110" t="s">
        <v>3669</v>
      </c>
      <c r="V1040" s="105" t="s">
        <v>3668</v>
      </c>
      <c r="W1040" s="105"/>
    </row>
    <row r="1041" spans="1:23" ht="25.5">
      <c r="A1041" s="102">
        <v>1040</v>
      </c>
      <c r="B1041" s="107" t="s">
        <v>408</v>
      </c>
      <c r="C1041" s="103" t="s">
        <v>109</v>
      </c>
      <c r="D1041" s="105" t="s">
        <v>60</v>
      </c>
      <c r="E1041" s="105" t="s">
        <v>627</v>
      </c>
      <c r="F1041" s="105" t="s">
        <v>1991</v>
      </c>
      <c r="G1041" s="105">
        <v>42</v>
      </c>
      <c r="H1041" s="105">
        <v>54</v>
      </c>
      <c r="I1041" s="106" t="s">
        <v>2008</v>
      </c>
      <c r="J1041" s="106" t="s">
        <v>2009</v>
      </c>
      <c r="K1041" s="101" t="s">
        <v>647</v>
      </c>
      <c r="L1041" s="99" t="s">
        <v>648</v>
      </c>
      <c r="M1041" s="108">
        <v>40373</v>
      </c>
      <c r="N1041" s="102" t="s">
        <v>433</v>
      </c>
      <c r="O1041" s="105" t="s">
        <v>51</v>
      </c>
      <c r="P1041" s="102" t="s">
        <v>1989</v>
      </c>
      <c r="Q1041" s="102"/>
      <c r="R1041" s="102"/>
      <c r="S1041" s="109" t="s">
        <v>3668</v>
      </c>
      <c r="T1041" s="109" t="s">
        <v>648</v>
      </c>
      <c r="U1041" s="110" t="s">
        <v>3669</v>
      </c>
      <c r="V1041" s="105" t="s">
        <v>3668</v>
      </c>
      <c r="W1041" s="105"/>
    </row>
    <row r="1042" spans="1:23" ht="51">
      <c r="A1042" s="21">
        <v>1041</v>
      </c>
      <c r="B1042" s="18" t="s">
        <v>408</v>
      </c>
      <c r="C1042" s="14" t="s">
        <v>109</v>
      </c>
      <c r="D1042" s="16" t="s">
        <v>60</v>
      </c>
      <c r="E1042" s="16" t="s">
        <v>627</v>
      </c>
      <c r="F1042" s="16" t="s">
        <v>2010</v>
      </c>
      <c r="G1042" s="16">
        <v>42</v>
      </c>
      <c r="H1042" s="16" t="s">
        <v>2011</v>
      </c>
      <c r="I1042" s="17" t="s">
        <v>2012</v>
      </c>
      <c r="J1042" s="17" t="s">
        <v>2013</v>
      </c>
      <c r="K1042" s="53" t="s">
        <v>3665</v>
      </c>
      <c r="L1042" s="54" t="s">
        <v>63</v>
      </c>
      <c r="M1042" s="22">
        <v>40435</v>
      </c>
      <c r="N1042" s="21" t="s">
        <v>433</v>
      </c>
      <c r="O1042" s="16" t="s">
        <v>51</v>
      </c>
      <c r="P1042" s="21" t="s">
        <v>1989</v>
      </c>
      <c r="Q1042" s="21"/>
      <c r="R1042" s="21"/>
      <c r="S1042" s="25" t="s">
        <v>3668</v>
      </c>
      <c r="T1042" s="25" t="s">
        <v>63</v>
      </c>
      <c r="U1042" s="55" t="s">
        <v>3669</v>
      </c>
      <c r="V1042" s="16" t="s">
        <v>3668</v>
      </c>
      <c r="W1042" s="16"/>
    </row>
    <row r="1043" spans="1:23" ht="114.75">
      <c r="A1043" s="21">
        <v>1042</v>
      </c>
      <c r="B1043" s="14" t="s">
        <v>125</v>
      </c>
      <c r="C1043" s="14" t="s">
        <v>126</v>
      </c>
      <c r="D1043" s="16" t="s">
        <v>60</v>
      </c>
      <c r="E1043" s="16" t="s">
        <v>627</v>
      </c>
      <c r="F1043" s="15" t="s">
        <v>1991</v>
      </c>
      <c r="G1043" s="16">
        <v>42</v>
      </c>
      <c r="H1043" s="15" t="s">
        <v>2014</v>
      </c>
      <c r="I1043" s="17" t="s">
        <v>2015</v>
      </c>
      <c r="J1043" s="17" t="s">
        <v>2016</v>
      </c>
      <c r="K1043" s="53" t="s">
        <v>3666</v>
      </c>
      <c r="L1043" s="54" t="s">
        <v>237</v>
      </c>
      <c r="M1043" s="22">
        <v>40435</v>
      </c>
      <c r="N1043" s="21" t="s">
        <v>433</v>
      </c>
      <c r="O1043" s="16" t="s">
        <v>51</v>
      </c>
      <c r="P1043" s="21" t="s">
        <v>631</v>
      </c>
      <c r="Q1043" s="21"/>
      <c r="R1043" s="21"/>
      <c r="S1043" s="25" t="s">
        <v>3668</v>
      </c>
      <c r="T1043" s="25" t="s">
        <v>237</v>
      </c>
      <c r="U1043" s="55" t="s">
        <v>3669</v>
      </c>
      <c r="V1043" s="16" t="s">
        <v>3668</v>
      </c>
      <c r="W1043" s="16"/>
    </row>
    <row r="1044" spans="1:23" ht="114.75">
      <c r="A1044" s="21">
        <v>1043</v>
      </c>
      <c r="B1044" s="14" t="s">
        <v>130</v>
      </c>
      <c r="C1044" s="14" t="s">
        <v>131</v>
      </c>
      <c r="D1044" s="16" t="s">
        <v>60</v>
      </c>
      <c r="E1044" s="16" t="s">
        <v>627</v>
      </c>
      <c r="F1044" s="15" t="s">
        <v>1991</v>
      </c>
      <c r="G1044" s="16">
        <v>42</v>
      </c>
      <c r="H1044" s="15" t="s">
        <v>2014</v>
      </c>
      <c r="I1044" s="17" t="s">
        <v>2015</v>
      </c>
      <c r="J1044" s="17" t="s">
        <v>2016</v>
      </c>
      <c r="K1044" s="53" t="s">
        <v>3666</v>
      </c>
      <c r="L1044" s="54" t="s">
        <v>237</v>
      </c>
      <c r="M1044" s="22">
        <v>40435</v>
      </c>
      <c r="N1044" s="21" t="s">
        <v>433</v>
      </c>
      <c r="O1044" s="16" t="s">
        <v>51</v>
      </c>
      <c r="P1044" s="21" t="s">
        <v>631</v>
      </c>
      <c r="Q1044" s="21"/>
      <c r="R1044" s="21"/>
      <c r="S1044" s="25" t="s">
        <v>3668</v>
      </c>
      <c r="T1044" s="25" t="s">
        <v>237</v>
      </c>
      <c r="U1044" s="55" t="s">
        <v>3669</v>
      </c>
      <c r="V1044" s="16" t="s">
        <v>3668</v>
      </c>
      <c r="W1044" s="16"/>
    </row>
    <row r="1045" spans="1:23" ht="51">
      <c r="A1045" s="21">
        <v>1044</v>
      </c>
      <c r="B1045" s="14" t="s">
        <v>132</v>
      </c>
      <c r="C1045" s="14" t="s">
        <v>131</v>
      </c>
      <c r="D1045" s="16" t="s">
        <v>60</v>
      </c>
      <c r="E1045" s="16" t="s">
        <v>627</v>
      </c>
      <c r="F1045" s="15" t="s">
        <v>1991</v>
      </c>
      <c r="G1045" s="16">
        <v>42</v>
      </c>
      <c r="H1045" s="15" t="s">
        <v>2014</v>
      </c>
      <c r="I1045" s="17" t="s">
        <v>2017</v>
      </c>
      <c r="J1045" s="17" t="s">
        <v>2018</v>
      </c>
      <c r="K1045" s="53" t="s">
        <v>3666</v>
      </c>
      <c r="L1045" s="54" t="s">
        <v>237</v>
      </c>
      <c r="M1045" s="22">
        <v>40435</v>
      </c>
      <c r="N1045" s="21" t="s">
        <v>433</v>
      </c>
      <c r="O1045" s="16" t="s">
        <v>51</v>
      </c>
      <c r="P1045" s="21" t="s">
        <v>631</v>
      </c>
      <c r="Q1045" s="21"/>
      <c r="R1045" s="21"/>
      <c r="S1045" s="25" t="s">
        <v>3668</v>
      </c>
      <c r="T1045" s="25" t="s">
        <v>237</v>
      </c>
      <c r="U1045" s="55" t="s">
        <v>3669</v>
      </c>
      <c r="V1045" s="16" t="s">
        <v>3668</v>
      </c>
      <c r="W1045" s="16"/>
    </row>
    <row r="1046" spans="1:23" ht="51">
      <c r="A1046" s="102">
        <v>1045</v>
      </c>
      <c r="B1046" s="103" t="s">
        <v>188</v>
      </c>
      <c r="C1046" s="103" t="s">
        <v>176</v>
      </c>
      <c r="D1046" s="105" t="s">
        <v>60</v>
      </c>
      <c r="E1046" s="105" t="s">
        <v>627</v>
      </c>
      <c r="F1046" s="100" t="s">
        <v>1991</v>
      </c>
      <c r="G1046" s="105">
        <v>42</v>
      </c>
      <c r="H1046" s="100"/>
      <c r="I1046" s="106" t="s">
        <v>2019</v>
      </c>
      <c r="J1046" s="106" t="s">
        <v>2020</v>
      </c>
      <c r="K1046" s="101" t="s">
        <v>3602</v>
      </c>
      <c r="L1046" s="99" t="s">
        <v>63</v>
      </c>
      <c r="M1046" s="108">
        <v>40373</v>
      </c>
      <c r="N1046" s="102" t="s">
        <v>433</v>
      </c>
      <c r="O1046" s="105" t="s">
        <v>191</v>
      </c>
      <c r="P1046" s="102" t="s">
        <v>1989</v>
      </c>
      <c r="Q1046" s="102"/>
      <c r="R1046" s="102"/>
      <c r="S1046" s="109" t="s">
        <v>3668</v>
      </c>
      <c r="T1046" s="109" t="s">
        <v>63</v>
      </c>
      <c r="U1046" s="110" t="s">
        <v>3669</v>
      </c>
      <c r="V1046" s="105" t="s">
        <v>3668</v>
      </c>
      <c r="W1046" s="105"/>
    </row>
    <row r="1047" spans="1:23" ht="51">
      <c r="A1047" s="102">
        <v>1046</v>
      </c>
      <c r="B1047" s="103" t="s">
        <v>43</v>
      </c>
      <c r="C1047" s="103" t="s">
        <v>44</v>
      </c>
      <c r="D1047" s="105" t="s">
        <v>60</v>
      </c>
      <c r="E1047" s="105" t="s">
        <v>627</v>
      </c>
      <c r="F1047" s="105" t="s">
        <v>1991</v>
      </c>
      <c r="G1047" s="105">
        <v>43</v>
      </c>
      <c r="H1047" s="105">
        <v>1</v>
      </c>
      <c r="I1047" s="106" t="s">
        <v>2021</v>
      </c>
      <c r="J1047" s="106" t="s">
        <v>2022</v>
      </c>
      <c r="K1047" s="98" t="s">
        <v>48</v>
      </c>
      <c r="L1047" s="102" t="s">
        <v>49</v>
      </c>
      <c r="M1047" s="108">
        <v>40318</v>
      </c>
      <c r="N1047" s="99" t="s">
        <v>3332</v>
      </c>
      <c r="O1047" s="105" t="s">
        <v>51</v>
      </c>
      <c r="P1047" s="102"/>
      <c r="Q1047" s="102"/>
      <c r="R1047" s="102"/>
      <c r="S1047" s="109" t="s">
        <v>3668</v>
      </c>
      <c r="T1047" s="109" t="s">
        <v>49</v>
      </c>
      <c r="U1047" s="110" t="s">
        <v>3669</v>
      </c>
      <c r="V1047" s="105" t="s">
        <v>3668</v>
      </c>
      <c r="W1047" s="105"/>
    </row>
    <row r="1048" spans="1:23" ht="51">
      <c r="A1048" s="102">
        <v>1047</v>
      </c>
      <c r="B1048" s="103" t="s">
        <v>82</v>
      </c>
      <c r="C1048" s="103" t="s">
        <v>83</v>
      </c>
      <c r="D1048" s="105" t="s">
        <v>45</v>
      </c>
      <c r="E1048" s="105" t="s">
        <v>627</v>
      </c>
      <c r="F1048" s="105" t="s">
        <v>1991</v>
      </c>
      <c r="G1048" s="105">
        <v>43</v>
      </c>
      <c r="H1048" s="105">
        <v>1</v>
      </c>
      <c r="I1048" s="106" t="s">
        <v>2023</v>
      </c>
      <c r="J1048" s="106" t="s">
        <v>2024</v>
      </c>
      <c r="K1048" s="107" t="s">
        <v>3503</v>
      </c>
      <c r="L1048" s="102" t="s">
        <v>63</v>
      </c>
      <c r="M1048" s="108">
        <v>40381</v>
      </c>
      <c r="N1048" s="102" t="s">
        <v>433</v>
      </c>
      <c r="O1048" s="105" t="s">
        <v>51</v>
      </c>
      <c r="P1048" s="102"/>
      <c r="Q1048" s="102"/>
      <c r="R1048" s="102"/>
      <c r="S1048" s="109" t="s">
        <v>63</v>
      </c>
      <c r="T1048" s="109" t="s">
        <v>3668</v>
      </c>
      <c r="U1048" s="110" t="s">
        <v>3669</v>
      </c>
      <c r="V1048" s="105" t="s">
        <v>3668</v>
      </c>
      <c r="W1048" s="105"/>
    </row>
    <row r="1049" spans="1:23" ht="38.25">
      <c r="A1049" s="102">
        <v>1048</v>
      </c>
      <c r="B1049" s="107" t="s">
        <v>518</v>
      </c>
      <c r="C1049" s="107" t="s">
        <v>519</v>
      </c>
      <c r="D1049" s="105" t="s">
        <v>45</v>
      </c>
      <c r="E1049" s="105" t="s">
        <v>627</v>
      </c>
      <c r="F1049" s="105" t="s">
        <v>1991</v>
      </c>
      <c r="G1049" s="105">
        <v>43</v>
      </c>
      <c r="H1049" s="105">
        <v>2</v>
      </c>
      <c r="I1049" s="106" t="s">
        <v>2025</v>
      </c>
      <c r="J1049" s="106" t="s">
        <v>2026</v>
      </c>
      <c r="K1049" s="107" t="s">
        <v>3503</v>
      </c>
      <c r="L1049" s="102" t="s">
        <v>63</v>
      </c>
      <c r="M1049" s="108">
        <v>40381</v>
      </c>
      <c r="N1049" s="102" t="s">
        <v>50</v>
      </c>
      <c r="O1049" s="105" t="s">
        <v>51</v>
      </c>
      <c r="P1049" s="102"/>
      <c r="Q1049" s="102"/>
      <c r="R1049" s="102"/>
      <c r="S1049" s="109" t="s">
        <v>63</v>
      </c>
      <c r="T1049" s="109" t="s">
        <v>3668</v>
      </c>
      <c r="U1049" s="110" t="s">
        <v>3669</v>
      </c>
      <c r="V1049" s="105" t="s">
        <v>3668</v>
      </c>
      <c r="W1049" s="105"/>
    </row>
    <row r="1050" spans="1:23" ht="63.75">
      <c r="A1050" s="102">
        <v>1049</v>
      </c>
      <c r="B1050" s="103" t="s">
        <v>82</v>
      </c>
      <c r="C1050" s="103" t="s">
        <v>83</v>
      </c>
      <c r="D1050" s="105" t="s">
        <v>45</v>
      </c>
      <c r="E1050" s="105" t="s">
        <v>627</v>
      </c>
      <c r="F1050" s="105" t="s">
        <v>1991</v>
      </c>
      <c r="G1050" s="105">
        <v>43</v>
      </c>
      <c r="H1050" s="105">
        <v>2</v>
      </c>
      <c r="I1050" s="106" t="s">
        <v>2027</v>
      </c>
      <c r="J1050" s="106" t="s">
        <v>2028</v>
      </c>
      <c r="K1050" s="107" t="s">
        <v>3503</v>
      </c>
      <c r="L1050" s="102" t="s">
        <v>63</v>
      </c>
      <c r="M1050" s="108">
        <v>40381</v>
      </c>
      <c r="N1050" s="102" t="s">
        <v>592</v>
      </c>
      <c r="O1050" s="105" t="s">
        <v>51</v>
      </c>
      <c r="P1050" s="102"/>
      <c r="Q1050" s="102"/>
      <c r="R1050" s="102"/>
      <c r="S1050" s="109" t="s">
        <v>63</v>
      </c>
      <c r="T1050" s="109" t="s">
        <v>3668</v>
      </c>
      <c r="U1050" s="110" t="s">
        <v>3669</v>
      </c>
      <c r="V1050" s="105" t="s">
        <v>3668</v>
      </c>
      <c r="W1050" s="105"/>
    </row>
    <row r="1051" spans="1:23" ht="63.75">
      <c r="A1051" s="102">
        <v>1050</v>
      </c>
      <c r="B1051" s="107" t="s">
        <v>408</v>
      </c>
      <c r="C1051" s="103" t="s">
        <v>109</v>
      </c>
      <c r="D1051" s="105" t="s">
        <v>60</v>
      </c>
      <c r="E1051" s="105" t="s">
        <v>627</v>
      </c>
      <c r="F1051" s="105" t="s">
        <v>1991</v>
      </c>
      <c r="G1051" s="105">
        <v>43</v>
      </c>
      <c r="H1051" s="105">
        <v>2</v>
      </c>
      <c r="I1051" s="106" t="s">
        <v>2029</v>
      </c>
      <c r="J1051" s="106" t="s">
        <v>2030</v>
      </c>
      <c r="K1051" s="101" t="s">
        <v>3250</v>
      </c>
      <c r="L1051" s="99" t="s">
        <v>237</v>
      </c>
      <c r="M1051" s="108">
        <v>40372</v>
      </c>
      <c r="N1051" s="102" t="s">
        <v>433</v>
      </c>
      <c r="O1051" s="105" t="s">
        <v>51</v>
      </c>
      <c r="P1051" s="102"/>
      <c r="Q1051" s="102"/>
      <c r="R1051" s="102"/>
      <c r="S1051" s="109" t="s">
        <v>3668</v>
      </c>
      <c r="T1051" s="109" t="s">
        <v>237</v>
      </c>
      <c r="U1051" s="110" t="s">
        <v>3669</v>
      </c>
      <c r="V1051" s="105" t="s">
        <v>3668</v>
      </c>
      <c r="W1051" s="105"/>
    </row>
    <row r="1052" spans="1:23" ht="51">
      <c r="A1052" s="102">
        <v>1051</v>
      </c>
      <c r="B1052" s="103" t="s">
        <v>82</v>
      </c>
      <c r="C1052" s="103" t="s">
        <v>83</v>
      </c>
      <c r="D1052" s="105" t="s">
        <v>45</v>
      </c>
      <c r="E1052" s="105" t="s">
        <v>627</v>
      </c>
      <c r="F1052" s="105" t="s">
        <v>1991</v>
      </c>
      <c r="G1052" s="105">
        <v>43</v>
      </c>
      <c r="H1052" s="105">
        <v>3</v>
      </c>
      <c r="I1052" s="106" t="s">
        <v>2031</v>
      </c>
      <c r="J1052" s="106" t="s">
        <v>2032</v>
      </c>
      <c r="K1052" s="107" t="s">
        <v>3503</v>
      </c>
      <c r="L1052" s="102" t="s">
        <v>63</v>
      </c>
      <c r="M1052" s="108">
        <v>40381</v>
      </c>
      <c r="N1052" s="102" t="s">
        <v>50</v>
      </c>
      <c r="O1052" s="105" t="s">
        <v>51</v>
      </c>
      <c r="P1052" s="102"/>
      <c r="Q1052" s="102"/>
      <c r="R1052" s="102"/>
      <c r="S1052" s="109" t="s">
        <v>63</v>
      </c>
      <c r="T1052" s="109" t="s">
        <v>3668</v>
      </c>
      <c r="U1052" s="110" t="s">
        <v>3669</v>
      </c>
      <c r="V1052" s="105" t="s">
        <v>3668</v>
      </c>
      <c r="W1052" s="105"/>
    </row>
    <row r="1053" spans="1:23" ht="38.25">
      <c r="A1053" s="102">
        <v>1052</v>
      </c>
      <c r="B1053" s="107" t="s">
        <v>518</v>
      </c>
      <c r="C1053" s="107" t="s">
        <v>519</v>
      </c>
      <c r="D1053" s="105" t="s">
        <v>45</v>
      </c>
      <c r="E1053" s="105" t="s">
        <v>627</v>
      </c>
      <c r="F1053" s="105" t="s">
        <v>1991</v>
      </c>
      <c r="G1053" s="105">
        <v>43</v>
      </c>
      <c r="H1053" s="105">
        <v>5</v>
      </c>
      <c r="I1053" s="106" t="s">
        <v>2033</v>
      </c>
      <c r="J1053" s="106" t="s">
        <v>2034</v>
      </c>
      <c r="K1053" s="107" t="s">
        <v>3503</v>
      </c>
      <c r="L1053" s="102" t="s">
        <v>63</v>
      </c>
      <c r="M1053" s="108">
        <v>40381</v>
      </c>
      <c r="N1053" s="102" t="s">
        <v>50</v>
      </c>
      <c r="O1053" s="105" t="s">
        <v>51</v>
      </c>
      <c r="P1053" s="102"/>
      <c r="Q1053" s="102"/>
      <c r="R1053" s="102"/>
      <c r="S1053" s="109" t="s">
        <v>63</v>
      </c>
      <c r="T1053" s="109" t="s">
        <v>3668</v>
      </c>
      <c r="U1053" s="110" t="s">
        <v>3669</v>
      </c>
      <c r="V1053" s="105" t="s">
        <v>3668</v>
      </c>
      <c r="W1053" s="105"/>
    </row>
    <row r="1054" spans="1:23" ht="38.25">
      <c r="A1054" s="102">
        <v>1053</v>
      </c>
      <c r="B1054" s="107" t="s">
        <v>518</v>
      </c>
      <c r="C1054" s="107" t="s">
        <v>519</v>
      </c>
      <c r="D1054" s="105" t="s">
        <v>45</v>
      </c>
      <c r="E1054" s="105" t="s">
        <v>627</v>
      </c>
      <c r="F1054" s="105" t="s">
        <v>1991</v>
      </c>
      <c r="G1054" s="105">
        <v>43</v>
      </c>
      <c r="H1054" s="105">
        <v>7</v>
      </c>
      <c r="I1054" s="106" t="s">
        <v>2035</v>
      </c>
      <c r="J1054" s="106" t="s">
        <v>2036</v>
      </c>
      <c r="K1054" s="107" t="s">
        <v>3503</v>
      </c>
      <c r="L1054" s="102" t="s">
        <v>63</v>
      </c>
      <c r="M1054" s="108">
        <v>40381</v>
      </c>
      <c r="N1054" s="102" t="s">
        <v>50</v>
      </c>
      <c r="O1054" s="105" t="s">
        <v>51</v>
      </c>
      <c r="P1054" s="102"/>
      <c r="Q1054" s="102"/>
      <c r="R1054" s="102"/>
      <c r="S1054" s="109" t="s">
        <v>63</v>
      </c>
      <c r="T1054" s="109" t="s">
        <v>3668</v>
      </c>
      <c r="U1054" s="110" t="s">
        <v>3669</v>
      </c>
      <c r="V1054" s="105" t="s">
        <v>3668</v>
      </c>
      <c r="W1054" s="105"/>
    </row>
    <row r="1055" spans="1:23" ht="114.75">
      <c r="A1055" s="102">
        <v>1054</v>
      </c>
      <c r="B1055" s="103" t="s">
        <v>159</v>
      </c>
      <c r="C1055" s="103" t="s">
        <v>151</v>
      </c>
      <c r="D1055" s="105" t="s">
        <v>45</v>
      </c>
      <c r="E1055" s="105" t="s">
        <v>627</v>
      </c>
      <c r="F1055" s="105" t="s">
        <v>1991</v>
      </c>
      <c r="G1055" s="105">
        <v>43</v>
      </c>
      <c r="H1055" s="105">
        <v>10</v>
      </c>
      <c r="I1055" s="106" t="s">
        <v>2037</v>
      </c>
      <c r="J1055" s="106" t="s">
        <v>2038</v>
      </c>
      <c r="K1055" s="98" t="s">
        <v>3762</v>
      </c>
      <c r="L1055" s="99" t="s">
        <v>63</v>
      </c>
      <c r="M1055" s="108">
        <v>40422</v>
      </c>
      <c r="N1055" s="99" t="s">
        <v>433</v>
      </c>
      <c r="O1055" s="105" t="s">
        <v>153</v>
      </c>
      <c r="P1055" s="102"/>
      <c r="Q1055" s="102"/>
      <c r="R1055" s="102"/>
      <c r="S1055" s="109" t="s">
        <v>63</v>
      </c>
      <c r="T1055" s="109" t="s">
        <v>3668</v>
      </c>
      <c r="U1055" s="110" t="s">
        <v>3669</v>
      </c>
      <c r="V1055" s="105" t="s">
        <v>3668</v>
      </c>
      <c r="W1055" s="105"/>
    </row>
    <row r="1056" spans="1:23" ht="51">
      <c r="A1056" s="102">
        <v>1055</v>
      </c>
      <c r="B1056" s="107" t="s">
        <v>408</v>
      </c>
      <c r="C1056" s="103" t="s">
        <v>109</v>
      </c>
      <c r="D1056" s="105" t="s">
        <v>60</v>
      </c>
      <c r="E1056" s="105" t="s">
        <v>627</v>
      </c>
      <c r="F1056" s="105" t="s">
        <v>1991</v>
      </c>
      <c r="G1056" s="105">
        <v>43</v>
      </c>
      <c r="H1056" s="105">
        <v>10</v>
      </c>
      <c r="I1056" s="106" t="s">
        <v>2039</v>
      </c>
      <c r="J1056" s="106" t="s">
        <v>2040</v>
      </c>
      <c r="K1056" s="101" t="s">
        <v>3601</v>
      </c>
      <c r="L1056" s="99" t="s">
        <v>63</v>
      </c>
      <c r="M1056" s="108">
        <v>40373</v>
      </c>
      <c r="N1056" s="102" t="s">
        <v>433</v>
      </c>
      <c r="O1056" s="105" t="s">
        <v>51</v>
      </c>
      <c r="P1056" s="102" t="s">
        <v>1989</v>
      </c>
      <c r="Q1056" s="102"/>
      <c r="R1056" s="102"/>
      <c r="S1056" s="109" t="s">
        <v>3668</v>
      </c>
      <c r="T1056" s="109" t="s">
        <v>63</v>
      </c>
      <c r="U1056" s="110" t="s">
        <v>3669</v>
      </c>
      <c r="V1056" s="105" t="s">
        <v>3668</v>
      </c>
      <c r="W1056" s="105"/>
    </row>
    <row r="1057" spans="1:23" ht="51">
      <c r="A1057" s="21">
        <v>1056</v>
      </c>
      <c r="B1057" s="18" t="s">
        <v>408</v>
      </c>
      <c r="C1057" s="14" t="s">
        <v>109</v>
      </c>
      <c r="D1057" s="16" t="s">
        <v>60</v>
      </c>
      <c r="E1057" s="16" t="s">
        <v>627</v>
      </c>
      <c r="F1057" s="16" t="s">
        <v>1991</v>
      </c>
      <c r="G1057" s="16">
        <v>43</v>
      </c>
      <c r="H1057" s="16">
        <v>10</v>
      </c>
      <c r="I1057" s="17" t="s">
        <v>2041</v>
      </c>
      <c r="J1057" s="17" t="s">
        <v>2042</v>
      </c>
      <c r="K1057" s="53" t="s">
        <v>3665</v>
      </c>
      <c r="L1057" s="54" t="s">
        <v>63</v>
      </c>
      <c r="M1057" s="22">
        <v>40435</v>
      </c>
      <c r="N1057" s="21" t="s">
        <v>433</v>
      </c>
      <c r="O1057" s="16" t="s">
        <v>51</v>
      </c>
      <c r="P1057" s="21" t="s">
        <v>1989</v>
      </c>
      <c r="Q1057" s="21"/>
      <c r="R1057" s="21"/>
      <c r="S1057" s="25" t="s">
        <v>3668</v>
      </c>
      <c r="T1057" s="25" t="s">
        <v>63</v>
      </c>
      <c r="U1057" s="55" t="s">
        <v>3669</v>
      </c>
      <c r="V1057" s="16" t="s">
        <v>3668</v>
      </c>
      <c r="W1057" s="16"/>
    </row>
    <row r="1058" spans="1:23" ht="76.5">
      <c r="A1058" s="102">
        <v>1057</v>
      </c>
      <c r="B1058" s="103" t="s">
        <v>64</v>
      </c>
      <c r="C1058" s="103" t="s">
        <v>65</v>
      </c>
      <c r="D1058" s="105" t="s">
        <v>60</v>
      </c>
      <c r="E1058" s="105" t="s">
        <v>627</v>
      </c>
      <c r="F1058" s="105" t="s">
        <v>1991</v>
      </c>
      <c r="G1058" s="105">
        <v>43</v>
      </c>
      <c r="H1058" s="105">
        <v>13</v>
      </c>
      <c r="I1058" s="106" t="s">
        <v>2043</v>
      </c>
      <c r="J1058" s="106" t="s">
        <v>2044</v>
      </c>
      <c r="K1058" s="98" t="s">
        <v>3507</v>
      </c>
      <c r="L1058" s="102" t="s">
        <v>49</v>
      </c>
      <c r="M1058" s="108">
        <v>40318</v>
      </c>
      <c r="N1058" s="99" t="s">
        <v>3332</v>
      </c>
      <c r="O1058" s="105" t="s">
        <v>51</v>
      </c>
      <c r="P1058" s="102"/>
      <c r="Q1058" s="102"/>
      <c r="R1058" s="102"/>
      <c r="S1058" s="109" t="s">
        <v>3668</v>
      </c>
      <c r="T1058" s="109" t="s">
        <v>49</v>
      </c>
      <c r="U1058" s="110" t="s">
        <v>3669</v>
      </c>
      <c r="V1058" s="105" t="s">
        <v>3668</v>
      </c>
      <c r="W1058" s="105"/>
    </row>
    <row r="1059" spans="1:23" ht="76.5">
      <c r="A1059" s="102">
        <v>1058</v>
      </c>
      <c r="B1059" s="103" t="s">
        <v>82</v>
      </c>
      <c r="C1059" s="103" t="s">
        <v>83</v>
      </c>
      <c r="D1059" s="105" t="s">
        <v>60</v>
      </c>
      <c r="E1059" s="105" t="s">
        <v>627</v>
      </c>
      <c r="F1059" s="105" t="s">
        <v>1991</v>
      </c>
      <c r="G1059" s="105">
        <v>43</v>
      </c>
      <c r="H1059" s="105">
        <v>13</v>
      </c>
      <c r="I1059" s="106" t="s">
        <v>2045</v>
      </c>
      <c r="J1059" s="106" t="s">
        <v>2046</v>
      </c>
      <c r="K1059" s="98" t="s">
        <v>48</v>
      </c>
      <c r="L1059" s="102" t="s">
        <v>49</v>
      </c>
      <c r="M1059" s="108">
        <v>40318</v>
      </c>
      <c r="N1059" s="102" t="s">
        <v>433</v>
      </c>
      <c r="O1059" s="105" t="s">
        <v>51</v>
      </c>
      <c r="P1059" s="102"/>
      <c r="Q1059" s="102"/>
      <c r="R1059" s="102"/>
      <c r="S1059" s="109" t="s">
        <v>3668</v>
      </c>
      <c r="T1059" s="109" t="s">
        <v>49</v>
      </c>
      <c r="U1059" s="110" t="s">
        <v>3669</v>
      </c>
      <c r="V1059" s="105" t="s">
        <v>3668</v>
      </c>
      <c r="W1059" s="105"/>
    </row>
    <row r="1060" spans="1:23" ht="76.5">
      <c r="A1060" s="102">
        <v>1059</v>
      </c>
      <c r="B1060" s="103" t="s">
        <v>1143</v>
      </c>
      <c r="C1060" s="103" t="s">
        <v>131</v>
      </c>
      <c r="D1060" s="105" t="s">
        <v>60</v>
      </c>
      <c r="E1060" s="105" t="s">
        <v>627</v>
      </c>
      <c r="F1060" s="105" t="s">
        <v>1991</v>
      </c>
      <c r="G1060" s="105">
        <v>43</v>
      </c>
      <c r="H1060" s="105">
        <v>14</v>
      </c>
      <c r="I1060" s="106" t="s">
        <v>2047</v>
      </c>
      <c r="J1060" s="106" t="s">
        <v>2048</v>
      </c>
      <c r="K1060" s="98" t="s">
        <v>3363</v>
      </c>
      <c r="L1060" s="99" t="s">
        <v>237</v>
      </c>
      <c r="M1060" s="108">
        <v>40373</v>
      </c>
      <c r="N1060" s="102" t="s">
        <v>1533</v>
      </c>
      <c r="O1060" s="105" t="s">
        <v>51</v>
      </c>
      <c r="P1060" s="102" t="s">
        <v>1534</v>
      </c>
      <c r="Q1060" s="102"/>
      <c r="R1060" s="102"/>
      <c r="S1060" s="109" t="s">
        <v>3668</v>
      </c>
      <c r="T1060" s="109" t="s">
        <v>237</v>
      </c>
      <c r="U1060" s="110" t="s">
        <v>3669</v>
      </c>
      <c r="V1060" s="105" t="s">
        <v>3668</v>
      </c>
      <c r="W1060" s="105"/>
    </row>
    <row r="1061" spans="1:23" ht="76.5">
      <c r="A1061" s="102">
        <v>1060</v>
      </c>
      <c r="B1061" s="103" t="s">
        <v>125</v>
      </c>
      <c r="C1061" s="103" t="s">
        <v>126</v>
      </c>
      <c r="D1061" s="105" t="s">
        <v>60</v>
      </c>
      <c r="E1061" s="105" t="s">
        <v>627</v>
      </c>
      <c r="F1061" s="105" t="s">
        <v>1991</v>
      </c>
      <c r="G1061" s="105">
        <v>43</v>
      </c>
      <c r="H1061" s="105">
        <v>14</v>
      </c>
      <c r="I1061" s="106" t="s">
        <v>2047</v>
      </c>
      <c r="J1061" s="106" t="s">
        <v>2048</v>
      </c>
      <c r="K1061" s="98" t="s">
        <v>3363</v>
      </c>
      <c r="L1061" s="99" t="s">
        <v>237</v>
      </c>
      <c r="M1061" s="108">
        <v>40373</v>
      </c>
      <c r="N1061" s="102" t="s">
        <v>1533</v>
      </c>
      <c r="O1061" s="105" t="s">
        <v>51</v>
      </c>
      <c r="P1061" s="102" t="s">
        <v>1534</v>
      </c>
      <c r="Q1061" s="102"/>
      <c r="R1061" s="102"/>
      <c r="S1061" s="109" t="s">
        <v>3668</v>
      </c>
      <c r="T1061" s="109" t="s">
        <v>237</v>
      </c>
      <c r="U1061" s="110" t="s">
        <v>3669</v>
      </c>
      <c r="V1061" s="105" t="s">
        <v>3668</v>
      </c>
      <c r="W1061" s="105"/>
    </row>
    <row r="1062" spans="1:23" ht="76.5">
      <c r="A1062" s="102">
        <v>1061</v>
      </c>
      <c r="B1062" s="103" t="s">
        <v>130</v>
      </c>
      <c r="C1062" s="103" t="s">
        <v>131</v>
      </c>
      <c r="D1062" s="105" t="s">
        <v>60</v>
      </c>
      <c r="E1062" s="105" t="s">
        <v>627</v>
      </c>
      <c r="F1062" s="105" t="s">
        <v>1991</v>
      </c>
      <c r="G1062" s="105">
        <v>43</v>
      </c>
      <c r="H1062" s="105">
        <v>14</v>
      </c>
      <c r="I1062" s="106" t="s">
        <v>2047</v>
      </c>
      <c r="J1062" s="106" t="s">
        <v>2048</v>
      </c>
      <c r="K1062" s="98" t="s">
        <v>3363</v>
      </c>
      <c r="L1062" s="99" t="s">
        <v>237</v>
      </c>
      <c r="M1062" s="108">
        <v>40373</v>
      </c>
      <c r="N1062" s="102" t="s">
        <v>1533</v>
      </c>
      <c r="O1062" s="105" t="s">
        <v>51</v>
      </c>
      <c r="P1062" s="102" t="s">
        <v>1534</v>
      </c>
      <c r="Q1062" s="102"/>
      <c r="R1062" s="102"/>
      <c r="S1062" s="109" t="s">
        <v>3668</v>
      </c>
      <c r="T1062" s="109" t="s">
        <v>237</v>
      </c>
      <c r="U1062" s="110" t="s">
        <v>3669</v>
      </c>
      <c r="V1062" s="105" t="s">
        <v>3668</v>
      </c>
      <c r="W1062" s="105"/>
    </row>
    <row r="1063" spans="1:23" ht="76.5">
      <c r="A1063" s="102">
        <v>1062</v>
      </c>
      <c r="B1063" s="103" t="s">
        <v>132</v>
      </c>
      <c r="C1063" s="103" t="s">
        <v>131</v>
      </c>
      <c r="D1063" s="105" t="s">
        <v>60</v>
      </c>
      <c r="E1063" s="105" t="s">
        <v>627</v>
      </c>
      <c r="F1063" s="105" t="s">
        <v>1991</v>
      </c>
      <c r="G1063" s="105">
        <v>43</v>
      </c>
      <c r="H1063" s="105">
        <v>14</v>
      </c>
      <c r="I1063" s="106" t="s">
        <v>2047</v>
      </c>
      <c r="J1063" s="106" t="s">
        <v>2048</v>
      </c>
      <c r="K1063" s="98" t="s">
        <v>3363</v>
      </c>
      <c r="L1063" s="99" t="s">
        <v>237</v>
      </c>
      <c r="M1063" s="108">
        <v>40373</v>
      </c>
      <c r="N1063" s="102" t="s">
        <v>1533</v>
      </c>
      <c r="O1063" s="105" t="s">
        <v>51</v>
      </c>
      <c r="P1063" s="102" t="s">
        <v>1534</v>
      </c>
      <c r="Q1063" s="102"/>
      <c r="R1063" s="102"/>
      <c r="S1063" s="109" t="s">
        <v>3668</v>
      </c>
      <c r="T1063" s="109" t="s">
        <v>237</v>
      </c>
      <c r="U1063" s="110" t="s">
        <v>3669</v>
      </c>
      <c r="V1063" s="105" t="s">
        <v>3668</v>
      </c>
      <c r="W1063" s="105"/>
    </row>
    <row r="1064" spans="1:23" ht="76.5">
      <c r="A1064" s="102">
        <v>1063</v>
      </c>
      <c r="B1064" s="103" t="s">
        <v>133</v>
      </c>
      <c r="C1064" s="103" t="s">
        <v>131</v>
      </c>
      <c r="D1064" s="105" t="s">
        <v>60</v>
      </c>
      <c r="E1064" s="105" t="s">
        <v>627</v>
      </c>
      <c r="F1064" s="105" t="s">
        <v>1991</v>
      </c>
      <c r="G1064" s="105">
        <v>43</v>
      </c>
      <c r="H1064" s="105">
        <v>14</v>
      </c>
      <c r="I1064" s="106" t="s">
        <v>2047</v>
      </c>
      <c r="J1064" s="106" t="s">
        <v>2048</v>
      </c>
      <c r="K1064" s="98" t="s">
        <v>3363</v>
      </c>
      <c r="L1064" s="99" t="s">
        <v>237</v>
      </c>
      <c r="M1064" s="108">
        <v>40373</v>
      </c>
      <c r="N1064" s="102" t="s">
        <v>1533</v>
      </c>
      <c r="O1064" s="105" t="s">
        <v>51</v>
      </c>
      <c r="P1064" s="102" t="s">
        <v>1534</v>
      </c>
      <c r="Q1064" s="102"/>
      <c r="R1064" s="102"/>
      <c r="S1064" s="109" t="s">
        <v>3668</v>
      </c>
      <c r="T1064" s="109" t="s">
        <v>237</v>
      </c>
      <c r="U1064" s="110" t="s">
        <v>3669</v>
      </c>
      <c r="V1064" s="105" t="s">
        <v>3668</v>
      </c>
      <c r="W1064" s="105"/>
    </row>
    <row r="1065" spans="1:23" ht="51">
      <c r="A1065" s="21">
        <v>1064</v>
      </c>
      <c r="B1065" s="18" t="s">
        <v>408</v>
      </c>
      <c r="C1065" s="14" t="s">
        <v>109</v>
      </c>
      <c r="D1065" s="16" t="s">
        <v>60</v>
      </c>
      <c r="E1065" s="16" t="s">
        <v>627</v>
      </c>
      <c r="F1065" s="16" t="s">
        <v>1991</v>
      </c>
      <c r="G1065" s="16">
        <v>43</v>
      </c>
      <c r="H1065" s="16">
        <v>15</v>
      </c>
      <c r="I1065" s="17" t="s">
        <v>2049</v>
      </c>
      <c r="J1065" s="17" t="s">
        <v>2050</v>
      </c>
      <c r="K1065" s="53" t="s">
        <v>3665</v>
      </c>
      <c r="L1065" s="54" t="s">
        <v>63</v>
      </c>
      <c r="M1065" s="22">
        <v>40435</v>
      </c>
      <c r="N1065" s="21" t="s">
        <v>433</v>
      </c>
      <c r="O1065" s="16" t="s">
        <v>51</v>
      </c>
      <c r="P1065" s="21" t="s">
        <v>1989</v>
      </c>
      <c r="Q1065" s="21"/>
      <c r="R1065" s="21"/>
      <c r="S1065" s="25" t="s">
        <v>3668</v>
      </c>
      <c r="T1065" s="25" t="s">
        <v>63</v>
      </c>
      <c r="U1065" s="55" t="s">
        <v>3669</v>
      </c>
      <c r="V1065" s="16" t="s">
        <v>3668</v>
      </c>
      <c r="W1065" s="16"/>
    </row>
    <row r="1066" spans="1:23" ht="51">
      <c r="A1066" s="21">
        <v>1065</v>
      </c>
      <c r="B1066" s="18" t="s">
        <v>961</v>
      </c>
      <c r="C1066" s="18" t="s">
        <v>147</v>
      </c>
      <c r="D1066" s="16" t="s">
        <v>60</v>
      </c>
      <c r="E1066" s="16" t="s">
        <v>627</v>
      </c>
      <c r="F1066" s="16" t="s">
        <v>1991</v>
      </c>
      <c r="G1066" s="16">
        <v>43</v>
      </c>
      <c r="H1066" s="16">
        <v>16</v>
      </c>
      <c r="I1066" s="17" t="s">
        <v>2051</v>
      </c>
      <c r="J1066" s="17" t="s">
        <v>2052</v>
      </c>
      <c r="K1066" s="53" t="s">
        <v>3665</v>
      </c>
      <c r="L1066" s="54" t="s">
        <v>63</v>
      </c>
      <c r="M1066" s="22">
        <v>40435</v>
      </c>
      <c r="N1066" s="21" t="s">
        <v>433</v>
      </c>
      <c r="O1066" s="16" t="s">
        <v>51</v>
      </c>
      <c r="P1066" s="21" t="s">
        <v>1989</v>
      </c>
      <c r="Q1066" s="21"/>
      <c r="R1066" s="21"/>
      <c r="S1066" s="25" t="s">
        <v>3668</v>
      </c>
      <c r="T1066" s="25" t="s">
        <v>63</v>
      </c>
      <c r="U1066" s="55" t="s">
        <v>3669</v>
      </c>
      <c r="V1066" s="16" t="s">
        <v>3668</v>
      </c>
      <c r="W1066" s="16"/>
    </row>
    <row r="1067" spans="1:23" ht="114.75">
      <c r="A1067" s="21">
        <v>1066</v>
      </c>
      <c r="B1067" s="14" t="s">
        <v>125</v>
      </c>
      <c r="C1067" s="14" t="s">
        <v>126</v>
      </c>
      <c r="D1067" s="16" t="s">
        <v>60</v>
      </c>
      <c r="E1067" s="16" t="s">
        <v>627</v>
      </c>
      <c r="F1067" s="15" t="s">
        <v>1991</v>
      </c>
      <c r="G1067" s="16">
        <v>43</v>
      </c>
      <c r="H1067" s="15" t="s">
        <v>2053</v>
      </c>
      <c r="I1067" s="17" t="s">
        <v>2054</v>
      </c>
      <c r="J1067" s="17" t="s">
        <v>2016</v>
      </c>
      <c r="K1067" s="53" t="s">
        <v>3666</v>
      </c>
      <c r="L1067" s="54" t="s">
        <v>237</v>
      </c>
      <c r="M1067" s="22">
        <v>40435</v>
      </c>
      <c r="N1067" s="21" t="s">
        <v>433</v>
      </c>
      <c r="O1067" s="16" t="s">
        <v>51</v>
      </c>
      <c r="P1067" s="21" t="s">
        <v>631</v>
      </c>
      <c r="Q1067" s="21"/>
      <c r="R1067" s="21"/>
      <c r="S1067" s="25" t="s">
        <v>3668</v>
      </c>
      <c r="T1067" s="25" t="s">
        <v>237</v>
      </c>
      <c r="U1067" s="55" t="s">
        <v>3669</v>
      </c>
      <c r="V1067" s="16" t="s">
        <v>3668</v>
      </c>
      <c r="W1067" s="16"/>
    </row>
    <row r="1068" spans="1:23" ht="114.75">
      <c r="A1068" s="21">
        <v>1067</v>
      </c>
      <c r="B1068" s="14" t="s">
        <v>130</v>
      </c>
      <c r="C1068" s="14" t="s">
        <v>131</v>
      </c>
      <c r="D1068" s="16" t="s">
        <v>60</v>
      </c>
      <c r="E1068" s="16" t="s">
        <v>627</v>
      </c>
      <c r="F1068" s="15" t="s">
        <v>1991</v>
      </c>
      <c r="G1068" s="16">
        <v>43</v>
      </c>
      <c r="H1068" s="15" t="s">
        <v>2053</v>
      </c>
      <c r="I1068" s="17" t="s">
        <v>2054</v>
      </c>
      <c r="J1068" s="17" t="s">
        <v>2016</v>
      </c>
      <c r="K1068" s="53" t="s">
        <v>3666</v>
      </c>
      <c r="L1068" s="54" t="s">
        <v>237</v>
      </c>
      <c r="M1068" s="22">
        <v>40435</v>
      </c>
      <c r="N1068" s="21" t="s">
        <v>433</v>
      </c>
      <c r="O1068" s="16" t="s">
        <v>51</v>
      </c>
      <c r="P1068" s="21" t="s">
        <v>631</v>
      </c>
      <c r="Q1068" s="21"/>
      <c r="R1068" s="21"/>
      <c r="S1068" s="25" t="s">
        <v>3668</v>
      </c>
      <c r="T1068" s="25" t="s">
        <v>237</v>
      </c>
      <c r="U1068" s="55" t="s">
        <v>3669</v>
      </c>
      <c r="V1068" s="16" t="s">
        <v>3668</v>
      </c>
      <c r="W1068" s="16"/>
    </row>
    <row r="1069" spans="1:23" ht="51">
      <c r="A1069" s="21">
        <v>1068</v>
      </c>
      <c r="B1069" s="14" t="s">
        <v>132</v>
      </c>
      <c r="C1069" s="14" t="s">
        <v>131</v>
      </c>
      <c r="D1069" s="16" t="s">
        <v>60</v>
      </c>
      <c r="E1069" s="16" t="s">
        <v>627</v>
      </c>
      <c r="F1069" s="15" t="s">
        <v>1991</v>
      </c>
      <c r="G1069" s="16">
        <v>43</v>
      </c>
      <c r="H1069" s="15" t="s">
        <v>2053</v>
      </c>
      <c r="I1069" s="17" t="s">
        <v>2055</v>
      </c>
      <c r="J1069" s="17" t="s">
        <v>2018</v>
      </c>
      <c r="K1069" s="53" t="s">
        <v>3666</v>
      </c>
      <c r="L1069" s="54" t="s">
        <v>237</v>
      </c>
      <c r="M1069" s="22">
        <v>40435</v>
      </c>
      <c r="N1069" s="21" t="s">
        <v>433</v>
      </c>
      <c r="O1069" s="16" t="s">
        <v>51</v>
      </c>
      <c r="P1069" s="21" t="s">
        <v>631</v>
      </c>
      <c r="Q1069" s="21"/>
      <c r="R1069" s="21"/>
      <c r="S1069" s="25" t="s">
        <v>3668</v>
      </c>
      <c r="T1069" s="25" t="s">
        <v>237</v>
      </c>
      <c r="U1069" s="55" t="s">
        <v>3669</v>
      </c>
      <c r="V1069" s="16" t="s">
        <v>3668</v>
      </c>
      <c r="W1069" s="16"/>
    </row>
    <row r="1070" spans="1:23" ht="63.75">
      <c r="A1070" s="21">
        <v>1069</v>
      </c>
      <c r="B1070" s="18" t="s">
        <v>146</v>
      </c>
      <c r="C1070" s="18" t="s">
        <v>147</v>
      </c>
      <c r="D1070" s="16" t="s">
        <v>60</v>
      </c>
      <c r="E1070" s="16" t="s">
        <v>627</v>
      </c>
      <c r="F1070" s="16">
        <v>6.4</v>
      </c>
      <c r="G1070" s="16">
        <v>43</v>
      </c>
      <c r="H1070" s="16">
        <v>20</v>
      </c>
      <c r="I1070" s="18" t="s">
        <v>2056</v>
      </c>
      <c r="J1070" s="18" t="s">
        <v>2057</v>
      </c>
      <c r="K1070" s="18"/>
      <c r="L1070" s="21" t="s">
        <v>86</v>
      </c>
      <c r="M1070" s="22"/>
      <c r="N1070" s="21" t="s">
        <v>1789</v>
      </c>
      <c r="O1070" s="16" t="s">
        <v>51</v>
      </c>
      <c r="P1070" s="21" t="s">
        <v>2058</v>
      </c>
      <c r="Q1070" s="21"/>
      <c r="R1070" s="21"/>
      <c r="S1070" s="25" t="s">
        <v>3668</v>
      </c>
      <c r="T1070" s="25" t="s">
        <v>86</v>
      </c>
      <c r="U1070" s="55" t="s">
        <v>3672</v>
      </c>
      <c r="V1070" s="16" t="s">
        <v>2058</v>
      </c>
      <c r="W1070" s="16"/>
    </row>
    <row r="1071" spans="1:23" ht="38.25">
      <c r="A1071" s="102">
        <v>1070</v>
      </c>
      <c r="B1071" s="103" t="s">
        <v>43</v>
      </c>
      <c r="C1071" s="103" t="s">
        <v>44</v>
      </c>
      <c r="D1071" s="105" t="s">
        <v>45</v>
      </c>
      <c r="E1071" s="105" t="s">
        <v>627</v>
      </c>
      <c r="F1071" s="105" t="s">
        <v>2059</v>
      </c>
      <c r="G1071" s="105">
        <v>43</v>
      </c>
      <c r="H1071" s="105">
        <v>33</v>
      </c>
      <c r="I1071" s="106" t="s">
        <v>2060</v>
      </c>
      <c r="J1071" s="106" t="s">
        <v>2061</v>
      </c>
      <c r="K1071" s="107" t="s">
        <v>3763</v>
      </c>
      <c r="L1071" s="102" t="s">
        <v>49</v>
      </c>
      <c r="M1071" s="108">
        <v>40331</v>
      </c>
      <c r="N1071" s="102" t="s">
        <v>50</v>
      </c>
      <c r="O1071" s="105" t="s">
        <v>51</v>
      </c>
      <c r="P1071" s="102"/>
      <c r="Q1071" s="102"/>
      <c r="R1071" s="102"/>
      <c r="S1071" s="109" t="s">
        <v>49</v>
      </c>
      <c r="T1071" s="109" t="s">
        <v>3668</v>
      </c>
      <c r="U1071" s="110" t="s">
        <v>3669</v>
      </c>
      <c r="V1071" s="105" t="s">
        <v>3668</v>
      </c>
      <c r="W1071" s="105"/>
    </row>
    <row r="1072" spans="1:23" ht="38.25">
      <c r="A1072" s="102">
        <v>1071</v>
      </c>
      <c r="B1072" s="103" t="s">
        <v>82</v>
      </c>
      <c r="C1072" s="103" t="s">
        <v>83</v>
      </c>
      <c r="D1072" s="105" t="s">
        <v>45</v>
      </c>
      <c r="E1072" s="105">
        <v>6</v>
      </c>
      <c r="F1072" s="105" t="s">
        <v>2062</v>
      </c>
      <c r="G1072" s="105">
        <v>43</v>
      </c>
      <c r="H1072" s="105">
        <v>33</v>
      </c>
      <c r="I1072" s="106" t="s">
        <v>2063</v>
      </c>
      <c r="J1072" s="106" t="s">
        <v>2064</v>
      </c>
      <c r="K1072" s="107" t="s">
        <v>48</v>
      </c>
      <c r="L1072" s="102" t="s">
        <v>49</v>
      </c>
      <c r="M1072" s="108">
        <v>40331</v>
      </c>
      <c r="N1072" s="102" t="s">
        <v>50</v>
      </c>
      <c r="O1072" s="105" t="s">
        <v>51</v>
      </c>
      <c r="P1072" s="102"/>
      <c r="Q1072" s="102"/>
      <c r="R1072" s="102"/>
      <c r="S1072" s="109" t="s">
        <v>49</v>
      </c>
      <c r="T1072" s="109" t="s">
        <v>3668</v>
      </c>
      <c r="U1072" s="110" t="s">
        <v>3669</v>
      </c>
      <c r="V1072" s="105" t="s">
        <v>3668</v>
      </c>
      <c r="W1072" s="105"/>
    </row>
    <row r="1073" spans="1:23" ht="102">
      <c r="A1073" s="102">
        <v>1072</v>
      </c>
      <c r="B1073" s="103" t="s">
        <v>43</v>
      </c>
      <c r="C1073" s="103" t="s">
        <v>44</v>
      </c>
      <c r="D1073" s="105" t="s">
        <v>45</v>
      </c>
      <c r="E1073" s="105" t="s">
        <v>627</v>
      </c>
      <c r="F1073" s="105" t="s">
        <v>2059</v>
      </c>
      <c r="G1073" s="105">
        <v>43</v>
      </c>
      <c r="H1073" s="105">
        <v>39</v>
      </c>
      <c r="I1073" s="106" t="s">
        <v>2065</v>
      </c>
      <c r="J1073" s="106" t="s">
        <v>2066</v>
      </c>
      <c r="K1073" s="107" t="s">
        <v>3463</v>
      </c>
      <c r="L1073" s="102" t="s">
        <v>63</v>
      </c>
      <c r="M1073" s="108">
        <v>40331</v>
      </c>
      <c r="N1073" s="102" t="s">
        <v>203</v>
      </c>
      <c r="O1073" s="105" t="s">
        <v>51</v>
      </c>
      <c r="P1073" s="102"/>
      <c r="Q1073" s="102"/>
      <c r="R1073" s="102"/>
      <c r="S1073" s="109" t="s">
        <v>63</v>
      </c>
      <c r="T1073" s="109" t="s">
        <v>3668</v>
      </c>
      <c r="U1073" s="110" t="s">
        <v>3669</v>
      </c>
      <c r="V1073" s="105" t="s">
        <v>3668</v>
      </c>
      <c r="W1073" s="105"/>
    </row>
    <row r="1074" spans="1:23" ht="114.75">
      <c r="A1074" s="21">
        <v>1073</v>
      </c>
      <c r="B1074" s="14" t="s">
        <v>43</v>
      </c>
      <c r="C1074" s="14" t="s">
        <v>44</v>
      </c>
      <c r="D1074" s="16" t="s">
        <v>60</v>
      </c>
      <c r="E1074" s="16" t="s">
        <v>627</v>
      </c>
      <c r="F1074" s="16" t="s">
        <v>2059</v>
      </c>
      <c r="G1074" s="16">
        <v>43</v>
      </c>
      <c r="H1074" s="16">
        <v>39</v>
      </c>
      <c r="I1074" s="17" t="s">
        <v>2067</v>
      </c>
      <c r="J1074" s="17" t="s">
        <v>2068</v>
      </c>
      <c r="K1074" s="18" t="s">
        <v>2069</v>
      </c>
      <c r="L1074" s="21" t="s">
        <v>86</v>
      </c>
      <c r="M1074" s="22"/>
      <c r="N1074" s="21" t="s">
        <v>1346</v>
      </c>
      <c r="O1074" s="16" t="s">
        <v>51</v>
      </c>
      <c r="P1074" s="21" t="s">
        <v>220</v>
      </c>
      <c r="Q1074" s="21"/>
      <c r="R1074" s="21"/>
      <c r="S1074" s="25" t="s">
        <v>3668</v>
      </c>
      <c r="T1074" s="25" t="s">
        <v>86</v>
      </c>
      <c r="U1074" s="55" t="s">
        <v>3672</v>
      </c>
      <c r="V1074" s="16" t="s">
        <v>220</v>
      </c>
      <c r="W1074" s="16"/>
    </row>
    <row r="1075" spans="1:23" ht="51">
      <c r="A1075" s="21">
        <v>1074</v>
      </c>
      <c r="B1075" s="14" t="s">
        <v>64</v>
      </c>
      <c r="C1075" s="14" t="s">
        <v>65</v>
      </c>
      <c r="D1075" s="16" t="s">
        <v>60</v>
      </c>
      <c r="E1075" s="16" t="s">
        <v>627</v>
      </c>
      <c r="F1075" s="16" t="s">
        <v>2059</v>
      </c>
      <c r="G1075" s="16">
        <v>43</v>
      </c>
      <c r="H1075" s="16">
        <v>40</v>
      </c>
      <c r="I1075" s="17" t="s">
        <v>2070</v>
      </c>
      <c r="J1075" s="17" t="s">
        <v>2071</v>
      </c>
      <c r="K1075" s="18" t="s">
        <v>2072</v>
      </c>
      <c r="L1075" s="21" t="s">
        <v>86</v>
      </c>
      <c r="M1075" s="22"/>
      <c r="N1075" s="21" t="s">
        <v>1346</v>
      </c>
      <c r="O1075" s="16" t="s">
        <v>51</v>
      </c>
      <c r="P1075" s="21" t="s">
        <v>220</v>
      </c>
      <c r="Q1075" s="21"/>
      <c r="R1075" s="21"/>
      <c r="S1075" s="25" t="s">
        <v>3668</v>
      </c>
      <c r="T1075" s="25" t="s">
        <v>86</v>
      </c>
      <c r="U1075" s="55" t="s">
        <v>3672</v>
      </c>
      <c r="V1075" s="16" t="s">
        <v>220</v>
      </c>
      <c r="W1075" s="16"/>
    </row>
    <row r="1076" spans="1:23" ht="89.25">
      <c r="A1076" s="21">
        <v>1075</v>
      </c>
      <c r="B1076" s="14" t="s">
        <v>858</v>
      </c>
      <c r="C1076" s="14" t="s">
        <v>285</v>
      </c>
      <c r="D1076" s="16" t="s">
        <v>60</v>
      </c>
      <c r="E1076" s="16" t="s">
        <v>627</v>
      </c>
      <c r="F1076" s="16" t="s">
        <v>2059</v>
      </c>
      <c r="G1076" s="16">
        <v>43</v>
      </c>
      <c r="H1076" s="16">
        <v>40</v>
      </c>
      <c r="I1076" s="17" t="s">
        <v>2073</v>
      </c>
      <c r="J1076" s="17" t="s">
        <v>2074</v>
      </c>
      <c r="K1076" s="18" t="s">
        <v>2072</v>
      </c>
      <c r="L1076" s="21" t="s">
        <v>86</v>
      </c>
      <c r="M1076" s="22"/>
      <c r="N1076" s="21" t="s">
        <v>1346</v>
      </c>
      <c r="O1076" s="16" t="s">
        <v>191</v>
      </c>
      <c r="P1076" s="21" t="s">
        <v>220</v>
      </c>
      <c r="Q1076" s="21"/>
      <c r="R1076" s="21"/>
      <c r="S1076" s="25" t="s">
        <v>3668</v>
      </c>
      <c r="T1076" s="25" t="s">
        <v>86</v>
      </c>
      <c r="U1076" s="55" t="s">
        <v>3672</v>
      </c>
      <c r="V1076" s="16" t="s">
        <v>220</v>
      </c>
      <c r="W1076" s="16"/>
    </row>
    <row r="1077" spans="1:23" ht="25.5">
      <c r="A1077" s="102">
        <v>1076</v>
      </c>
      <c r="B1077" s="103" t="s">
        <v>82</v>
      </c>
      <c r="C1077" s="103" t="s">
        <v>83</v>
      </c>
      <c r="D1077" s="105" t="s">
        <v>45</v>
      </c>
      <c r="E1077" s="105">
        <v>6</v>
      </c>
      <c r="F1077" s="105" t="s">
        <v>2062</v>
      </c>
      <c r="G1077" s="105">
        <v>43</v>
      </c>
      <c r="H1077" s="105">
        <v>40</v>
      </c>
      <c r="I1077" s="106" t="s">
        <v>2075</v>
      </c>
      <c r="J1077" s="106" t="s">
        <v>2076</v>
      </c>
      <c r="K1077" s="107" t="s">
        <v>3764</v>
      </c>
      <c r="L1077" s="102" t="s">
        <v>63</v>
      </c>
      <c r="M1077" s="108">
        <v>40331</v>
      </c>
      <c r="N1077" s="102" t="s">
        <v>50</v>
      </c>
      <c r="O1077" s="105" t="s">
        <v>51</v>
      </c>
      <c r="P1077" s="102"/>
      <c r="Q1077" s="102"/>
      <c r="R1077" s="102"/>
      <c r="S1077" s="109" t="s">
        <v>63</v>
      </c>
      <c r="T1077" s="109" t="s">
        <v>3668</v>
      </c>
      <c r="U1077" s="110" t="s">
        <v>3669</v>
      </c>
      <c r="V1077" s="105" t="s">
        <v>3668</v>
      </c>
      <c r="W1077" s="105"/>
    </row>
    <row r="1078" spans="1:23" ht="331.5">
      <c r="A1078" s="102">
        <v>1077</v>
      </c>
      <c r="B1078" s="103" t="s">
        <v>1143</v>
      </c>
      <c r="C1078" s="103" t="s">
        <v>131</v>
      </c>
      <c r="D1078" s="105" t="s">
        <v>60</v>
      </c>
      <c r="E1078" s="105" t="s">
        <v>627</v>
      </c>
      <c r="F1078" s="105" t="s">
        <v>2077</v>
      </c>
      <c r="G1078" s="105">
        <v>43</v>
      </c>
      <c r="H1078" s="105">
        <v>48</v>
      </c>
      <c r="I1078" s="101" t="s">
        <v>2078</v>
      </c>
      <c r="J1078" s="106" t="s">
        <v>2079</v>
      </c>
      <c r="K1078" s="98" t="s">
        <v>3560</v>
      </c>
      <c r="L1078" s="102" t="s">
        <v>49</v>
      </c>
      <c r="M1078" s="108">
        <v>40318</v>
      </c>
      <c r="N1078" s="99" t="s">
        <v>3332</v>
      </c>
      <c r="O1078" s="105" t="s">
        <v>51</v>
      </c>
      <c r="P1078" s="102"/>
      <c r="Q1078" s="102"/>
      <c r="R1078" s="102"/>
      <c r="S1078" s="109" t="s">
        <v>3668</v>
      </c>
      <c r="T1078" s="109" t="s">
        <v>49</v>
      </c>
      <c r="U1078" s="110" t="s">
        <v>3669</v>
      </c>
      <c r="V1078" s="105" t="s">
        <v>3668</v>
      </c>
      <c r="W1078" s="105"/>
    </row>
    <row r="1079" spans="1:23" ht="63.75">
      <c r="A1079" s="102">
        <v>1078</v>
      </c>
      <c r="B1079" s="103" t="s">
        <v>125</v>
      </c>
      <c r="C1079" s="103" t="s">
        <v>126</v>
      </c>
      <c r="D1079" s="105" t="s">
        <v>45</v>
      </c>
      <c r="E1079" s="105" t="s">
        <v>627</v>
      </c>
      <c r="F1079" s="105" t="s">
        <v>2077</v>
      </c>
      <c r="G1079" s="105">
        <v>43</v>
      </c>
      <c r="H1079" s="105">
        <v>48</v>
      </c>
      <c r="I1079" s="106" t="s">
        <v>2078</v>
      </c>
      <c r="J1079" s="106" t="s">
        <v>2079</v>
      </c>
      <c r="K1079" s="107" t="s">
        <v>3765</v>
      </c>
      <c r="L1079" s="102" t="s">
        <v>49</v>
      </c>
      <c r="M1079" s="108">
        <v>40318</v>
      </c>
      <c r="N1079" s="102" t="s">
        <v>50</v>
      </c>
      <c r="O1079" s="105" t="s">
        <v>72</v>
      </c>
      <c r="P1079" s="102"/>
      <c r="Q1079" s="102"/>
      <c r="R1079" s="102"/>
      <c r="S1079" s="109" t="s">
        <v>49</v>
      </c>
      <c r="T1079" s="109" t="s">
        <v>3668</v>
      </c>
      <c r="U1079" s="110" t="s">
        <v>3669</v>
      </c>
      <c r="V1079" s="105" t="s">
        <v>3668</v>
      </c>
      <c r="W1079" s="105"/>
    </row>
    <row r="1080" spans="1:23" ht="63.75">
      <c r="A1080" s="102">
        <v>1079</v>
      </c>
      <c r="B1080" s="103" t="s">
        <v>130</v>
      </c>
      <c r="C1080" s="103" t="s">
        <v>131</v>
      </c>
      <c r="D1080" s="105" t="s">
        <v>60</v>
      </c>
      <c r="E1080" s="105" t="s">
        <v>627</v>
      </c>
      <c r="F1080" s="105" t="s">
        <v>2077</v>
      </c>
      <c r="G1080" s="105">
        <v>43</v>
      </c>
      <c r="H1080" s="105">
        <v>48</v>
      </c>
      <c r="I1080" s="106" t="s">
        <v>2078</v>
      </c>
      <c r="J1080" s="106" t="s">
        <v>2079</v>
      </c>
      <c r="K1080" s="107" t="s">
        <v>3765</v>
      </c>
      <c r="L1080" s="102" t="s">
        <v>49</v>
      </c>
      <c r="M1080" s="108">
        <v>40318</v>
      </c>
      <c r="N1080" s="99" t="s">
        <v>3332</v>
      </c>
      <c r="O1080" s="105" t="s">
        <v>51</v>
      </c>
      <c r="P1080" s="102"/>
      <c r="Q1080" s="102"/>
      <c r="R1080" s="102"/>
      <c r="S1080" s="109" t="s">
        <v>3668</v>
      </c>
      <c r="T1080" s="109" t="s">
        <v>49</v>
      </c>
      <c r="U1080" s="110" t="s">
        <v>3669</v>
      </c>
      <c r="V1080" s="105" t="s">
        <v>3668</v>
      </c>
      <c r="W1080" s="105"/>
    </row>
    <row r="1081" spans="1:23" ht="63.75">
      <c r="A1081" s="102">
        <v>1080</v>
      </c>
      <c r="B1081" s="103" t="s">
        <v>132</v>
      </c>
      <c r="C1081" s="103" t="s">
        <v>131</v>
      </c>
      <c r="D1081" s="105" t="s">
        <v>60</v>
      </c>
      <c r="E1081" s="105" t="s">
        <v>627</v>
      </c>
      <c r="F1081" s="105" t="s">
        <v>2077</v>
      </c>
      <c r="G1081" s="105">
        <v>43</v>
      </c>
      <c r="H1081" s="105">
        <v>48</v>
      </c>
      <c r="I1081" s="106" t="s">
        <v>2078</v>
      </c>
      <c r="J1081" s="106" t="s">
        <v>2079</v>
      </c>
      <c r="K1081" s="107" t="s">
        <v>3765</v>
      </c>
      <c r="L1081" s="102" t="s">
        <v>49</v>
      </c>
      <c r="M1081" s="108">
        <v>40318</v>
      </c>
      <c r="N1081" s="99" t="s">
        <v>3332</v>
      </c>
      <c r="O1081" s="105" t="s">
        <v>51</v>
      </c>
      <c r="P1081" s="102"/>
      <c r="Q1081" s="102"/>
      <c r="R1081" s="102"/>
      <c r="S1081" s="109" t="s">
        <v>3668</v>
      </c>
      <c r="T1081" s="109" t="s">
        <v>49</v>
      </c>
      <c r="U1081" s="110" t="s">
        <v>3669</v>
      </c>
      <c r="V1081" s="105" t="s">
        <v>3668</v>
      </c>
      <c r="W1081" s="105"/>
    </row>
    <row r="1082" spans="1:23" ht="63.75">
      <c r="A1082" s="102">
        <v>1081</v>
      </c>
      <c r="B1082" s="103" t="s">
        <v>133</v>
      </c>
      <c r="C1082" s="103" t="s">
        <v>131</v>
      </c>
      <c r="D1082" s="105" t="s">
        <v>45</v>
      </c>
      <c r="E1082" s="105" t="s">
        <v>627</v>
      </c>
      <c r="F1082" s="105" t="s">
        <v>2077</v>
      </c>
      <c r="G1082" s="105">
        <v>43</v>
      </c>
      <c r="H1082" s="105">
        <v>48</v>
      </c>
      <c r="I1082" s="106" t="s">
        <v>2078</v>
      </c>
      <c r="J1082" s="106" t="s">
        <v>2079</v>
      </c>
      <c r="K1082" s="107" t="s">
        <v>3765</v>
      </c>
      <c r="L1082" s="102" t="s">
        <v>49</v>
      </c>
      <c r="M1082" s="108">
        <v>40318</v>
      </c>
      <c r="N1082" s="102" t="s">
        <v>50</v>
      </c>
      <c r="O1082" s="105" t="s">
        <v>51</v>
      </c>
      <c r="P1082" s="102"/>
      <c r="Q1082" s="102"/>
      <c r="R1082" s="102"/>
      <c r="S1082" s="109" t="s">
        <v>49</v>
      </c>
      <c r="T1082" s="109" t="s">
        <v>3668</v>
      </c>
      <c r="U1082" s="110" t="s">
        <v>3669</v>
      </c>
      <c r="V1082" s="105" t="s">
        <v>3668</v>
      </c>
      <c r="W1082" s="105"/>
    </row>
    <row r="1083" spans="1:23" ht="89.25">
      <c r="A1083" s="102">
        <v>1082</v>
      </c>
      <c r="B1083" s="103" t="s">
        <v>8</v>
      </c>
      <c r="C1083" s="103" t="s">
        <v>10</v>
      </c>
      <c r="D1083" s="105" t="s">
        <v>45</v>
      </c>
      <c r="E1083" s="105" t="s">
        <v>627</v>
      </c>
      <c r="F1083" s="105" t="s">
        <v>2077</v>
      </c>
      <c r="G1083" s="105">
        <v>43</v>
      </c>
      <c r="H1083" s="105">
        <v>50</v>
      </c>
      <c r="I1083" s="106" t="s">
        <v>2080</v>
      </c>
      <c r="J1083" s="106" t="s">
        <v>2081</v>
      </c>
      <c r="K1083" s="107" t="s">
        <v>3464</v>
      </c>
      <c r="L1083" s="102" t="s">
        <v>49</v>
      </c>
      <c r="M1083" s="108">
        <v>40380</v>
      </c>
      <c r="N1083" s="102" t="s">
        <v>50</v>
      </c>
      <c r="O1083" s="105" t="s">
        <v>51</v>
      </c>
      <c r="P1083" s="102"/>
      <c r="Q1083" s="102"/>
      <c r="R1083" s="102"/>
      <c r="S1083" s="109" t="s">
        <v>49</v>
      </c>
      <c r="T1083" s="109" t="s">
        <v>3668</v>
      </c>
      <c r="U1083" s="110" t="s">
        <v>3669</v>
      </c>
      <c r="V1083" s="105" t="s">
        <v>3668</v>
      </c>
      <c r="W1083" s="105"/>
    </row>
    <row r="1084" spans="1:23" ht="63.75">
      <c r="A1084" s="102">
        <v>1083</v>
      </c>
      <c r="B1084" s="103" t="s">
        <v>150</v>
      </c>
      <c r="C1084" s="103" t="s">
        <v>151</v>
      </c>
      <c r="D1084" s="105" t="s">
        <v>60</v>
      </c>
      <c r="E1084" s="105" t="s">
        <v>627</v>
      </c>
      <c r="F1084" s="105" t="s">
        <v>2077</v>
      </c>
      <c r="G1084" s="105">
        <v>43</v>
      </c>
      <c r="H1084" s="105">
        <v>52</v>
      </c>
      <c r="I1084" s="106" t="s">
        <v>2082</v>
      </c>
      <c r="J1084" s="106" t="s">
        <v>2083</v>
      </c>
      <c r="K1084" s="98" t="s">
        <v>3634</v>
      </c>
      <c r="L1084" s="99" t="s">
        <v>63</v>
      </c>
      <c r="M1084" s="108">
        <v>40372</v>
      </c>
      <c r="N1084" s="102" t="s">
        <v>349</v>
      </c>
      <c r="O1084" s="105" t="s">
        <v>170</v>
      </c>
      <c r="P1084" s="102"/>
      <c r="Q1084" s="102"/>
      <c r="R1084" s="102"/>
      <c r="S1084" s="109" t="s">
        <v>3668</v>
      </c>
      <c r="T1084" s="109" t="s">
        <v>63</v>
      </c>
      <c r="U1084" s="110" t="s">
        <v>3669</v>
      </c>
      <c r="V1084" s="105" t="s">
        <v>3668</v>
      </c>
      <c r="W1084" s="105"/>
    </row>
    <row r="1085" spans="1:23" ht="51">
      <c r="A1085" s="102">
        <v>1084</v>
      </c>
      <c r="B1085" s="103" t="s">
        <v>43</v>
      </c>
      <c r="C1085" s="103" t="s">
        <v>44</v>
      </c>
      <c r="D1085" s="105" t="s">
        <v>45</v>
      </c>
      <c r="E1085" s="105" t="s">
        <v>627</v>
      </c>
      <c r="F1085" s="105" t="s">
        <v>2077</v>
      </c>
      <c r="G1085" s="105">
        <v>43</v>
      </c>
      <c r="H1085" s="105">
        <v>52</v>
      </c>
      <c r="I1085" s="106" t="s">
        <v>2084</v>
      </c>
      <c r="J1085" s="106" t="s">
        <v>2085</v>
      </c>
      <c r="K1085" s="107" t="s">
        <v>48</v>
      </c>
      <c r="L1085" s="102" t="s">
        <v>49</v>
      </c>
      <c r="M1085" s="108">
        <v>40380</v>
      </c>
      <c r="N1085" s="102" t="s">
        <v>50</v>
      </c>
      <c r="O1085" s="105" t="s">
        <v>51</v>
      </c>
      <c r="P1085" s="102"/>
      <c r="Q1085" s="102"/>
      <c r="R1085" s="102"/>
      <c r="S1085" s="109" t="s">
        <v>49</v>
      </c>
      <c r="T1085" s="109" t="s">
        <v>3668</v>
      </c>
      <c r="U1085" s="110" t="s">
        <v>3669</v>
      </c>
      <c r="V1085" s="105" t="s">
        <v>3668</v>
      </c>
      <c r="W1085" s="105"/>
    </row>
    <row r="1086" spans="1:23" ht="63.75">
      <c r="A1086" s="102">
        <v>1085</v>
      </c>
      <c r="B1086" s="103" t="s">
        <v>670</v>
      </c>
      <c r="C1086" s="103" t="s">
        <v>671</v>
      </c>
      <c r="D1086" s="105" t="s">
        <v>60</v>
      </c>
      <c r="E1086" s="105" t="s">
        <v>627</v>
      </c>
      <c r="F1086" s="105" t="s">
        <v>2077</v>
      </c>
      <c r="G1086" s="105">
        <v>43</v>
      </c>
      <c r="H1086" s="105">
        <v>52</v>
      </c>
      <c r="I1086" s="106" t="s">
        <v>2086</v>
      </c>
      <c r="J1086" s="106" t="s">
        <v>2087</v>
      </c>
      <c r="K1086" s="101" t="s">
        <v>3327</v>
      </c>
      <c r="L1086" s="99" t="s">
        <v>63</v>
      </c>
      <c r="M1086" s="108">
        <v>40372</v>
      </c>
      <c r="N1086" s="102" t="s">
        <v>802</v>
      </c>
      <c r="O1086" s="105" t="s">
        <v>191</v>
      </c>
      <c r="P1086" s="102"/>
      <c r="Q1086" s="102"/>
      <c r="R1086" s="102"/>
      <c r="S1086" s="109" t="s">
        <v>3668</v>
      </c>
      <c r="T1086" s="109" t="s">
        <v>63</v>
      </c>
      <c r="U1086" s="110" t="s">
        <v>3669</v>
      </c>
      <c r="V1086" s="105" t="s">
        <v>3668</v>
      </c>
      <c r="W1086" s="105"/>
    </row>
    <row r="1087" spans="1:23" ht="25.5">
      <c r="A1087" s="102">
        <v>1086</v>
      </c>
      <c r="B1087" s="103" t="s">
        <v>270</v>
      </c>
      <c r="C1087" s="103" t="s">
        <v>225</v>
      </c>
      <c r="D1087" s="105" t="s">
        <v>60</v>
      </c>
      <c r="E1087" s="105" t="s">
        <v>627</v>
      </c>
      <c r="F1087" s="105" t="s">
        <v>2077</v>
      </c>
      <c r="G1087" s="105">
        <v>43</v>
      </c>
      <c r="H1087" s="105">
        <v>52</v>
      </c>
      <c r="I1087" s="106" t="s">
        <v>2088</v>
      </c>
      <c r="J1087" s="106" t="s">
        <v>2089</v>
      </c>
      <c r="K1087" s="98" t="s">
        <v>3251</v>
      </c>
      <c r="L1087" s="99" t="s">
        <v>63</v>
      </c>
      <c r="M1087" s="108">
        <v>40372</v>
      </c>
      <c r="N1087" s="102" t="s">
        <v>802</v>
      </c>
      <c r="O1087" s="105" t="s">
        <v>51</v>
      </c>
      <c r="P1087" s="102"/>
      <c r="Q1087" s="102"/>
      <c r="R1087" s="102"/>
      <c r="S1087" s="109" t="s">
        <v>3668</v>
      </c>
      <c r="T1087" s="109" t="s">
        <v>63</v>
      </c>
      <c r="U1087" s="110" t="s">
        <v>3669</v>
      </c>
      <c r="V1087" s="105" t="s">
        <v>3668</v>
      </c>
      <c r="W1087" s="105"/>
    </row>
    <row r="1088" spans="1:23" ht="76.5">
      <c r="A1088" s="102">
        <v>1087</v>
      </c>
      <c r="B1088" s="103" t="s">
        <v>159</v>
      </c>
      <c r="C1088" s="103" t="s">
        <v>151</v>
      </c>
      <c r="D1088" s="105" t="s">
        <v>45</v>
      </c>
      <c r="E1088" s="105" t="s">
        <v>627</v>
      </c>
      <c r="F1088" s="105" t="s">
        <v>2077</v>
      </c>
      <c r="G1088" s="105">
        <v>43</v>
      </c>
      <c r="H1088" s="105">
        <v>52</v>
      </c>
      <c r="I1088" s="106" t="s">
        <v>2090</v>
      </c>
      <c r="J1088" s="106" t="s">
        <v>2091</v>
      </c>
      <c r="K1088" s="107" t="s">
        <v>3604</v>
      </c>
      <c r="L1088" s="102" t="s">
        <v>63</v>
      </c>
      <c r="M1088" s="108">
        <v>40422</v>
      </c>
      <c r="N1088" s="102" t="s">
        <v>50</v>
      </c>
      <c r="O1088" s="105" t="s">
        <v>153</v>
      </c>
      <c r="P1088" s="102"/>
      <c r="Q1088" s="102"/>
      <c r="R1088" s="102"/>
      <c r="S1088" s="109" t="s">
        <v>63</v>
      </c>
      <c r="T1088" s="109" t="s">
        <v>3668</v>
      </c>
      <c r="U1088" s="110" t="s">
        <v>3669</v>
      </c>
      <c r="V1088" s="105" t="s">
        <v>3668</v>
      </c>
      <c r="W1088" s="105"/>
    </row>
    <row r="1089" spans="1:23" ht="38.25">
      <c r="A1089" s="102">
        <v>1088</v>
      </c>
      <c r="B1089" s="103" t="s">
        <v>82</v>
      </c>
      <c r="C1089" s="103" t="s">
        <v>83</v>
      </c>
      <c r="D1089" s="105" t="s">
        <v>45</v>
      </c>
      <c r="E1089" s="105">
        <v>6</v>
      </c>
      <c r="F1089" s="105" t="s">
        <v>2092</v>
      </c>
      <c r="G1089" s="105">
        <v>43</v>
      </c>
      <c r="H1089" s="105">
        <v>52</v>
      </c>
      <c r="I1089" s="106" t="s">
        <v>2093</v>
      </c>
      <c r="J1089" s="106"/>
      <c r="K1089" s="98" t="s">
        <v>3302</v>
      </c>
      <c r="L1089" s="102" t="s">
        <v>49</v>
      </c>
      <c r="M1089" s="108">
        <v>40367</v>
      </c>
      <c r="N1089" s="102" t="s">
        <v>50</v>
      </c>
      <c r="O1089" s="105" t="s">
        <v>51</v>
      </c>
      <c r="P1089" s="102"/>
      <c r="Q1089" s="102"/>
      <c r="R1089" s="102"/>
      <c r="S1089" s="109" t="s">
        <v>49</v>
      </c>
      <c r="T1089" s="109" t="s">
        <v>3668</v>
      </c>
      <c r="U1089" s="110" t="s">
        <v>3669</v>
      </c>
      <c r="V1089" s="105" t="s">
        <v>3668</v>
      </c>
      <c r="W1089" s="105"/>
    </row>
    <row r="1090" spans="1:23" ht="38.25">
      <c r="A1090" s="102">
        <v>1089</v>
      </c>
      <c r="B1090" s="103" t="s">
        <v>64</v>
      </c>
      <c r="C1090" s="103" t="s">
        <v>65</v>
      </c>
      <c r="D1090" s="105" t="s">
        <v>60</v>
      </c>
      <c r="E1090" s="105" t="s">
        <v>627</v>
      </c>
      <c r="F1090" s="105" t="s">
        <v>2077</v>
      </c>
      <c r="G1090" s="105">
        <v>43</v>
      </c>
      <c r="H1090" s="105">
        <v>53</v>
      </c>
      <c r="I1090" s="106" t="s">
        <v>2094</v>
      </c>
      <c r="J1090" s="106" t="s">
        <v>2095</v>
      </c>
      <c r="K1090" s="98" t="s">
        <v>3251</v>
      </c>
      <c r="L1090" s="99" t="s">
        <v>63</v>
      </c>
      <c r="M1090" s="108">
        <v>40372</v>
      </c>
      <c r="N1090" s="102" t="s">
        <v>802</v>
      </c>
      <c r="O1090" s="105" t="s">
        <v>51</v>
      </c>
      <c r="P1090" s="102"/>
      <c r="Q1090" s="102"/>
      <c r="R1090" s="102"/>
      <c r="S1090" s="109" t="s">
        <v>3668</v>
      </c>
      <c r="T1090" s="109" t="s">
        <v>63</v>
      </c>
      <c r="U1090" s="110" t="s">
        <v>3669</v>
      </c>
      <c r="V1090" s="105" t="s">
        <v>3668</v>
      </c>
      <c r="W1090" s="105"/>
    </row>
    <row r="1091" spans="1:23" ht="25.5">
      <c r="A1091" s="102">
        <v>1090</v>
      </c>
      <c r="B1091" s="103" t="s">
        <v>683</v>
      </c>
      <c r="C1091" s="103" t="s">
        <v>671</v>
      </c>
      <c r="D1091" s="105" t="s">
        <v>60</v>
      </c>
      <c r="E1091" s="105" t="s">
        <v>627</v>
      </c>
      <c r="F1091" s="105" t="s">
        <v>2077</v>
      </c>
      <c r="G1091" s="105">
        <v>43</v>
      </c>
      <c r="H1091" s="105" t="s">
        <v>2096</v>
      </c>
      <c r="I1091" s="106" t="s">
        <v>2097</v>
      </c>
      <c r="J1091" s="106" t="s">
        <v>2098</v>
      </c>
      <c r="K1091" s="98" t="s">
        <v>3251</v>
      </c>
      <c r="L1091" s="99" t="s">
        <v>63</v>
      </c>
      <c r="M1091" s="108">
        <v>40372</v>
      </c>
      <c r="N1091" s="102" t="s">
        <v>802</v>
      </c>
      <c r="O1091" s="105" t="s">
        <v>51</v>
      </c>
      <c r="P1091" s="102"/>
      <c r="Q1091" s="102"/>
      <c r="R1091" s="102"/>
      <c r="S1091" s="109" t="s">
        <v>3668</v>
      </c>
      <c r="T1091" s="109" t="s">
        <v>63</v>
      </c>
      <c r="U1091" s="110" t="s">
        <v>3669</v>
      </c>
      <c r="V1091" s="105" t="s">
        <v>3668</v>
      </c>
      <c r="W1091" s="105"/>
    </row>
    <row r="1092" spans="1:23" ht="76.5">
      <c r="A1092" s="21">
        <v>1091</v>
      </c>
      <c r="B1092" s="14" t="s">
        <v>175</v>
      </c>
      <c r="C1092" s="112" t="s">
        <v>176</v>
      </c>
      <c r="D1092" s="16" t="s">
        <v>45</v>
      </c>
      <c r="E1092" s="16" t="s">
        <v>627</v>
      </c>
      <c r="F1092" s="15" t="s">
        <v>2059</v>
      </c>
      <c r="G1092" s="16">
        <v>43</v>
      </c>
      <c r="H1092" s="15"/>
      <c r="I1092" s="17" t="s">
        <v>2099</v>
      </c>
      <c r="J1092" s="17" t="s">
        <v>2100</v>
      </c>
      <c r="K1092" s="53" t="s">
        <v>3628</v>
      </c>
      <c r="L1092" s="21" t="s">
        <v>63</v>
      </c>
      <c r="M1092" s="22"/>
      <c r="N1092" s="21" t="s">
        <v>50</v>
      </c>
      <c r="O1092" s="16" t="s">
        <v>191</v>
      </c>
      <c r="P1092" s="21"/>
      <c r="Q1092" s="21"/>
      <c r="R1092" s="21"/>
      <c r="S1092" s="25" t="s">
        <v>63</v>
      </c>
      <c r="T1092" s="25" t="s">
        <v>3668</v>
      </c>
      <c r="U1092" s="55" t="s">
        <v>3672</v>
      </c>
      <c r="V1092" s="16" t="s">
        <v>3668</v>
      </c>
      <c r="W1092" s="16"/>
    </row>
    <row r="1093" spans="1:23" ht="51">
      <c r="A1093" s="21">
        <v>1092</v>
      </c>
      <c r="B1093" s="14" t="s">
        <v>175</v>
      </c>
      <c r="C1093" s="14" t="s">
        <v>176</v>
      </c>
      <c r="D1093" s="16" t="s">
        <v>60</v>
      </c>
      <c r="E1093" s="16" t="s">
        <v>627</v>
      </c>
      <c r="F1093" s="15" t="s">
        <v>2077</v>
      </c>
      <c r="G1093" s="16">
        <v>43</v>
      </c>
      <c r="H1093" s="15"/>
      <c r="I1093" s="17" t="s">
        <v>2101</v>
      </c>
      <c r="J1093" s="17" t="s">
        <v>2102</v>
      </c>
      <c r="K1093" s="53" t="s">
        <v>3664</v>
      </c>
      <c r="L1093" s="54" t="s">
        <v>63</v>
      </c>
      <c r="M1093" s="22">
        <v>40435</v>
      </c>
      <c r="N1093" s="54" t="s">
        <v>3332</v>
      </c>
      <c r="O1093" s="16" t="s">
        <v>191</v>
      </c>
      <c r="P1093" s="14" t="s">
        <v>2103</v>
      </c>
      <c r="Q1093" s="21"/>
      <c r="R1093" s="21"/>
      <c r="S1093" s="25" t="s">
        <v>3668</v>
      </c>
      <c r="T1093" s="25" t="s">
        <v>63</v>
      </c>
      <c r="U1093" s="55" t="s">
        <v>3669</v>
      </c>
      <c r="V1093" s="16" t="s">
        <v>3668</v>
      </c>
      <c r="W1093" s="16"/>
    </row>
    <row r="1094" spans="1:23" ht="25.5">
      <c r="A1094" s="102">
        <v>1093</v>
      </c>
      <c r="B1094" s="103" t="s">
        <v>183</v>
      </c>
      <c r="C1094" s="103" t="s">
        <v>122</v>
      </c>
      <c r="D1094" s="105" t="s">
        <v>45</v>
      </c>
      <c r="E1094" s="105" t="s">
        <v>627</v>
      </c>
      <c r="F1094" s="105" t="s">
        <v>2077</v>
      </c>
      <c r="G1094" s="105">
        <v>44</v>
      </c>
      <c r="H1094" s="105">
        <v>5</v>
      </c>
      <c r="I1094" s="106" t="s">
        <v>2104</v>
      </c>
      <c r="J1094" s="106" t="s">
        <v>1524</v>
      </c>
      <c r="K1094" s="107" t="s">
        <v>3465</v>
      </c>
      <c r="L1094" s="102"/>
      <c r="M1094" s="108"/>
      <c r="N1094" s="102" t="s">
        <v>50</v>
      </c>
      <c r="O1094" s="105" t="s">
        <v>72</v>
      </c>
      <c r="P1094" s="102"/>
      <c r="Q1094" s="102"/>
      <c r="R1094" s="102"/>
      <c r="S1094" s="109">
        <v>0</v>
      </c>
      <c r="T1094" s="109" t="s">
        <v>3668</v>
      </c>
      <c r="U1094" s="110" t="s">
        <v>3672</v>
      </c>
      <c r="V1094" s="105" t="s">
        <v>3668</v>
      </c>
      <c r="W1094" s="105"/>
    </row>
    <row r="1095" spans="1:23" ht="38.25">
      <c r="A1095" s="102">
        <v>1094</v>
      </c>
      <c r="B1095" s="107" t="s">
        <v>94</v>
      </c>
      <c r="C1095" s="107" t="s">
        <v>95</v>
      </c>
      <c r="D1095" s="105" t="s">
        <v>45</v>
      </c>
      <c r="E1095" s="105" t="s">
        <v>627</v>
      </c>
      <c r="F1095" s="97" t="s">
        <v>2077</v>
      </c>
      <c r="G1095" s="102">
        <v>44</v>
      </c>
      <c r="H1095" s="102">
        <v>5</v>
      </c>
      <c r="I1095" s="106" t="s">
        <v>2105</v>
      </c>
      <c r="J1095" s="106" t="s">
        <v>2106</v>
      </c>
      <c r="K1095" s="107" t="s">
        <v>3466</v>
      </c>
      <c r="L1095" s="102" t="s">
        <v>49</v>
      </c>
      <c r="M1095" s="108">
        <v>40380</v>
      </c>
      <c r="N1095" s="102" t="s">
        <v>50</v>
      </c>
      <c r="O1095" s="102" t="s">
        <v>51</v>
      </c>
      <c r="P1095" s="102"/>
      <c r="Q1095" s="102"/>
      <c r="R1095" s="102"/>
      <c r="S1095" s="109" t="s">
        <v>49</v>
      </c>
      <c r="T1095" s="109" t="s">
        <v>3668</v>
      </c>
      <c r="U1095" s="110" t="s">
        <v>3669</v>
      </c>
      <c r="V1095" s="105" t="s">
        <v>3668</v>
      </c>
      <c r="W1095" s="105"/>
    </row>
    <row r="1096" spans="1:23" ht="38.25">
      <c r="A1096" s="102">
        <v>1095</v>
      </c>
      <c r="B1096" s="103" t="s">
        <v>82</v>
      </c>
      <c r="C1096" s="103" t="s">
        <v>83</v>
      </c>
      <c r="D1096" s="105" t="s">
        <v>45</v>
      </c>
      <c r="E1096" s="105">
        <v>6</v>
      </c>
      <c r="F1096" s="105" t="s">
        <v>2092</v>
      </c>
      <c r="G1096" s="105">
        <v>44</v>
      </c>
      <c r="H1096" s="105">
        <v>9</v>
      </c>
      <c r="I1096" s="106" t="s">
        <v>2107</v>
      </c>
      <c r="J1096" s="106" t="s">
        <v>2108</v>
      </c>
      <c r="K1096" s="107" t="s">
        <v>48</v>
      </c>
      <c r="L1096" s="102" t="s">
        <v>49</v>
      </c>
      <c r="M1096" s="108">
        <v>40380</v>
      </c>
      <c r="N1096" s="102" t="s">
        <v>50</v>
      </c>
      <c r="O1096" s="105" t="s">
        <v>51</v>
      </c>
      <c r="P1096" s="102"/>
      <c r="Q1096" s="102"/>
      <c r="R1096" s="102"/>
      <c r="S1096" s="109" t="s">
        <v>49</v>
      </c>
      <c r="T1096" s="109" t="s">
        <v>3668</v>
      </c>
      <c r="U1096" s="110" t="s">
        <v>3669</v>
      </c>
      <c r="V1096" s="105" t="s">
        <v>3668</v>
      </c>
      <c r="W1096" s="105"/>
    </row>
    <row r="1097" spans="1:23" ht="89.25">
      <c r="A1097" s="102">
        <v>1096</v>
      </c>
      <c r="B1097" s="103" t="s">
        <v>150</v>
      </c>
      <c r="C1097" s="103" t="s">
        <v>151</v>
      </c>
      <c r="D1097" s="105" t="s">
        <v>45</v>
      </c>
      <c r="E1097" s="105" t="s">
        <v>627</v>
      </c>
      <c r="F1097" s="105" t="s">
        <v>2077</v>
      </c>
      <c r="G1097" s="105">
        <v>44</v>
      </c>
      <c r="H1097" s="105">
        <v>19</v>
      </c>
      <c r="I1097" s="106" t="s">
        <v>2109</v>
      </c>
      <c r="J1097" s="106" t="s">
        <v>2110</v>
      </c>
      <c r="K1097" s="107" t="s">
        <v>3567</v>
      </c>
      <c r="L1097" s="102" t="s">
        <v>63</v>
      </c>
      <c r="M1097" s="108">
        <v>40415</v>
      </c>
      <c r="N1097" s="102" t="s">
        <v>50</v>
      </c>
      <c r="O1097" s="105" t="s">
        <v>153</v>
      </c>
      <c r="P1097" s="102"/>
      <c r="Q1097" s="102"/>
      <c r="R1097" s="102"/>
      <c r="S1097" s="109" t="s">
        <v>63</v>
      </c>
      <c r="T1097" s="109" t="s">
        <v>3668</v>
      </c>
      <c r="U1097" s="110" t="s">
        <v>3669</v>
      </c>
      <c r="V1097" s="105" t="s">
        <v>3668</v>
      </c>
      <c r="W1097" s="105"/>
    </row>
    <row r="1098" spans="1:23" ht="38.25">
      <c r="A1098" s="102">
        <v>1097</v>
      </c>
      <c r="B1098" s="103" t="s">
        <v>82</v>
      </c>
      <c r="C1098" s="103" t="s">
        <v>83</v>
      </c>
      <c r="D1098" s="105" t="s">
        <v>45</v>
      </c>
      <c r="E1098" s="105">
        <v>6</v>
      </c>
      <c r="F1098" s="105" t="s">
        <v>2092</v>
      </c>
      <c r="G1098" s="105">
        <v>44</v>
      </c>
      <c r="H1098" s="105">
        <v>20</v>
      </c>
      <c r="I1098" s="106" t="s">
        <v>2111</v>
      </c>
      <c r="J1098" s="106"/>
      <c r="K1098" s="107" t="s">
        <v>48</v>
      </c>
      <c r="L1098" s="102" t="s">
        <v>49</v>
      </c>
      <c r="M1098" s="108">
        <v>40388</v>
      </c>
      <c r="N1098" s="102" t="s">
        <v>50</v>
      </c>
      <c r="O1098" s="105" t="s">
        <v>51</v>
      </c>
      <c r="P1098" s="102"/>
      <c r="Q1098" s="102"/>
      <c r="R1098" s="102"/>
      <c r="S1098" s="109" t="s">
        <v>49</v>
      </c>
      <c r="T1098" s="109" t="s">
        <v>3668</v>
      </c>
      <c r="U1098" s="110" t="s">
        <v>3669</v>
      </c>
      <c r="V1098" s="105" t="s">
        <v>3668</v>
      </c>
      <c r="W1098" s="105"/>
    </row>
    <row r="1099" spans="1:23" ht="89.25">
      <c r="A1099" s="102">
        <v>1098</v>
      </c>
      <c r="B1099" s="103" t="s">
        <v>150</v>
      </c>
      <c r="C1099" s="103" t="s">
        <v>151</v>
      </c>
      <c r="D1099" s="105" t="s">
        <v>45</v>
      </c>
      <c r="E1099" s="105" t="s">
        <v>627</v>
      </c>
      <c r="F1099" s="105" t="s">
        <v>2077</v>
      </c>
      <c r="G1099" s="105">
        <v>44</v>
      </c>
      <c r="H1099" s="105">
        <v>23</v>
      </c>
      <c r="I1099" s="106" t="s">
        <v>2109</v>
      </c>
      <c r="J1099" s="106" t="s">
        <v>2112</v>
      </c>
      <c r="K1099" s="107" t="s">
        <v>3567</v>
      </c>
      <c r="L1099" s="102" t="s">
        <v>63</v>
      </c>
      <c r="M1099" s="108">
        <v>40415</v>
      </c>
      <c r="N1099" s="102" t="s">
        <v>50</v>
      </c>
      <c r="O1099" s="105" t="s">
        <v>153</v>
      </c>
      <c r="P1099" s="102"/>
      <c r="Q1099" s="102"/>
      <c r="R1099" s="102"/>
      <c r="S1099" s="109" t="s">
        <v>63</v>
      </c>
      <c r="T1099" s="109" t="s">
        <v>3668</v>
      </c>
      <c r="U1099" s="110" t="s">
        <v>3669</v>
      </c>
      <c r="V1099" s="105" t="s">
        <v>3668</v>
      </c>
      <c r="W1099" s="105"/>
    </row>
    <row r="1100" spans="1:23" ht="51">
      <c r="A1100" s="102">
        <v>1099</v>
      </c>
      <c r="B1100" s="103" t="s">
        <v>150</v>
      </c>
      <c r="C1100" s="103" t="s">
        <v>151</v>
      </c>
      <c r="D1100" s="105" t="s">
        <v>45</v>
      </c>
      <c r="E1100" s="105" t="s">
        <v>627</v>
      </c>
      <c r="F1100" s="105" t="s">
        <v>2077</v>
      </c>
      <c r="G1100" s="105">
        <v>44</v>
      </c>
      <c r="H1100" s="105">
        <v>23</v>
      </c>
      <c r="I1100" s="106" t="s">
        <v>2109</v>
      </c>
      <c r="J1100" s="106" t="s">
        <v>2113</v>
      </c>
      <c r="K1100" s="107" t="s">
        <v>3467</v>
      </c>
      <c r="L1100" s="102" t="s">
        <v>49</v>
      </c>
      <c r="M1100" s="108">
        <v>40380</v>
      </c>
      <c r="N1100" s="102" t="s">
        <v>50</v>
      </c>
      <c r="O1100" s="105" t="s">
        <v>153</v>
      </c>
      <c r="P1100" s="102"/>
      <c r="Q1100" s="102"/>
      <c r="R1100" s="102"/>
      <c r="S1100" s="109" t="s">
        <v>49</v>
      </c>
      <c r="T1100" s="109" t="s">
        <v>3668</v>
      </c>
      <c r="U1100" s="110" t="s">
        <v>3669</v>
      </c>
      <c r="V1100" s="105" t="s">
        <v>3668</v>
      </c>
      <c r="W1100" s="105"/>
    </row>
    <row r="1101" spans="1:23" ht="38.25">
      <c r="A1101" s="102">
        <v>1100</v>
      </c>
      <c r="B1101" s="103" t="s">
        <v>159</v>
      </c>
      <c r="C1101" s="103" t="s">
        <v>151</v>
      </c>
      <c r="D1101" s="105" t="s">
        <v>45</v>
      </c>
      <c r="E1101" s="105" t="s">
        <v>627</v>
      </c>
      <c r="F1101" s="105" t="s">
        <v>2077</v>
      </c>
      <c r="G1101" s="105">
        <v>44</v>
      </c>
      <c r="H1101" s="105">
        <v>23</v>
      </c>
      <c r="I1101" s="106" t="s">
        <v>2114</v>
      </c>
      <c r="J1101" s="106"/>
      <c r="K1101" s="98" t="s">
        <v>3406</v>
      </c>
      <c r="L1101" s="99" t="s">
        <v>63</v>
      </c>
      <c r="M1101" s="108">
        <v>40374</v>
      </c>
      <c r="N1101" s="102" t="s">
        <v>839</v>
      </c>
      <c r="O1101" s="105" t="s">
        <v>153</v>
      </c>
      <c r="P1101" s="102"/>
      <c r="Q1101" s="102"/>
      <c r="R1101" s="102"/>
      <c r="S1101" s="109" t="s">
        <v>63</v>
      </c>
      <c r="T1101" s="109" t="s">
        <v>3668</v>
      </c>
      <c r="U1101" s="110" t="s">
        <v>3669</v>
      </c>
      <c r="V1101" s="105" t="s">
        <v>3668</v>
      </c>
      <c r="W1101" s="105"/>
    </row>
    <row r="1102" spans="1:23" ht="38.25">
      <c r="A1102" s="21">
        <v>1101</v>
      </c>
      <c r="B1102" s="14" t="s">
        <v>64</v>
      </c>
      <c r="C1102" s="14" t="s">
        <v>65</v>
      </c>
      <c r="D1102" s="16" t="s">
        <v>60</v>
      </c>
      <c r="E1102" s="16" t="s">
        <v>627</v>
      </c>
      <c r="F1102" s="16" t="s">
        <v>2077</v>
      </c>
      <c r="G1102" s="16">
        <v>44</v>
      </c>
      <c r="H1102" s="16">
        <v>27</v>
      </c>
      <c r="I1102" s="17" t="s">
        <v>2115</v>
      </c>
      <c r="J1102" s="17" t="s">
        <v>2116</v>
      </c>
      <c r="K1102" s="53" t="s">
        <v>3651</v>
      </c>
      <c r="L1102" s="54" t="s">
        <v>237</v>
      </c>
      <c r="M1102" s="22">
        <v>40434</v>
      </c>
      <c r="N1102" s="21" t="s">
        <v>592</v>
      </c>
      <c r="O1102" s="16" t="s">
        <v>51</v>
      </c>
      <c r="P1102" s="21" t="s">
        <v>919</v>
      </c>
      <c r="Q1102" s="21"/>
      <c r="R1102" s="21"/>
      <c r="S1102" s="25" t="s">
        <v>3668</v>
      </c>
      <c r="T1102" s="25" t="s">
        <v>237</v>
      </c>
      <c r="U1102" s="55" t="s">
        <v>3669</v>
      </c>
      <c r="V1102" s="16" t="s">
        <v>3668</v>
      </c>
      <c r="W1102" s="16"/>
    </row>
    <row r="1103" spans="1:23" ht="25.5">
      <c r="A1103" s="102">
        <v>1102</v>
      </c>
      <c r="B1103" s="103" t="s">
        <v>82</v>
      </c>
      <c r="C1103" s="103" t="s">
        <v>83</v>
      </c>
      <c r="D1103" s="105" t="s">
        <v>45</v>
      </c>
      <c r="E1103" s="105">
        <v>6</v>
      </c>
      <c r="F1103" s="105" t="s">
        <v>2092</v>
      </c>
      <c r="G1103" s="105">
        <v>44</v>
      </c>
      <c r="H1103" s="105">
        <v>29</v>
      </c>
      <c r="I1103" s="106" t="s">
        <v>2117</v>
      </c>
      <c r="J1103" s="106" t="s">
        <v>2118</v>
      </c>
      <c r="K1103" s="107" t="s">
        <v>48</v>
      </c>
      <c r="L1103" s="102" t="s">
        <v>49</v>
      </c>
      <c r="M1103" s="108">
        <v>40380</v>
      </c>
      <c r="N1103" s="102" t="s">
        <v>50</v>
      </c>
      <c r="O1103" s="105" t="s">
        <v>51</v>
      </c>
      <c r="P1103" s="102"/>
      <c r="Q1103" s="102"/>
      <c r="R1103" s="102"/>
      <c r="S1103" s="109" t="s">
        <v>49</v>
      </c>
      <c r="T1103" s="109" t="s">
        <v>3668</v>
      </c>
      <c r="U1103" s="110" t="s">
        <v>3669</v>
      </c>
      <c r="V1103" s="105" t="s">
        <v>3668</v>
      </c>
      <c r="W1103" s="105"/>
    </row>
    <row r="1104" spans="1:23" ht="76.5">
      <c r="A1104" s="102">
        <v>1103</v>
      </c>
      <c r="B1104" s="103" t="s">
        <v>159</v>
      </c>
      <c r="C1104" s="103" t="s">
        <v>151</v>
      </c>
      <c r="D1104" s="105" t="s">
        <v>45</v>
      </c>
      <c r="E1104" s="105" t="s">
        <v>627</v>
      </c>
      <c r="F1104" s="105" t="s">
        <v>2077</v>
      </c>
      <c r="G1104" s="105">
        <v>44</v>
      </c>
      <c r="H1104" s="105">
        <v>37</v>
      </c>
      <c r="I1104" s="106" t="s">
        <v>2119</v>
      </c>
      <c r="J1104" s="106" t="s">
        <v>2120</v>
      </c>
      <c r="K1104" s="107" t="s">
        <v>3605</v>
      </c>
      <c r="L1104" s="102" t="s">
        <v>63</v>
      </c>
      <c r="M1104" s="108">
        <v>40422</v>
      </c>
      <c r="N1104" s="102" t="s">
        <v>50</v>
      </c>
      <c r="O1104" s="105" t="s">
        <v>153</v>
      </c>
      <c r="P1104" s="102"/>
      <c r="Q1104" s="102"/>
      <c r="R1104" s="102"/>
      <c r="S1104" s="109" t="s">
        <v>63</v>
      </c>
      <c r="T1104" s="109" t="s">
        <v>3668</v>
      </c>
      <c r="U1104" s="110" t="s">
        <v>3669</v>
      </c>
      <c r="V1104" s="105" t="s">
        <v>3668</v>
      </c>
      <c r="W1104" s="105"/>
    </row>
    <row r="1105" spans="1:23" ht="89.25">
      <c r="A1105" s="102">
        <v>1104</v>
      </c>
      <c r="B1105" s="103" t="s">
        <v>82</v>
      </c>
      <c r="C1105" s="103" t="s">
        <v>83</v>
      </c>
      <c r="D1105" s="105" t="s">
        <v>60</v>
      </c>
      <c r="E1105" s="105">
        <v>6</v>
      </c>
      <c r="F1105" s="105" t="s">
        <v>2092</v>
      </c>
      <c r="G1105" s="105">
        <v>44</v>
      </c>
      <c r="H1105" s="105">
        <v>46</v>
      </c>
      <c r="I1105" s="106" t="s">
        <v>2121</v>
      </c>
      <c r="J1105" s="106"/>
      <c r="K1105" s="107" t="s">
        <v>3606</v>
      </c>
      <c r="L1105" s="102" t="s">
        <v>63</v>
      </c>
      <c r="M1105" s="108">
        <v>40318</v>
      </c>
      <c r="N1105" s="102" t="s">
        <v>203</v>
      </c>
      <c r="O1105" s="105" t="s">
        <v>51</v>
      </c>
      <c r="P1105" s="102"/>
      <c r="Q1105" s="102"/>
      <c r="R1105" s="102"/>
      <c r="S1105" s="109" t="s">
        <v>3668</v>
      </c>
      <c r="T1105" s="109" t="s">
        <v>63</v>
      </c>
      <c r="U1105" s="110" t="s">
        <v>3669</v>
      </c>
      <c r="V1105" s="105" t="s">
        <v>3668</v>
      </c>
      <c r="W1105" s="105"/>
    </row>
    <row r="1106" spans="1:23" ht="38.25">
      <c r="A1106" s="102">
        <v>1105</v>
      </c>
      <c r="B1106" s="103" t="s">
        <v>43</v>
      </c>
      <c r="C1106" s="103" t="s">
        <v>44</v>
      </c>
      <c r="D1106" s="105" t="s">
        <v>45</v>
      </c>
      <c r="E1106" s="105" t="s">
        <v>627</v>
      </c>
      <c r="F1106" s="105" t="s">
        <v>2077</v>
      </c>
      <c r="G1106" s="105">
        <v>44</v>
      </c>
      <c r="H1106" s="105">
        <v>49</v>
      </c>
      <c r="I1106" s="106" t="s">
        <v>2122</v>
      </c>
      <c r="J1106" s="106" t="s">
        <v>2123</v>
      </c>
      <c r="K1106" s="107" t="s">
        <v>3607</v>
      </c>
      <c r="L1106" s="102" t="s">
        <v>63</v>
      </c>
      <c r="M1106" s="108">
        <v>40422</v>
      </c>
      <c r="N1106" s="102" t="s">
        <v>433</v>
      </c>
      <c r="O1106" s="105" t="s">
        <v>51</v>
      </c>
      <c r="P1106" s="102"/>
      <c r="Q1106" s="102"/>
      <c r="R1106" s="102"/>
      <c r="S1106" s="109" t="s">
        <v>63</v>
      </c>
      <c r="T1106" s="109" t="s">
        <v>3668</v>
      </c>
      <c r="U1106" s="110" t="s">
        <v>3669</v>
      </c>
      <c r="V1106" s="105" t="s">
        <v>3668</v>
      </c>
      <c r="W1106" s="105"/>
    </row>
    <row r="1107" spans="1:23" ht="89.25">
      <c r="A1107" s="102">
        <v>1106</v>
      </c>
      <c r="B1107" s="103" t="s">
        <v>64</v>
      </c>
      <c r="C1107" s="103" t="s">
        <v>65</v>
      </c>
      <c r="D1107" s="105" t="s">
        <v>60</v>
      </c>
      <c r="E1107" s="105" t="s">
        <v>627</v>
      </c>
      <c r="F1107" s="105" t="s">
        <v>2077</v>
      </c>
      <c r="G1107" s="105">
        <v>45</v>
      </c>
      <c r="H1107" s="105">
        <v>5</v>
      </c>
      <c r="I1107" s="106" t="s">
        <v>2124</v>
      </c>
      <c r="J1107" s="106" t="s">
        <v>2116</v>
      </c>
      <c r="K1107" s="98" t="s">
        <v>3512</v>
      </c>
      <c r="L1107" s="99" t="s">
        <v>49</v>
      </c>
      <c r="M1107" s="108">
        <v>40372</v>
      </c>
      <c r="N1107" s="102" t="s">
        <v>802</v>
      </c>
      <c r="O1107" s="105" t="s">
        <v>51</v>
      </c>
      <c r="P1107" s="102"/>
      <c r="Q1107" s="102"/>
      <c r="R1107" s="102"/>
      <c r="S1107" s="109" t="s">
        <v>3668</v>
      </c>
      <c r="T1107" s="109" t="s">
        <v>49</v>
      </c>
      <c r="U1107" s="110" t="s">
        <v>3669</v>
      </c>
      <c r="V1107" s="105" t="s">
        <v>3668</v>
      </c>
      <c r="W1107" s="105"/>
    </row>
    <row r="1108" spans="1:23" ht="140.25">
      <c r="A1108" s="102">
        <v>1107</v>
      </c>
      <c r="B1108" s="107" t="s">
        <v>94</v>
      </c>
      <c r="C1108" s="107" t="s">
        <v>95</v>
      </c>
      <c r="D1108" s="105" t="s">
        <v>60</v>
      </c>
      <c r="E1108" s="105" t="s">
        <v>627</v>
      </c>
      <c r="F1108" s="97" t="s">
        <v>2077</v>
      </c>
      <c r="G1108" s="102">
        <v>45</v>
      </c>
      <c r="H1108" s="102">
        <v>5</v>
      </c>
      <c r="I1108" s="106" t="s">
        <v>2125</v>
      </c>
      <c r="J1108" s="106" t="s">
        <v>2126</v>
      </c>
      <c r="K1108" s="98" t="s">
        <v>3405</v>
      </c>
      <c r="L1108" s="99" t="s">
        <v>63</v>
      </c>
      <c r="M1108" s="108">
        <v>40373</v>
      </c>
      <c r="N1108" s="102" t="s">
        <v>349</v>
      </c>
      <c r="O1108" s="102" t="s">
        <v>51</v>
      </c>
      <c r="P1108" s="102" t="s">
        <v>2127</v>
      </c>
      <c r="Q1108" s="102"/>
      <c r="R1108" s="102"/>
      <c r="S1108" s="109" t="s">
        <v>3668</v>
      </c>
      <c r="T1108" s="109" t="s">
        <v>63</v>
      </c>
      <c r="U1108" s="110" t="s">
        <v>3669</v>
      </c>
      <c r="V1108" s="105" t="s">
        <v>3668</v>
      </c>
      <c r="W1108" s="105"/>
    </row>
    <row r="1109" spans="1:23" ht="25.5">
      <c r="A1109" s="102">
        <v>1108</v>
      </c>
      <c r="B1109" s="103" t="s">
        <v>670</v>
      </c>
      <c r="C1109" s="103" t="s">
        <v>671</v>
      </c>
      <c r="D1109" s="105" t="s">
        <v>60</v>
      </c>
      <c r="E1109" s="105" t="s">
        <v>627</v>
      </c>
      <c r="F1109" s="105" t="s">
        <v>2077</v>
      </c>
      <c r="G1109" s="105">
        <v>45</v>
      </c>
      <c r="H1109" s="105">
        <v>5</v>
      </c>
      <c r="I1109" s="106" t="s">
        <v>2086</v>
      </c>
      <c r="J1109" s="106" t="s">
        <v>2087</v>
      </c>
      <c r="K1109" s="98" t="s">
        <v>3251</v>
      </c>
      <c r="L1109" s="99" t="s">
        <v>63</v>
      </c>
      <c r="M1109" s="108">
        <v>40372</v>
      </c>
      <c r="N1109" s="102" t="s">
        <v>802</v>
      </c>
      <c r="O1109" s="105" t="s">
        <v>191</v>
      </c>
      <c r="P1109" s="102"/>
      <c r="Q1109" s="102"/>
      <c r="R1109" s="102"/>
      <c r="S1109" s="109" t="s">
        <v>3668</v>
      </c>
      <c r="T1109" s="109" t="s">
        <v>63</v>
      </c>
      <c r="U1109" s="110" t="s">
        <v>3669</v>
      </c>
      <c r="V1109" s="105" t="s">
        <v>3668</v>
      </c>
      <c r="W1109" s="105"/>
    </row>
    <row r="1110" spans="1:23" ht="38.25">
      <c r="A1110" s="102">
        <v>1109</v>
      </c>
      <c r="B1110" s="103" t="s">
        <v>270</v>
      </c>
      <c r="C1110" s="103" t="s">
        <v>225</v>
      </c>
      <c r="D1110" s="105" t="s">
        <v>60</v>
      </c>
      <c r="E1110" s="105" t="s">
        <v>627</v>
      </c>
      <c r="F1110" s="105" t="s">
        <v>2077</v>
      </c>
      <c r="G1110" s="105">
        <v>45</v>
      </c>
      <c r="H1110" s="105">
        <v>5</v>
      </c>
      <c r="I1110" s="106" t="s">
        <v>2088</v>
      </c>
      <c r="J1110" s="106" t="s">
        <v>2128</v>
      </c>
      <c r="K1110" s="98" t="s">
        <v>3251</v>
      </c>
      <c r="L1110" s="99" t="s">
        <v>63</v>
      </c>
      <c r="M1110" s="108">
        <v>40372</v>
      </c>
      <c r="N1110" s="102" t="s">
        <v>802</v>
      </c>
      <c r="O1110" s="105" t="s">
        <v>51</v>
      </c>
      <c r="P1110" s="102"/>
      <c r="Q1110" s="102"/>
      <c r="R1110" s="102"/>
      <c r="S1110" s="109" t="s">
        <v>3668</v>
      </c>
      <c r="T1110" s="109" t="s">
        <v>63</v>
      </c>
      <c r="U1110" s="110" t="s">
        <v>3669</v>
      </c>
      <c r="V1110" s="105" t="s">
        <v>3668</v>
      </c>
      <c r="W1110" s="105"/>
    </row>
    <row r="1111" spans="1:23" ht="102">
      <c r="A1111" s="102">
        <v>1110</v>
      </c>
      <c r="B1111" s="103" t="s">
        <v>82</v>
      </c>
      <c r="C1111" s="103" t="s">
        <v>83</v>
      </c>
      <c r="D1111" s="105" t="s">
        <v>45</v>
      </c>
      <c r="E1111" s="105">
        <v>6</v>
      </c>
      <c r="F1111" s="105" t="s">
        <v>2092</v>
      </c>
      <c r="G1111" s="105">
        <v>45</v>
      </c>
      <c r="H1111" s="105">
        <v>5</v>
      </c>
      <c r="I1111" s="106" t="s">
        <v>2129</v>
      </c>
      <c r="J1111" s="106" t="s">
        <v>2130</v>
      </c>
      <c r="K1111" s="107" t="s">
        <v>48</v>
      </c>
      <c r="L1111" s="102" t="s">
        <v>49</v>
      </c>
      <c r="M1111" s="108">
        <v>40380</v>
      </c>
      <c r="N1111" s="102" t="s">
        <v>50</v>
      </c>
      <c r="O1111" s="105" t="s">
        <v>51</v>
      </c>
      <c r="P1111" s="102"/>
      <c r="Q1111" s="102"/>
      <c r="R1111" s="102"/>
      <c r="S1111" s="109" t="s">
        <v>49</v>
      </c>
      <c r="T1111" s="109" t="s">
        <v>3668</v>
      </c>
      <c r="U1111" s="110" t="s">
        <v>3669</v>
      </c>
      <c r="V1111" s="105" t="s">
        <v>3668</v>
      </c>
      <c r="W1111" s="105"/>
    </row>
    <row r="1112" spans="1:23" ht="38.25">
      <c r="A1112" s="102">
        <v>1111</v>
      </c>
      <c r="B1112" s="103" t="s">
        <v>270</v>
      </c>
      <c r="C1112" s="103" t="s">
        <v>225</v>
      </c>
      <c r="D1112" s="105" t="s">
        <v>60</v>
      </c>
      <c r="E1112" s="105" t="s">
        <v>627</v>
      </c>
      <c r="F1112" s="105">
        <v>6.12</v>
      </c>
      <c r="G1112" s="105">
        <v>45</v>
      </c>
      <c r="H1112" s="105">
        <v>12</v>
      </c>
      <c r="I1112" s="106" t="s">
        <v>2088</v>
      </c>
      <c r="J1112" s="106" t="s">
        <v>2131</v>
      </c>
      <c r="K1112" s="98" t="s">
        <v>3251</v>
      </c>
      <c r="L1112" s="99" t="s">
        <v>63</v>
      </c>
      <c r="M1112" s="108">
        <v>40372</v>
      </c>
      <c r="N1112" s="102" t="s">
        <v>802</v>
      </c>
      <c r="O1112" s="105" t="s">
        <v>51</v>
      </c>
      <c r="P1112" s="102"/>
      <c r="Q1112" s="102"/>
      <c r="R1112" s="102"/>
      <c r="S1112" s="109" t="s">
        <v>3668</v>
      </c>
      <c r="T1112" s="109" t="s">
        <v>63</v>
      </c>
      <c r="U1112" s="110" t="s">
        <v>3669</v>
      </c>
      <c r="V1112" s="105" t="s">
        <v>3668</v>
      </c>
      <c r="W1112" s="105"/>
    </row>
    <row r="1113" spans="1:23" ht="102">
      <c r="A1113" s="102">
        <v>1112</v>
      </c>
      <c r="B1113" s="103" t="s">
        <v>82</v>
      </c>
      <c r="C1113" s="103" t="s">
        <v>83</v>
      </c>
      <c r="D1113" s="105" t="s">
        <v>45</v>
      </c>
      <c r="E1113" s="105">
        <v>6</v>
      </c>
      <c r="F1113" s="105" t="s">
        <v>2092</v>
      </c>
      <c r="G1113" s="105">
        <v>45</v>
      </c>
      <c r="H1113" s="105">
        <v>13</v>
      </c>
      <c r="I1113" s="106" t="s">
        <v>2132</v>
      </c>
      <c r="J1113" s="106" t="s">
        <v>2133</v>
      </c>
      <c r="K1113" s="107" t="s">
        <v>48</v>
      </c>
      <c r="L1113" s="102" t="s">
        <v>49</v>
      </c>
      <c r="M1113" s="108">
        <v>40380</v>
      </c>
      <c r="N1113" s="102" t="s">
        <v>50</v>
      </c>
      <c r="O1113" s="105" t="s">
        <v>51</v>
      </c>
      <c r="P1113" s="102"/>
      <c r="Q1113" s="102"/>
      <c r="R1113" s="102"/>
      <c r="S1113" s="109" t="s">
        <v>49</v>
      </c>
      <c r="T1113" s="109" t="s">
        <v>3668</v>
      </c>
      <c r="U1113" s="110" t="s">
        <v>3669</v>
      </c>
      <c r="V1113" s="105" t="s">
        <v>3668</v>
      </c>
      <c r="W1113" s="105"/>
    </row>
    <row r="1114" spans="1:23" ht="51">
      <c r="A1114" s="102">
        <v>1113</v>
      </c>
      <c r="B1114" s="103" t="s">
        <v>150</v>
      </c>
      <c r="C1114" s="103" t="s">
        <v>151</v>
      </c>
      <c r="D1114" s="105" t="s">
        <v>45</v>
      </c>
      <c r="E1114" s="105" t="s">
        <v>627</v>
      </c>
      <c r="F1114" s="105" t="s">
        <v>2077</v>
      </c>
      <c r="G1114" s="105">
        <v>45</v>
      </c>
      <c r="H1114" s="105">
        <v>21</v>
      </c>
      <c r="I1114" s="106" t="s">
        <v>2109</v>
      </c>
      <c r="J1114" s="106" t="s">
        <v>2134</v>
      </c>
      <c r="K1114" s="107" t="s">
        <v>3568</v>
      </c>
      <c r="L1114" s="102" t="s">
        <v>63</v>
      </c>
      <c r="M1114" s="108">
        <v>40415</v>
      </c>
      <c r="N1114" s="102" t="s">
        <v>50</v>
      </c>
      <c r="O1114" s="105" t="s">
        <v>153</v>
      </c>
      <c r="P1114" s="102"/>
      <c r="Q1114" s="102"/>
      <c r="R1114" s="102"/>
      <c r="S1114" s="109" t="s">
        <v>63</v>
      </c>
      <c r="T1114" s="109" t="s">
        <v>3668</v>
      </c>
      <c r="U1114" s="110" t="s">
        <v>3669</v>
      </c>
      <c r="V1114" s="105" t="s">
        <v>3668</v>
      </c>
      <c r="W1114" s="105"/>
    </row>
    <row r="1115" spans="1:23" ht="51">
      <c r="A1115" s="21">
        <v>1114</v>
      </c>
      <c r="B1115" s="18" t="s">
        <v>94</v>
      </c>
      <c r="C1115" s="18" t="s">
        <v>95</v>
      </c>
      <c r="D1115" s="16" t="s">
        <v>45</v>
      </c>
      <c r="E1115" s="16" t="s">
        <v>627</v>
      </c>
      <c r="F1115" s="62" t="s">
        <v>2077</v>
      </c>
      <c r="G1115" s="21">
        <v>45</v>
      </c>
      <c r="H1115" s="21">
        <v>21</v>
      </c>
      <c r="I1115" s="17" t="s">
        <v>2135</v>
      </c>
      <c r="J1115" s="17" t="s">
        <v>2136</v>
      </c>
      <c r="K1115" s="18"/>
      <c r="L1115" s="21"/>
      <c r="M1115" s="22"/>
      <c r="N1115" s="21" t="s">
        <v>635</v>
      </c>
      <c r="O1115" s="21" t="s">
        <v>51</v>
      </c>
      <c r="P1115" s="21"/>
      <c r="Q1115" s="21"/>
      <c r="R1115" s="21"/>
      <c r="S1115" s="25">
        <v>0</v>
      </c>
      <c r="T1115" s="25" t="s">
        <v>3668</v>
      </c>
      <c r="U1115" s="55" t="s">
        <v>3672</v>
      </c>
      <c r="V1115" s="16" t="s">
        <v>3668</v>
      </c>
      <c r="W1115" s="16"/>
    </row>
    <row r="1116" spans="1:23" ht="63.75">
      <c r="A1116" s="21">
        <v>1115</v>
      </c>
      <c r="B1116" s="14" t="s">
        <v>64</v>
      </c>
      <c r="C1116" s="14" t="s">
        <v>65</v>
      </c>
      <c r="D1116" s="16" t="s">
        <v>60</v>
      </c>
      <c r="E1116" s="16" t="s">
        <v>627</v>
      </c>
      <c r="F1116" s="16" t="s">
        <v>2077</v>
      </c>
      <c r="G1116" s="16">
        <v>45</v>
      </c>
      <c r="H1116" s="16">
        <v>22</v>
      </c>
      <c r="I1116" s="17" t="s">
        <v>2137</v>
      </c>
      <c r="J1116" s="17" t="s">
        <v>2138</v>
      </c>
      <c r="K1116" s="53" t="s">
        <v>3660</v>
      </c>
      <c r="L1116" s="54" t="s">
        <v>63</v>
      </c>
      <c r="M1116" s="22">
        <v>40435</v>
      </c>
      <c r="N1116" s="21" t="s">
        <v>635</v>
      </c>
      <c r="O1116" s="16" t="s">
        <v>51</v>
      </c>
      <c r="P1116" s="21" t="s">
        <v>1466</v>
      </c>
      <c r="Q1116" s="21"/>
      <c r="R1116" s="21"/>
      <c r="S1116" s="25" t="s">
        <v>3668</v>
      </c>
      <c r="T1116" s="25" t="s">
        <v>63</v>
      </c>
      <c r="U1116" s="55" t="s">
        <v>3669</v>
      </c>
      <c r="V1116" s="16" t="s">
        <v>3668</v>
      </c>
      <c r="W1116" s="16"/>
    </row>
    <row r="1117" spans="1:23" ht="38.25">
      <c r="A1117" s="21">
        <v>1116</v>
      </c>
      <c r="B1117" s="18" t="s">
        <v>961</v>
      </c>
      <c r="C1117" s="18" t="s">
        <v>147</v>
      </c>
      <c r="D1117" s="16" t="s">
        <v>60</v>
      </c>
      <c r="E1117" s="16" t="s">
        <v>627</v>
      </c>
      <c r="F1117" s="16" t="s">
        <v>2077</v>
      </c>
      <c r="G1117" s="16">
        <v>45</v>
      </c>
      <c r="H1117" s="16">
        <v>22</v>
      </c>
      <c r="I1117" s="17" t="s">
        <v>2139</v>
      </c>
      <c r="J1117" s="17" t="s">
        <v>2140</v>
      </c>
      <c r="K1117" s="53" t="s">
        <v>3660</v>
      </c>
      <c r="L1117" s="54" t="s">
        <v>63</v>
      </c>
      <c r="M1117" s="22">
        <v>40435</v>
      </c>
      <c r="N1117" s="21" t="s">
        <v>635</v>
      </c>
      <c r="O1117" s="16" t="s">
        <v>51</v>
      </c>
      <c r="P1117" s="21" t="s">
        <v>1466</v>
      </c>
      <c r="Q1117" s="21"/>
      <c r="R1117" s="21"/>
      <c r="S1117" s="25" t="s">
        <v>3668</v>
      </c>
      <c r="T1117" s="25" t="s">
        <v>63</v>
      </c>
      <c r="U1117" s="55" t="s">
        <v>3669</v>
      </c>
      <c r="V1117" s="16" t="s">
        <v>3668</v>
      </c>
      <c r="W1117" s="16"/>
    </row>
    <row r="1118" spans="1:23" ht="51">
      <c r="A1118" s="102">
        <v>1117</v>
      </c>
      <c r="B1118" s="103" t="s">
        <v>159</v>
      </c>
      <c r="C1118" s="103" t="s">
        <v>151</v>
      </c>
      <c r="D1118" s="105" t="s">
        <v>60</v>
      </c>
      <c r="E1118" s="105" t="s">
        <v>627</v>
      </c>
      <c r="F1118" s="105" t="s">
        <v>2077</v>
      </c>
      <c r="G1118" s="105">
        <v>45</v>
      </c>
      <c r="H1118" s="105">
        <v>24</v>
      </c>
      <c r="I1118" s="106" t="s">
        <v>2141</v>
      </c>
      <c r="J1118" s="106" t="s">
        <v>2142</v>
      </c>
      <c r="K1118" s="98" t="s">
        <v>3365</v>
      </c>
      <c r="L1118" s="99" t="s">
        <v>63</v>
      </c>
      <c r="M1118" s="108">
        <v>40373</v>
      </c>
      <c r="N1118" s="102" t="s">
        <v>1618</v>
      </c>
      <c r="O1118" s="105" t="s">
        <v>170</v>
      </c>
      <c r="P1118" s="102" t="s">
        <v>1619</v>
      </c>
      <c r="Q1118" s="102"/>
      <c r="R1118" s="102"/>
      <c r="S1118" s="109" t="s">
        <v>3668</v>
      </c>
      <c r="T1118" s="109" t="s">
        <v>63</v>
      </c>
      <c r="U1118" s="110" t="s">
        <v>3669</v>
      </c>
      <c r="V1118" s="105" t="s">
        <v>3668</v>
      </c>
      <c r="W1118" s="105"/>
    </row>
    <row r="1119" spans="1:23" ht="51">
      <c r="A1119" s="102">
        <v>1118</v>
      </c>
      <c r="B1119" s="103" t="s">
        <v>150</v>
      </c>
      <c r="C1119" s="103" t="s">
        <v>151</v>
      </c>
      <c r="D1119" s="105" t="s">
        <v>45</v>
      </c>
      <c r="E1119" s="105" t="s">
        <v>627</v>
      </c>
      <c r="F1119" s="105" t="s">
        <v>2077</v>
      </c>
      <c r="G1119" s="105">
        <v>45</v>
      </c>
      <c r="H1119" s="105">
        <v>25</v>
      </c>
      <c r="I1119" s="106" t="s">
        <v>2109</v>
      </c>
      <c r="J1119" s="106" t="s">
        <v>2143</v>
      </c>
      <c r="K1119" s="98" t="s">
        <v>3331</v>
      </c>
      <c r="L1119" s="99" t="s">
        <v>63</v>
      </c>
      <c r="M1119" s="108">
        <v>40372</v>
      </c>
      <c r="N1119" s="102" t="s">
        <v>1618</v>
      </c>
      <c r="O1119" s="105" t="s">
        <v>153</v>
      </c>
      <c r="P1119" s="102"/>
      <c r="Q1119" s="102"/>
      <c r="R1119" s="102"/>
      <c r="S1119" s="109" t="s">
        <v>63</v>
      </c>
      <c r="T1119" s="109" t="s">
        <v>3668</v>
      </c>
      <c r="U1119" s="110" t="s">
        <v>3669</v>
      </c>
      <c r="V1119" s="105" t="s">
        <v>3668</v>
      </c>
      <c r="W1119" s="105"/>
    </row>
    <row r="1120" spans="1:23" ht="51">
      <c r="A1120" s="102">
        <v>1119</v>
      </c>
      <c r="B1120" s="107" t="s">
        <v>961</v>
      </c>
      <c r="C1120" s="107" t="s">
        <v>147</v>
      </c>
      <c r="D1120" s="105" t="s">
        <v>60</v>
      </c>
      <c r="E1120" s="105" t="s">
        <v>627</v>
      </c>
      <c r="F1120" s="105" t="s">
        <v>2077</v>
      </c>
      <c r="G1120" s="105">
        <v>45</v>
      </c>
      <c r="H1120" s="105">
        <v>26</v>
      </c>
      <c r="I1120" s="106" t="s">
        <v>2144</v>
      </c>
      <c r="J1120" s="106" t="s">
        <v>1653</v>
      </c>
      <c r="K1120" s="98" t="s">
        <v>3365</v>
      </c>
      <c r="L1120" s="99" t="s">
        <v>63</v>
      </c>
      <c r="M1120" s="108">
        <v>40373</v>
      </c>
      <c r="N1120" s="102" t="s">
        <v>1618</v>
      </c>
      <c r="O1120" s="105" t="s">
        <v>51</v>
      </c>
      <c r="P1120" s="102" t="s">
        <v>1619</v>
      </c>
      <c r="Q1120" s="102"/>
      <c r="R1120" s="102"/>
      <c r="S1120" s="109" t="s">
        <v>3668</v>
      </c>
      <c r="T1120" s="109" t="s">
        <v>63</v>
      </c>
      <c r="U1120" s="110" t="s">
        <v>3669</v>
      </c>
      <c r="V1120" s="105" t="s">
        <v>3668</v>
      </c>
      <c r="W1120" s="105"/>
    </row>
    <row r="1121" spans="1:23" ht="51">
      <c r="A1121" s="102">
        <v>1120</v>
      </c>
      <c r="B1121" s="103" t="s">
        <v>150</v>
      </c>
      <c r="C1121" s="103" t="s">
        <v>151</v>
      </c>
      <c r="D1121" s="105" t="s">
        <v>45</v>
      </c>
      <c r="E1121" s="105" t="s">
        <v>627</v>
      </c>
      <c r="F1121" s="105" t="s">
        <v>2077</v>
      </c>
      <c r="G1121" s="105">
        <v>45</v>
      </c>
      <c r="H1121" s="105">
        <v>36</v>
      </c>
      <c r="I1121" s="106" t="s">
        <v>2109</v>
      </c>
      <c r="J1121" s="106" t="s">
        <v>2145</v>
      </c>
      <c r="K1121" s="107" t="s">
        <v>48</v>
      </c>
      <c r="L1121" s="102" t="s">
        <v>49</v>
      </c>
      <c r="M1121" s="108">
        <v>40380</v>
      </c>
      <c r="N1121" s="102" t="s">
        <v>592</v>
      </c>
      <c r="O1121" s="105" t="s">
        <v>153</v>
      </c>
      <c r="P1121" s="102"/>
      <c r="Q1121" s="102"/>
      <c r="R1121" s="102"/>
      <c r="S1121" s="109" t="s">
        <v>49</v>
      </c>
      <c r="T1121" s="109" t="s">
        <v>3668</v>
      </c>
      <c r="U1121" s="110" t="s">
        <v>3669</v>
      </c>
      <c r="V1121" s="105" t="s">
        <v>3668</v>
      </c>
      <c r="W1121" s="105"/>
    </row>
    <row r="1122" spans="1:23" ht="51">
      <c r="A1122" s="21">
        <v>1121</v>
      </c>
      <c r="B1122" s="14" t="s">
        <v>64</v>
      </c>
      <c r="C1122" s="14" t="s">
        <v>65</v>
      </c>
      <c r="D1122" s="16" t="s">
        <v>60</v>
      </c>
      <c r="E1122" s="16" t="s">
        <v>627</v>
      </c>
      <c r="F1122" s="16" t="s">
        <v>2077</v>
      </c>
      <c r="G1122" s="16">
        <v>45</v>
      </c>
      <c r="H1122" s="16">
        <v>37</v>
      </c>
      <c r="I1122" s="17" t="s">
        <v>2146</v>
      </c>
      <c r="J1122" s="17" t="s">
        <v>2116</v>
      </c>
      <c r="K1122" s="53" t="s">
        <v>3651</v>
      </c>
      <c r="L1122" s="54" t="s">
        <v>237</v>
      </c>
      <c r="M1122" s="22">
        <v>40434</v>
      </c>
      <c r="N1122" s="21" t="s">
        <v>592</v>
      </c>
      <c r="O1122" s="16" t="s">
        <v>51</v>
      </c>
      <c r="P1122" s="21" t="s">
        <v>919</v>
      </c>
      <c r="Q1122" s="21"/>
      <c r="R1122" s="21"/>
      <c r="S1122" s="25" t="s">
        <v>3668</v>
      </c>
      <c r="T1122" s="25" t="s">
        <v>237</v>
      </c>
      <c r="U1122" s="55" t="s">
        <v>3669</v>
      </c>
      <c r="V1122" s="16" t="s">
        <v>3668</v>
      </c>
      <c r="W1122" s="16"/>
    </row>
    <row r="1123" spans="1:23" ht="25.5">
      <c r="A1123" s="102">
        <v>1122</v>
      </c>
      <c r="B1123" s="103" t="s">
        <v>82</v>
      </c>
      <c r="C1123" s="103" t="s">
        <v>83</v>
      </c>
      <c r="D1123" s="105" t="s">
        <v>45</v>
      </c>
      <c r="E1123" s="105">
        <v>6</v>
      </c>
      <c r="F1123" s="105" t="s">
        <v>2092</v>
      </c>
      <c r="G1123" s="105">
        <v>45</v>
      </c>
      <c r="H1123" s="105">
        <v>37</v>
      </c>
      <c r="I1123" s="106" t="s">
        <v>2147</v>
      </c>
      <c r="J1123" s="106"/>
      <c r="K1123" s="107" t="s">
        <v>48</v>
      </c>
      <c r="L1123" s="102" t="s">
        <v>49</v>
      </c>
      <c r="M1123" s="108">
        <v>40415</v>
      </c>
      <c r="N1123" s="102" t="s">
        <v>50</v>
      </c>
      <c r="O1123" s="105" t="s">
        <v>51</v>
      </c>
      <c r="P1123" s="102"/>
      <c r="Q1123" s="102"/>
      <c r="R1123" s="102"/>
      <c r="S1123" s="109" t="s">
        <v>49</v>
      </c>
      <c r="T1123" s="109" t="s">
        <v>3668</v>
      </c>
      <c r="U1123" s="110" t="s">
        <v>3669</v>
      </c>
      <c r="V1123" s="105" t="s">
        <v>3668</v>
      </c>
      <c r="W1123" s="105"/>
    </row>
    <row r="1124" spans="1:23" ht="153">
      <c r="A1124" s="21">
        <v>1123</v>
      </c>
      <c r="B1124" s="14" t="s">
        <v>64</v>
      </c>
      <c r="C1124" s="14" t="s">
        <v>65</v>
      </c>
      <c r="D1124" s="16" t="s">
        <v>60</v>
      </c>
      <c r="E1124" s="16" t="s">
        <v>627</v>
      </c>
      <c r="F1124" s="16" t="s">
        <v>2077</v>
      </c>
      <c r="G1124" s="16">
        <v>45</v>
      </c>
      <c r="H1124" s="16">
        <v>40</v>
      </c>
      <c r="I1124" s="17" t="s">
        <v>2148</v>
      </c>
      <c r="J1124" s="23" t="s">
        <v>2149</v>
      </c>
      <c r="K1124" s="53" t="s">
        <v>3651</v>
      </c>
      <c r="L1124" s="54" t="s">
        <v>237</v>
      </c>
      <c r="M1124" s="22">
        <v>40434</v>
      </c>
      <c r="N1124" s="21" t="s">
        <v>592</v>
      </c>
      <c r="O1124" s="16" t="s">
        <v>51</v>
      </c>
      <c r="P1124" s="21" t="s">
        <v>919</v>
      </c>
      <c r="Q1124" s="21"/>
      <c r="R1124" s="21"/>
      <c r="S1124" s="25" t="s">
        <v>3668</v>
      </c>
      <c r="T1124" s="25" t="s">
        <v>237</v>
      </c>
      <c r="U1124" s="55" t="s">
        <v>3669</v>
      </c>
      <c r="V1124" s="16" t="s">
        <v>3668</v>
      </c>
      <c r="W1124" s="16"/>
    </row>
    <row r="1125" spans="1:23" ht="25.5">
      <c r="A1125" s="21">
        <v>1124</v>
      </c>
      <c r="B1125" s="14" t="s">
        <v>82</v>
      </c>
      <c r="C1125" s="14" t="s">
        <v>83</v>
      </c>
      <c r="D1125" s="16" t="s">
        <v>60</v>
      </c>
      <c r="E1125" s="16">
        <v>6</v>
      </c>
      <c r="F1125" s="16" t="s">
        <v>2092</v>
      </c>
      <c r="G1125" s="16">
        <v>45</v>
      </c>
      <c r="H1125" s="16">
        <v>40</v>
      </c>
      <c r="I1125" s="17" t="s">
        <v>2150</v>
      </c>
      <c r="J1125" s="17" t="s">
        <v>2151</v>
      </c>
      <c r="K1125" s="53" t="s">
        <v>3650</v>
      </c>
      <c r="L1125" s="54" t="s">
        <v>63</v>
      </c>
      <c r="M1125" s="22">
        <v>40434</v>
      </c>
      <c r="N1125" s="21" t="s">
        <v>592</v>
      </c>
      <c r="O1125" s="16" t="s">
        <v>51</v>
      </c>
      <c r="P1125" s="21" t="s">
        <v>919</v>
      </c>
      <c r="Q1125" s="21"/>
      <c r="R1125" s="21"/>
      <c r="S1125" s="25" t="s">
        <v>3668</v>
      </c>
      <c r="T1125" s="25" t="s">
        <v>63</v>
      </c>
      <c r="U1125" s="55" t="s">
        <v>3669</v>
      </c>
      <c r="V1125" s="16" t="s">
        <v>3668</v>
      </c>
      <c r="W1125" s="16"/>
    </row>
    <row r="1126" spans="1:23" ht="38.25">
      <c r="A1126" s="102">
        <v>1125</v>
      </c>
      <c r="B1126" s="103" t="s">
        <v>125</v>
      </c>
      <c r="C1126" s="103" t="s">
        <v>126</v>
      </c>
      <c r="D1126" s="105" t="s">
        <v>60</v>
      </c>
      <c r="E1126" s="105" t="s">
        <v>627</v>
      </c>
      <c r="F1126" s="105" t="s">
        <v>2077</v>
      </c>
      <c r="G1126" s="105">
        <v>45</v>
      </c>
      <c r="H1126" s="105">
        <v>42</v>
      </c>
      <c r="I1126" s="106" t="s">
        <v>2152</v>
      </c>
      <c r="J1126" s="106" t="s">
        <v>2152</v>
      </c>
      <c r="K1126" s="101" t="s">
        <v>3253</v>
      </c>
      <c r="L1126" s="99" t="s">
        <v>63</v>
      </c>
      <c r="M1126" s="108">
        <v>40372</v>
      </c>
      <c r="N1126" s="102" t="s">
        <v>433</v>
      </c>
      <c r="O1126" s="105" t="s">
        <v>51</v>
      </c>
      <c r="P1126" s="102"/>
      <c r="Q1126" s="102"/>
      <c r="R1126" s="102"/>
      <c r="S1126" s="109" t="s">
        <v>3668</v>
      </c>
      <c r="T1126" s="109" t="s">
        <v>63</v>
      </c>
      <c r="U1126" s="110" t="s">
        <v>3669</v>
      </c>
      <c r="V1126" s="105" t="s">
        <v>3668</v>
      </c>
      <c r="W1126" s="105"/>
    </row>
    <row r="1127" spans="1:23" ht="127.5">
      <c r="A1127" s="102">
        <v>1126</v>
      </c>
      <c r="B1127" s="103" t="s">
        <v>159</v>
      </c>
      <c r="C1127" s="103" t="s">
        <v>151</v>
      </c>
      <c r="D1127" s="105" t="s">
        <v>60</v>
      </c>
      <c r="E1127" s="105" t="s">
        <v>627</v>
      </c>
      <c r="F1127" s="105" t="s">
        <v>2077</v>
      </c>
      <c r="G1127" s="105">
        <v>45</v>
      </c>
      <c r="H1127" s="105">
        <v>42</v>
      </c>
      <c r="I1127" s="106" t="s">
        <v>2153</v>
      </c>
      <c r="J1127" s="106" t="s">
        <v>2154</v>
      </c>
      <c r="K1127" s="107" t="s">
        <v>3513</v>
      </c>
      <c r="L1127" s="102" t="s">
        <v>63</v>
      </c>
      <c r="M1127" s="108">
        <v>40318</v>
      </c>
      <c r="N1127" s="102" t="s">
        <v>203</v>
      </c>
      <c r="O1127" s="105" t="s">
        <v>153</v>
      </c>
      <c r="P1127" s="102"/>
      <c r="Q1127" s="102"/>
      <c r="R1127" s="102"/>
      <c r="S1127" s="109" t="s">
        <v>3668</v>
      </c>
      <c r="T1127" s="109" t="s">
        <v>63</v>
      </c>
      <c r="U1127" s="110" t="s">
        <v>3669</v>
      </c>
      <c r="V1127" s="105" t="s">
        <v>3668</v>
      </c>
      <c r="W1127" s="105"/>
    </row>
    <row r="1128" spans="1:23" ht="38.25">
      <c r="A1128" s="102">
        <v>1127</v>
      </c>
      <c r="B1128" s="103" t="s">
        <v>130</v>
      </c>
      <c r="C1128" s="103" t="s">
        <v>131</v>
      </c>
      <c r="D1128" s="105" t="s">
        <v>60</v>
      </c>
      <c r="E1128" s="105" t="s">
        <v>627</v>
      </c>
      <c r="F1128" s="105" t="s">
        <v>2077</v>
      </c>
      <c r="G1128" s="105">
        <v>45</v>
      </c>
      <c r="H1128" s="105">
        <v>42</v>
      </c>
      <c r="I1128" s="106" t="s">
        <v>2152</v>
      </c>
      <c r="J1128" s="106" t="s">
        <v>2152</v>
      </c>
      <c r="K1128" s="98" t="s">
        <v>3254</v>
      </c>
      <c r="L1128" s="99" t="s">
        <v>63</v>
      </c>
      <c r="M1128" s="108">
        <v>40372</v>
      </c>
      <c r="N1128" s="102" t="s">
        <v>433</v>
      </c>
      <c r="O1128" s="105" t="s">
        <v>51</v>
      </c>
      <c r="P1128" s="102"/>
      <c r="Q1128" s="102"/>
      <c r="R1128" s="102"/>
      <c r="S1128" s="109" t="s">
        <v>3668</v>
      </c>
      <c r="T1128" s="109" t="s">
        <v>63</v>
      </c>
      <c r="U1128" s="110" t="s">
        <v>3669</v>
      </c>
      <c r="V1128" s="105" t="s">
        <v>3668</v>
      </c>
      <c r="W1128" s="105"/>
    </row>
    <row r="1129" spans="1:23" ht="38.25">
      <c r="A1129" s="102">
        <v>1128</v>
      </c>
      <c r="B1129" s="103" t="s">
        <v>132</v>
      </c>
      <c r="C1129" s="103" t="s">
        <v>131</v>
      </c>
      <c r="D1129" s="105" t="s">
        <v>60</v>
      </c>
      <c r="E1129" s="105" t="s">
        <v>627</v>
      </c>
      <c r="F1129" s="105" t="s">
        <v>2077</v>
      </c>
      <c r="G1129" s="105">
        <v>45</v>
      </c>
      <c r="H1129" s="105">
        <v>42</v>
      </c>
      <c r="I1129" s="106" t="s">
        <v>2152</v>
      </c>
      <c r="J1129" s="106" t="s">
        <v>2152</v>
      </c>
      <c r="K1129" s="98" t="s">
        <v>3254</v>
      </c>
      <c r="L1129" s="99" t="s">
        <v>63</v>
      </c>
      <c r="M1129" s="108">
        <v>40372</v>
      </c>
      <c r="N1129" s="102" t="s">
        <v>433</v>
      </c>
      <c r="O1129" s="105" t="s">
        <v>51</v>
      </c>
      <c r="P1129" s="102"/>
      <c r="Q1129" s="102"/>
      <c r="R1129" s="102"/>
      <c r="S1129" s="109" t="s">
        <v>3668</v>
      </c>
      <c r="T1129" s="109" t="s">
        <v>63</v>
      </c>
      <c r="U1129" s="110" t="s">
        <v>3669</v>
      </c>
      <c r="V1129" s="105" t="s">
        <v>3668</v>
      </c>
      <c r="W1129" s="105"/>
    </row>
    <row r="1130" spans="1:23" ht="38.25">
      <c r="A1130" s="102">
        <v>1129</v>
      </c>
      <c r="B1130" s="103" t="s">
        <v>133</v>
      </c>
      <c r="C1130" s="103" t="s">
        <v>131</v>
      </c>
      <c r="D1130" s="105" t="s">
        <v>60</v>
      </c>
      <c r="E1130" s="105" t="s">
        <v>627</v>
      </c>
      <c r="F1130" s="105" t="s">
        <v>2077</v>
      </c>
      <c r="G1130" s="105">
        <v>45</v>
      </c>
      <c r="H1130" s="105">
        <v>42</v>
      </c>
      <c r="I1130" s="106" t="s">
        <v>2152</v>
      </c>
      <c r="J1130" s="106" t="s">
        <v>2152</v>
      </c>
      <c r="K1130" s="98" t="s">
        <v>3254</v>
      </c>
      <c r="L1130" s="99" t="s">
        <v>63</v>
      </c>
      <c r="M1130" s="108">
        <v>40372</v>
      </c>
      <c r="N1130" s="102" t="s">
        <v>433</v>
      </c>
      <c r="O1130" s="105" t="s">
        <v>51</v>
      </c>
      <c r="P1130" s="102"/>
      <c r="Q1130" s="102"/>
      <c r="R1130" s="102"/>
      <c r="S1130" s="109" t="s">
        <v>3668</v>
      </c>
      <c r="T1130" s="109" t="s">
        <v>63</v>
      </c>
      <c r="U1130" s="110" t="s">
        <v>3669</v>
      </c>
      <c r="V1130" s="105" t="s">
        <v>3668</v>
      </c>
      <c r="W1130" s="105"/>
    </row>
    <row r="1131" spans="1:23" ht="25.5">
      <c r="A1131" s="102">
        <v>1130</v>
      </c>
      <c r="B1131" s="103" t="s">
        <v>82</v>
      </c>
      <c r="C1131" s="103" t="s">
        <v>83</v>
      </c>
      <c r="D1131" s="105" t="s">
        <v>60</v>
      </c>
      <c r="E1131" s="105">
        <v>6</v>
      </c>
      <c r="F1131" s="105" t="s">
        <v>2092</v>
      </c>
      <c r="G1131" s="105">
        <v>45</v>
      </c>
      <c r="H1131" s="105">
        <v>48</v>
      </c>
      <c r="I1131" s="106" t="s">
        <v>2155</v>
      </c>
      <c r="J1131" s="106" t="s">
        <v>490</v>
      </c>
      <c r="K1131" s="98" t="s">
        <v>3254</v>
      </c>
      <c r="L1131" s="99" t="s">
        <v>63</v>
      </c>
      <c r="M1131" s="108">
        <v>40372</v>
      </c>
      <c r="N1131" s="102" t="s">
        <v>433</v>
      </c>
      <c r="O1131" s="105" t="s">
        <v>51</v>
      </c>
      <c r="P1131" s="102"/>
      <c r="Q1131" s="102"/>
      <c r="R1131" s="102"/>
      <c r="S1131" s="109" t="s">
        <v>3668</v>
      </c>
      <c r="T1131" s="109" t="s">
        <v>63</v>
      </c>
      <c r="U1131" s="110" t="s">
        <v>3669</v>
      </c>
      <c r="V1131" s="105" t="s">
        <v>3668</v>
      </c>
      <c r="W1131" s="105"/>
    </row>
    <row r="1132" spans="1:23" ht="38.25">
      <c r="A1132" s="102">
        <v>1131</v>
      </c>
      <c r="B1132" s="103" t="s">
        <v>43</v>
      </c>
      <c r="C1132" s="103" t="s">
        <v>44</v>
      </c>
      <c r="D1132" s="105" t="s">
        <v>45</v>
      </c>
      <c r="E1132" s="105" t="s">
        <v>627</v>
      </c>
      <c r="F1132" s="105" t="s">
        <v>2077</v>
      </c>
      <c r="G1132" s="105">
        <v>45</v>
      </c>
      <c r="H1132" s="105">
        <v>49</v>
      </c>
      <c r="I1132" s="106" t="s">
        <v>2156</v>
      </c>
      <c r="J1132" s="106" t="s">
        <v>2157</v>
      </c>
      <c r="K1132" s="98" t="s">
        <v>3254</v>
      </c>
      <c r="L1132" s="99" t="s">
        <v>63</v>
      </c>
      <c r="M1132" s="108">
        <v>40372</v>
      </c>
      <c r="N1132" s="102" t="s">
        <v>433</v>
      </c>
      <c r="O1132" s="105"/>
      <c r="P1132" s="102"/>
      <c r="Q1132" s="102"/>
      <c r="R1132" s="102"/>
      <c r="S1132" s="109" t="s">
        <v>63</v>
      </c>
      <c r="T1132" s="109" t="s">
        <v>3668</v>
      </c>
      <c r="U1132" s="110" t="s">
        <v>3669</v>
      </c>
      <c r="V1132" s="105" t="s">
        <v>3668</v>
      </c>
      <c r="W1132" s="105"/>
    </row>
    <row r="1133" spans="1:23" ht="63.75">
      <c r="A1133" s="21">
        <v>1132</v>
      </c>
      <c r="B1133" s="14" t="s">
        <v>64</v>
      </c>
      <c r="C1133" s="14" t="s">
        <v>65</v>
      </c>
      <c r="D1133" s="16" t="s">
        <v>60</v>
      </c>
      <c r="E1133" s="16" t="s">
        <v>627</v>
      </c>
      <c r="F1133" s="16" t="s">
        <v>2077</v>
      </c>
      <c r="G1133" s="16">
        <v>46</v>
      </c>
      <c r="H1133" s="16">
        <v>4</v>
      </c>
      <c r="I1133" s="17" t="s">
        <v>2158</v>
      </c>
      <c r="J1133" s="17" t="s">
        <v>2116</v>
      </c>
      <c r="K1133" s="53" t="s">
        <v>3651</v>
      </c>
      <c r="L1133" s="54" t="s">
        <v>237</v>
      </c>
      <c r="M1133" s="22">
        <v>40434</v>
      </c>
      <c r="N1133" s="21" t="s">
        <v>592</v>
      </c>
      <c r="O1133" s="16" t="s">
        <v>51</v>
      </c>
      <c r="P1133" s="21" t="s">
        <v>919</v>
      </c>
      <c r="Q1133" s="21"/>
      <c r="R1133" s="21"/>
      <c r="S1133" s="25" t="s">
        <v>3668</v>
      </c>
      <c r="T1133" s="25" t="s">
        <v>237</v>
      </c>
      <c r="U1133" s="55" t="s">
        <v>3669</v>
      </c>
      <c r="V1133" s="16" t="s">
        <v>3668</v>
      </c>
      <c r="W1133" s="16"/>
    </row>
    <row r="1134" spans="1:23" ht="38.25">
      <c r="A1134" s="102">
        <v>1133</v>
      </c>
      <c r="B1134" s="103" t="s">
        <v>64</v>
      </c>
      <c r="C1134" s="103" t="s">
        <v>65</v>
      </c>
      <c r="D1134" s="105" t="s">
        <v>60</v>
      </c>
      <c r="E1134" s="105" t="s">
        <v>627</v>
      </c>
      <c r="F1134" s="105" t="s">
        <v>2077</v>
      </c>
      <c r="G1134" s="105">
        <v>46</v>
      </c>
      <c r="H1134" s="105">
        <v>5</v>
      </c>
      <c r="I1134" s="106" t="s">
        <v>2159</v>
      </c>
      <c r="J1134" s="106" t="s">
        <v>2116</v>
      </c>
      <c r="K1134" s="98" t="s">
        <v>48</v>
      </c>
      <c r="L1134" s="99" t="s">
        <v>49</v>
      </c>
      <c r="M1134" s="108">
        <v>40372</v>
      </c>
      <c r="N1134" s="102" t="s">
        <v>349</v>
      </c>
      <c r="O1134" s="105" t="s">
        <v>51</v>
      </c>
      <c r="P1134" s="102"/>
      <c r="Q1134" s="102"/>
      <c r="R1134" s="102"/>
      <c r="S1134" s="109" t="s">
        <v>3668</v>
      </c>
      <c r="T1134" s="109" t="s">
        <v>49</v>
      </c>
      <c r="U1134" s="110" t="s">
        <v>3669</v>
      </c>
      <c r="V1134" s="105" t="s">
        <v>3668</v>
      </c>
      <c r="W1134" s="105"/>
    </row>
    <row r="1135" spans="1:23" ht="38.25">
      <c r="A1135" s="102">
        <v>1134</v>
      </c>
      <c r="B1135" s="103" t="s">
        <v>284</v>
      </c>
      <c r="C1135" s="103" t="s">
        <v>285</v>
      </c>
      <c r="D1135" s="105" t="s">
        <v>60</v>
      </c>
      <c r="E1135" s="105" t="s">
        <v>627</v>
      </c>
      <c r="F1135" s="105">
        <v>6.12</v>
      </c>
      <c r="G1135" s="105">
        <v>46</v>
      </c>
      <c r="H1135" s="94">
        <v>16</v>
      </c>
      <c r="I1135" s="106" t="s">
        <v>2160</v>
      </c>
      <c r="J1135" s="106" t="s">
        <v>2161</v>
      </c>
      <c r="K1135" s="98" t="s">
        <v>647</v>
      </c>
      <c r="L1135" s="99" t="s">
        <v>648</v>
      </c>
      <c r="M1135" s="108">
        <v>40374</v>
      </c>
      <c r="N1135" s="102" t="s">
        <v>592</v>
      </c>
      <c r="O1135" s="105" t="s">
        <v>72</v>
      </c>
      <c r="P1135" s="102" t="s">
        <v>919</v>
      </c>
      <c r="Q1135" s="102"/>
      <c r="R1135" s="102"/>
      <c r="S1135" s="109" t="s">
        <v>3668</v>
      </c>
      <c r="T1135" s="109" t="s">
        <v>648</v>
      </c>
      <c r="U1135" s="110" t="s">
        <v>3669</v>
      </c>
      <c r="V1135" s="105" t="s">
        <v>3668</v>
      </c>
      <c r="W1135" s="105"/>
    </row>
    <row r="1136" spans="1:23" ht="38.25">
      <c r="A1136" s="21">
        <v>1135</v>
      </c>
      <c r="B1136" s="14" t="s">
        <v>64</v>
      </c>
      <c r="C1136" s="14" t="s">
        <v>65</v>
      </c>
      <c r="D1136" s="16" t="s">
        <v>60</v>
      </c>
      <c r="E1136" s="16" t="s">
        <v>627</v>
      </c>
      <c r="F1136" s="16" t="s">
        <v>2077</v>
      </c>
      <c r="G1136" s="16">
        <v>46</v>
      </c>
      <c r="H1136" s="16">
        <v>19</v>
      </c>
      <c r="I1136" s="17" t="s">
        <v>2162</v>
      </c>
      <c r="J1136" s="17" t="s">
        <v>2116</v>
      </c>
      <c r="K1136" s="53" t="s">
        <v>3651</v>
      </c>
      <c r="L1136" s="54" t="s">
        <v>237</v>
      </c>
      <c r="M1136" s="22">
        <v>40434</v>
      </c>
      <c r="N1136" s="21" t="s">
        <v>592</v>
      </c>
      <c r="O1136" s="16" t="s">
        <v>51</v>
      </c>
      <c r="P1136" s="21" t="s">
        <v>919</v>
      </c>
      <c r="Q1136" s="21"/>
      <c r="R1136" s="21"/>
      <c r="S1136" s="25" t="s">
        <v>3668</v>
      </c>
      <c r="T1136" s="25" t="s">
        <v>237</v>
      </c>
      <c r="U1136" s="55" t="s">
        <v>3669</v>
      </c>
      <c r="V1136" s="16" t="s">
        <v>3668</v>
      </c>
      <c r="W1136" s="16"/>
    </row>
    <row r="1137" spans="1:23" ht="25.5">
      <c r="A1137" s="102">
        <v>1136</v>
      </c>
      <c r="B1137" s="103" t="s">
        <v>284</v>
      </c>
      <c r="C1137" s="103" t="s">
        <v>285</v>
      </c>
      <c r="D1137" s="105" t="s">
        <v>60</v>
      </c>
      <c r="E1137" s="105" t="s">
        <v>627</v>
      </c>
      <c r="F1137" s="105">
        <v>6.12</v>
      </c>
      <c r="G1137" s="105">
        <v>46</v>
      </c>
      <c r="H1137" s="94">
        <v>20</v>
      </c>
      <c r="I1137" s="106" t="s">
        <v>2163</v>
      </c>
      <c r="J1137" s="106" t="s">
        <v>2164</v>
      </c>
      <c r="K1137" s="98" t="s">
        <v>647</v>
      </c>
      <c r="L1137" s="99" t="s">
        <v>648</v>
      </c>
      <c r="M1137" s="108">
        <v>40374</v>
      </c>
      <c r="N1137" s="102" t="s">
        <v>592</v>
      </c>
      <c r="O1137" s="105" t="s">
        <v>72</v>
      </c>
      <c r="P1137" s="102" t="s">
        <v>919</v>
      </c>
      <c r="Q1137" s="102"/>
      <c r="R1137" s="102"/>
      <c r="S1137" s="109" t="s">
        <v>3668</v>
      </c>
      <c r="T1137" s="109" t="s">
        <v>648</v>
      </c>
      <c r="U1137" s="110" t="s">
        <v>3669</v>
      </c>
      <c r="V1137" s="105" t="s">
        <v>3668</v>
      </c>
      <c r="W1137" s="105"/>
    </row>
    <row r="1138" spans="1:23" ht="178.5">
      <c r="A1138" s="21">
        <v>1137</v>
      </c>
      <c r="B1138" s="14" t="s">
        <v>43</v>
      </c>
      <c r="C1138" s="14" t="s">
        <v>44</v>
      </c>
      <c r="D1138" s="16" t="s">
        <v>60</v>
      </c>
      <c r="E1138" s="16" t="s">
        <v>627</v>
      </c>
      <c r="F1138" s="16" t="s">
        <v>2077</v>
      </c>
      <c r="G1138" s="16">
        <v>46</v>
      </c>
      <c r="H1138" s="16">
        <v>25</v>
      </c>
      <c r="I1138" s="17" t="s">
        <v>2165</v>
      </c>
      <c r="J1138" s="17" t="s">
        <v>2166</v>
      </c>
      <c r="K1138" s="53" t="s">
        <v>3665</v>
      </c>
      <c r="L1138" s="54" t="s">
        <v>63</v>
      </c>
      <c r="M1138" s="22">
        <v>40435</v>
      </c>
      <c r="N1138" s="21" t="s">
        <v>433</v>
      </c>
      <c r="O1138" s="16" t="s">
        <v>51</v>
      </c>
      <c r="P1138" s="21" t="s">
        <v>1989</v>
      </c>
      <c r="Q1138" s="21"/>
      <c r="R1138" s="21"/>
      <c r="S1138" s="25" t="s">
        <v>3668</v>
      </c>
      <c r="T1138" s="25" t="s">
        <v>63</v>
      </c>
      <c r="U1138" s="55" t="s">
        <v>3669</v>
      </c>
      <c r="V1138" s="16" t="s">
        <v>3668</v>
      </c>
      <c r="W1138" s="16"/>
    </row>
    <row r="1139" spans="1:23" ht="63.75">
      <c r="A1139" s="21">
        <v>1138</v>
      </c>
      <c r="B1139" s="14" t="s">
        <v>125</v>
      </c>
      <c r="C1139" s="14" t="s">
        <v>126</v>
      </c>
      <c r="D1139" s="16" t="s">
        <v>60</v>
      </c>
      <c r="E1139" s="16" t="s">
        <v>627</v>
      </c>
      <c r="F1139" s="16" t="s">
        <v>2077</v>
      </c>
      <c r="G1139" s="16">
        <v>46</v>
      </c>
      <c r="H1139" s="16">
        <v>25</v>
      </c>
      <c r="I1139" s="17" t="s">
        <v>2167</v>
      </c>
      <c r="J1139" s="17" t="s">
        <v>2168</v>
      </c>
      <c r="K1139" s="53" t="s">
        <v>3665</v>
      </c>
      <c r="L1139" s="54" t="s">
        <v>63</v>
      </c>
      <c r="M1139" s="22">
        <v>40435</v>
      </c>
      <c r="N1139" s="21" t="s">
        <v>433</v>
      </c>
      <c r="O1139" s="16" t="s">
        <v>51</v>
      </c>
      <c r="P1139" s="21" t="s">
        <v>2169</v>
      </c>
      <c r="Q1139" s="21"/>
      <c r="R1139" s="21"/>
      <c r="S1139" s="25" t="s">
        <v>3668</v>
      </c>
      <c r="T1139" s="25" t="s">
        <v>63</v>
      </c>
      <c r="U1139" s="55" t="s">
        <v>3669</v>
      </c>
      <c r="V1139" s="16" t="s">
        <v>3668</v>
      </c>
      <c r="W1139" s="16"/>
    </row>
    <row r="1140" spans="1:23" ht="63.75">
      <c r="A1140" s="21">
        <v>1139</v>
      </c>
      <c r="B1140" s="14" t="s">
        <v>130</v>
      </c>
      <c r="C1140" s="14" t="s">
        <v>131</v>
      </c>
      <c r="D1140" s="16" t="s">
        <v>60</v>
      </c>
      <c r="E1140" s="16" t="s">
        <v>627</v>
      </c>
      <c r="F1140" s="16" t="s">
        <v>2077</v>
      </c>
      <c r="G1140" s="16">
        <v>46</v>
      </c>
      <c r="H1140" s="16">
        <v>25</v>
      </c>
      <c r="I1140" s="17" t="s">
        <v>2167</v>
      </c>
      <c r="J1140" s="17" t="s">
        <v>2168</v>
      </c>
      <c r="K1140" s="53" t="s">
        <v>3665</v>
      </c>
      <c r="L1140" s="54" t="s">
        <v>63</v>
      </c>
      <c r="M1140" s="22">
        <v>40435</v>
      </c>
      <c r="N1140" s="21" t="s">
        <v>203</v>
      </c>
      <c r="O1140" s="16" t="s">
        <v>51</v>
      </c>
      <c r="P1140" s="21" t="s">
        <v>2169</v>
      </c>
      <c r="Q1140" s="21"/>
      <c r="R1140" s="21"/>
      <c r="S1140" s="25" t="s">
        <v>3668</v>
      </c>
      <c r="T1140" s="25" t="s">
        <v>63</v>
      </c>
      <c r="U1140" s="55" t="s">
        <v>3669</v>
      </c>
      <c r="V1140" s="16" t="s">
        <v>3668</v>
      </c>
      <c r="W1140" s="16"/>
    </row>
    <row r="1141" spans="1:23" ht="63.75">
      <c r="A1141" s="21">
        <v>1140</v>
      </c>
      <c r="B1141" s="14" t="s">
        <v>132</v>
      </c>
      <c r="C1141" s="14" t="s">
        <v>131</v>
      </c>
      <c r="D1141" s="16" t="s">
        <v>60</v>
      </c>
      <c r="E1141" s="16" t="s">
        <v>627</v>
      </c>
      <c r="F1141" s="16" t="s">
        <v>2077</v>
      </c>
      <c r="G1141" s="16">
        <v>46</v>
      </c>
      <c r="H1141" s="16">
        <v>25</v>
      </c>
      <c r="I1141" s="17" t="s">
        <v>2167</v>
      </c>
      <c r="J1141" s="17" t="s">
        <v>2168</v>
      </c>
      <c r="K1141" s="53" t="s">
        <v>3665</v>
      </c>
      <c r="L1141" s="54" t="s">
        <v>63</v>
      </c>
      <c r="M1141" s="22">
        <v>40435</v>
      </c>
      <c r="N1141" s="21" t="s">
        <v>203</v>
      </c>
      <c r="O1141" s="16" t="s">
        <v>51</v>
      </c>
      <c r="P1141" s="21" t="s">
        <v>2169</v>
      </c>
      <c r="Q1141" s="21"/>
      <c r="R1141" s="21"/>
      <c r="S1141" s="25" t="s">
        <v>3668</v>
      </c>
      <c r="T1141" s="25" t="s">
        <v>63</v>
      </c>
      <c r="U1141" s="55" t="s">
        <v>3669</v>
      </c>
      <c r="V1141" s="16" t="s">
        <v>3668</v>
      </c>
      <c r="W1141" s="16"/>
    </row>
    <row r="1142" spans="1:23" ht="63.75">
      <c r="A1142" s="21">
        <v>1141</v>
      </c>
      <c r="B1142" s="14" t="s">
        <v>133</v>
      </c>
      <c r="C1142" s="14" t="s">
        <v>131</v>
      </c>
      <c r="D1142" s="16" t="s">
        <v>60</v>
      </c>
      <c r="E1142" s="16" t="s">
        <v>627</v>
      </c>
      <c r="F1142" s="16" t="s">
        <v>2077</v>
      </c>
      <c r="G1142" s="16">
        <v>46</v>
      </c>
      <c r="H1142" s="16">
        <v>25</v>
      </c>
      <c r="I1142" s="17" t="s">
        <v>2167</v>
      </c>
      <c r="J1142" s="17" t="s">
        <v>2168</v>
      </c>
      <c r="K1142" s="53" t="s">
        <v>3665</v>
      </c>
      <c r="L1142" s="54" t="s">
        <v>63</v>
      </c>
      <c r="M1142" s="22">
        <v>40435</v>
      </c>
      <c r="N1142" s="21" t="s">
        <v>203</v>
      </c>
      <c r="O1142" s="16" t="s">
        <v>51</v>
      </c>
      <c r="P1142" s="21" t="s">
        <v>2169</v>
      </c>
      <c r="Q1142" s="21"/>
      <c r="R1142" s="21"/>
      <c r="S1142" s="25" t="s">
        <v>3668</v>
      </c>
      <c r="T1142" s="25" t="s">
        <v>63</v>
      </c>
      <c r="U1142" s="55" t="s">
        <v>3669</v>
      </c>
      <c r="V1142" s="16" t="s">
        <v>3668</v>
      </c>
      <c r="W1142" s="16"/>
    </row>
    <row r="1143" spans="1:23" ht="153">
      <c r="A1143" s="102">
        <v>1142</v>
      </c>
      <c r="B1143" s="103" t="s">
        <v>64</v>
      </c>
      <c r="C1143" s="103" t="s">
        <v>65</v>
      </c>
      <c r="D1143" s="105" t="s">
        <v>60</v>
      </c>
      <c r="E1143" s="105" t="s">
        <v>627</v>
      </c>
      <c r="F1143" s="105" t="s">
        <v>2077</v>
      </c>
      <c r="G1143" s="105">
        <v>46</v>
      </c>
      <c r="H1143" s="105">
        <v>30</v>
      </c>
      <c r="I1143" s="106" t="s">
        <v>2170</v>
      </c>
      <c r="J1143" s="106" t="s">
        <v>2171</v>
      </c>
      <c r="K1143" s="98" t="s">
        <v>3635</v>
      </c>
      <c r="L1143" s="102" t="s">
        <v>49</v>
      </c>
      <c r="M1143" s="108">
        <v>40318</v>
      </c>
      <c r="N1143" s="102" t="s">
        <v>1591</v>
      </c>
      <c r="O1143" s="105" t="s">
        <v>51</v>
      </c>
      <c r="P1143" s="102"/>
      <c r="Q1143" s="102"/>
      <c r="R1143" s="102"/>
      <c r="S1143" s="109" t="s">
        <v>3668</v>
      </c>
      <c r="T1143" s="109" t="s">
        <v>49</v>
      </c>
      <c r="U1143" s="110" t="s">
        <v>3669</v>
      </c>
      <c r="V1143" s="105" t="s">
        <v>3668</v>
      </c>
      <c r="W1143" s="105"/>
    </row>
    <row r="1144" spans="1:23" ht="76.5">
      <c r="A1144" s="102">
        <v>1143</v>
      </c>
      <c r="B1144" s="103" t="s">
        <v>266</v>
      </c>
      <c r="C1144" s="103" t="s">
        <v>267</v>
      </c>
      <c r="D1144" s="105" t="s">
        <v>60</v>
      </c>
      <c r="E1144" s="105" t="s">
        <v>627</v>
      </c>
      <c r="F1144" s="105" t="s">
        <v>2077</v>
      </c>
      <c r="G1144" s="105">
        <v>46</v>
      </c>
      <c r="H1144" s="94">
        <v>35</v>
      </c>
      <c r="I1144" s="107" t="s">
        <v>2172</v>
      </c>
      <c r="J1144" s="107" t="s">
        <v>2173</v>
      </c>
      <c r="K1144" s="107" t="s">
        <v>3766</v>
      </c>
      <c r="L1144" s="102" t="s">
        <v>49</v>
      </c>
      <c r="M1144" s="108">
        <v>40318</v>
      </c>
      <c r="N1144" s="102" t="s">
        <v>1591</v>
      </c>
      <c r="O1144" s="105" t="s">
        <v>51</v>
      </c>
      <c r="P1144" s="102"/>
      <c r="Q1144" s="102"/>
      <c r="R1144" s="102"/>
      <c r="S1144" s="109" t="s">
        <v>3668</v>
      </c>
      <c r="T1144" s="109" t="s">
        <v>49</v>
      </c>
      <c r="U1144" s="110" t="s">
        <v>3669</v>
      </c>
      <c r="V1144" s="105" t="s">
        <v>3668</v>
      </c>
      <c r="W1144" s="105"/>
    </row>
    <row r="1145" spans="1:23" ht="76.5">
      <c r="A1145" s="102">
        <v>1144</v>
      </c>
      <c r="B1145" s="103" t="s">
        <v>266</v>
      </c>
      <c r="C1145" s="103" t="s">
        <v>267</v>
      </c>
      <c r="D1145" s="105" t="s">
        <v>60</v>
      </c>
      <c r="E1145" s="105" t="s">
        <v>627</v>
      </c>
      <c r="F1145" s="105" t="s">
        <v>2077</v>
      </c>
      <c r="G1145" s="105">
        <v>46</v>
      </c>
      <c r="H1145" s="94">
        <v>38</v>
      </c>
      <c r="I1145" s="107" t="s">
        <v>2174</v>
      </c>
      <c r="J1145" s="107" t="s">
        <v>2175</v>
      </c>
      <c r="K1145" s="98" t="s">
        <v>3468</v>
      </c>
      <c r="L1145" s="102" t="s">
        <v>49</v>
      </c>
      <c r="M1145" s="108">
        <v>40318</v>
      </c>
      <c r="N1145" s="102" t="s">
        <v>1591</v>
      </c>
      <c r="O1145" s="105" t="s">
        <v>51</v>
      </c>
      <c r="P1145" s="102"/>
      <c r="Q1145" s="102"/>
      <c r="R1145" s="102"/>
      <c r="S1145" s="109" t="s">
        <v>3668</v>
      </c>
      <c r="T1145" s="109" t="s">
        <v>49</v>
      </c>
      <c r="U1145" s="110" t="s">
        <v>3669</v>
      </c>
      <c r="V1145" s="105" t="s">
        <v>3668</v>
      </c>
      <c r="W1145" s="105"/>
    </row>
    <row r="1146" spans="1:23" ht="51">
      <c r="A1146" s="102">
        <v>1145</v>
      </c>
      <c r="B1146" s="103" t="s">
        <v>284</v>
      </c>
      <c r="C1146" s="103" t="s">
        <v>285</v>
      </c>
      <c r="D1146" s="105" t="s">
        <v>60</v>
      </c>
      <c r="E1146" s="105" t="s">
        <v>627</v>
      </c>
      <c r="F1146" s="105">
        <v>6.12</v>
      </c>
      <c r="G1146" s="105">
        <v>46</v>
      </c>
      <c r="H1146" s="94">
        <v>38</v>
      </c>
      <c r="I1146" s="106" t="s">
        <v>2176</v>
      </c>
      <c r="J1146" s="106" t="s">
        <v>2177</v>
      </c>
      <c r="K1146" s="98" t="s">
        <v>3415</v>
      </c>
      <c r="L1146" s="99" t="s">
        <v>63</v>
      </c>
      <c r="M1146" s="108">
        <v>40374</v>
      </c>
      <c r="N1146" s="102" t="s">
        <v>592</v>
      </c>
      <c r="O1146" s="105" t="s">
        <v>51</v>
      </c>
      <c r="P1146" s="102" t="s">
        <v>919</v>
      </c>
      <c r="Q1146" s="102"/>
      <c r="R1146" s="102"/>
      <c r="S1146" s="109" t="s">
        <v>3668</v>
      </c>
      <c r="T1146" s="109" t="s">
        <v>63</v>
      </c>
      <c r="U1146" s="110" t="s">
        <v>3669</v>
      </c>
      <c r="V1146" s="105" t="s">
        <v>3668</v>
      </c>
      <c r="W1146" s="105"/>
    </row>
    <row r="1147" spans="1:23" ht="51">
      <c r="A1147" s="21">
        <v>1146</v>
      </c>
      <c r="B1147" s="14" t="s">
        <v>284</v>
      </c>
      <c r="C1147" s="14" t="s">
        <v>285</v>
      </c>
      <c r="D1147" s="16" t="s">
        <v>60</v>
      </c>
      <c r="E1147" s="16" t="s">
        <v>627</v>
      </c>
      <c r="F1147" s="16">
        <v>6.12</v>
      </c>
      <c r="G1147" s="16">
        <v>46</v>
      </c>
      <c r="H1147" s="58">
        <v>38</v>
      </c>
      <c r="I1147" s="59" t="s">
        <v>2178</v>
      </c>
      <c r="J1147" s="17" t="s">
        <v>2179</v>
      </c>
      <c r="K1147" s="53" t="s">
        <v>3640</v>
      </c>
      <c r="L1147" s="54" t="s">
        <v>63</v>
      </c>
      <c r="M1147" s="22">
        <v>40434</v>
      </c>
      <c r="N1147" s="21" t="s">
        <v>592</v>
      </c>
      <c r="O1147" s="16" t="s">
        <v>51</v>
      </c>
      <c r="P1147" s="21" t="s">
        <v>919</v>
      </c>
      <c r="Q1147" s="21"/>
      <c r="R1147" s="21"/>
      <c r="S1147" s="25" t="s">
        <v>3668</v>
      </c>
      <c r="T1147" s="25" t="s">
        <v>63</v>
      </c>
      <c r="U1147" s="55" t="s">
        <v>3669</v>
      </c>
      <c r="V1147" s="16" t="s">
        <v>3668</v>
      </c>
      <c r="W1147" s="16"/>
    </row>
    <row r="1148" spans="1:23" ht="51">
      <c r="A1148" s="21">
        <v>1147</v>
      </c>
      <c r="B1148" s="14" t="s">
        <v>284</v>
      </c>
      <c r="C1148" s="14" t="s">
        <v>285</v>
      </c>
      <c r="D1148" s="16" t="s">
        <v>60</v>
      </c>
      <c r="E1148" s="16" t="s">
        <v>627</v>
      </c>
      <c r="F1148" s="16">
        <v>6.12</v>
      </c>
      <c r="G1148" s="16">
        <v>46</v>
      </c>
      <c r="H1148" s="58">
        <v>38</v>
      </c>
      <c r="I1148" s="59" t="s">
        <v>2180</v>
      </c>
      <c r="J1148" s="17" t="s">
        <v>2181</v>
      </c>
      <c r="K1148" s="53" t="s">
        <v>3640</v>
      </c>
      <c r="L1148" s="54" t="s">
        <v>63</v>
      </c>
      <c r="M1148" s="22">
        <v>40434</v>
      </c>
      <c r="N1148" s="21" t="s">
        <v>592</v>
      </c>
      <c r="O1148" s="16" t="s">
        <v>51</v>
      </c>
      <c r="P1148" s="21" t="s">
        <v>919</v>
      </c>
      <c r="Q1148" s="21"/>
      <c r="R1148" s="21"/>
      <c r="S1148" s="25" t="s">
        <v>3668</v>
      </c>
      <c r="T1148" s="25" t="s">
        <v>63</v>
      </c>
      <c r="U1148" s="55" t="s">
        <v>3669</v>
      </c>
      <c r="V1148" s="16" t="s">
        <v>3668</v>
      </c>
      <c r="W1148" s="16"/>
    </row>
    <row r="1149" spans="1:23" ht="51">
      <c r="A1149" s="21">
        <v>1148</v>
      </c>
      <c r="B1149" s="14" t="s">
        <v>284</v>
      </c>
      <c r="C1149" s="14" t="s">
        <v>285</v>
      </c>
      <c r="D1149" s="16" t="s">
        <v>60</v>
      </c>
      <c r="E1149" s="16" t="s">
        <v>627</v>
      </c>
      <c r="F1149" s="16">
        <v>6.12</v>
      </c>
      <c r="G1149" s="16">
        <v>46</v>
      </c>
      <c r="H1149" s="58">
        <v>38</v>
      </c>
      <c r="I1149" s="59" t="s">
        <v>2182</v>
      </c>
      <c r="J1149" s="17" t="s">
        <v>2183</v>
      </c>
      <c r="K1149" s="53" t="s">
        <v>3640</v>
      </c>
      <c r="L1149" s="54" t="s">
        <v>63</v>
      </c>
      <c r="M1149" s="22">
        <v>40434</v>
      </c>
      <c r="N1149" s="21" t="s">
        <v>592</v>
      </c>
      <c r="O1149" s="16" t="s">
        <v>51</v>
      </c>
      <c r="P1149" s="21" t="s">
        <v>919</v>
      </c>
      <c r="Q1149" s="21"/>
      <c r="R1149" s="21"/>
      <c r="S1149" s="25" t="s">
        <v>3668</v>
      </c>
      <c r="T1149" s="25" t="s">
        <v>63</v>
      </c>
      <c r="U1149" s="55" t="s">
        <v>3669</v>
      </c>
      <c r="V1149" s="16" t="s">
        <v>3668</v>
      </c>
      <c r="W1149" s="16"/>
    </row>
    <row r="1150" spans="1:23" ht="51">
      <c r="A1150" s="102">
        <v>1149</v>
      </c>
      <c r="B1150" s="103" t="s">
        <v>284</v>
      </c>
      <c r="C1150" s="103" t="s">
        <v>285</v>
      </c>
      <c r="D1150" s="105" t="s">
        <v>60</v>
      </c>
      <c r="E1150" s="105" t="s">
        <v>627</v>
      </c>
      <c r="F1150" s="105">
        <v>6.12</v>
      </c>
      <c r="G1150" s="105">
        <v>46</v>
      </c>
      <c r="H1150" s="94">
        <v>38</v>
      </c>
      <c r="I1150" s="106" t="s">
        <v>2184</v>
      </c>
      <c r="J1150" s="106" t="s">
        <v>2185</v>
      </c>
      <c r="K1150" s="98" t="s">
        <v>3415</v>
      </c>
      <c r="L1150" s="99" t="s">
        <v>63</v>
      </c>
      <c r="M1150" s="108">
        <v>40374</v>
      </c>
      <c r="N1150" s="102" t="s">
        <v>592</v>
      </c>
      <c r="O1150" s="105" t="s">
        <v>51</v>
      </c>
      <c r="P1150" s="102" t="s">
        <v>919</v>
      </c>
      <c r="Q1150" s="102"/>
      <c r="R1150" s="102"/>
      <c r="S1150" s="109" t="s">
        <v>3668</v>
      </c>
      <c r="T1150" s="109" t="s">
        <v>63</v>
      </c>
      <c r="U1150" s="110" t="s">
        <v>3669</v>
      </c>
      <c r="V1150" s="105" t="s">
        <v>3668</v>
      </c>
      <c r="W1150" s="105"/>
    </row>
    <row r="1151" spans="1:23" ht="114.75">
      <c r="A1151" s="102">
        <v>1150</v>
      </c>
      <c r="B1151" s="107" t="s">
        <v>68</v>
      </c>
      <c r="C1151" s="103" t="s">
        <v>69</v>
      </c>
      <c r="D1151" s="105" t="s">
        <v>60</v>
      </c>
      <c r="E1151" s="105" t="s">
        <v>627</v>
      </c>
      <c r="F1151" s="105" t="s">
        <v>2077</v>
      </c>
      <c r="G1151" s="105">
        <v>46</v>
      </c>
      <c r="H1151" s="105">
        <v>39</v>
      </c>
      <c r="I1151" s="107" t="s">
        <v>2186</v>
      </c>
      <c r="J1151" s="107" t="s">
        <v>2187</v>
      </c>
      <c r="K1151" s="98" t="s">
        <v>3375</v>
      </c>
      <c r="L1151" s="99" t="s">
        <v>237</v>
      </c>
      <c r="M1151" s="108">
        <v>40373</v>
      </c>
      <c r="N1151" s="102" t="s">
        <v>1591</v>
      </c>
      <c r="O1151" s="105" t="s">
        <v>51</v>
      </c>
      <c r="P1151" s="102" t="s">
        <v>1592</v>
      </c>
      <c r="Q1151" s="102"/>
      <c r="R1151" s="102"/>
      <c r="S1151" s="109" t="s">
        <v>3668</v>
      </c>
      <c r="T1151" s="109" t="s">
        <v>237</v>
      </c>
      <c r="U1151" s="110" t="s">
        <v>3669</v>
      </c>
      <c r="V1151" s="105" t="s">
        <v>3668</v>
      </c>
      <c r="W1151" s="105"/>
    </row>
    <row r="1152" spans="1:23" ht="38.25">
      <c r="A1152" s="102">
        <v>1151</v>
      </c>
      <c r="B1152" s="103" t="s">
        <v>125</v>
      </c>
      <c r="C1152" s="103" t="s">
        <v>126</v>
      </c>
      <c r="D1152" s="105" t="s">
        <v>60</v>
      </c>
      <c r="E1152" s="105" t="s">
        <v>627</v>
      </c>
      <c r="F1152" s="105" t="s">
        <v>2077</v>
      </c>
      <c r="G1152" s="105">
        <v>46</v>
      </c>
      <c r="H1152" s="105">
        <v>39</v>
      </c>
      <c r="I1152" s="106" t="s">
        <v>2188</v>
      </c>
      <c r="J1152" s="106" t="s">
        <v>2188</v>
      </c>
      <c r="K1152" s="107" t="s">
        <v>3767</v>
      </c>
      <c r="L1152" s="102" t="s">
        <v>49</v>
      </c>
      <c r="M1152" s="108">
        <v>40318</v>
      </c>
      <c r="N1152" s="102" t="s">
        <v>1591</v>
      </c>
      <c r="O1152" s="105" t="s">
        <v>51</v>
      </c>
      <c r="P1152" s="102"/>
      <c r="Q1152" s="102"/>
      <c r="R1152" s="102"/>
      <c r="S1152" s="109" t="s">
        <v>3668</v>
      </c>
      <c r="T1152" s="109" t="s">
        <v>49</v>
      </c>
      <c r="U1152" s="110" t="s">
        <v>3669</v>
      </c>
      <c r="V1152" s="105" t="s">
        <v>3668</v>
      </c>
      <c r="W1152" s="105"/>
    </row>
    <row r="1153" spans="1:23" ht="38.25">
      <c r="A1153" s="102">
        <v>1152</v>
      </c>
      <c r="B1153" s="103" t="s">
        <v>130</v>
      </c>
      <c r="C1153" s="103" t="s">
        <v>131</v>
      </c>
      <c r="D1153" s="105" t="s">
        <v>60</v>
      </c>
      <c r="E1153" s="105" t="s">
        <v>627</v>
      </c>
      <c r="F1153" s="105" t="s">
        <v>2077</v>
      </c>
      <c r="G1153" s="105">
        <v>46</v>
      </c>
      <c r="H1153" s="105">
        <v>39</v>
      </c>
      <c r="I1153" s="106" t="s">
        <v>2188</v>
      </c>
      <c r="J1153" s="106" t="s">
        <v>2188</v>
      </c>
      <c r="K1153" s="107" t="s">
        <v>3767</v>
      </c>
      <c r="L1153" s="102" t="s">
        <v>49</v>
      </c>
      <c r="M1153" s="108">
        <v>40318</v>
      </c>
      <c r="N1153" s="99" t="s">
        <v>3332</v>
      </c>
      <c r="O1153" s="105" t="s">
        <v>51</v>
      </c>
      <c r="P1153" s="102"/>
      <c r="Q1153" s="102"/>
      <c r="R1153" s="102"/>
      <c r="S1153" s="109" t="s">
        <v>3668</v>
      </c>
      <c r="T1153" s="109" t="s">
        <v>49</v>
      </c>
      <c r="U1153" s="110" t="s">
        <v>3669</v>
      </c>
      <c r="V1153" s="105" t="s">
        <v>3668</v>
      </c>
      <c r="W1153" s="105"/>
    </row>
    <row r="1154" spans="1:23" ht="38.25">
      <c r="A1154" s="102">
        <v>1153</v>
      </c>
      <c r="B1154" s="103" t="s">
        <v>132</v>
      </c>
      <c r="C1154" s="103" t="s">
        <v>131</v>
      </c>
      <c r="D1154" s="105" t="s">
        <v>60</v>
      </c>
      <c r="E1154" s="105" t="s">
        <v>627</v>
      </c>
      <c r="F1154" s="105" t="s">
        <v>2077</v>
      </c>
      <c r="G1154" s="105">
        <v>46</v>
      </c>
      <c r="H1154" s="105">
        <v>39</v>
      </c>
      <c r="I1154" s="106" t="s">
        <v>2188</v>
      </c>
      <c r="J1154" s="106" t="s">
        <v>2188</v>
      </c>
      <c r="K1154" s="107" t="s">
        <v>3767</v>
      </c>
      <c r="L1154" s="102" t="s">
        <v>49</v>
      </c>
      <c r="M1154" s="108">
        <v>40318</v>
      </c>
      <c r="N1154" s="102" t="s">
        <v>1591</v>
      </c>
      <c r="O1154" s="105" t="s">
        <v>51</v>
      </c>
      <c r="P1154" s="102"/>
      <c r="Q1154" s="102"/>
      <c r="R1154" s="102"/>
      <c r="S1154" s="109" t="s">
        <v>3668</v>
      </c>
      <c r="T1154" s="109" t="s">
        <v>49</v>
      </c>
      <c r="U1154" s="110" t="s">
        <v>3669</v>
      </c>
      <c r="V1154" s="105" t="s">
        <v>3668</v>
      </c>
      <c r="W1154" s="105"/>
    </row>
    <row r="1155" spans="1:23" ht="38.25">
      <c r="A1155" s="102">
        <v>1154</v>
      </c>
      <c r="B1155" s="103" t="s">
        <v>133</v>
      </c>
      <c r="C1155" s="103" t="s">
        <v>131</v>
      </c>
      <c r="D1155" s="105" t="s">
        <v>60</v>
      </c>
      <c r="E1155" s="105" t="s">
        <v>627</v>
      </c>
      <c r="F1155" s="105" t="s">
        <v>2077</v>
      </c>
      <c r="G1155" s="105">
        <v>46</v>
      </c>
      <c r="H1155" s="105">
        <v>39</v>
      </c>
      <c r="I1155" s="106" t="s">
        <v>2188</v>
      </c>
      <c r="J1155" s="106" t="s">
        <v>2188</v>
      </c>
      <c r="K1155" s="107" t="s">
        <v>3767</v>
      </c>
      <c r="L1155" s="102" t="s">
        <v>49</v>
      </c>
      <c r="M1155" s="108">
        <v>40318</v>
      </c>
      <c r="N1155" s="102" t="s">
        <v>1591</v>
      </c>
      <c r="O1155" s="105" t="s">
        <v>51</v>
      </c>
      <c r="P1155" s="102"/>
      <c r="Q1155" s="102"/>
      <c r="R1155" s="102"/>
      <c r="S1155" s="109" t="s">
        <v>3668</v>
      </c>
      <c r="T1155" s="109" t="s">
        <v>49</v>
      </c>
      <c r="U1155" s="110" t="s">
        <v>3669</v>
      </c>
      <c r="V1155" s="105" t="s">
        <v>3668</v>
      </c>
      <c r="W1155" s="105"/>
    </row>
    <row r="1156" spans="1:23" ht="51">
      <c r="A1156" s="102">
        <v>1155</v>
      </c>
      <c r="B1156" s="103" t="s">
        <v>64</v>
      </c>
      <c r="C1156" s="103" t="s">
        <v>65</v>
      </c>
      <c r="D1156" s="105" t="s">
        <v>60</v>
      </c>
      <c r="E1156" s="105" t="s">
        <v>627</v>
      </c>
      <c r="F1156" s="105" t="s">
        <v>2077</v>
      </c>
      <c r="G1156" s="105">
        <v>46</v>
      </c>
      <c r="H1156" s="105">
        <v>40</v>
      </c>
      <c r="I1156" s="106" t="s">
        <v>2189</v>
      </c>
      <c r="J1156" s="101" t="s">
        <v>2190</v>
      </c>
      <c r="K1156" s="98" t="s">
        <v>3378</v>
      </c>
      <c r="L1156" s="99" t="s">
        <v>63</v>
      </c>
      <c r="M1156" s="108">
        <v>40373</v>
      </c>
      <c r="N1156" s="102" t="s">
        <v>1591</v>
      </c>
      <c r="O1156" s="105" t="s">
        <v>51</v>
      </c>
      <c r="P1156" s="102" t="s">
        <v>1592</v>
      </c>
      <c r="Q1156" s="102"/>
      <c r="R1156" s="102"/>
      <c r="S1156" s="109" t="s">
        <v>3668</v>
      </c>
      <c r="T1156" s="109" t="s">
        <v>63</v>
      </c>
      <c r="U1156" s="110" t="s">
        <v>3669</v>
      </c>
      <c r="V1156" s="105" t="s">
        <v>3668</v>
      </c>
      <c r="W1156" s="105"/>
    </row>
    <row r="1157" spans="1:23" ht="38.25">
      <c r="A1157" s="102">
        <v>1156</v>
      </c>
      <c r="B1157" s="103" t="s">
        <v>125</v>
      </c>
      <c r="C1157" s="103" t="s">
        <v>126</v>
      </c>
      <c r="D1157" s="105" t="s">
        <v>60</v>
      </c>
      <c r="E1157" s="105" t="s">
        <v>627</v>
      </c>
      <c r="F1157" s="105" t="s">
        <v>2077</v>
      </c>
      <c r="G1157" s="105">
        <v>46</v>
      </c>
      <c r="H1157" s="105">
        <v>41</v>
      </c>
      <c r="I1157" s="106" t="s">
        <v>2191</v>
      </c>
      <c r="J1157" s="106" t="s">
        <v>2191</v>
      </c>
      <c r="K1157" s="107" t="s">
        <v>3767</v>
      </c>
      <c r="L1157" s="102" t="s">
        <v>49</v>
      </c>
      <c r="M1157" s="108">
        <v>40318</v>
      </c>
      <c r="N1157" s="102" t="s">
        <v>1591</v>
      </c>
      <c r="O1157" s="105" t="s">
        <v>51</v>
      </c>
      <c r="P1157" s="102"/>
      <c r="Q1157" s="102"/>
      <c r="R1157" s="102"/>
      <c r="S1157" s="109" t="s">
        <v>3668</v>
      </c>
      <c r="T1157" s="109" t="s">
        <v>49</v>
      </c>
      <c r="U1157" s="110" t="s">
        <v>3669</v>
      </c>
      <c r="V1157" s="105" t="s">
        <v>3668</v>
      </c>
      <c r="W1157" s="105"/>
    </row>
    <row r="1158" spans="1:23" ht="38.25">
      <c r="A1158" s="102">
        <v>1157</v>
      </c>
      <c r="B1158" s="103" t="s">
        <v>130</v>
      </c>
      <c r="C1158" s="103" t="s">
        <v>131</v>
      </c>
      <c r="D1158" s="105" t="s">
        <v>60</v>
      </c>
      <c r="E1158" s="105" t="s">
        <v>627</v>
      </c>
      <c r="F1158" s="105" t="s">
        <v>2077</v>
      </c>
      <c r="G1158" s="105">
        <v>46</v>
      </c>
      <c r="H1158" s="105">
        <v>41</v>
      </c>
      <c r="I1158" s="106" t="s">
        <v>2191</v>
      </c>
      <c r="J1158" s="106" t="s">
        <v>2191</v>
      </c>
      <c r="K1158" s="107" t="s">
        <v>3767</v>
      </c>
      <c r="L1158" s="102" t="s">
        <v>49</v>
      </c>
      <c r="M1158" s="108">
        <v>40318</v>
      </c>
      <c r="N1158" s="99" t="s">
        <v>3332</v>
      </c>
      <c r="O1158" s="105" t="s">
        <v>51</v>
      </c>
      <c r="P1158" s="102"/>
      <c r="Q1158" s="102"/>
      <c r="R1158" s="102"/>
      <c r="S1158" s="109" t="s">
        <v>3668</v>
      </c>
      <c r="T1158" s="109" t="s">
        <v>49</v>
      </c>
      <c r="U1158" s="110" t="s">
        <v>3669</v>
      </c>
      <c r="V1158" s="105" t="s">
        <v>3668</v>
      </c>
      <c r="W1158" s="105"/>
    </row>
    <row r="1159" spans="1:23" ht="38.25">
      <c r="A1159" s="102">
        <v>1158</v>
      </c>
      <c r="B1159" s="103" t="s">
        <v>132</v>
      </c>
      <c r="C1159" s="103" t="s">
        <v>131</v>
      </c>
      <c r="D1159" s="105" t="s">
        <v>60</v>
      </c>
      <c r="E1159" s="105" t="s">
        <v>627</v>
      </c>
      <c r="F1159" s="105" t="s">
        <v>2077</v>
      </c>
      <c r="G1159" s="105">
        <v>46</v>
      </c>
      <c r="H1159" s="105">
        <v>41</v>
      </c>
      <c r="I1159" s="106" t="s">
        <v>2191</v>
      </c>
      <c r="J1159" s="106" t="s">
        <v>2191</v>
      </c>
      <c r="K1159" s="107" t="s">
        <v>3767</v>
      </c>
      <c r="L1159" s="102" t="s">
        <v>49</v>
      </c>
      <c r="M1159" s="108">
        <v>40318</v>
      </c>
      <c r="N1159" s="102" t="s">
        <v>1591</v>
      </c>
      <c r="O1159" s="105" t="s">
        <v>51</v>
      </c>
      <c r="P1159" s="102"/>
      <c r="Q1159" s="102"/>
      <c r="R1159" s="102"/>
      <c r="S1159" s="109" t="s">
        <v>3668</v>
      </c>
      <c r="T1159" s="109" t="s">
        <v>49</v>
      </c>
      <c r="U1159" s="110" t="s">
        <v>3669</v>
      </c>
      <c r="V1159" s="105" t="s">
        <v>3668</v>
      </c>
      <c r="W1159" s="105"/>
    </row>
    <row r="1160" spans="1:23" ht="38.25">
      <c r="A1160" s="102">
        <v>1159</v>
      </c>
      <c r="B1160" s="103" t="s">
        <v>133</v>
      </c>
      <c r="C1160" s="103" t="s">
        <v>131</v>
      </c>
      <c r="D1160" s="105" t="s">
        <v>60</v>
      </c>
      <c r="E1160" s="105" t="s">
        <v>627</v>
      </c>
      <c r="F1160" s="105" t="s">
        <v>2077</v>
      </c>
      <c r="G1160" s="105">
        <v>46</v>
      </c>
      <c r="H1160" s="105">
        <v>41</v>
      </c>
      <c r="I1160" s="106" t="s">
        <v>2191</v>
      </c>
      <c r="J1160" s="106" t="s">
        <v>2191</v>
      </c>
      <c r="K1160" s="107" t="s">
        <v>3767</v>
      </c>
      <c r="L1160" s="102" t="s">
        <v>49</v>
      </c>
      <c r="M1160" s="108">
        <v>40318</v>
      </c>
      <c r="N1160" s="102" t="s">
        <v>1591</v>
      </c>
      <c r="O1160" s="105" t="s">
        <v>51</v>
      </c>
      <c r="P1160" s="102"/>
      <c r="Q1160" s="102"/>
      <c r="R1160" s="102"/>
      <c r="S1160" s="109" t="s">
        <v>3668</v>
      </c>
      <c r="T1160" s="109" t="s">
        <v>49</v>
      </c>
      <c r="U1160" s="110" t="s">
        <v>3669</v>
      </c>
      <c r="V1160" s="105" t="s">
        <v>3668</v>
      </c>
      <c r="W1160" s="105"/>
    </row>
    <row r="1161" spans="1:23" ht="153">
      <c r="A1161" s="21">
        <v>1160</v>
      </c>
      <c r="B1161" s="14" t="s">
        <v>121</v>
      </c>
      <c r="C1161" s="14" t="s">
        <v>122</v>
      </c>
      <c r="D1161" s="16" t="s">
        <v>60</v>
      </c>
      <c r="E1161" s="16" t="s">
        <v>627</v>
      </c>
      <c r="F1161" s="16" t="s">
        <v>2077</v>
      </c>
      <c r="G1161" s="16">
        <v>46</v>
      </c>
      <c r="H1161" s="16">
        <v>46</v>
      </c>
      <c r="I1161" s="17" t="s">
        <v>888</v>
      </c>
      <c r="J1161" s="17" t="s">
        <v>2192</v>
      </c>
      <c r="K1161" s="53" t="s">
        <v>834</v>
      </c>
      <c r="L1161" s="21" t="s">
        <v>86</v>
      </c>
      <c r="M1161" s="22"/>
      <c r="N1161" s="21" t="s">
        <v>264</v>
      </c>
      <c r="O1161" s="16" t="s">
        <v>51</v>
      </c>
      <c r="P1161" s="21" t="s">
        <v>299</v>
      </c>
      <c r="Q1161" s="21"/>
      <c r="R1161" s="21"/>
      <c r="S1161" s="25" t="s">
        <v>3668</v>
      </c>
      <c r="T1161" s="25" t="s">
        <v>86</v>
      </c>
      <c r="U1161" s="55" t="s">
        <v>3672</v>
      </c>
      <c r="V1161" s="16" t="s">
        <v>299</v>
      </c>
      <c r="W1161" s="16"/>
    </row>
    <row r="1162" spans="1:23" ht="25.5">
      <c r="A1162" s="102">
        <v>1161</v>
      </c>
      <c r="B1162" s="103" t="s">
        <v>43</v>
      </c>
      <c r="C1162" s="103" t="s">
        <v>44</v>
      </c>
      <c r="D1162" s="105" t="s">
        <v>45</v>
      </c>
      <c r="E1162" s="105" t="s">
        <v>627</v>
      </c>
      <c r="F1162" s="105" t="s">
        <v>2193</v>
      </c>
      <c r="G1162" s="105">
        <v>46</v>
      </c>
      <c r="H1162" s="105">
        <v>50</v>
      </c>
      <c r="I1162" s="106" t="s">
        <v>2194</v>
      </c>
      <c r="J1162" s="106" t="s">
        <v>2195</v>
      </c>
      <c r="K1162" s="107" t="s">
        <v>48</v>
      </c>
      <c r="L1162" s="102" t="s">
        <v>49</v>
      </c>
      <c r="M1162" s="108">
        <v>40388</v>
      </c>
      <c r="N1162" s="102" t="s">
        <v>50</v>
      </c>
      <c r="O1162" s="105" t="s">
        <v>51</v>
      </c>
      <c r="P1162" s="102"/>
      <c r="Q1162" s="102"/>
      <c r="R1162" s="102"/>
      <c r="S1162" s="109" t="s">
        <v>49</v>
      </c>
      <c r="T1162" s="109" t="s">
        <v>3668</v>
      </c>
      <c r="U1162" s="110" t="s">
        <v>3669</v>
      </c>
      <c r="V1162" s="105" t="s">
        <v>3668</v>
      </c>
      <c r="W1162" s="105"/>
    </row>
    <row r="1163" spans="1:23" ht="76.5">
      <c r="A1163" s="102">
        <v>1162</v>
      </c>
      <c r="B1163" s="103" t="s">
        <v>366</v>
      </c>
      <c r="C1163" s="103" t="s">
        <v>267</v>
      </c>
      <c r="D1163" s="105" t="s">
        <v>60</v>
      </c>
      <c r="E1163" s="105" t="s">
        <v>627</v>
      </c>
      <c r="F1163" s="105" t="s">
        <v>2077</v>
      </c>
      <c r="G1163" s="105">
        <v>46</v>
      </c>
      <c r="H1163" s="105" t="s">
        <v>2196</v>
      </c>
      <c r="I1163" s="107" t="s">
        <v>2197</v>
      </c>
      <c r="J1163" s="107" t="s">
        <v>2173</v>
      </c>
      <c r="K1163" s="107" t="s">
        <v>3768</v>
      </c>
      <c r="L1163" s="102" t="s">
        <v>49</v>
      </c>
      <c r="M1163" s="108">
        <v>40318</v>
      </c>
      <c r="N1163" s="102" t="s">
        <v>1591</v>
      </c>
      <c r="O1163" s="105" t="s">
        <v>51</v>
      </c>
      <c r="P1163" s="102"/>
      <c r="Q1163" s="102"/>
      <c r="R1163" s="102"/>
      <c r="S1163" s="109" t="s">
        <v>3668</v>
      </c>
      <c r="T1163" s="109" t="s">
        <v>49</v>
      </c>
      <c r="U1163" s="110" t="s">
        <v>3669</v>
      </c>
      <c r="V1163" s="105" t="s">
        <v>3668</v>
      </c>
      <c r="W1163" s="105"/>
    </row>
    <row r="1164" spans="1:23" ht="76.5">
      <c r="A1164" s="102">
        <v>1163</v>
      </c>
      <c r="B1164" s="103" t="s">
        <v>369</v>
      </c>
      <c r="C1164" s="103" t="s">
        <v>370</v>
      </c>
      <c r="D1164" s="105" t="s">
        <v>60</v>
      </c>
      <c r="E1164" s="105" t="s">
        <v>627</v>
      </c>
      <c r="F1164" s="105" t="s">
        <v>2077</v>
      </c>
      <c r="G1164" s="105">
        <v>46</v>
      </c>
      <c r="H1164" s="105" t="s">
        <v>2196</v>
      </c>
      <c r="I1164" s="107" t="s">
        <v>2197</v>
      </c>
      <c r="J1164" s="107" t="s">
        <v>2173</v>
      </c>
      <c r="K1164" s="107" t="s">
        <v>3768</v>
      </c>
      <c r="L1164" s="102" t="s">
        <v>49</v>
      </c>
      <c r="M1164" s="108">
        <v>40318</v>
      </c>
      <c r="N1164" s="102" t="s">
        <v>1591</v>
      </c>
      <c r="O1164" s="105" t="s">
        <v>51</v>
      </c>
      <c r="P1164" s="102"/>
      <c r="Q1164" s="102"/>
      <c r="R1164" s="102"/>
      <c r="S1164" s="109" t="s">
        <v>3668</v>
      </c>
      <c r="T1164" s="109" t="s">
        <v>49</v>
      </c>
      <c r="U1164" s="110" t="s">
        <v>3669</v>
      </c>
      <c r="V1164" s="105" t="s">
        <v>3668</v>
      </c>
      <c r="W1164" s="105"/>
    </row>
    <row r="1165" spans="1:23" ht="76.5">
      <c r="A1165" s="102">
        <v>1164</v>
      </c>
      <c r="B1165" s="103" t="s">
        <v>371</v>
      </c>
      <c r="C1165" s="103" t="s">
        <v>370</v>
      </c>
      <c r="D1165" s="105" t="s">
        <v>60</v>
      </c>
      <c r="E1165" s="105" t="s">
        <v>627</v>
      </c>
      <c r="F1165" s="105" t="s">
        <v>2077</v>
      </c>
      <c r="G1165" s="105">
        <v>46</v>
      </c>
      <c r="H1165" s="105" t="s">
        <v>2196</v>
      </c>
      <c r="I1165" s="107" t="s">
        <v>2197</v>
      </c>
      <c r="J1165" s="107" t="s">
        <v>2173</v>
      </c>
      <c r="K1165" s="107" t="s">
        <v>3768</v>
      </c>
      <c r="L1165" s="102" t="s">
        <v>49</v>
      </c>
      <c r="M1165" s="108">
        <v>40318</v>
      </c>
      <c r="N1165" s="102" t="s">
        <v>1591</v>
      </c>
      <c r="O1165" s="105" t="s">
        <v>51</v>
      </c>
      <c r="P1165" s="102"/>
      <c r="Q1165" s="102"/>
      <c r="R1165" s="102"/>
      <c r="S1165" s="109" t="s">
        <v>3668</v>
      </c>
      <c r="T1165" s="109" t="s">
        <v>49</v>
      </c>
      <c r="U1165" s="110" t="s">
        <v>3669</v>
      </c>
      <c r="V1165" s="105" t="s">
        <v>3668</v>
      </c>
      <c r="W1165" s="105"/>
    </row>
    <row r="1166" spans="1:23" ht="76.5">
      <c r="A1166" s="102">
        <v>1165</v>
      </c>
      <c r="B1166" s="103" t="s">
        <v>372</v>
      </c>
      <c r="C1166" s="103" t="s">
        <v>267</v>
      </c>
      <c r="D1166" s="105" t="s">
        <v>60</v>
      </c>
      <c r="E1166" s="105" t="s">
        <v>627</v>
      </c>
      <c r="F1166" s="105" t="s">
        <v>2077</v>
      </c>
      <c r="G1166" s="105">
        <v>46</v>
      </c>
      <c r="H1166" s="105" t="s">
        <v>2196</v>
      </c>
      <c r="I1166" s="107" t="s">
        <v>2197</v>
      </c>
      <c r="J1166" s="107" t="s">
        <v>2173</v>
      </c>
      <c r="K1166" s="107" t="s">
        <v>3768</v>
      </c>
      <c r="L1166" s="102" t="s">
        <v>49</v>
      </c>
      <c r="M1166" s="108">
        <v>40318</v>
      </c>
      <c r="N1166" s="102" t="s">
        <v>1591</v>
      </c>
      <c r="O1166" s="105" t="s">
        <v>51</v>
      </c>
      <c r="P1166" s="102"/>
      <c r="Q1166" s="102"/>
      <c r="R1166" s="102"/>
      <c r="S1166" s="109" t="s">
        <v>3668</v>
      </c>
      <c r="T1166" s="109" t="s">
        <v>49</v>
      </c>
      <c r="U1166" s="110" t="s">
        <v>3669</v>
      </c>
      <c r="V1166" s="105" t="s">
        <v>3668</v>
      </c>
      <c r="W1166" s="105"/>
    </row>
    <row r="1167" spans="1:23" ht="76.5">
      <c r="A1167" s="102">
        <v>1166</v>
      </c>
      <c r="B1167" s="103" t="s">
        <v>373</v>
      </c>
      <c r="C1167" s="103" t="s">
        <v>267</v>
      </c>
      <c r="D1167" s="105" t="s">
        <v>60</v>
      </c>
      <c r="E1167" s="105" t="s">
        <v>627</v>
      </c>
      <c r="F1167" s="105" t="s">
        <v>2077</v>
      </c>
      <c r="G1167" s="105">
        <v>46</v>
      </c>
      <c r="H1167" s="105" t="s">
        <v>2196</v>
      </c>
      <c r="I1167" s="107" t="s">
        <v>2197</v>
      </c>
      <c r="J1167" s="107" t="s">
        <v>2173</v>
      </c>
      <c r="K1167" s="107" t="s">
        <v>3768</v>
      </c>
      <c r="L1167" s="102" t="s">
        <v>49</v>
      </c>
      <c r="M1167" s="108">
        <v>40318</v>
      </c>
      <c r="N1167" s="102" t="s">
        <v>1591</v>
      </c>
      <c r="O1167" s="105" t="s">
        <v>51</v>
      </c>
      <c r="P1167" s="102"/>
      <c r="Q1167" s="102"/>
      <c r="R1167" s="102"/>
      <c r="S1167" s="109" t="s">
        <v>3668</v>
      </c>
      <c r="T1167" s="109" t="s">
        <v>49</v>
      </c>
      <c r="U1167" s="110" t="s">
        <v>3669</v>
      </c>
      <c r="V1167" s="105" t="s">
        <v>3668</v>
      </c>
      <c r="W1167" s="105"/>
    </row>
    <row r="1168" spans="1:23" ht="51">
      <c r="A1168" s="102">
        <v>1167</v>
      </c>
      <c r="B1168" s="103" t="s">
        <v>366</v>
      </c>
      <c r="C1168" s="103" t="s">
        <v>267</v>
      </c>
      <c r="D1168" s="105" t="s">
        <v>60</v>
      </c>
      <c r="E1168" s="105" t="s">
        <v>627</v>
      </c>
      <c r="F1168" s="105" t="s">
        <v>2077</v>
      </c>
      <c r="G1168" s="105">
        <v>46</v>
      </c>
      <c r="H1168" s="105" t="s">
        <v>2198</v>
      </c>
      <c r="I1168" s="107" t="s">
        <v>2199</v>
      </c>
      <c r="J1168" s="107" t="s">
        <v>2175</v>
      </c>
      <c r="K1168" s="107" t="s">
        <v>3769</v>
      </c>
      <c r="L1168" s="102" t="s">
        <v>49</v>
      </c>
      <c r="M1168" s="108">
        <v>40318</v>
      </c>
      <c r="N1168" s="102" t="s">
        <v>1591</v>
      </c>
      <c r="O1168" s="105" t="s">
        <v>51</v>
      </c>
      <c r="P1168" s="102"/>
      <c r="Q1168" s="102"/>
      <c r="R1168" s="102"/>
      <c r="S1168" s="109" t="s">
        <v>3668</v>
      </c>
      <c r="T1168" s="109" t="s">
        <v>49</v>
      </c>
      <c r="U1168" s="110" t="s">
        <v>3669</v>
      </c>
      <c r="V1168" s="105" t="s">
        <v>3668</v>
      </c>
      <c r="W1168" s="105"/>
    </row>
    <row r="1169" spans="1:23" ht="51">
      <c r="A1169" s="102">
        <v>1168</v>
      </c>
      <c r="B1169" s="103" t="s">
        <v>369</v>
      </c>
      <c r="C1169" s="103" t="s">
        <v>370</v>
      </c>
      <c r="D1169" s="105" t="s">
        <v>60</v>
      </c>
      <c r="E1169" s="105" t="s">
        <v>627</v>
      </c>
      <c r="F1169" s="105" t="s">
        <v>2077</v>
      </c>
      <c r="G1169" s="105">
        <v>46</v>
      </c>
      <c r="H1169" s="105" t="s">
        <v>2198</v>
      </c>
      <c r="I1169" s="107" t="s">
        <v>2199</v>
      </c>
      <c r="J1169" s="107" t="s">
        <v>2175</v>
      </c>
      <c r="K1169" s="107" t="s">
        <v>3769</v>
      </c>
      <c r="L1169" s="102" t="s">
        <v>49</v>
      </c>
      <c r="M1169" s="108">
        <v>40318</v>
      </c>
      <c r="N1169" s="102" t="s">
        <v>1591</v>
      </c>
      <c r="O1169" s="105" t="s">
        <v>51</v>
      </c>
      <c r="P1169" s="102"/>
      <c r="Q1169" s="102"/>
      <c r="R1169" s="102"/>
      <c r="S1169" s="109" t="s">
        <v>3668</v>
      </c>
      <c r="T1169" s="109" t="s">
        <v>49</v>
      </c>
      <c r="U1169" s="110" t="s">
        <v>3669</v>
      </c>
      <c r="V1169" s="105" t="s">
        <v>3668</v>
      </c>
      <c r="W1169" s="105"/>
    </row>
    <row r="1170" spans="1:23" ht="51">
      <c r="A1170" s="102">
        <v>1169</v>
      </c>
      <c r="B1170" s="103" t="s">
        <v>371</v>
      </c>
      <c r="C1170" s="103" t="s">
        <v>370</v>
      </c>
      <c r="D1170" s="105" t="s">
        <v>60</v>
      </c>
      <c r="E1170" s="105" t="s">
        <v>627</v>
      </c>
      <c r="F1170" s="105" t="s">
        <v>2077</v>
      </c>
      <c r="G1170" s="105">
        <v>46</v>
      </c>
      <c r="H1170" s="105" t="s">
        <v>2198</v>
      </c>
      <c r="I1170" s="107" t="s">
        <v>2199</v>
      </c>
      <c r="J1170" s="107" t="s">
        <v>2175</v>
      </c>
      <c r="K1170" s="107" t="s">
        <v>3769</v>
      </c>
      <c r="L1170" s="102" t="s">
        <v>49</v>
      </c>
      <c r="M1170" s="108">
        <v>40318</v>
      </c>
      <c r="N1170" s="102" t="s">
        <v>1591</v>
      </c>
      <c r="O1170" s="105" t="s">
        <v>51</v>
      </c>
      <c r="P1170" s="102"/>
      <c r="Q1170" s="102"/>
      <c r="R1170" s="102"/>
      <c r="S1170" s="109" t="s">
        <v>3668</v>
      </c>
      <c r="T1170" s="109" t="s">
        <v>49</v>
      </c>
      <c r="U1170" s="110" t="s">
        <v>3669</v>
      </c>
      <c r="V1170" s="105" t="s">
        <v>3668</v>
      </c>
      <c r="W1170" s="105"/>
    </row>
    <row r="1171" spans="1:23" ht="51">
      <c r="A1171" s="102">
        <v>1170</v>
      </c>
      <c r="B1171" s="103" t="s">
        <v>372</v>
      </c>
      <c r="C1171" s="103" t="s">
        <v>267</v>
      </c>
      <c r="D1171" s="105" t="s">
        <v>60</v>
      </c>
      <c r="E1171" s="105" t="s">
        <v>627</v>
      </c>
      <c r="F1171" s="105" t="s">
        <v>2077</v>
      </c>
      <c r="G1171" s="105">
        <v>46</v>
      </c>
      <c r="H1171" s="105" t="s">
        <v>2198</v>
      </c>
      <c r="I1171" s="107" t="s">
        <v>2199</v>
      </c>
      <c r="J1171" s="107" t="s">
        <v>2175</v>
      </c>
      <c r="K1171" s="107" t="s">
        <v>3769</v>
      </c>
      <c r="L1171" s="102" t="s">
        <v>49</v>
      </c>
      <c r="M1171" s="108">
        <v>40318</v>
      </c>
      <c r="N1171" s="102" t="s">
        <v>1591</v>
      </c>
      <c r="O1171" s="105" t="s">
        <v>51</v>
      </c>
      <c r="P1171" s="102"/>
      <c r="Q1171" s="102"/>
      <c r="R1171" s="102"/>
      <c r="S1171" s="109" t="s">
        <v>3668</v>
      </c>
      <c r="T1171" s="109" t="s">
        <v>49</v>
      </c>
      <c r="U1171" s="110" t="s">
        <v>3669</v>
      </c>
      <c r="V1171" s="105" t="s">
        <v>3668</v>
      </c>
      <c r="W1171" s="105"/>
    </row>
    <row r="1172" spans="1:23" ht="51">
      <c r="A1172" s="102">
        <v>1171</v>
      </c>
      <c r="B1172" s="103" t="s">
        <v>373</v>
      </c>
      <c r="C1172" s="103" t="s">
        <v>267</v>
      </c>
      <c r="D1172" s="105" t="s">
        <v>60</v>
      </c>
      <c r="E1172" s="105" t="s">
        <v>627</v>
      </c>
      <c r="F1172" s="105" t="s">
        <v>2077</v>
      </c>
      <c r="G1172" s="105">
        <v>46</v>
      </c>
      <c r="H1172" s="105" t="s">
        <v>2198</v>
      </c>
      <c r="I1172" s="107" t="s">
        <v>2199</v>
      </c>
      <c r="J1172" s="107" t="s">
        <v>2175</v>
      </c>
      <c r="K1172" s="107" t="s">
        <v>3769</v>
      </c>
      <c r="L1172" s="102" t="s">
        <v>49</v>
      </c>
      <c r="M1172" s="108">
        <v>40318</v>
      </c>
      <c r="N1172" s="102" t="s">
        <v>1591</v>
      </c>
      <c r="O1172" s="105" t="s">
        <v>51</v>
      </c>
      <c r="P1172" s="102"/>
      <c r="Q1172" s="102"/>
      <c r="R1172" s="102"/>
      <c r="S1172" s="109" t="s">
        <v>3668</v>
      </c>
      <c r="T1172" s="109" t="s">
        <v>49</v>
      </c>
      <c r="U1172" s="110" t="s">
        <v>3669</v>
      </c>
      <c r="V1172" s="105" t="s">
        <v>3668</v>
      </c>
      <c r="W1172" s="105"/>
    </row>
    <row r="1173" spans="1:23" ht="127.5">
      <c r="A1173" s="102">
        <v>1172</v>
      </c>
      <c r="B1173" s="103" t="s">
        <v>150</v>
      </c>
      <c r="C1173" s="103" t="s">
        <v>151</v>
      </c>
      <c r="D1173" s="105" t="s">
        <v>45</v>
      </c>
      <c r="E1173" s="105" t="s">
        <v>627</v>
      </c>
      <c r="F1173" s="105">
        <v>6.12</v>
      </c>
      <c r="G1173" s="105">
        <v>47</v>
      </c>
      <c r="H1173" s="105">
        <v>1</v>
      </c>
      <c r="I1173" s="106" t="s">
        <v>2200</v>
      </c>
      <c r="J1173" s="106" t="s">
        <v>2201</v>
      </c>
      <c r="K1173" s="107" t="s">
        <v>3569</v>
      </c>
      <c r="L1173" s="102" t="s">
        <v>63</v>
      </c>
      <c r="M1173" s="108">
        <v>40415</v>
      </c>
      <c r="N1173" s="102" t="s">
        <v>50</v>
      </c>
      <c r="O1173" s="105" t="s">
        <v>153</v>
      </c>
      <c r="P1173" s="102"/>
      <c r="Q1173" s="102"/>
      <c r="R1173" s="102"/>
      <c r="S1173" s="109" t="s">
        <v>63</v>
      </c>
      <c r="T1173" s="109" t="s">
        <v>3668</v>
      </c>
      <c r="U1173" s="110" t="s">
        <v>3669</v>
      </c>
      <c r="V1173" s="105" t="s">
        <v>3668</v>
      </c>
      <c r="W1173" s="105"/>
    </row>
    <row r="1174" spans="1:23" ht="38.25">
      <c r="A1174" s="21">
        <v>1173</v>
      </c>
      <c r="B1174" s="14" t="s">
        <v>150</v>
      </c>
      <c r="C1174" s="14" t="s">
        <v>151</v>
      </c>
      <c r="D1174" s="16" t="s">
        <v>60</v>
      </c>
      <c r="E1174" s="16" t="s">
        <v>627</v>
      </c>
      <c r="F1174" s="16">
        <v>6.12</v>
      </c>
      <c r="G1174" s="16">
        <v>47</v>
      </c>
      <c r="H1174" s="16">
        <v>1</v>
      </c>
      <c r="I1174" s="17" t="s">
        <v>2202</v>
      </c>
      <c r="J1174" s="17" t="s">
        <v>2203</v>
      </c>
      <c r="K1174" s="53" t="s">
        <v>3650</v>
      </c>
      <c r="L1174" s="54" t="s">
        <v>63</v>
      </c>
      <c r="M1174" s="22">
        <v>40434</v>
      </c>
      <c r="N1174" s="21" t="s">
        <v>592</v>
      </c>
      <c r="O1174" s="16" t="s">
        <v>170</v>
      </c>
      <c r="P1174" s="21" t="s">
        <v>919</v>
      </c>
      <c r="Q1174" s="21"/>
      <c r="R1174" s="21"/>
      <c r="S1174" s="25" t="s">
        <v>3668</v>
      </c>
      <c r="T1174" s="25" t="s">
        <v>63</v>
      </c>
      <c r="U1174" s="55" t="s">
        <v>3669</v>
      </c>
      <c r="V1174" s="16" t="s">
        <v>3668</v>
      </c>
      <c r="W1174" s="16"/>
    </row>
    <row r="1175" spans="1:23" ht="89.25">
      <c r="A1175" s="21">
        <v>1174</v>
      </c>
      <c r="B1175" s="14" t="s">
        <v>505</v>
      </c>
      <c r="C1175" s="14" t="s">
        <v>506</v>
      </c>
      <c r="D1175" s="16" t="s">
        <v>60</v>
      </c>
      <c r="E1175" s="16" t="s">
        <v>627</v>
      </c>
      <c r="F1175" s="16" t="s">
        <v>2077</v>
      </c>
      <c r="G1175" s="16">
        <v>47</v>
      </c>
      <c r="H1175" s="16">
        <v>1</v>
      </c>
      <c r="I1175" s="17" t="s">
        <v>2204</v>
      </c>
      <c r="J1175" s="17" t="s">
        <v>2205</v>
      </c>
      <c r="K1175" s="53" t="s">
        <v>3651</v>
      </c>
      <c r="L1175" s="54" t="s">
        <v>237</v>
      </c>
      <c r="M1175" s="22">
        <v>40434</v>
      </c>
      <c r="N1175" s="21" t="s">
        <v>592</v>
      </c>
      <c r="O1175" s="16" t="s">
        <v>51</v>
      </c>
      <c r="P1175" s="21" t="s">
        <v>919</v>
      </c>
      <c r="Q1175" s="21"/>
      <c r="R1175" s="21"/>
      <c r="S1175" s="25" t="s">
        <v>3668</v>
      </c>
      <c r="T1175" s="25" t="s">
        <v>237</v>
      </c>
      <c r="U1175" s="55" t="s">
        <v>3669</v>
      </c>
      <c r="V1175" s="16" t="s">
        <v>3668</v>
      </c>
      <c r="W1175" s="16"/>
    </row>
    <row r="1176" spans="1:23" ht="140.25">
      <c r="A1176" s="21">
        <v>1175</v>
      </c>
      <c r="B1176" s="18" t="s">
        <v>94</v>
      </c>
      <c r="C1176" s="18" t="s">
        <v>95</v>
      </c>
      <c r="D1176" s="16" t="s">
        <v>60</v>
      </c>
      <c r="E1176" s="16" t="s">
        <v>627</v>
      </c>
      <c r="F1176" s="62" t="s">
        <v>2077</v>
      </c>
      <c r="G1176" s="21">
        <v>47</v>
      </c>
      <c r="H1176" s="21">
        <v>1</v>
      </c>
      <c r="I1176" s="17" t="s">
        <v>2206</v>
      </c>
      <c r="J1176" s="17" t="s">
        <v>2207</v>
      </c>
      <c r="K1176" s="53" t="s">
        <v>3623</v>
      </c>
      <c r="L1176" s="54" t="s">
        <v>63</v>
      </c>
      <c r="M1176" s="22">
        <v>40373</v>
      </c>
      <c r="N1176" s="21" t="s">
        <v>349</v>
      </c>
      <c r="O1176" s="21" t="s">
        <v>51</v>
      </c>
      <c r="P1176" s="21" t="s">
        <v>2127</v>
      </c>
      <c r="Q1176" s="21"/>
      <c r="R1176" s="21"/>
      <c r="S1176" s="25" t="s">
        <v>3668</v>
      </c>
      <c r="T1176" s="25" t="s">
        <v>63</v>
      </c>
      <c r="U1176" s="55" t="s">
        <v>3669</v>
      </c>
      <c r="V1176" s="16" t="s">
        <v>3668</v>
      </c>
      <c r="W1176" s="16"/>
    </row>
    <row r="1177" spans="1:23" ht="38.25">
      <c r="A1177" s="102">
        <v>1176</v>
      </c>
      <c r="B1177" s="103" t="s">
        <v>64</v>
      </c>
      <c r="C1177" s="103" t="s">
        <v>65</v>
      </c>
      <c r="D1177" s="105" t="s">
        <v>45</v>
      </c>
      <c r="E1177" s="105" t="s">
        <v>627</v>
      </c>
      <c r="F1177" s="105" t="s">
        <v>2077</v>
      </c>
      <c r="G1177" s="105">
        <v>47</v>
      </c>
      <c r="H1177" s="105">
        <v>9</v>
      </c>
      <c r="I1177" s="106" t="s">
        <v>2208</v>
      </c>
      <c r="J1177" s="106" t="s">
        <v>2209</v>
      </c>
      <c r="K1177" s="107" t="s">
        <v>3570</v>
      </c>
      <c r="L1177" s="102" t="s">
        <v>49</v>
      </c>
      <c r="M1177" s="108">
        <v>40415</v>
      </c>
      <c r="N1177" s="102" t="s">
        <v>412</v>
      </c>
      <c r="O1177" s="105" t="s">
        <v>51</v>
      </c>
      <c r="P1177" s="102"/>
      <c r="Q1177" s="102"/>
      <c r="R1177" s="102"/>
      <c r="S1177" s="109" t="s">
        <v>49</v>
      </c>
      <c r="T1177" s="109" t="s">
        <v>3668</v>
      </c>
      <c r="U1177" s="110" t="s">
        <v>3669</v>
      </c>
      <c r="V1177" s="105" t="s">
        <v>3668</v>
      </c>
      <c r="W1177" s="105"/>
    </row>
    <row r="1178" spans="1:23" ht="38.25">
      <c r="A1178" s="102">
        <v>1177</v>
      </c>
      <c r="B1178" s="103" t="s">
        <v>64</v>
      </c>
      <c r="C1178" s="103" t="s">
        <v>65</v>
      </c>
      <c r="D1178" s="105" t="s">
        <v>60</v>
      </c>
      <c r="E1178" s="105" t="s">
        <v>627</v>
      </c>
      <c r="F1178" s="105" t="s">
        <v>2077</v>
      </c>
      <c r="G1178" s="105">
        <v>47</v>
      </c>
      <c r="H1178" s="105">
        <v>11</v>
      </c>
      <c r="I1178" s="106" t="s">
        <v>2210</v>
      </c>
      <c r="J1178" s="106" t="s">
        <v>2211</v>
      </c>
      <c r="K1178" s="98" t="s">
        <v>3328</v>
      </c>
      <c r="L1178" s="99" t="s">
        <v>63</v>
      </c>
      <c r="M1178" s="108">
        <v>40372</v>
      </c>
      <c r="N1178" s="102" t="s">
        <v>802</v>
      </c>
      <c r="O1178" s="105" t="s">
        <v>51</v>
      </c>
      <c r="P1178" s="102"/>
      <c r="Q1178" s="102"/>
      <c r="R1178" s="102"/>
      <c r="S1178" s="109" t="s">
        <v>3668</v>
      </c>
      <c r="T1178" s="109" t="s">
        <v>63</v>
      </c>
      <c r="U1178" s="110" t="s">
        <v>3669</v>
      </c>
      <c r="V1178" s="105" t="s">
        <v>3668</v>
      </c>
      <c r="W1178" s="105"/>
    </row>
    <row r="1179" spans="1:23" ht="25.5">
      <c r="A1179" s="102">
        <v>1178</v>
      </c>
      <c r="B1179" s="103" t="s">
        <v>670</v>
      </c>
      <c r="C1179" s="103" t="s">
        <v>671</v>
      </c>
      <c r="D1179" s="105" t="s">
        <v>60</v>
      </c>
      <c r="E1179" s="105" t="s">
        <v>627</v>
      </c>
      <c r="F1179" s="105" t="s">
        <v>963</v>
      </c>
      <c r="G1179" s="105">
        <v>47</v>
      </c>
      <c r="H1179" s="105">
        <v>11</v>
      </c>
      <c r="I1179" s="106" t="s">
        <v>2086</v>
      </c>
      <c r="J1179" s="106" t="s">
        <v>2087</v>
      </c>
      <c r="K1179" s="98" t="s">
        <v>3328</v>
      </c>
      <c r="L1179" s="99" t="s">
        <v>63</v>
      </c>
      <c r="M1179" s="108">
        <v>40372</v>
      </c>
      <c r="N1179" s="102" t="s">
        <v>802</v>
      </c>
      <c r="O1179" s="105" t="s">
        <v>191</v>
      </c>
      <c r="P1179" s="102"/>
      <c r="Q1179" s="102"/>
      <c r="R1179" s="102"/>
      <c r="S1179" s="109" t="s">
        <v>3668</v>
      </c>
      <c r="T1179" s="109" t="s">
        <v>63</v>
      </c>
      <c r="U1179" s="110" t="s">
        <v>3669</v>
      </c>
      <c r="V1179" s="105" t="s">
        <v>3668</v>
      </c>
      <c r="W1179" s="105"/>
    </row>
    <row r="1180" spans="1:23" ht="38.25">
      <c r="A1180" s="21">
        <v>1179</v>
      </c>
      <c r="B1180" s="14" t="s">
        <v>64</v>
      </c>
      <c r="C1180" s="14" t="s">
        <v>65</v>
      </c>
      <c r="D1180" s="16" t="s">
        <v>60</v>
      </c>
      <c r="E1180" s="16" t="s">
        <v>627</v>
      </c>
      <c r="F1180" s="16" t="s">
        <v>2077</v>
      </c>
      <c r="G1180" s="16">
        <v>47</v>
      </c>
      <c r="H1180" s="16">
        <v>16</v>
      </c>
      <c r="I1180" s="17" t="s">
        <v>2212</v>
      </c>
      <c r="J1180" s="17" t="s">
        <v>2213</v>
      </c>
      <c r="K1180" s="53" t="s">
        <v>3650</v>
      </c>
      <c r="L1180" s="54" t="s">
        <v>63</v>
      </c>
      <c r="M1180" s="22">
        <v>40434</v>
      </c>
      <c r="N1180" s="21" t="s">
        <v>592</v>
      </c>
      <c r="O1180" s="16" t="s">
        <v>51</v>
      </c>
      <c r="P1180" s="21" t="s">
        <v>919</v>
      </c>
      <c r="Q1180" s="21"/>
      <c r="R1180" s="21"/>
      <c r="S1180" s="25" t="s">
        <v>3668</v>
      </c>
      <c r="T1180" s="25" t="s">
        <v>63</v>
      </c>
      <c r="U1180" s="55" t="s">
        <v>3669</v>
      </c>
      <c r="V1180" s="16" t="s">
        <v>3668</v>
      </c>
      <c r="W1180" s="16"/>
    </row>
    <row r="1181" spans="1:23" ht="38.25">
      <c r="A1181" s="21">
        <v>1180</v>
      </c>
      <c r="B1181" s="14" t="s">
        <v>1420</v>
      </c>
      <c r="C1181" s="14" t="s">
        <v>1421</v>
      </c>
      <c r="D1181" s="16" t="s">
        <v>60</v>
      </c>
      <c r="E1181" s="16" t="s">
        <v>627</v>
      </c>
      <c r="F1181" s="16">
        <v>6.12</v>
      </c>
      <c r="G1181" s="16">
        <v>47</v>
      </c>
      <c r="H1181" s="16">
        <v>16</v>
      </c>
      <c r="I1181" s="17" t="s">
        <v>2160</v>
      </c>
      <c r="J1181" s="17" t="s">
        <v>2161</v>
      </c>
      <c r="K1181" s="53" t="s">
        <v>3650</v>
      </c>
      <c r="L1181" s="54" t="s">
        <v>63</v>
      </c>
      <c r="M1181" s="22">
        <v>40434</v>
      </c>
      <c r="N1181" s="21" t="s">
        <v>592</v>
      </c>
      <c r="O1181" s="16" t="s">
        <v>51</v>
      </c>
      <c r="P1181" s="21" t="s">
        <v>919</v>
      </c>
      <c r="Q1181" s="21"/>
      <c r="R1181" s="21"/>
      <c r="S1181" s="25" t="s">
        <v>3668</v>
      </c>
      <c r="T1181" s="25" t="s">
        <v>63</v>
      </c>
      <c r="U1181" s="55" t="s">
        <v>3669</v>
      </c>
      <c r="V1181" s="16" t="s">
        <v>3668</v>
      </c>
      <c r="W1181" s="16"/>
    </row>
    <row r="1182" spans="1:23" ht="76.5">
      <c r="A1182" s="21">
        <v>1181</v>
      </c>
      <c r="B1182" s="18" t="s">
        <v>2214</v>
      </c>
      <c r="C1182" s="18" t="s">
        <v>2215</v>
      </c>
      <c r="D1182" s="16" t="s">
        <v>60</v>
      </c>
      <c r="E1182" s="16">
        <v>6</v>
      </c>
      <c r="F1182" s="21" t="s">
        <v>2216</v>
      </c>
      <c r="G1182" s="21">
        <v>47</v>
      </c>
      <c r="H1182" s="21">
        <v>18</v>
      </c>
      <c r="I1182" s="17" t="s">
        <v>2217</v>
      </c>
      <c r="J1182" s="17" t="s">
        <v>2218</v>
      </c>
      <c r="K1182" s="53" t="s">
        <v>3650</v>
      </c>
      <c r="L1182" s="54" t="s">
        <v>63</v>
      </c>
      <c r="M1182" s="22">
        <v>40434</v>
      </c>
      <c r="N1182" s="21" t="s">
        <v>592</v>
      </c>
      <c r="O1182" s="21" t="s">
        <v>51</v>
      </c>
      <c r="P1182" s="21" t="s">
        <v>919</v>
      </c>
      <c r="Q1182" s="21"/>
      <c r="R1182" s="21"/>
      <c r="S1182" s="25" t="s">
        <v>3668</v>
      </c>
      <c r="T1182" s="25" t="s">
        <v>63</v>
      </c>
      <c r="U1182" s="55" t="s">
        <v>3669</v>
      </c>
      <c r="V1182" s="16" t="s">
        <v>3668</v>
      </c>
      <c r="W1182" s="16"/>
    </row>
    <row r="1183" spans="1:23" ht="76.5">
      <c r="A1183" s="21">
        <v>1182</v>
      </c>
      <c r="B1183" s="14" t="s">
        <v>159</v>
      </c>
      <c r="C1183" s="14" t="s">
        <v>151</v>
      </c>
      <c r="D1183" s="16" t="s">
        <v>60</v>
      </c>
      <c r="E1183" s="16" t="s">
        <v>627</v>
      </c>
      <c r="F1183" s="16" t="s">
        <v>2077</v>
      </c>
      <c r="G1183" s="16">
        <v>47</v>
      </c>
      <c r="H1183" s="16">
        <v>19</v>
      </c>
      <c r="I1183" s="17" t="s">
        <v>2219</v>
      </c>
      <c r="J1183" s="17" t="s">
        <v>2220</v>
      </c>
      <c r="K1183" s="53" t="s">
        <v>3651</v>
      </c>
      <c r="L1183" s="54" t="s">
        <v>237</v>
      </c>
      <c r="M1183" s="22">
        <v>40434</v>
      </c>
      <c r="N1183" s="21" t="s">
        <v>592</v>
      </c>
      <c r="O1183" s="16" t="s">
        <v>153</v>
      </c>
      <c r="P1183" s="21" t="s">
        <v>919</v>
      </c>
      <c r="Q1183" s="21"/>
      <c r="R1183" s="21"/>
      <c r="S1183" s="25" t="s">
        <v>3668</v>
      </c>
      <c r="T1183" s="25" t="s">
        <v>237</v>
      </c>
      <c r="U1183" s="55" t="s">
        <v>3669</v>
      </c>
      <c r="V1183" s="16" t="s">
        <v>3668</v>
      </c>
      <c r="W1183" s="16"/>
    </row>
    <row r="1184" spans="1:23" ht="25.5">
      <c r="A1184" s="21">
        <v>1183</v>
      </c>
      <c r="B1184" s="14" t="s">
        <v>64</v>
      </c>
      <c r="C1184" s="14" t="s">
        <v>65</v>
      </c>
      <c r="D1184" s="16" t="s">
        <v>60</v>
      </c>
      <c r="E1184" s="16" t="s">
        <v>627</v>
      </c>
      <c r="F1184" s="16" t="s">
        <v>2077</v>
      </c>
      <c r="G1184" s="16">
        <v>47</v>
      </c>
      <c r="H1184" s="16">
        <v>20</v>
      </c>
      <c r="I1184" s="17" t="s">
        <v>2221</v>
      </c>
      <c r="J1184" s="17" t="s">
        <v>2222</v>
      </c>
      <c r="K1184" s="53" t="s">
        <v>3650</v>
      </c>
      <c r="L1184" s="54" t="s">
        <v>63</v>
      </c>
      <c r="M1184" s="22">
        <v>40434</v>
      </c>
      <c r="N1184" s="21" t="s">
        <v>592</v>
      </c>
      <c r="O1184" s="16" t="s">
        <v>51</v>
      </c>
      <c r="P1184" s="21" t="s">
        <v>919</v>
      </c>
      <c r="Q1184" s="21"/>
      <c r="R1184" s="21"/>
      <c r="S1184" s="25" t="s">
        <v>3668</v>
      </c>
      <c r="T1184" s="25" t="s">
        <v>63</v>
      </c>
      <c r="U1184" s="55" t="s">
        <v>3669</v>
      </c>
      <c r="V1184" s="16" t="s">
        <v>3668</v>
      </c>
      <c r="W1184" s="16"/>
    </row>
    <row r="1185" spans="1:23" ht="25.5">
      <c r="A1185" s="21">
        <v>1184</v>
      </c>
      <c r="B1185" s="14" t="s">
        <v>1420</v>
      </c>
      <c r="C1185" s="14" t="s">
        <v>1421</v>
      </c>
      <c r="D1185" s="16" t="s">
        <v>60</v>
      </c>
      <c r="E1185" s="16" t="s">
        <v>627</v>
      </c>
      <c r="F1185" s="16">
        <v>6.12</v>
      </c>
      <c r="G1185" s="16">
        <v>47</v>
      </c>
      <c r="H1185" s="16">
        <v>20</v>
      </c>
      <c r="I1185" s="17" t="s">
        <v>2163</v>
      </c>
      <c r="J1185" s="17" t="s">
        <v>2164</v>
      </c>
      <c r="K1185" s="53" t="s">
        <v>3651</v>
      </c>
      <c r="L1185" s="54" t="s">
        <v>237</v>
      </c>
      <c r="M1185" s="22">
        <v>40434</v>
      </c>
      <c r="N1185" s="21" t="s">
        <v>592</v>
      </c>
      <c r="O1185" s="16" t="s">
        <v>51</v>
      </c>
      <c r="P1185" s="21" t="s">
        <v>919</v>
      </c>
      <c r="Q1185" s="21"/>
      <c r="R1185" s="21"/>
      <c r="S1185" s="25" t="s">
        <v>3668</v>
      </c>
      <c r="T1185" s="25" t="s">
        <v>237</v>
      </c>
      <c r="U1185" s="55" t="s">
        <v>3669</v>
      </c>
      <c r="V1185" s="16" t="s">
        <v>3668</v>
      </c>
      <c r="W1185" s="16"/>
    </row>
    <row r="1186" spans="1:23" ht="114.75">
      <c r="A1186" s="102">
        <v>1185</v>
      </c>
      <c r="B1186" s="103" t="s">
        <v>266</v>
      </c>
      <c r="C1186" s="103" t="s">
        <v>267</v>
      </c>
      <c r="D1186" s="105" t="s">
        <v>60</v>
      </c>
      <c r="E1186" s="105" t="s">
        <v>627</v>
      </c>
      <c r="F1186" s="105" t="s">
        <v>2077</v>
      </c>
      <c r="G1186" s="105">
        <v>47</v>
      </c>
      <c r="H1186" s="94">
        <v>22</v>
      </c>
      <c r="I1186" s="107" t="s">
        <v>2223</v>
      </c>
      <c r="J1186" s="107" t="s">
        <v>846</v>
      </c>
      <c r="K1186" s="98" t="s">
        <v>3417</v>
      </c>
      <c r="L1186" s="99" t="s">
        <v>49</v>
      </c>
      <c r="M1186" s="108">
        <v>40374</v>
      </c>
      <c r="N1186" s="102" t="s">
        <v>592</v>
      </c>
      <c r="O1186" s="105" t="s">
        <v>51</v>
      </c>
      <c r="P1186" s="102" t="s">
        <v>919</v>
      </c>
      <c r="Q1186" s="102"/>
      <c r="R1186" s="102"/>
      <c r="S1186" s="109" t="s">
        <v>3668</v>
      </c>
      <c r="T1186" s="109" t="s">
        <v>49</v>
      </c>
      <c r="U1186" s="110" t="s">
        <v>3669</v>
      </c>
      <c r="V1186" s="105" t="s">
        <v>3668</v>
      </c>
      <c r="W1186" s="105"/>
    </row>
    <row r="1187" spans="1:23" ht="51">
      <c r="A1187" s="21">
        <v>1186</v>
      </c>
      <c r="B1187" s="14" t="s">
        <v>1143</v>
      </c>
      <c r="C1187" s="14" t="s">
        <v>131</v>
      </c>
      <c r="D1187" s="16" t="s">
        <v>60</v>
      </c>
      <c r="E1187" s="16" t="s">
        <v>627</v>
      </c>
      <c r="F1187" s="16" t="s">
        <v>2077</v>
      </c>
      <c r="G1187" s="16">
        <v>47</v>
      </c>
      <c r="H1187" s="16">
        <v>22</v>
      </c>
      <c r="I1187" s="59" t="s">
        <v>2224</v>
      </c>
      <c r="J1187" s="17" t="s">
        <v>2225</v>
      </c>
      <c r="K1187" s="53" t="s">
        <v>3641</v>
      </c>
      <c r="L1187" s="54" t="s">
        <v>63</v>
      </c>
      <c r="M1187" s="22">
        <v>40434</v>
      </c>
      <c r="N1187" s="21" t="s">
        <v>592</v>
      </c>
      <c r="O1187" s="16" t="s">
        <v>51</v>
      </c>
      <c r="P1187" s="21" t="s">
        <v>919</v>
      </c>
      <c r="Q1187" s="21"/>
      <c r="R1187" s="21"/>
      <c r="S1187" s="25" t="s">
        <v>3668</v>
      </c>
      <c r="T1187" s="25" t="s">
        <v>63</v>
      </c>
      <c r="U1187" s="55" t="s">
        <v>3669</v>
      </c>
      <c r="V1187" s="16" t="s">
        <v>3668</v>
      </c>
      <c r="W1187" s="16"/>
    </row>
    <row r="1188" spans="1:23" ht="51">
      <c r="A1188" s="21">
        <v>1187</v>
      </c>
      <c r="B1188" s="14" t="s">
        <v>130</v>
      </c>
      <c r="C1188" s="14" t="s">
        <v>131</v>
      </c>
      <c r="D1188" s="16" t="s">
        <v>60</v>
      </c>
      <c r="E1188" s="16" t="s">
        <v>627</v>
      </c>
      <c r="F1188" s="16" t="s">
        <v>2077</v>
      </c>
      <c r="G1188" s="16">
        <v>47</v>
      </c>
      <c r="H1188" s="16">
        <v>22</v>
      </c>
      <c r="I1188" s="17" t="s">
        <v>2224</v>
      </c>
      <c r="J1188" s="17" t="s">
        <v>2225</v>
      </c>
      <c r="K1188" s="53" t="s">
        <v>3641</v>
      </c>
      <c r="L1188" s="54" t="s">
        <v>63</v>
      </c>
      <c r="M1188" s="22">
        <v>40434</v>
      </c>
      <c r="N1188" s="21" t="s">
        <v>592</v>
      </c>
      <c r="O1188" s="16" t="s">
        <v>51</v>
      </c>
      <c r="P1188" s="21" t="s">
        <v>919</v>
      </c>
      <c r="Q1188" s="21"/>
      <c r="R1188" s="21"/>
      <c r="S1188" s="25" t="s">
        <v>3668</v>
      </c>
      <c r="T1188" s="25" t="s">
        <v>63</v>
      </c>
      <c r="U1188" s="55" t="s">
        <v>3669</v>
      </c>
      <c r="V1188" s="16" t="s">
        <v>3668</v>
      </c>
      <c r="W1188" s="16"/>
    </row>
    <row r="1189" spans="1:23" ht="51">
      <c r="A1189" s="21">
        <v>1188</v>
      </c>
      <c r="B1189" s="14" t="s">
        <v>132</v>
      </c>
      <c r="C1189" s="14" t="s">
        <v>131</v>
      </c>
      <c r="D1189" s="16" t="s">
        <v>60</v>
      </c>
      <c r="E1189" s="16" t="s">
        <v>627</v>
      </c>
      <c r="F1189" s="16" t="s">
        <v>2077</v>
      </c>
      <c r="G1189" s="16">
        <v>47</v>
      </c>
      <c r="H1189" s="16">
        <v>22</v>
      </c>
      <c r="I1189" s="17" t="s">
        <v>2224</v>
      </c>
      <c r="J1189" s="17" t="s">
        <v>2225</v>
      </c>
      <c r="K1189" s="53" t="s">
        <v>3641</v>
      </c>
      <c r="L1189" s="54" t="s">
        <v>63</v>
      </c>
      <c r="M1189" s="22">
        <v>40434</v>
      </c>
      <c r="N1189" s="21" t="s">
        <v>592</v>
      </c>
      <c r="O1189" s="16" t="s">
        <v>51</v>
      </c>
      <c r="P1189" s="21" t="s">
        <v>919</v>
      </c>
      <c r="Q1189" s="21"/>
      <c r="R1189" s="21"/>
      <c r="S1189" s="25" t="s">
        <v>3668</v>
      </c>
      <c r="T1189" s="25" t="s">
        <v>63</v>
      </c>
      <c r="U1189" s="55" t="s">
        <v>3669</v>
      </c>
      <c r="V1189" s="16" t="s">
        <v>3668</v>
      </c>
      <c r="W1189" s="16"/>
    </row>
    <row r="1190" spans="1:23" ht="89.25">
      <c r="A1190" s="21">
        <v>1189</v>
      </c>
      <c r="B1190" s="18" t="s">
        <v>68</v>
      </c>
      <c r="C1190" s="14" t="s">
        <v>69</v>
      </c>
      <c r="D1190" s="16" t="s">
        <v>60</v>
      </c>
      <c r="E1190" s="16">
        <v>6</v>
      </c>
      <c r="F1190" s="16" t="s">
        <v>2216</v>
      </c>
      <c r="G1190" s="16">
        <v>47</v>
      </c>
      <c r="H1190" s="16">
        <v>23</v>
      </c>
      <c r="I1190" s="18" t="s">
        <v>2226</v>
      </c>
      <c r="J1190" s="18" t="s">
        <v>2227</v>
      </c>
      <c r="K1190" s="53" t="s">
        <v>3651</v>
      </c>
      <c r="L1190" s="54" t="s">
        <v>237</v>
      </c>
      <c r="M1190" s="22">
        <v>40434</v>
      </c>
      <c r="N1190" s="21" t="s">
        <v>592</v>
      </c>
      <c r="O1190" s="16" t="s">
        <v>51</v>
      </c>
      <c r="P1190" s="21" t="s">
        <v>919</v>
      </c>
      <c r="Q1190" s="21"/>
      <c r="R1190" s="21"/>
      <c r="S1190" s="25" t="s">
        <v>3668</v>
      </c>
      <c r="T1190" s="25" t="s">
        <v>237</v>
      </c>
      <c r="U1190" s="55" t="s">
        <v>3669</v>
      </c>
      <c r="V1190" s="16" t="s">
        <v>3668</v>
      </c>
      <c r="W1190" s="16"/>
    </row>
    <row r="1191" spans="1:23" ht="51">
      <c r="A1191" s="102">
        <v>1190</v>
      </c>
      <c r="B1191" s="103" t="s">
        <v>159</v>
      </c>
      <c r="C1191" s="103" t="s">
        <v>151</v>
      </c>
      <c r="D1191" s="105" t="s">
        <v>60</v>
      </c>
      <c r="E1191" s="105" t="s">
        <v>627</v>
      </c>
      <c r="F1191" s="105" t="s">
        <v>2077</v>
      </c>
      <c r="G1191" s="105">
        <v>47</v>
      </c>
      <c r="H1191" s="105">
        <v>25</v>
      </c>
      <c r="I1191" s="106" t="s">
        <v>2228</v>
      </c>
      <c r="J1191" s="106" t="s">
        <v>2229</v>
      </c>
      <c r="K1191" s="98" t="s">
        <v>3428</v>
      </c>
      <c r="L1191" s="99" t="s">
        <v>63</v>
      </c>
      <c r="M1191" s="108">
        <v>40374</v>
      </c>
      <c r="N1191" s="102" t="s">
        <v>592</v>
      </c>
      <c r="O1191" s="105" t="s">
        <v>170</v>
      </c>
      <c r="P1191" s="102" t="s">
        <v>919</v>
      </c>
      <c r="Q1191" s="102"/>
      <c r="R1191" s="102"/>
      <c r="S1191" s="109" t="s">
        <v>3668</v>
      </c>
      <c r="T1191" s="109" t="s">
        <v>63</v>
      </c>
      <c r="U1191" s="110" t="s">
        <v>3669</v>
      </c>
      <c r="V1191" s="105" t="s">
        <v>3668</v>
      </c>
      <c r="W1191" s="105"/>
    </row>
    <row r="1192" spans="1:23" ht="38.25">
      <c r="A1192" s="102">
        <v>1191</v>
      </c>
      <c r="B1192" s="103" t="s">
        <v>64</v>
      </c>
      <c r="C1192" s="103" t="s">
        <v>65</v>
      </c>
      <c r="D1192" s="105" t="s">
        <v>60</v>
      </c>
      <c r="E1192" s="105" t="s">
        <v>627</v>
      </c>
      <c r="F1192" s="105" t="s">
        <v>2077</v>
      </c>
      <c r="G1192" s="105">
        <v>47</v>
      </c>
      <c r="H1192" s="105">
        <v>26</v>
      </c>
      <c r="I1192" s="106" t="s">
        <v>2230</v>
      </c>
      <c r="J1192" s="106" t="s">
        <v>2231</v>
      </c>
      <c r="K1192" s="98" t="s">
        <v>3428</v>
      </c>
      <c r="L1192" s="99" t="s">
        <v>63</v>
      </c>
      <c r="M1192" s="108">
        <v>40374</v>
      </c>
      <c r="N1192" s="102" t="s">
        <v>592</v>
      </c>
      <c r="O1192" s="105" t="s">
        <v>51</v>
      </c>
      <c r="P1192" s="102" t="s">
        <v>919</v>
      </c>
      <c r="Q1192" s="102"/>
      <c r="R1192" s="102"/>
      <c r="S1192" s="109" t="s">
        <v>3668</v>
      </c>
      <c r="T1192" s="109" t="s">
        <v>63</v>
      </c>
      <c r="U1192" s="110" t="s">
        <v>3669</v>
      </c>
      <c r="V1192" s="105" t="s">
        <v>3668</v>
      </c>
      <c r="W1192" s="105"/>
    </row>
    <row r="1193" spans="1:23" ht="38.25">
      <c r="A1193" s="102">
        <v>1192</v>
      </c>
      <c r="B1193" s="107" t="s">
        <v>961</v>
      </c>
      <c r="C1193" s="107" t="s">
        <v>147</v>
      </c>
      <c r="D1193" s="105" t="s">
        <v>45</v>
      </c>
      <c r="E1193" s="105" t="s">
        <v>627</v>
      </c>
      <c r="F1193" s="105" t="s">
        <v>2077</v>
      </c>
      <c r="G1193" s="102">
        <v>47</v>
      </c>
      <c r="H1193" s="102">
        <v>27</v>
      </c>
      <c r="I1193" s="106" t="s">
        <v>2232</v>
      </c>
      <c r="J1193" s="106" t="s">
        <v>2233</v>
      </c>
      <c r="K1193" s="98" t="s">
        <v>3428</v>
      </c>
      <c r="L1193" s="99" t="s">
        <v>63</v>
      </c>
      <c r="M1193" s="108">
        <v>40374</v>
      </c>
      <c r="N1193" s="102" t="s">
        <v>592</v>
      </c>
      <c r="O1193" s="105" t="s">
        <v>51</v>
      </c>
      <c r="P1193" s="102"/>
      <c r="Q1193" s="102"/>
      <c r="R1193" s="102"/>
      <c r="S1193" s="109" t="s">
        <v>63</v>
      </c>
      <c r="T1193" s="109" t="s">
        <v>3668</v>
      </c>
      <c r="U1193" s="110" t="s">
        <v>3669</v>
      </c>
      <c r="V1193" s="105" t="s">
        <v>3668</v>
      </c>
      <c r="W1193" s="105"/>
    </row>
    <row r="1194" spans="1:23" ht="38.25">
      <c r="A1194" s="102">
        <v>1193</v>
      </c>
      <c r="B1194" s="103" t="s">
        <v>82</v>
      </c>
      <c r="C1194" s="103" t="s">
        <v>83</v>
      </c>
      <c r="D1194" s="105" t="s">
        <v>60</v>
      </c>
      <c r="E1194" s="105">
        <v>6</v>
      </c>
      <c r="F1194" s="105" t="s">
        <v>2216</v>
      </c>
      <c r="G1194" s="105">
        <v>47</v>
      </c>
      <c r="H1194" s="105">
        <v>27</v>
      </c>
      <c r="I1194" s="106" t="s">
        <v>2234</v>
      </c>
      <c r="J1194" s="106" t="s">
        <v>2235</v>
      </c>
      <c r="K1194" s="98" t="s">
        <v>3428</v>
      </c>
      <c r="L1194" s="99" t="s">
        <v>63</v>
      </c>
      <c r="M1194" s="108">
        <v>40374</v>
      </c>
      <c r="N1194" s="102" t="s">
        <v>592</v>
      </c>
      <c r="O1194" s="105" t="s">
        <v>51</v>
      </c>
      <c r="P1194" s="102" t="s">
        <v>919</v>
      </c>
      <c r="Q1194" s="102"/>
      <c r="R1194" s="102"/>
      <c r="S1194" s="109" t="s">
        <v>3668</v>
      </c>
      <c r="T1194" s="109" t="s">
        <v>63</v>
      </c>
      <c r="U1194" s="110" t="s">
        <v>3669</v>
      </c>
      <c r="V1194" s="105" t="s">
        <v>3668</v>
      </c>
      <c r="W1194" s="105"/>
    </row>
    <row r="1195" spans="1:23" ht="38.25">
      <c r="A1195" s="21">
        <v>1194</v>
      </c>
      <c r="B1195" s="18" t="s">
        <v>68</v>
      </c>
      <c r="C1195" s="14" t="s">
        <v>69</v>
      </c>
      <c r="D1195" s="16" t="s">
        <v>60</v>
      </c>
      <c r="E1195" s="16">
        <v>6</v>
      </c>
      <c r="F1195" s="16" t="s">
        <v>2216</v>
      </c>
      <c r="G1195" s="16">
        <v>47</v>
      </c>
      <c r="H1195" s="16">
        <v>33</v>
      </c>
      <c r="I1195" s="53" t="s">
        <v>2236</v>
      </c>
      <c r="J1195" s="18" t="s">
        <v>2237</v>
      </c>
      <c r="K1195" s="53" t="s">
        <v>3650</v>
      </c>
      <c r="L1195" s="54" t="s">
        <v>63</v>
      </c>
      <c r="M1195" s="22">
        <v>40434</v>
      </c>
      <c r="N1195" s="21" t="s">
        <v>592</v>
      </c>
      <c r="O1195" s="16" t="s">
        <v>51</v>
      </c>
      <c r="P1195" s="21" t="s">
        <v>919</v>
      </c>
      <c r="Q1195" s="21"/>
      <c r="R1195" s="21"/>
      <c r="S1195" s="25" t="s">
        <v>3668</v>
      </c>
      <c r="T1195" s="25" t="s">
        <v>63</v>
      </c>
      <c r="U1195" s="55" t="s">
        <v>3669</v>
      </c>
      <c r="V1195" s="16" t="s">
        <v>3668</v>
      </c>
      <c r="W1195" s="16"/>
    </row>
    <row r="1196" spans="1:23" ht="25.5">
      <c r="A1196" s="21">
        <v>1195</v>
      </c>
      <c r="B1196" s="18" t="s">
        <v>68</v>
      </c>
      <c r="C1196" s="14" t="s">
        <v>69</v>
      </c>
      <c r="D1196" s="16" t="s">
        <v>60</v>
      </c>
      <c r="E1196" s="16">
        <v>6</v>
      </c>
      <c r="F1196" s="16" t="s">
        <v>2216</v>
      </c>
      <c r="G1196" s="16">
        <v>47</v>
      </c>
      <c r="H1196" s="16">
        <v>33</v>
      </c>
      <c r="I1196" s="18" t="s">
        <v>2238</v>
      </c>
      <c r="J1196" s="18" t="s">
        <v>2239</v>
      </c>
      <c r="K1196" s="53" t="s">
        <v>3650</v>
      </c>
      <c r="L1196" s="54" t="s">
        <v>63</v>
      </c>
      <c r="M1196" s="22">
        <v>40434</v>
      </c>
      <c r="N1196" s="21" t="s">
        <v>592</v>
      </c>
      <c r="O1196" s="16" t="s">
        <v>72</v>
      </c>
      <c r="P1196" s="21" t="s">
        <v>919</v>
      </c>
      <c r="Q1196" s="21"/>
      <c r="R1196" s="21"/>
      <c r="S1196" s="25" t="s">
        <v>3668</v>
      </c>
      <c r="T1196" s="25" t="s">
        <v>63</v>
      </c>
      <c r="U1196" s="55" t="s">
        <v>3669</v>
      </c>
      <c r="V1196" s="16" t="s">
        <v>3668</v>
      </c>
      <c r="W1196" s="16"/>
    </row>
    <row r="1197" spans="1:23" ht="38.25">
      <c r="A1197" s="21">
        <v>1196</v>
      </c>
      <c r="B1197" s="18" t="s">
        <v>68</v>
      </c>
      <c r="C1197" s="14" t="s">
        <v>69</v>
      </c>
      <c r="D1197" s="16" t="s">
        <v>60</v>
      </c>
      <c r="E1197" s="16">
        <v>6</v>
      </c>
      <c r="F1197" s="16" t="s">
        <v>2216</v>
      </c>
      <c r="G1197" s="16">
        <v>47</v>
      </c>
      <c r="H1197" s="16">
        <v>35</v>
      </c>
      <c r="I1197" s="18" t="s">
        <v>2240</v>
      </c>
      <c r="J1197" s="18" t="s">
        <v>2241</v>
      </c>
      <c r="K1197" s="53" t="s">
        <v>3650</v>
      </c>
      <c r="L1197" s="54" t="s">
        <v>63</v>
      </c>
      <c r="M1197" s="22">
        <v>40434</v>
      </c>
      <c r="N1197" s="21" t="s">
        <v>592</v>
      </c>
      <c r="O1197" s="16" t="s">
        <v>72</v>
      </c>
      <c r="P1197" s="21" t="s">
        <v>919</v>
      </c>
      <c r="Q1197" s="21"/>
      <c r="R1197" s="21"/>
      <c r="S1197" s="25" t="s">
        <v>3668</v>
      </c>
      <c r="T1197" s="25" t="s">
        <v>63</v>
      </c>
      <c r="U1197" s="55" t="s">
        <v>3669</v>
      </c>
      <c r="V1197" s="16" t="s">
        <v>3668</v>
      </c>
      <c r="W1197" s="16"/>
    </row>
    <row r="1198" spans="1:23" ht="76.5">
      <c r="A1198" s="21">
        <v>1197</v>
      </c>
      <c r="B1198" s="14" t="s">
        <v>8</v>
      </c>
      <c r="C1198" s="14" t="s">
        <v>10</v>
      </c>
      <c r="D1198" s="16" t="s">
        <v>60</v>
      </c>
      <c r="E1198" s="16" t="s">
        <v>627</v>
      </c>
      <c r="F1198" s="16">
        <v>6.12</v>
      </c>
      <c r="G1198" s="16">
        <v>47</v>
      </c>
      <c r="H1198" s="16">
        <v>36</v>
      </c>
      <c r="I1198" s="17" t="s">
        <v>2242</v>
      </c>
      <c r="J1198" s="17" t="s">
        <v>2243</v>
      </c>
      <c r="K1198" s="53" t="s">
        <v>3653</v>
      </c>
      <c r="L1198" s="21" t="s">
        <v>63</v>
      </c>
      <c r="M1198" s="22">
        <v>40434</v>
      </c>
      <c r="N1198" s="21" t="s">
        <v>592</v>
      </c>
      <c r="O1198" s="16" t="s">
        <v>51</v>
      </c>
      <c r="P1198" s="21" t="s">
        <v>919</v>
      </c>
      <c r="Q1198" s="21"/>
      <c r="R1198" s="21"/>
      <c r="S1198" s="25" t="s">
        <v>3668</v>
      </c>
      <c r="T1198" s="25" t="s">
        <v>63</v>
      </c>
      <c r="U1198" s="55" t="s">
        <v>3669</v>
      </c>
      <c r="V1198" s="16" t="s">
        <v>3668</v>
      </c>
      <c r="W1198" s="16"/>
    </row>
    <row r="1199" spans="1:23" ht="76.5">
      <c r="A1199" s="21">
        <v>1198</v>
      </c>
      <c r="B1199" s="18" t="s">
        <v>869</v>
      </c>
      <c r="C1199" s="18" t="s">
        <v>870</v>
      </c>
      <c r="D1199" s="16" t="s">
        <v>45</v>
      </c>
      <c r="E1199" s="16" t="s">
        <v>627</v>
      </c>
      <c r="F1199" s="21" t="s">
        <v>2077</v>
      </c>
      <c r="G1199" s="21">
        <v>47</v>
      </c>
      <c r="H1199" s="21">
        <v>37</v>
      </c>
      <c r="I1199" s="21" t="s">
        <v>2244</v>
      </c>
      <c r="J1199" s="18" t="s">
        <v>2245</v>
      </c>
      <c r="K1199" s="53" t="s">
        <v>3653</v>
      </c>
      <c r="L1199" s="21" t="s">
        <v>63</v>
      </c>
      <c r="M1199" s="22">
        <v>40434</v>
      </c>
      <c r="N1199" s="21" t="s">
        <v>592</v>
      </c>
      <c r="O1199" s="21" t="s">
        <v>72</v>
      </c>
      <c r="P1199" s="21"/>
      <c r="Q1199" s="21"/>
      <c r="R1199" s="21"/>
      <c r="S1199" s="25" t="s">
        <v>63</v>
      </c>
      <c r="T1199" s="25" t="s">
        <v>3668</v>
      </c>
      <c r="U1199" s="55" t="s">
        <v>3669</v>
      </c>
      <c r="V1199" s="16" t="s">
        <v>3668</v>
      </c>
      <c r="W1199" s="16"/>
    </row>
    <row r="1200" spans="1:23" ht="38.25">
      <c r="A1200" s="21">
        <v>1199</v>
      </c>
      <c r="B1200" s="14" t="s">
        <v>150</v>
      </c>
      <c r="C1200" s="14" t="s">
        <v>151</v>
      </c>
      <c r="D1200" s="16" t="s">
        <v>60</v>
      </c>
      <c r="E1200" s="16" t="s">
        <v>627</v>
      </c>
      <c r="F1200" s="16">
        <v>6.12</v>
      </c>
      <c r="G1200" s="16">
        <v>47</v>
      </c>
      <c r="H1200" s="16">
        <v>40</v>
      </c>
      <c r="I1200" s="17" t="s">
        <v>2246</v>
      </c>
      <c r="J1200" s="17" t="s">
        <v>2203</v>
      </c>
      <c r="K1200" s="53" t="s">
        <v>3650</v>
      </c>
      <c r="L1200" s="54" t="s">
        <v>63</v>
      </c>
      <c r="M1200" s="22">
        <v>40434</v>
      </c>
      <c r="N1200" s="21" t="s">
        <v>592</v>
      </c>
      <c r="O1200" s="16" t="s">
        <v>170</v>
      </c>
      <c r="P1200" s="21" t="s">
        <v>919</v>
      </c>
      <c r="Q1200" s="21"/>
      <c r="R1200" s="21"/>
      <c r="S1200" s="25" t="s">
        <v>3668</v>
      </c>
      <c r="T1200" s="25" t="s">
        <v>63</v>
      </c>
      <c r="U1200" s="55" t="s">
        <v>3669</v>
      </c>
      <c r="V1200" s="16" t="s">
        <v>3668</v>
      </c>
      <c r="W1200" s="16"/>
    </row>
    <row r="1201" spans="1:23" ht="38.25">
      <c r="A1201" s="21">
        <v>1200</v>
      </c>
      <c r="B1201" s="14" t="s">
        <v>82</v>
      </c>
      <c r="C1201" s="14" t="s">
        <v>83</v>
      </c>
      <c r="D1201" s="16" t="s">
        <v>60</v>
      </c>
      <c r="E1201" s="16">
        <v>6</v>
      </c>
      <c r="F1201" s="16" t="s">
        <v>2247</v>
      </c>
      <c r="G1201" s="16">
        <v>47</v>
      </c>
      <c r="H1201" s="16">
        <v>45</v>
      </c>
      <c r="I1201" s="17" t="s">
        <v>2248</v>
      </c>
      <c r="J1201" s="17" t="s">
        <v>2249</v>
      </c>
      <c r="K1201" s="53" t="s">
        <v>3660</v>
      </c>
      <c r="L1201" s="54" t="s">
        <v>63</v>
      </c>
      <c r="M1201" s="22">
        <v>40435</v>
      </c>
      <c r="N1201" s="21" t="s">
        <v>635</v>
      </c>
      <c r="O1201" s="16" t="s">
        <v>51</v>
      </c>
      <c r="P1201" s="21" t="s">
        <v>1466</v>
      </c>
      <c r="Q1201" s="21"/>
      <c r="R1201" s="21"/>
      <c r="S1201" s="25" t="s">
        <v>3668</v>
      </c>
      <c r="T1201" s="25" t="s">
        <v>63</v>
      </c>
      <c r="U1201" s="55" t="s">
        <v>3669</v>
      </c>
      <c r="V1201" s="16" t="s">
        <v>3668</v>
      </c>
      <c r="W1201" s="16"/>
    </row>
    <row r="1202" spans="1:23" ht="25.5">
      <c r="A1202" s="21">
        <v>1201</v>
      </c>
      <c r="B1202" s="18" t="s">
        <v>961</v>
      </c>
      <c r="C1202" s="18" t="s">
        <v>147</v>
      </c>
      <c r="D1202" s="16" t="s">
        <v>60</v>
      </c>
      <c r="E1202" s="16" t="s">
        <v>627</v>
      </c>
      <c r="F1202" s="16" t="s">
        <v>2077</v>
      </c>
      <c r="G1202" s="21">
        <v>47</v>
      </c>
      <c r="H1202" s="21">
        <v>49</v>
      </c>
      <c r="I1202" s="17" t="s">
        <v>2250</v>
      </c>
      <c r="J1202" s="17" t="s">
        <v>2251</v>
      </c>
      <c r="K1202" s="53" t="s">
        <v>3661</v>
      </c>
      <c r="L1202" s="54" t="s">
        <v>237</v>
      </c>
      <c r="M1202" s="22">
        <v>40435</v>
      </c>
      <c r="N1202" s="21" t="s">
        <v>635</v>
      </c>
      <c r="O1202" s="16" t="s">
        <v>51</v>
      </c>
      <c r="P1202" s="21" t="s">
        <v>1466</v>
      </c>
      <c r="Q1202" s="21"/>
      <c r="R1202" s="21"/>
      <c r="S1202" s="25" t="s">
        <v>3668</v>
      </c>
      <c r="T1202" s="25" t="s">
        <v>237</v>
      </c>
      <c r="U1202" s="55" t="s">
        <v>3669</v>
      </c>
      <c r="V1202" s="16" t="s">
        <v>3668</v>
      </c>
      <c r="W1202" s="16"/>
    </row>
    <row r="1203" spans="1:23" ht="25.5">
      <c r="A1203" s="21">
        <v>1202</v>
      </c>
      <c r="B1203" s="18" t="s">
        <v>961</v>
      </c>
      <c r="C1203" s="18" t="s">
        <v>147</v>
      </c>
      <c r="D1203" s="16" t="s">
        <v>60</v>
      </c>
      <c r="E1203" s="16" t="s">
        <v>627</v>
      </c>
      <c r="F1203" s="16" t="s">
        <v>2077</v>
      </c>
      <c r="G1203" s="21">
        <v>47</v>
      </c>
      <c r="H1203" s="21">
        <v>49</v>
      </c>
      <c r="I1203" s="17" t="s">
        <v>2252</v>
      </c>
      <c r="J1203" s="17" t="s">
        <v>2251</v>
      </c>
      <c r="K1203" s="53" t="s">
        <v>3661</v>
      </c>
      <c r="L1203" s="54" t="s">
        <v>237</v>
      </c>
      <c r="M1203" s="22">
        <v>40435</v>
      </c>
      <c r="N1203" s="21" t="s">
        <v>635</v>
      </c>
      <c r="O1203" s="16" t="s">
        <v>51</v>
      </c>
      <c r="P1203" s="21" t="s">
        <v>1466</v>
      </c>
      <c r="Q1203" s="21"/>
      <c r="R1203" s="21"/>
      <c r="S1203" s="25" t="s">
        <v>3668</v>
      </c>
      <c r="T1203" s="25" t="s">
        <v>237</v>
      </c>
      <c r="U1203" s="55" t="s">
        <v>3669</v>
      </c>
      <c r="V1203" s="16" t="s">
        <v>3668</v>
      </c>
      <c r="W1203" s="16"/>
    </row>
    <row r="1204" spans="1:23" ht="102">
      <c r="A1204" s="102">
        <v>1203</v>
      </c>
      <c r="B1204" s="103" t="s">
        <v>366</v>
      </c>
      <c r="C1204" s="103" t="s">
        <v>267</v>
      </c>
      <c r="D1204" s="105" t="s">
        <v>60</v>
      </c>
      <c r="E1204" s="105" t="s">
        <v>627</v>
      </c>
      <c r="F1204" s="105" t="s">
        <v>2077</v>
      </c>
      <c r="G1204" s="105">
        <v>47</v>
      </c>
      <c r="H1204" s="105" t="s">
        <v>2253</v>
      </c>
      <c r="I1204" s="107" t="s">
        <v>2254</v>
      </c>
      <c r="J1204" s="107" t="s">
        <v>846</v>
      </c>
      <c r="K1204" s="98" t="s">
        <v>3417</v>
      </c>
      <c r="L1204" s="99" t="s">
        <v>49</v>
      </c>
      <c r="M1204" s="108">
        <v>40374</v>
      </c>
      <c r="N1204" s="102" t="s">
        <v>592</v>
      </c>
      <c r="O1204" s="105" t="s">
        <v>51</v>
      </c>
      <c r="P1204" s="102" t="s">
        <v>919</v>
      </c>
      <c r="Q1204" s="102"/>
      <c r="R1204" s="102"/>
      <c r="S1204" s="109" t="s">
        <v>3668</v>
      </c>
      <c r="T1204" s="109" t="s">
        <v>49</v>
      </c>
      <c r="U1204" s="110" t="s">
        <v>3669</v>
      </c>
      <c r="V1204" s="105" t="s">
        <v>3668</v>
      </c>
      <c r="W1204" s="105"/>
    </row>
    <row r="1205" spans="1:23" ht="102">
      <c r="A1205" s="102">
        <v>1204</v>
      </c>
      <c r="B1205" s="103" t="s">
        <v>369</v>
      </c>
      <c r="C1205" s="103" t="s">
        <v>370</v>
      </c>
      <c r="D1205" s="105" t="s">
        <v>60</v>
      </c>
      <c r="E1205" s="105" t="s">
        <v>627</v>
      </c>
      <c r="F1205" s="105" t="s">
        <v>2077</v>
      </c>
      <c r="G1205" s="105">
        <v>47</v>
      </c>
      <c r="H1205" s="105" t="s">
        <v>2253</v>
      </c>
      <c r="I1205" s="107" t="s">
        <v>2254</v>
      </c>
      <c r="J1205" s="107" t="s">
        <v>846</v>
      </c>
      <c r="K1205" s="98" t="s">
        <v>3417</v>
      </c>
      <c r="L1205" s="99" t="s">
        <v>49</v>
      </c>
      <c r="M1205" s="108">
        <v>40374</v>
      </c>
      <c r="N1205" s="102" t="s">
        <v>592</v>
      </c>
      <c r="O1205" s="105" t="s">
        <v>51</v>
      </c>
      <c r="P1205" s="102" t="s">
        <v>919</v>
      </c>
      <c r="Q1205" s="102"/>
      <c r="R1205" s="102"/>
      <c r="S1205" s="109" t="s">
        <v>3668</v>
      </c>
      <c r="T1205" s="109" t="s">
        <v>49</v>
      </c>
      <c r="U1205" s="110" t="s">
        <v>3669</v>
      </c>
      <c r="V1205" s="105" t="s">
        <v>3668</v>
      </c>
      <c r="W1205" s="105"/>
    </row>
    <row r="1206" spans="1:23" ht="102">
      <c r="A1206" s="102">
        <v>1205</v>
      </c>
      <c r="B1206" s="103" t="s">
        <v>371</v>
      </c>
      <c r="C1206" s="103" t="s">
        <v>370</v>
      </c>
      <c r="D1206" s="105" t="s">
        <v>60</v>
      </c>
      <c r="E1206" s="105" t="s">
        <v>627</v>
      </c>
      <c r="F1206" s="105" t="s">
        <v>2077</v>
      </c>
      <c r="G1206" s="105">
        <v>47</v>
      </c>
      <c r="H1206" s="105" t="s">
        <v>2253</v>
      </c>
      <c r="I1206" s="107" t="s">
        <v>2254</v>
      </c>
      <c r="J1206" s="107" t="s">
        <v>846</v>
      </c>
      <c r="K1206" s="98" t="s">
        <v>3417</v>
      </c>
      <c r="L1206" s="99" t="s">
        <v>49</v>
      </c>
      <c r="M1206" s="108">
        <v>40374</v>
      </c>
      <c r="N1206" s="102" t="s">
        <v>592</v>
      </c>
      <c r="O1206" s="105" t="s">
        <v>51</v>
      </c>
      <c r="P1206" s="102" t="s">
        <v>919</v>
      </c>
      <c r="Q1206" s="102"/>
      <c r="R1206" s="102"/>
      <c r="S1206" s="109" t="s">
        <v>3668</v>
      </c>
      <c r="T1206" s="109" t="s">
        <v>49</v>
      </c>
      <c r="U1206" s="110" t="s">
        <v>3669</v>
      </c>
      <c r="V1206" s="105" t="s">
        <v>3668</v>
      </c>
      <c r="W1206" s="105"/>
    </row>
    <row r="1207" spans="1:23" ht="102">
      <c r="A1207" s="102">
        <v>1206</v>
      </c>
      <c r="B1207" s="103" t="s">
        <v>372</v>
      </c>
      <c r="C1207" s="103" t="s">
        <v>267</v>
      </c>
      <c r="D1207" s="105" t="s">
        <v>60</v>
      </c>
      <c r="E1207" s="105" t="s">
        <v>627</v>
      </c>
      <c r="F1207" s="105" t="s">
        <v>2077</v>
      </c>
      <c r="G1207" s="105">
        <v>47</v>
      </c>
      <c r="H1207" s="105" t="s">
        <v>2253</v>
      </c>
      <c r="I1207" s="107" t="s">
        <v>2254</v>
      </c>
      <c r="J1207" s="107" t="s">
        <v>846</v>
      </c>
      <c r="K1207" s="98" t="s">
        <v>3417</v>
      </c>
      <c r="L1207" s="99" t="s">
        <v>49</v>
      </c>
      <c r="M1207" s="108">
        <v>40374</v>
      </c>
      <c r="N1207" s="102" t="s">
        <v>592</v>
      </c>
      <c r="O1207" s="105" t="s">
        <v>51</v>
      </c>
      <c r="P1207" s="102" t="s">
        <v>919</v>
      </c>
      <c r="Q1207" s="102"/>
      <c r="R1207" s="102"/>
      <c r="S1207" s="109" t="s">
        <v>3668</v>
      </c>
      <c r="T1207" s="109" t="s">
        <v>49</v>
      </c>
      <c r="U1207" s="110" t="s">
        <v>3669</v>
      </c>
      <c r="V1207" s="105" t="s">
        <v>3668</v>
      </c>
      <c r="W1207" s="105"/>
    </row>
    <row r="1208" spans="1:23" ht="102">
      <c r="A1208" s="21">
        <v>1207</v>
      </c>
      <c r="B1208" s="14" t="s">
        <v>373</v>
      </c>
      <c r="C1208" s="14" t="s">
        <v>267</v>
      </c>
      <c r="D1208" s="16" t="s">
        <v>60</v>
      </c>
      <c r="E1208" s="16" t="s">
        <v>627</v>
      </c>
      <c r="F1208" s="16" t="s">
        <v>2077</v>
      </c>
      <c r="G1208" s="16">
        <v>47</v>
      </c>
      <c r="H1208" s="16" t="s">
        <v>2253</v>
      </c>
      <c r="I1208" s="53" t="s">
        <v>2254</v>
      </c>
      <c r="J1208" s="18" t="s">
        <v>846</v>
      </c>
      <c r="K1208" s="53" t="s">
        <v>3641</v>
      </c>
      <c r="L1208" s="54" t="s">
        <v>63</v>
      </c>
      <c r="M1208" s="22">
        <v>40434</v>
      </c>
      <c r="N1208" s="21" t="s">
        <v>592</v>
      </c>
      <c r="O1208" s="16" t="s">
        <v>51</v>
      </c>
      <c r="P1208" s="21" t="s">
        <v>919</v>
      </c>
      <c r="Q1208" s="21"/>
      <c r="R1208" s="21"/>
      <c r="S1208" s="25" t="s">
        <v>3668</v>
      </c>
      <c r="T1208" s="25" t="s">
        <v>63</v>
      </c>
      <c r="U1208" s="55" t="s">
        <v>3669</v>
      </c>
      <c r="V1208" s="16" t="s">
        <v>3668</v>
      </c>
      <c r="W1208" s="16"/>
    </row>
    <row r="1209" spans="1:23" ht="76.5">
      <c r="A1209" s="21">
        <v>1208</v>
      </c>
      <c r="B1209" s="14" t="s">
        <v>2255</v>
      </c>
      <c r="C1209" s="14" t="s">
        <v>267</v>
      </c>
      <c r="D1209" s="16" t="s">
        <v>60</v>
      </c>
      <c r="E1209" s="16" t="s">
        <v>627</v>
      </c>
      <c r="F1209" s="16" t="s">
        <v>2077</v>
      </c>
      <c r="G1209" s="16">
        <v>47</v>
      </c>
      <c r="H1209" s="16" t="s">
        <v>2256</v>
      </c>
      <c r="I1209" s="18" t="s">
        <v>2257</v>
      </c>
      <c r="J1209" s="18" t="s">
        <v>2258</v>
      </c>
      <c r="K1209" s="53" t="s">
        <v>3653</v>
      </c>
      <c r="L1209" s="21" t="s">
        <v>63</v>
      </c>
      <c r="M1209" s="22">
        <v>40434</v>
      </c>
      <c r="N1209" s="21" t="s">
        <v>592</v>
      </c>
      <c r="O1209" s="16" t="s">
        <v>51</v>
      </c>
      <c r="P1209" s="21" t="s">
        <v>919</v>
      </c>
      <c r="Q1209" s="21"/>
      <c r="R1209" s="21"/>
      <c r="S1209" s="25" t="s">
        <v>3668</v>
      </c>
      <c r="T1209" s="25" t="s">
        <v>63</v>
      </c>
      <c r="U1209" s="55" t="s">
        <v>3669</v>
      </c>
      <c r="V1209" s="16" t="s">
        <v>3668</v>
      </c>
      <c r="W1209" s="16"/>
    </row>
    <row r="1210" spans="1:23" ht="25.5">
      <c r="A1210" s="21">
        <v>1209</v>
      </c>
      <c r="B1210" s="14" t="s">
        <v>125</v>
      </c>
      <c r="C1210" s="14" t="s">
        <v>126</v>
      </c>
      <c r="D1210" s="16" t="s">
        <v>60</v>
      </c>
      <c r="E1210" s="16" t="s">
        <v>627</v>
      </c>
      <c r="F1210" s="15" t="s">
        <v>2077</v>
      </c>
      <c r="G1210" s="16">
        <v>47</v>
      </c>
      <c r="H1210" s="16" t="s">
        <v>2259</v>
      </c>
      <c r="I1210" s="17" t="s">
        <v>2260</v>
      </c>
      <c r="J1210" s="17" t="s">
        <v>2261</v>
      </c>
      <c r="K1210" s="53" t="s">
        <v>3661</v>
      </c>
      <c r="L1210" s="54" t="s">
        <v>237</v>
      </c>
      <c r="M1210" s="22">
        <v>40435</v>
      </c>
      <c r="N1210" s="21" t="s">
        <v>635</v>
      </c>
      <c r="O1210" s="16" t="s">
        <v>51</v>
      </c>
      <c r="P1210" s="21" t="s">
        <v>1466</v>
      </c>
      <c r="Q1210" s="21"/>
      <c r="R1210" s="21"/>
      <c r="S1210" s="25" t="s">
        <v>3668</v>
      </c>
      <c r="T1210" s="25" t="s">
        <v>237</v>
      </c>
      <c r="U1210" s="55" t="s">
        <v>3669</v>
      </c>
      <c r="V1210" s="16" t="s">
        <v>3668</v>
      </c>
      <c r="W1210" s="16"/>
    </row>
    <row r="1211" spans="1:23" ht="25.5">
      <c r="A1211" s="21">
        <v>1210</v>
      </c>
      <c r="B1211" s="14" t="s">
        <v>125</v>
      </c>
      <c r="C1211" s="14" t="s">
        <v>126</v>
      </c>
      <c r="D1211" s="16" t="s">
        <v>60</v>
      </c>
      <c r="E1211" s="16" t="s">
        <v>627</v>
      </c>
      <c r="F1211" s="15" t="s">
        <v>2077</v>
      </c>
      <c r="G1211" s="16">
        <v>47</v>
      </c>
      <c r="H1211" s="16" t="s">
        <v>2262</v>
      </c>
      <c r="I1211" s="17" t="s">
        <v>2263</v>
      </c>
      <c r="J1211" s="17" t="s">
        <v>2264</v>
      </c>
      <c r="K1211" s="53" t="s">
        <v>3661</v>
      </c>
      <c r="L1211" s="54" t="s">
        <v>237</v>
      </c>
      <c r="M1211" s="22">
        <v>40435</v>
      </c>
      <c r="N1211" s="21" t="s">
        <v>635</v>
      </c>
      <c r="O1211" s="16" t="s">
        <v>51</v>
      </c>
      <c r="P1211" s="21" t="s">
        <v>1466</v>
      </c>
      <c r="Q1211" s="21"/>
      <c r="R1211" s="21"/>
      <c r="S1211" s="25" t="s">
        <v>3668</v>
      </c>
      <c r="T1211" s="25" t="s">
        <v>237</v>
      </c>
      <c r="U1211" s="55" t="s">
        <v>3669</v>
      </c>
      <c r="V1211" s="16" t="s">
        <v>3668</v>
      </c>
      <c r="W1211" s="16"/>
    </row>
    <row r="1212" spans="1:23" ht="25.5">
      <c r="A1212" s="21">
        <v>1211</v>
      </c>
      <c r="B1212" s="14" t="s">
        <v>683</v>
      </c>
      <c r="C1212" s="14" t="s">
        <v>671</v>
      </c>
      <c r="D1212" s="16" t="s">
        <v>60</v>
      </c>
      <c r="E1212" s="16" t="s">
        <v>627</v>
      </c>
      <c r="F1212" s="16">
        <v>6.12</v>
      </c>
      <c r="G1212" s="16">
        <v>47</v>
      </c>
      <c r="H1212" s="16" t="s">
        <v>2265</v>
      </c>
      <c r="I1212" s="17" t="s">
        <v>2266</v>
      </c>
      <c r="J1212" s="17" t="s">
        <v>2267</v>
      </c>
      <c r="K1212" s="53" t="s">
        <v>3661</v>
      </c>
      <c r="L1212" s="54" t="s">
        <v>237</v>
      </c>
      <c r="M1212" s="22">
        <v>40435</v>
      </c>
      <c r="N1212" s="21" t="s">
        <v>635</v>
      </c>
      <c r="O1212" s="16" t="s">
        <v>51</v>
      </c>
      <c r="P1212" s="21" t="s">
        <v>1466</v>
      </c>
      <c r="Q1212" s="21"/>
      <c r="R1212" s="21"/>
      <c r="S1212" s="25" t="s">
        <v>3668</v>
      </c>
      <c r="T1212" s="25" t="s">
        <v>237</v>
      </c>
      <c r="U1212" s="55" t="s">
        <v>3669</v>
      </c>
      <c r="V1212" s="16" t="s">
        <v>3668</v>
      </c>
      <c r="W1212" s="16"/>
    </row>
    <row r="1213" spans="1:23" ht="25.5">
      <c r="A1213" s="21">
        <v>1212</v>
      </c>
      <c r="B1213" s="14" t="s">
        <v>125</v>
      </c>
      <c r="C1213" s="14" t="s">
        <v>126</v>
      </c>
      <c r="D1213" s="16" t="s">
        <v>60</v>
      </c>
      <c r="E1213" s="16" t="s">
        <v>627</v>
      </c>
      <c r="F1213" s="15" t="s">
        <v>2077</v>
      </c>
      <c r="G1213" s="16">
        <v>47</v>
      </c>
      <c r="H1213" s="16" t="s">
        <v>2268</v>
      </c>
      <c r="I1213" s="17" t="s">
        <v>2269</v>
      </c>
      <c r="J1213" s="17" t="s">
        <v>2270</v>
      </c>
      <c r="K1213" s="53" t="s">
        <v>3661</v>
      </c>
      <c r="L1213" s="54" t="s">
        <v>237</v>
      </c>
      <c r="M1213" s="22">
        <v>40435</v>
      </c>
      <c r="N1213" s="21" t="s">
        <v>635</v>
      </c>
      <c r="O1213" s="16" t="s">
        <v>51</v>
      </c>
      <c r="P1213" s="21" t="s">
        <v>1466</v>
      </c>
      <c r="Q1213" s="21"/>
      <c r="R1213" s="21"/>
      <c r="S1213" s="25" t="s">
        <v>3668</v>
      </c>
      <c r="T1213" s="25" t="s">
        <v>237</v>
      </c>
      <c r="U1213" s="55" t="s">
        <v>3669</v>
      </c>
      <c r="V1213" s="16" t="s">
        <v>3668</v>
      </c>
      <c r="W1213" s="16"/>
    </row>
    <row r="1214" spans="1:23" ht="51">
      <c r="A1214" s="102">
        <v>1213</v>
      </c>
      <c r="B1214" s="107" t="s">
        <v>224</v>
      </c>
      <c r="C1214" s="107" t="s">
        <v>225</v>
      </c>
      <c r="D1214" s="105" t="s">
        <v>45</v>
      </c>
      <c r="E1214" s="105" t="s">
        <v>627</v>
      </c>
      <c r="F1214" s="102">
        <v>6.12</v>
      </c>
      <c r="G1214" s="102">
        <v>47</v>
      </c>
      <c r="H1214" s="102" t="s">
        <v>2247</v>
      </c>
      <c r="I1214" s="106" t="s">
        <v>2271</v>
      </c>
      <c r="J1214" s="106" t="s">
        <v>2272</v>
      </c>
      <c r="K1214" s="107" t="s">
        <v>48</v>
      </c>
      <c r="L1214" s="102" t="s">
        <v>49</v>
      </c>
      <c r="M1214" s="108">
        <v>40394</v>
      </c>
      <c r="N1214" s="102" t="s">
        <v>50</v>
      </c>
      <c r="O1214" s="102" t="s">
        <v>72</v>
      </c>
      <c r="P1214" s="102"/>
      <c r="Q1214" s="102"/>
      <c r="R1214" s="102"/>
      <c r="S1214" s="109" t="s">
        <v>49</v>
      </c>
      <c r="T1214" s="109" t="s">
        <v>3668</v>
      </c>
      <c r="U1214" s="110" t="s">
        <v>3669</v>
      </c>
      <c r="V1214" s="105" t="s">
        <v>3668</v>
      </c>
      <c r="W1214" s="105"/>
    </row>
    <row r="1215" spans="1:23" ht="102">
      <c r="A1215" s="102">
        <v>1214</v>
      </c>
      <c r="B1215" s="107" t="s">
        <v>146</v>
      </c>
      <c r="C1215" s="107" t="s">
        <v>147</v>
      </c>
      <c r="D1215" s="105" t="s">
        <v>60</v>
      </c>
      <c r="E1215" s="105" t="s">
        <v>627</v>
      </c>
      <c r="F1215" s="105" t="s">
        <v>2273</v>
      </c>
      <c r="G1215" s="105">
        <v>48</v>
      </c>
      <c r="H1215" s="105">
        <v>1</v>
      </c>
      <c r="I1215" s="107" t="s">
        <v>2274</v>
      </c>
      <c r="J1215" s="107" t="s">
        <v>149</v>
      </c>
      <c r="K1215" s="98" t="s">
        <v>3407</v>
      </c>
      <c r="L1215" s="99" t="s">
        <v>63</v>
      </c>
      <c r="M1215" s="108">
        <v>40374</v>
      </c>
      <c r="N1215" s="102" t="s">
        <v>839</v>
      </c>
      <c r="O1215" s="105" t="s">
        <v>51</v>
      </c>
      <c r="P1215" s="102" t="s">
        <v>2275</v>
      </c>
      <c r="Q1215" s="102"/>
      <c r="R1215" s="102"/>
      <c r="S1215" s="109" t="s">
        <v>3668</v>
      </c>
      <c r="T1215" s="109" t="s">
        <v>63</v>
      </c>
      <c r="U1215" s="110" t="s">
        <v>3669</v>
      </c>
      <c r="V1215" s="105" t="s">
        <v>3668</v>
      </c>
      <c r="W1215" s="105"/>
    </row>
    <row r="1216" spans="1:23" ht="51">
      <c r="A1216" s="102">
        <v>1215</v>
      </c>
      <c r="B1216" s="103" t="s">
        <v>183</v>
      </c>
      <c r="C1216" s="103" t="s">
        <v>122</v>
      </c>
      <c r="D1216" s="105" t="s">
        <v>60</v>
      </c>
      <c r="E1216" s="105" t="s">
        <v>627</v>
      </c>
      <c r="F1216" s="105" t="s">
        <v>2276</v>
      </c>
      <c r="G1216" s="105">
        <v>48</v>
      </c>
      <c r="H1216" s="105">
        <v>7</v>
      </c>
      <c r="I1216" s="106" t="s">
        <v>2277</v>
      </c>
      <c r="J1216" s="106" t="s">
        <v>2278</v>
      </c>
      <c r="K1216" s="98" t="s">
        <v>647</v>
      </c>
      <c r="L1216" s="99" t="s">
        <v>648</v>
      </c>
      <c r="M1216" s="108">
        <v>40374</v>
      </c>
      <c r="N1216" s="102" t="s">
        <v>592</v>
      </c>
      <c r="O1216" s="105" t="s">
        <v>72</v>
      </c>
      <c r="P1216" s="102" t="s">
        <v>919</v>
      </c>
      <c r="Q1216" s="102"/>
      <c r="R1216" s="102"/>
      <c r="S1216" s="109" t="s">
        <v>3668</v>
      </c>
      <c r="T1216" s="109" t="s">
        <v>648</v>
      </c>
      <c r="U1216" s="110" t="s">
        <v>3669</v>
      </c>
      <c r="V1216" s="105" t="s">
        <v>3668</v>
      </c>
      <c r="W1216" s="105"/>
    </row>
    <row r="1217" spans="1:23" ht="89.25">
      <c r="A1217" s="21">
        <v>1216</v>
      </c>
      <c r="B1217" s="14" t="s">
        <v>266</v>
      </c>
      <c r="C1217" s="14" t="s">
        <v>267</v>
      </c>
      <c r="D1217" s="16" t="s">
        <v>60</v>
      </c>
      <c r="E1217" s="16" t="s">
        <v>627</v>
      </c>
      <c r="F1217" s="16" t="s">
        <v>2276</v>
      </c>
      <c r="G1217" s="16">
        <v>48</v>
      </c>
      <c r="H1217" s="58">
        <v>13</v>
      </c>
      <c r="I1217" s="18" t="s">
        <v>2279</v>
      </c>
      <c r="J1217" s="18" t="s">
        <v>2280</v>
      </c>
      <c r="K1217" s="18" t="s">
        <v>2281</v>
      </c>
      <c r="L1217" s="21" t="s">
        <v>86</v>
      </c>
      <c r="M1217" s="22"/>
      <c r="N1217" s="21" t="s">
        <v>203</v>
      </c>
      <c r="O1217" s="16" t="s">
        <v>51</v>
      </c>
      <c r="P1217" s="21" t="s">
        <v>220</v>
      </c>
      <c r="Q1217" s="21"/>
      <c r="R1217" s="21"/>
      <c r="S1217" s="25" t="s">
        <v>3668</v>
      </c>
      <c r="T1217" s="25" t="s">
        <v>86</v>
      </c>
      <c r="U1217" s="55" t="s">
        <v>3672</v>
      </c>
      <c r="V1217" s="16" t="s">
        <v>220</v>
      </c>
      <c r="W1217" s="16"/>
    </row>
    <row r="1218" spans="1:23" ht="25.5">
      <c r="A1218" s="102">
        <v>1217</v>
      </c>
      <c r="B1218" s="107" t="s">
        <v>518</v>
      </c>
      <c r="C1218" s="107" t="s">
        <v>519</v>
      </c>
      <c r="D1218" s="105" t="s">
        <v>45</v>
      </c>
      <c r="E1218" s="105" t="s">
        <v>627</v>
      </c>
      <c r="F1218" s="105" t="s">
        <v>2282</v>
      </c>
      <c r="G1218" s="105">
        <v>48</v>
      </c>
      <c r="H1218" s="105">
        <v>20</v>
      </c>
      <c r="I1218" s="106" t="s">
        <v>2283</v>
      </c>
      <c r="J1218" s="106" t="s">
        <v>2284</v>
      </c>
      <c r="K1218" s="107" t="s">
        <v>48</v>
      </c>
      <c r="L1218" s="102" t="s">
        <v>49</v>
      </c>
      <c r="M1218" s="108">
        <v>40394</v>
      </c>
      <c r="N1218" s="102" t="s">
        <v>50</v>
      </c>
      <c r="O1218" s="105" t="s">
        <v>51</v>
      </c>
      <c r="P1218" s="102"/>
      <c r="Q1218" s="102"/>
      <c r="R1218" s="102"/>
      <c r="S1218" s="109" t="s">
        <v>49</v>
      </c>
      <c r="T1218" s="109" t="s">
        <v>3668</v>
      </c>
      <c r="U1218" s="110" t="s">
        <v>3669</v>
      </c>
      <c r="V1218" s="105" t="s">
        <v>3668</v>
      </c>
      <c r="W1218" s="105"/>
    </row>
    <row r="1219" spans="1:23" ht="178.5">
      <c r="A1219" s="21">
        <v>1218</v>
      </c>
      <c r="B1219" s="18" t="s">
        <v>2285</v>
      </c>
      <c r="C1219" s="18" t="s">
        <v>2286</v>
      </c>
      <c r="D1219" s="16" t="s">
        <v>60</v>
      </c>
      <c r="E1219" s="16" t="s">
        <v>627</v>
      </c>
      <c r="F1219" s="21" t="s">
        <v>2287</v>
      </c>
      <c r="G1219" s="21">
        <v>48</v>
      </c>
      <c r="H1219" s="21">
        <v>23</v>
      </c>
      <c r="I1219" s="17" t="s">
        <v>2288</v>
      </c>
      <c r="J1219" s="17" t="s">
        <v>2289</v>
      </c>
      <c r="K1219" s="53" t="s">
        <v>3655</v>
      </c>
      <c r="L1219" s="21" t="s">
        <v>63</v>
      </c>
      <c r="M1219" s="22">
        <v>40434</v>
      </c>
      <c r="N1219" s="21" t="s">
        <v>203</v>
      </c>
      <c r="O1219" s="21" t="s">
        <v>51</v>
      </c>
      <c r="P1219" s="21" t="s">
        <v>220</v>
      </c>
      <c r="Q1219" s="21"/>
      <c r="R1219" s="21"/>
      <c r="S1219" s="25" t="s">
        <v>3668</v>
      </c>
      <c r="T1219" s="25" t="s">
        <v>63</v>
      </c>
      <c r="U1219" s="55" t="s">
        <v>3669</v>
      </c>
      <c r="V1219" s="16" t="s">
        <v>3668</v>
      </c>
      <c r="W1219" s="16"/>
    </row>
    <row r="1220" spans="1:23" ht="63.75">
      <c r="A1220" s="102">
        <v>1219</v>
      </c>
      <c r="B1220" s="103" t="s">
        <v>43</v>
      </c>
      <c r="C1220" s="103" t="s">
        <v>44</v>
      </c>
      <c r="D1220" s="105" t="s">
        <v>60</v>
      </c>
      <c r="E1220" s="105" t="s">
        <v>627</v>
      </c>
      <c r="F1220" s="105" t="s">
        <v>2287</v>
      </c>
      <c r="G1220" s="105">
        <v>48</v>
      </c>
      <c r="H1220" s="105">
        <v>25</v>
      </c>
      <c r="I1220" s="106" t="s">
        <v>2290</v>
      </c>
      <c r="J1220" s="106" t="s">
        <v>2291</v>
      </c>
      <c r="K1220" s="98" t="s">
        <v>48</v>
      </c>
      <c r="L1220" s="102" t="s">
        <v>49</v>
      </c>
      <c r="M1220" s="108">
        <v>40318</v>
      </c>
      <c r="N1220" s="102" t="s">
        <v>203</v>
      </c>
      <c r="O1220" s="105" t="s">
        <v>51</v>
      </c>
      <c r="P1220" s="102"/>
      <c r="Q1220" s="102"/>
      <c r="R1220" s="102"/>
      <c r="S1220" s="109" t="s">
        <v>3668</v>
      </c>
      <c r="T1220" s="109" t="s">
        <v>49</v>
      </c>
      <c r="U1220" s="110" t="s">
        <v>3669</v>
      </c>
      <c r="V1220" s="105" t="s">
        <v>3668</v>
      </c>
      <c r="W1220" s="105"/>
    </row>
    <row r="1221" spans="1:23" ht="51">
      <c r="A1221" s="21">
        <v>1220</v>
      </c>
      <c r="B1221" s="14" t="s">
        <v>505</v>
      </c>
      <c r="C1221" s="14" t="s">
        <v>506</v>
      </c>
      <c r="D1221" s="16" t="s">
        <v>60</v>
      </c>
      <c r="E1221" s="16" t="s">
        <v>627</v>
      </c>
      <c r="F1221" s="16" t="s">
        <v>2287</v>
      </c>
      <c r="G1221" s="16">
        <v>48</v>
      </c>
      <c r="H1221" s="16">
        <v>25</v>
      </c>
      <c r="I1221" s="17" t="s">
        <v>2292</v>
      </c>
      <c r="J1221" s="17" t="s">
        <v>2293</v>
      </c>
      <c r="K1221" s="53" t="s">
        <v>3659</v>
      </c>
      <c r="L1221" s="54" t="s">
        <v>63</v>
      </c>
      <c r="M1221" s="22">
        <v>40435</v>
      </c>
      <c r="N1221" s="21" t="s">
        <v>839</v>
      </c>
      <c r="O1221" s="16" t="s">
        <v>51</v>
      </c>
      <c r="P1221" s="21" t="s">
        <v>2275</v>
      </c>
      <c r="Q1221" s="21"/>
      <c r="R1221" s="21"/>
      <c r="S1221" s="25" t="s">
        <v>3668</v>
      </c>
      <c r="T1221" s="25" t="s">
        <v>63</v>
      </c>
      <c r="U1221" s="55" t="s">
        <v>3669</v>
      </c>
      <c r="V1221" s="16" t="s">
        <v>3668</v>
      </c>
      <c r="W1221" s="16"/>
    </row>
    <row r="1222" spans="1:23" ht="12.75">
      <c r="A1222" s="102">
        <v>1221</v>
      </c>
      <c r="B1222" s="107" t="s">
        <v>2214</v>
      </c>
      <c r="C1222" s="107" t="s">
        <v>2215</v>
      </c>
      <c r="D1222" s="105" t="s">
        <v>45</v>
      </c>
      <c r="E1222" s="105" t="s">
        <v>627</v>
      </c>
      <c r="F1222" s="102" t="s">
        <v>2287</v>
      </c>
      <c r="G1222" s="105">
        <v>48</v>
      </c>
      <c r="H1222" s="105">
        <v>25</v>
      </c>
      <c r="I1222" s="106" t="s">
        <v>2294</v>
      </c>
      <c r="J1222" s="106" t="s">
        <v>2295</v>
      </c>
      <c r="K1222" s="107" t="s">
        <v>48</v>
      </c>
      <c r="L1222" s="102" t="s">
        <v>49</v>
      </c>
      <c r="M1222" s="108">
        <v>40394</v>
      </c>
      <c r="N1222" s="102" t="s">
        <v>50</v>
      </c>
      <c r="O1222" s="102" t="s">
        <v>51</v>
      </c>
      <c r="P1222" s="102"/>
      <c r="Q1222" s="102"/>
      <c r="R1222" s="102"/>
      <c r="S1222" s="109" t="s">
        <v>49</v>
      </c>
      <c r="T1222" s="109" t="s">
        <v>3668</v>
      </c>
      <c r="U1222" s="110" t="s">
        <v>3669</v>
      </c>
      <c r="V1222" s="105" t="s">
        <v>3668</v>
      </c>
      <c r="W1222" s="105"/>
    </row>
    <row r="1223" spans="1:23" ht="25.5">
      <c r="A1223" s="102">
        <v>1222</v>
      </c>
      <c r="B1223" s="103" t="s">
        <v>82</v>
      </c>
      <c r="C1223" s="103" t="s">
        <v>83</v>
      </c>
      <c r="D1223" s="105" t="s">
        <v>45</v>
      </c>
      <c r="E1223" s="105" t="s">
        <v>627</v>
      </c>
      <c r="F1223" s="105" t="s">
        <v>2287</v>
      </c>
      <c r="G1223" s="105">
        <v>48</v>
      </c>
      <c r="H1223" s="105">
        <v>25</v>
      </c>
      <c r="I1223" s="106" t="s">
        <v>2296</v>
      </c>
      <c r="J1223" s="106" t="s">
        <v>2297</v>
      </c>
      <c r="K1223" s="107" t="s">
        <v>48</v>
      </c>
      <c r="L1223" s="102" t="s">
        <v>49</v>
      </c>
      <c r="M1223" s="108">
        <v>40394</v>
      </c>
      <c r="N1223" s="102" t="s">
        <v>50</v>
      </c>
      <c r="O1223" s="105" t="s">
        <v>51</v>
      </c>
      <c r="P1223" s="102"/>
      <c r="Q1223" s="102"/>
      <c r="R1223" s="102"/>
      <c r="S1223" s="109" t="s">
        <v>49</v>
      </c>
      <c r="T1223" s="109" t="s">
        <v>3668</v>
      </c>
      <c r="U1223" s="110" t="s">
        <v>3669</v>
      </c>
      <c r="V1223" s="105" t="s">
        <v>3668</v>
      </c>
      <c r="W1223" s="105"/>
    </row>
    <row r="1224" spans="1:23" ht="51">
      <c r="A1224" s="21">
        <v>1223</v>
      </c>
      <c r="B1224" s="18" t="s">
        <v>961</v>
      </c>
      <c r="C1224" s="18" t="s">
        <v>147</v>
      </c>
      <c r="D1224" s="16" t="s">
        <v>60</v>
      </c>
      <c r="E1224" s="16" t="s">
        <v>627</v>
      </c>
      <c r="F1224" s="16" t="s">
        <v>2287</v>
      </c>
      <c r="G1224" s="16">
        <v>48</v>
      </c>
      <c r="H1224" s="58">
        <v>26</v>
      </c>
      <c r="I1224" s="17" t="s">
        <v>2298</v>
      </c>
      <c r="J1224" s="17" t="s">
        <v>1621</v>
      </c>
      <c r="K1224" s="18" t="s">
        <v>2299</v>
      </c>
      <c r="L1224" s="21" t="s">
        <v>86</v>
      </c>
      <c r="M1224" s="22"/>
      <c r="N1224" s="21" t="s">
        <v>203</v>
      </c>
      <c r="O1224" s="16" t="s">
        <v>51</v>
      </c>
      <c r="P1224" s="21" t="s">
        <v>87</v>
      </c>
      <c r="Q1224" s="21"/>
      <c r="R1224" s="21"/>
      <c r="S1224" s="25" t="s">
        <v>3668</v>
      </c>
      <c r="T1224" s="25" t="s">
        <v>86</v>
      </c>
      <c r="U1224" s="55" t="s">
        <v>3672</v>
      </c>
      <c r="V1224" s="16" t="s">
        <v>87</v>
      </c>
      <c r="W1224" s="16"/>
    </row>
    <row r="1225" spans="1:23" ht="76.5">
      <c r="A1225" s="102">
        <v>1224</v>
      </c>
      <c r="B1225" s="107" t="s">
        <v>146</v>
      </c>
      <c r="C1225" s="107" t="s">
        <v>147</v>
      </c>
      <c r="D1225" s="105" t="s">
        <v>60</v>
      </c>
      <c r="E1225" s="105" t="s">
        <v>627</v>
      </c>
      <c r="F1225" s="105" t="s">
        <v>2287</v>
      </c>
      <c r="G1225" s="105">
        <v>48</v>
      </c>
      <c r="H1225" s="105">
        <v>42</v>
      </c>
      <c r="I1225" s="107" t="s">
        <v>2300</v>
      </c>
      <c r="J1225" s="107" t="s">
        <v>2301</v>
      </c>
      <c r="K1225" s="98" t="s">
        <v>3408</v>
      </c>
      <c r="L1225" s="99" t="s">
        <v>237</v>
      </c>
      <c r="M1225" s="108">
        <v>40374</v>
      </c>
      <c r="N1225" s="102" t="s">
        <v>839</v>
      </c>
      <c r="O1225" s="105" t="s">
        <v>51</v>
      </c>
      <c r="P1225" s="102" t="s">
        <v>2275</v>
      </c>
      <c r="Q1225" s="102"/>
      <c r="R1225" s="102"/>
      <c r="S1225" s="109" t="s">
        <v>3668</v>
      </c>
      <c r="T1225" s="109" t="s">
        <v>237</v>
      </c>
      <c r="U1225" s="110" t="s">
        <v>3669</v>
      </c>
      <c r="V1225" s="105" t="s">
        <v>3668</v>
      </c>
      <c r="W1225" s="105"/>
    </row>
    <row r="1226" spans="1:23" ht="76.5">
      <c r="A1226" s="102">
        <v>1225</v>
      </c>
      <c r="B1226" s="107" t="s">
        <v>224</v>
      </c>
      <c r="C1226" s="107" t="s">
        <v>225</v>
      </c>
      <c r="D1226" s="105" t="s">
        <v>45</v>
      </c>
      <c r="E1226" s="105" t="s">
        <v>627</v>
      </c>
      <c r="F1226" s="102" t="s">
        <v>2302</v>
      </c>
      <c r="G1226" s="102">
        <v>48</v>
      </c>
      <c r="H1226" s="102">
        <v>53</v>
      </c>
      <c r="I1226" s="106" t="s">
        <v>2303</v>
      </c>
      <c r="J1226" s="106" t="s">
        <v>2304</v>
      </c>
      <c r="K1226" s="98" t="s">
        <v>3571</v>
      </c>
      <c r="L1226" s="99" t="s">
        <v>63</v>
      </c>
      <c r="M1226" s="108">
        <v>40415</v>
      </c>
      <c r="N1226" s="102" t="s">
        <v>50</v>
      </c>
      <c r="O1226" s="102" t="s">
        <v>72</v>
      </c>
      <c r="P1226" s="102"/>
      <c r="Q1226" s="102"/>
      <c r="R1226" s="102"/>
      <c r="S1226" s="109" t="s">
        <v>63</v>
      </c>
      <c r="T1226" s="109" t="s">
        <v>3668</v>
      </c>
      <c r="U1226" s="110" t="s">
        <v>3669</v>
      </c>
      <c r="V1226" s="105" t="s">
        <v>3668</v>
      </c>
      <c r="W1226" s="105"/>
    </row>
    <row r="1227" spans="1:23" ht="38.25">
      <c r="A1227" s="102">
        <v>1226</v>
      </c>
      <c r="B1227" s="103" t="s">
        <v>82</v>
      </c>
      <c r="C1227" s="103" t="s">
        <v>83</v>
      </c>
      <c r="D1227" s="105" t="s">
        <v>45</v>
      </c>
      <c r="E1227" s="105" t="s">
        <v>627</v>
      </c>
      <c r="F1227" s="105" t="s">
        <v>2302</v>
      </c>
      <c r="G1227" s="105">
        <v>48</v>
      </c>
      <c r="H1227" s="105">
        <v>54</v>
      </c>
      <c r="I1227" s="106" t="s">
        <v>2305</v>
      </c>
      <c r="J1227" s="106" t="s">
        <v>2306</v>
      </c>
      <c r="K1227" s="107" t="s">
        <v>48</v>
      </c>
      <c r="L1227" s="102" t="s">
        <v>49</v>
      </c>
      <c r="M1227" s="108">
        <v>40394</v>
      </c>
      <c r="N1227" s="102" t="s">
        <v>50</v>
      </c>
      <c r="O1227" s="105" t="s">
        <v>51</v>
      </c>
      <c r="P1227" s="102"/>
      <c r="Q1227" s="102"/>
      <c r="R1227" s="102"/>
      <c r="S1227" s="109" t="s">
        <v>49</v>
      </c>
      <c r="T1227" s="109" t="s">
        <v>3668</v>
      </c>
      <c r="U1227" s="110" t="s">
        <v>3669</v>
      </c>
      <c r="V1227" s="105" t="s">
        <v>3668</v>
      </c>
      <c r="W1227" s="105"/>
    </row>
    <row r="1228" spans="1:23" ht="76.5">
      <c r="A1228" s="21">
        <v>1227</v>
      </c>
      <c r="B1228" s="14" t="s">
        <v>366</v>
      </c>
      <c r="C1228" s="14" t="s">
        <v>267</v>
      </c>
      <c r="D1228" s="16" t="s">
        <v>60</v>
      </c>
      <c r="E1228" s="16" t="s">
        <v>627</v>
      </c>
      <c r="F1228" s="16" t="s">
        <v>2276</v>
      </c>
      <c r="G1228" s="16">
        <v>48</v>
      </c>
      <c r="H1228" s="16" t="s">
        <v>2307</v>
      </c>
      <c r="I1228" s="18" t="s">
        <v>2308</v>
      </c>
      <c r="J1228" s="18" t="s">
        <v>2280</v>
      </c>
      <c r="K1228" s="53" t="s">
        <v>3655</v>
      </c>
      <c r="L1228" s="21" t="s">
        <v>63</v>
      </c>
      <c r="M1228" s="22">
        <v>40434</v>
      </c>
      <c r="N1228" s="21" t="s">
        <v>839</v>
      </c>
      <c r="O1228" s="16" t="s">
        <v>51</v>
      </c>
      <c r="P1228" s="21" t="s">
        <v>220</v>
      </c>
      <c r="Q1228" s="21"/>
      <c r="R1228" s="21"/>
      <c r="S1228" s="25" t="s">
        <v>3668</v>
      </c>
      <c r="T1228" s="25" t="s">
        <v>63</v>
      </c>
      <c r="U1228" s="55" t="s">
        <v>3669</v>
      </c>
      <c r="V1228" s="16" t="s">
        <v>3668</v>
      </c>
      <c r="W1228" s="16"/>
    </row>
    <row r="1229" spans="1:23" ht="76.5">
      <c r="A1229" s="21">
        <v>1228</v>
      </c>
      <c r="B1229" s="14" t="s">
        <v>369</v>
      </c>
      <c r="C1229" s="14" t="s">
        <v>370</v>
      </c>
      <c r="D1229" s="16" t="s">
        <v>60</v>
      </c>
      <c r="E1229" s="16" t="s">
        <v>627</v>
      </c>
      <c r="F1229" s="16" t="s">
        <v>2276</v>
      </c>
      <c r="G1229" s="16">
        <v>48</v>
      </c>
      <c r="H1229" s="16" t="s">
        <v>2307</v>
      </c>
      <c r="I1229" s="18" t="s">
        <v>2308</v>
      </c>
      <c r="J1229" s="18" t="s">
        <v>2280</v>
      </c>
      <c r="K1229" s="53" t="s">
        <v>3655</v>
      </c>
      <c r="L1229" s="21" t="s">
        <v>63</v>
      </c>
      <c r="M1229" s="22">
        <v>40434</v>
      </c>
      <c r="N1229" s="21" t="s">
        <v>839</v>
      </c>
      <c r="O1229" s="16" t="s">
        <v>51</v>
      </c>
      <c r="P1229" s="21" t="s">
        <v>220</v>
      </c>
      <c r="Q1229" s="21"/>
      <c r="R1229" s="21"/>
      <c r="S1229" s="25" t="s">
        <v>3668</v>
      </c>
      <c r="T1229" s="25" t="s">
        <v>63</v>
      </c>
      <c r="U1229" s="55" t="s">
        <v>3669</v>
      </c>
      <c r="V1229" s="16" t="s">
        <v>3668</v>
      </c>
      <c r="W1229" s="16"/>
    </row>
    <row r="1230" spans="1:23" ht="76.5">
      <c r="A1230" s="21">
        <v>1229</v>
      </c>
      <c r="B1230" s="14" t="s">
        <v>371</v>
      </c>
      <c r="C1230" s="14" t="s">
        <v>370</v>
      </c>
      <c r="D1230" s="16" t="s">
        <v>60</v>
      </c>
      <c r="E1230" s="16" t="s">
        <v>627</v>
      </c>
      <c r="F1230" s="16" t="s">
        <v>2276</v>
      </c>
      <c r="G1230" s="16">
        <v>48</v>
      </c>
      <c r="H1230" s="16" t="s">
        <v>2307</v>
      </c>
      <c r="I1230" s="18" t="s">
        <v>2308</v>
      </c>
      <c r="J1230" s="18" t="s">
        <v>2280</v>
      </c>
      <c r="K1230" s="53" t="s">
        <v>3655</v>
      </c>
      <c r="L1230" s="21" t="s">
        <v>63</v>
      </c>
      <c r="M1230" s="22">
        <v>40434</v>
      </c>
      <c r="N1230" s="21" t="s">
        <v>839</v>
      </c>
      <c r="O1230" s="16" t="s">
        <v>51</v>
      </c>
      <c r="P1230" s="21" t="s">
        <v>220</v>
      </c>
      <c r="Q1230" s="21"/>
      <c r="R1230" s="21"/>
      <c r="S1230" s="25" t="s">
        <v>3668</v>
      </c>
      <c r="T1230" s="25" t="s">
        <v>63</v>
      </c>
      <c r="U1230" s="55" t="s">
        <v>3669</v>
      </c>
      <c r="V1230" s="16" t="s">
        <v>3668</v>
      </c>
      <c r="W1230" s="16"/>
    </row>
    <row r="1231" spans="1:23" ht="76.5">
      <c r="A1231" s="21">
        <v>1230</v>
      </c>
      <c r="B1231" s="14" t="s">
        <v>2255</v>
      </c>
      <c r="C1231" s="14" t="s">
        <v>267</v>
      </c>
      <c r="D1231" s="16" t="s">
        <v>60</v>
      </c>
      <c r="E1231" s="16" t="s">
        <v>627</v>
      </c>
      <c r="F1231" s="16" t="s">
        <v>2276</v>
      </c>
      <c r="G1231" s="16">
        <v>48</v>
      </c>
      <c r="H1231" s="16" t="s">
        <v>2307</v>
      </c>
      <c r="I1231" s="18" t="s">
        <v>2308</v>
      </c>
      <c r="J1231" s="18" t="s">
        <v>2280</v>
      </c>
      <c r="K1231" s="53" t="s">
        <v>3655</v>
      </c>
      <c r="L1231" s="21" t="s">
        <v>63</v>
      </c>
      <c r="M1231" s="22">
        <v>40434</v>
      </c>
      <c r="N1231" s="21" t="s">
        <v>839</v>
      </c>
      <c r="O1231" s="16" t="s">
        <v>51</v>
      </c>
      <c r="P1231" s="21" t="s">
        <v>220</v>
      </c>
      <c r="Q1231" s="21"/>
      <c r="R1231" s="21"/>
      <c r="S1231" s="25" t="s">
        <v>3668</v>
      </c>
      <c r="T1231" s="25" t="s">
        <v>63</v>
      </c>
      <c r="U1231" s="55" t="s">
        <v>3669</v>
      </c>
      <c r="V1231" s="16" t="s">
        <v>3668</v>
      </c>
      <c r="W1231" s="16"/>
    </row>
    <row r="1232" spans="1:23" ht="76.5">
      <c r="A1232" s="21">
        <v>1231</v>
      </c>
      <c r="B1232" s="14" t="s">
        <v>372</v>
      </c>
      <c r="C1232" s="14" t="s">
        <v>267</v>
      </c>
      <c r="D1232" s="16" t="s">
        <v>60</v>
      </c>
      <c r="E1232" s="16" t="s">
        <v>627</v>
      </c>
      <c r="F1232" s="16" t="s">
        <v>2276</v>
      </c>
      <c r="G1232" s="16">
        <v>48</v>
      </c>
      <c r="H1232" s="16" t="s">
        <v>2307</v>
      </c>
      <c r="I1232" s="18" t="s">
        <v>2308</v>
      </c>
      <c r="J1232" s="18" t="s">
        <v>2280</v>
      </c>
      <c r="K1232" s="53" t="s">
        <v>3655</v>
      </c>
      <c r="L1232" s="21" t="s">
        <v>63</v>
      </c>
      <c r="M1232" s="22">
        <v>40434</v>
      </c>
      <c r="N1232" s="21" t="s">
        <v>839</v>
      </c>
      <c r="O1232" s="16" t="s">
        <v>51</v>
      </c>
      <c r="P1232" s="21" t="s">
        <v>220</v>
      </c>
      <c r="Q1232" s="21"/>
      <c r="R1232" s="21"/>
      <c r="S1232" s="25" t="s">
        <v>3668</v>
      </c>
      <c r="T1232" s="25" t="s">
        <v>63</v>
      </c>
      <c r="U1232" s="55" t="s">
        <v>3669</v>
      </c>
      <c r="V1232" s="16" t="s">
        <v>3668</v>
      </c>
      <c r="W1232" s="16"/>
    </row>
    <row r="1233" spans="1:23" ht="76.5">
      <c r="A1233" s="21">
        <v>1232</v>
      </c>
      <c r="B1233" s="14" t="s">
        <v>373</v>
      </c>
      <c r="C1233" s="14" t="s">
        <v>267</v>
      </c>
      <c r="D1233" s="16" t="s">
        <v>60</v>
      </c>
      <c r="E1233" s="16" t="s">
        <v>627</v>
      </c>
      <c r="F1233" s="16" t="s">
        <v>2276</v>
      </c>
      <c r="G1233" s="16">
        <v>48</v>
      </c>
      <c r="H1233" s="16" t="s">
        <v>2307</v>
      </c>
      <c r="I1233" s="18" t="s">
        <v>2308</v>
      </c>
      <c r="J1233" s="18" t="s">
        <v>2280</v>
      </c>
      <c r="K1233" s="53" t="s">
        <v>3655</v>
      </c>
      <c r="L1233" s="21" t="s">
        <v>63</v>
      </c>
      <c r="M1233" s="22">
        <v>40434</v>
      </c>
      <c r="N1233" s="21" t="s">
        <v>839</v>
      </c>
      <c r="O1233" s="16" t="s">
        <v>51</v>
      </c>
      <c r="P1233" s="21" t="s">
        <v>220</v>
      </c>
      <c r="Q1233" s="21"/>
      <c r="R1233" s="21"/>
      <c r="S1233" s="25" t="s">
        <v>3668</v>
      </c>
      <c r="T1233" s="25" t="s">
        <v>63</v>
      </c>
      <c r="U1233" s="55" t="s">
        <v>3669</v>
      </c>
      <c r="V1233" s="16" t="s">
        <v>3668</v>
      </c>
      <c r="W1233" s="16"/>
    </row>
    <row r="1234" spans="1:23" ht="76.5">
      <c r="A1234" s="102">
        <v>1233</v>
      </c>
      <c r="B1234" s="103" t="s">
        <v>188</v>
      </c>
      <c r="C1234" s="103" t="s">
        <v>176</v>
      </c>
      <c r="D1234" s="105" t="s">
        <v>60</v>
      </c>
      <c r="E1234" s="105" t="s">
        <v>627</v>
      </c>
      <c r="F1234" s="100" t="s">
        <v>2282</v>
      </c>
      <c r="G1234" s="105">
        <v>48</v>
      </c>
      <c r="H1234" s="100"/>
      <c r="I1234" s="106" t="s">
        <v>2309</v>
      </c>
      <c r="J1234" s="106" t="s">
        <v>2310</v>
      </c>
      <c r="K1234" s="98" t="s">
        <v>3526</v>
      </c>
      <c r="L1234" s="99" t="s">
        <v>63</v>
      </c>
      <c r="M1234" s="108">
        <v>40374</v>
      </c>
      <c r="N1234" s="102" t="s">
        <v>839</v>
      </c>
      <c r="O1234" s="105" t="s">
        <v>191</v>
      </c>
      <c r="P1234" s="102" t="s">
        <v>2275</v>
      </c>
      <c r="Q1234" s="102"/>
      <c r="R1234" s="102"/>
      <c r="S1234" s="109" t="s">
        <v>3668</v>
      </c>
      <c r="T1234" s="109" t="s">
        <v>63</v>
      </c>
      <c r="U1234" s="110" t="s">
        <v>3669</v>
      </c>
      <c r="V1234" s="105" t="s">
        <v>3668</v>
      </c>
      <c r="W1234" s="105"/>
    </row>
    <row r="1235" spans="1:23" ht="102">
      <c r="A1235" s="102">
        <v>1234</v>
      </c>
      <c r="B1235" s="103" t="s">
        <v>175</v>
      </c>
      <c r="C1235" s="103" t="s">
        <v>176</v>
      </c>
      <c r="D1235" s="105" t="s">
        <v>60</v>
      </c>
      <c r="E1235" s="105" t="s">
        <v>627</v>
      </c>
      <c r="F1235" s="100" t="s">
        <v>2302</v>
      </c>
      <c r="G1235" s="105">
        <v>48</v>
      </c>
      <c r="H1235" s="100"/>
      <c r="I1235" s="106" t="s">
        <v>2311</v>
      </c>
      <c r="J1235" s="106" t="s">
        <v>2312</v>
      </c>
      <c r="K1235" s="98" t="s">
        <v>3400</v>
      </c>
      <c r="L1235" s="99" t="s">
        <v>237</v>
      </c>
      <c r="M1235" s="108">
        <v>40374</v>
      </c>
      <c r="N1235" s="102" t="s">
        <v>534</v>
      </c>
      <c r="O1235" s="105" t="s">
        <v>191</v>
      </c>
      <c r="P1235" s="102" t="s">
        <v>3234</v>
      </c>
      <c r="Q1235" s="102"/>
      <c r="R1235" s="102"/>
      <c r="S1235" s="109" t="s">
        <v>3668</v>
      </c>
      <c r="T1235" s="109" t="s">
        <v>237</v>
      </c>
      <c r="U1235" s="110" t="s">
        <v>3669</v>
      </c>
      <c r="V1235" s="105" t="s">
        <v>3668</v>
      </c>
      <c r="W1235" s="105"/>
    </row>
    <row r="1236" spans="1:23" ht="114.75">
      <c r="A1236" s="102">
        <v>1235</v>
      </c>
      <c r="B1236" s="103" t="s">
        <v>43</v>
      </c>
      <c r="C1236" s="103" t="s">
        <v>44</v>
      </c>
      <c r="D1236" s="105" t="s">
        <v>60</v>
      </c>
      <c r="E1236" s="105" t="s">
        <v>627</v>
      </c>
      <c r="F1236" s="105" t="s">
        <v>2302</v>
      </c>
      <c r="G1236" s="105">
        <v>49</v>
      </c>
      <c r="H1236" s="105">
        <v>1</v>
      </c>
      <c r="I1236" s="106" t="s">
        <v>2313</v>
      </c>
      <c r="J1236" s="106" t="s">
        <v>2314</v>
      </c>
      <c r="K1236" s="98" t="s">
        <v>48</v>
      </c>
      <c r="L1236" s="102" t="s">
        <v>49</v>
      </c>
      <c r="M1236" s="108">
        <v>40318</v>
      </c>
      <c r="N1236" s="99" t="s">
        <v>3332</v>
      </c>
      <c r="O1236" s="105" t="s">
        <v>51</v>
      </c>
      <c r="P1236" s="102"/>
      <c r="Q1236" s="102"/>
      <c r="R1236" s="102"/>
      <c r="S1236" s="109" t="s">
        <v>3668</v>
      </c>
      <c r="T1236" s="109" t="s">
        <v>49</v>
      </c>
      <c r="U1236" s="110" t="s">
        <v>3669</v>
      </c>
      <c r="V1236" s="105" t="s">
        <v>3668</v>
      </c>
      <c r="W1236" s="105"/>
    </row>
    <row r="1237" spans="1:23" ht="51">
      <c r="A1237" s="102">
        <v>1236</v>
      </c>
      <c r="B1237" s="103" t="s">
        <v>159</v>
      </c>
      <c r="C1237" s="103" t="s">
        <v>151</v>
      </c>
      <c r="D1237" s="105" t="s">
        <v>60</v>
      </c>
      <c r="E1237" s="105" t="s">
        <v>627</v>
      </c>
      <c r="F1237" s="105" t="s">
        <v>2302</v>
      </c>
      <c r="G1237" s="105">
        <v>49</v>
      </c>
      <c r="H1237" s="105">
        <v>5</v>
      </c>
      <c r="I1237" s="106" t="s">
        <v>2315</v>
      </c>
      <c r="J1237" s="106" t="s">
        <v>2316</v>
      </c>
      <c r="K1237" s="98" t="s">
        <v>3422</v>
      </c>
      <c r="L1237" s="99" t="s">
        <v>237</v>
      </c>
      <c r="M1237" s="108">
        <v>40374</v>
      </c>
      <c r="N1237" s="102" t="s">
        <v>534</v>
      </c>
      <c r="O1237" s="105" t="s">
        <v>170</v>
      </c>
      <c r="P1237" s="102" t="s">
        <v>3234</v>
      </c>
      <c r="Q1237" s="102"/>
      <c r="R1237" s="102"/>
      <c r="S1237" s="109" t="s">
        <v>3668</v>
      </c>
      <c r="T1237" s="109" t="s">
        <v>237</v>
      </c>
      <c r="U1237" s="110" t="s">
        <v>3669</v>
      </c>
      <c r="V1237" s="105" t="s">
        <v>3668</v>
      </c>
      <c r="W1237" s="105"/>
    </row>
    <row r="1238" spans="1:23" ht="114.75">
      <c r="A1238" s="102">
        <v>1237</v>
      </c>
      <c r="B1238" s="103" t="s">
        <v>82</v>
      </c>
      <c r="C1238" s="103" t="s">
        <v>83</v>
      </c>
      <c r="D1238" s="105" t="s">
        <v>45</v>
      </c>
      <c r="E1238" s="105">
        <v>6</v>
      </c>
      <c r="F1238" s="105" t="s">
        <v>2317</v>
      </c>
      <c r="G1238" s="105">
        <v>49</v>
      </c>
      <c r="H1238" s="105">
        <v>5</v>
      </c>
      <c r="I1238" s="106" t="s">
        <v>2318</v>
      </c>
      <c r="J1238" s="106" t="s">
        <v>2319</v>
      </c>
      <c r="K1238" s="107" t="s">
        <v>3525</v>
      </c>
      <c r="L1238" s="102" t="s">
        <v>63</v>
      </c>
      <c r="M1238" s="108">
        <v>40394</v>
      </c>
      <c r="N1238" s="102" t="s">
        <v>50</v>
      </c>
      <c r="O1238" s="105" t="s">
        <v>51</v>
      </c>
      <c r="P1238" s="102"/>
      <c r="Q1238" s="102"/>
      <c r="R1238" s="102"/>
      <c r="S1238" s="109" t="s">
        <v>63</v>
      </c>
      <c r="T1238" s="109" t="s">
        <v>3668</v>
      </c>
      <c r="U1238" s="110" t="s">
        <v>3669</v>
      </c>
      <c r="V1238" s="105" t="s">
        <v>3668</v>
      </c>
      <c r="W1238" s="105"/>
    </row>
    <row r="1239" spans="1:23" ht="191.25">
      <c r="A1239" s="21">
        <v>1238</v>
      </c>
      <c r="B1239" s="14" t="s">
        <v>2320</v>
      </c>
      <c r="C1239" s="14" t="s">
        <v>2321</v>
      </c>
      <c r="D1239" s="16" t="s">
        <v>60</v>
      </c>
      <c r="E1239" s="16">
        <v>6</v>
      </c>
      <c r="F1239" s="19"/>
      <c r="G1239" s="19">
        <v>49</v>
      </c>
      <c r="H1239" s="19">
        <v>8</v>
      </c>
      <c r="I1239" s="20" t="s">
        <v>2322</v>
      </c>
      <c r="J1239" s="20" t="s">
        <v>2323</v>
      </c>
      <c r="K1239" s="53" t="s">
        <v>3656</v>
      </c>
      <c r="L1239" s="54" t="s">
        <v>237</v>
      </c>
      <c r="M1239" s="115">
        <v>40435</v>
      </c>
      <c r="N1239" s="21" t="s">
        <v>534</v>
      </c>
      <c r="O1239" s="21"/>
      <c r="P1239" s="21" t="s">
        <v>3234</v>
      </c>
      <c r="Q1239" s="21"/>
      <c r="R1239" s="21"/>
      <c r="S1239" s="25" t="s">
        <v>3668</v>
      </c>
      <c r="T1239" s="25" t="s">
        <v>237</v>
      </c>
      <c r="U1239" s="55" t="s">
        <v>3669</v>
      </c>
      <c r="V1239" s="16" t="s">
        <v>3668</v>
      </c>
      <c r="W1239" s="16"/>
    </row>
    <row r="1240" spans="1:23" ht="102">
      <c r="A1240" s="21">
        <v>1239</v>
      </c>
      <c r="B1240" s="14" t="s">
        <v>43</v>
      </c>
      <c r="C1240" s="14" t="s">
        <v>44</v>
      </c>
      <c r="D1240" s="16" t="s">
        <v>60</v>
      </c>
      <c r="E1240" s="16" t="s">
        <v>627</v>
      </c>
      <c r="F1240" s="16" t="s">
        <v>2302</v>
      </c>
      <c r="G1240" s="16">
        <v>49</v>
      </c>
      <c r="H1240" s="16">
        <v>11</v>
      </c>
      <c r="I1240" s="17" t="s">
        <v>2324</v>
      </c>
      <c r="J1240" s="17" t="s">
        <v>2325</v>
      </c>
      <c r="K1240" s="18"/>
      <c r="L1240" s="21" t="s">
        <v>86</v>
      </c>
      <c r="M1240" s="22"/>
      <c r="N1240" s="54" t="s">
        <v>1789</v>
      </c>
      <c r="O1240" s="16" t="s">
        <v>51</v>
      </c>
      <c r="P1240" s="54" t="s">
        <v>3403</v>
      </c>
      <c r="Q1240" s="21"/>
      <c r="R1240" s="21"/>
      <c r="S1240" s="25" t="s">
        <v>3668</v>
      </c>
      <c r="T1240" s="25" t="s">
        <v>86</v>
      </c>
      <c r="U1240" s="55" t="s">
        <v>3672</v>
      </c>
      <c r="V1240" s="16" t="s">
        <v>3403</v>
      </c>
      <c r="W1240" s="16"/>
    </row>
    <row r="1241" spans="1:23" ht="51">
      <c r="A1241" s="102">
        <v>1240</v>
      </c>
      <c r="B1241" s="103" t="s">
        <v>266</v>
      </c>
      <c r="C1241" s="103" t="s">
        <v>267</v>
      </c>
      <c r="D1241" s="105" t="s">
        <v>60</v>
      </c>
      <c r="E1241" s="105" t="s">
        <v>627</v>
      </c>
      <c r="F1241" s="105" t="s">
        <v>2302</v>
      </c>
      <c r="G1241" s="105">
        <v>49</v>
      </c>
      <c r="H1241" s="94">
        <v>11</v>
      </c>
      <c r="I1241" s="106" t="s">
        <v>2326</v>
      </c>
      <c r="J1241" s="106" t="s">
        <v>2327</v>
      </c>
      <c r="K1241" s="98" t="s">
        <v>647</v>
      </c>
      <c r="L1241" s="99" t="s">
        <v>648</v>
      </c>
      <c r="M1241" s="108">
        <v>40373</v>
      </c>
      <c r="N1241" s="102" t="s">
        <v>534</v>
      </c>
      <c r="O1241" s="105" t="s">
        <v>51</v>
      </c>
      <c r="P1241" s="102" t="s">
        <v>3234</v>
      </c>
      <c r="Q1241" s="102"/>
      <c r="R1241" s="102"/>
      <c r="S1241" s="109" t="s">
        <v>3668</v>
      </c>
      <c r="T1241" s="109" t="s">
        <v>648</v>
      </c>
      <c r="U1241" s="110" t="s">
        <v>3669</v>
      </c>
      <c r="V1241" s="105" t="s">
        <v>3668</v>
      </c>
      <c r="W1241" s="105"/>
    </row>
    <row r="1242" spans="1:23" ht="89.25">
      <c r="A1242" s="102">
        <v>1241</v>
      </c>
      <c r="B1242" s="103" t="s">
        <v>266</v>
      </c>
      <c r="C1242" s="103" t="s">
        <v>267</v>
      </c>
      <c r="D1242" s="105" t="s">
        <v>60</v>
      </c>
      <c r="E1242" s="105" t="s">
        <v>627</v>
      </c>
      <c r="F1242" s="105" t="s">
        <v>2302</v>
      </c>
      <c r="G1242" s="105">
        <v>49</v>
      </c>
      <c r="H1242" s="94">
        <v>11</v>
      </c>
      <c r="I1242" s="106" t="s">
        <v>2328</v>
      </c>
      <c r="J1242" s="106" t="s">
        <v>2329</v>
      </c>
      <c r="K1242" s="98" t="s">
        <v>647</v>
      </c>
      <c r="L1242" s="99" t="s">
        <v>648</v>
      </c>
      <c r="M1242" s="108">
        <v>40373</v>
      </c>
      <c r="N1242" s="102" t="s">
        <v>534</v>
      </c>
      <c r="O1242" s="105" t="s">
        <v>51</v>
      </c>
      <c r="P1242" s="102" t="s">
        <v>3234</v>
      </c>
      <c r="Q1242" s="102"/>
      <c r="R1242" s="102"/>
      <c r="S1242" s="109" t="s">
        <v>3668</v>
      </c>
      <c r="T1242" s="109" t="s">
        <v>648</v>
      </c>
      <c r="U1242" s="110" t="s">
        <v>3669</v>
      </c>
      <c r="V1242" s="105" t="s">
        <v>3668</v>
      </c>
      <c r="W1242" s="105"/>
    </row>
    <row r="1243" spans="1:23" ht="63.75">
      <c r="A1243" s="102">
        <v>1242</v>
      </c>
      <c r="B1243" s="107" t="s">
        <v>961</v>
      </c>
      <c r="C1243" s="107" t="s">
        <v>147</v>
      </c>
      <c r="D1243" s="105" t="s">
        <v>45</v>
      </c>
      <c r="E1243" s="105" t="s">
        <v>627</v>
      </c>
      <c r="F1243" s="105" t="s">
        <v>2302</v>
      </c>
      <c r="G1243" s="105">
        <v>49</v>
      </c>
      <c r="H1243" s="105">
        <v>12</v>
      </c>
      <c r="I1243" s="106" t="s">
        <v>2330</v>
      </c>
      <c r="J1243" s="106" t="s">
        <v>2331</v>
      </c>
      <c r="K1243" s="107" t="s">
        <v>3528</v>
      </c>
      <c r="L1243" s="102" t="s">
        <v>63</v>
      </c>
      <c r="M1243" s="108">
        <v>40394</v>
      </c>
      <c r="N1243" s="102" t="s">
        <v>50</v>
      </c>
      <c r="O1243" s="105" t="s">
        <v>51</v>
      </c>
      <c r="P1243" s="102"/>
      <c r="Q1243" s="102"/>
      <c r="R1243" s="102"/>
      <c r="S1243" s="109" t="s">
        <v>63</v>
      </c>
      <c r="T1243" s="109" t="s">
        <v>3668</v>
      </c>
      <c r="U1243" s="110" t="s">
        <v>3669</v>
      </c>
      <c r="V1243" s="105" t="s">
        <v>3668</v>
      </c>
      <c r="W1243" s="105"/>
    </row>
    <row r="1244" spans="1:23" ht="51">
      <c r="A1244" s="102">
        <v>1243</v>
      </c>
      <c r="B1244" s="103" t="s">
        <v>266</v>
      </c>
      <c r="C1244" s="103" t="s">
        <v>267</v>
      </c>
      <c r="D1244" s="105" t="s">
        <v>60</v>
      </c>
      <c r="E1244" s="105" t="s">
        <v>627</v>
      </c>
      <c r="F1244" s="105" t="s">
        <v>2302</v>
      </c>
      <c r="G1244" s="105">
        <v>49</v>
      </c>
      <c r="H1244" s="94">
        <v>15</v>
      </c>
      <c r="I1244" s="106" t="s">
        <v>2332</v>
      </c>
      <c r="J1244" s="106" t="s">
        <v>2333</v>
      </c>
      <c r="K1244" s="98" t="s">
        <v>647</v>
      </c>
      <c r="L1244" s="99" t="s">
        <v>648</v>
      </c>
      <c r="M1244" s="108">
        <v>40373</v>
      </c>
      <c r="N1244" s="102" t="s">
        <v>534</v>
      </c>
      <c r="O1244" s="105" t="s">
        <v>51</v>
      </c>
      <c r="P1244" s="102" t="s">
        <v>3234</v>
      </c>
      <c r="Q1244" s="102"/>
      <c r="R1244" s="102"/>
      <c r="S1244" s="109" t="s">
        <v>3668</v>
      </c>
      <c r="T1244" s="109" t="s">
        <v>648</v>
      </c>
      <c r="U1244" s="110" t="s">
        <v>3669</v>
      </c>
      <c r="V1244" s="105" t="s">
        <v>3668</v>
      </c>
      <c r="W1244" s="105"/>
    </row>
    <row r="1245" spans="1:23" ht="114.75">
      <c r="A1245" s="102">
        <v>1244</v>
      </c>
      <c r="B1245" s="103" t="s">
        <v>43</v>
      </c>
      <c r="C1245" s="103" t="s">
        <v>44</v>
      </c>
      <c r="D1245" s="105" t="s">
        <v>60</v>
      </c>
      <c r="E1245" s="105" t="s">
        <v>627</v>
      </c>
      <c r="F1245" s="105" t="s">
        <v>2302</v>
      </c>
      <c r="G1245" s="105">
        <v>49</v>
      </c>
      <c r="H1245" s="105">
        <v>20</v>
      </c>
      <c r="I1245" s="106" t="s">
        <v>2334</v>
      </c>
      <c r="J1245" s="106" t="s">
        <v>2335</v>
      </c>
      <c r="K1245" s="98" t="s">
        <v>3402</v>
      </c>
      <c r="L1245" s="99" t="s">
        <v>63</v>
      </c>
      <c r="M1245" s="108">
        <v>40374</v>
      </c>
      <c r="N1245" s="102" t="s">
        <v>534</v>
      </c>
      <c r="O1245" s="105" t="s">
        <v>51</v>
      </c>
      <c r="P1245" s="102"/>
      <c r="Q1245" s="102"/>
      <c r="R1245" s="102"/>
      <c r="S1245" s="109" t="s">
        <v>3668</v>
      </c>
      <c r="T1245" s="109" t="s">
        <v>63</v>
      </c>
      <c r="U1245" s="110" t="s">
        <v>3669</v>
      </c>
      <c r="V1245" s="105" t="s">
        <v>3668</v>
      </c>
      <c r="W1245" s="105"/>
    </row>
    <row r="1246" spans="1:23" ht="38.25">
      <c r="A1246" s="102">
        <v>1245</v>
      </c>
      <c r="B1246" s="103" t="s">
        <v>266</v>
      </c>
      <c r="C1246" s="103" t="s">
        <v>267</v>
      </c>
      <c r="D1246" s="105" t="s">
        <v>60</v>
      </c>
      <c r="E1246" s="105" t="s">
        <v>627</v>
      </c>
      <c r="F1246" s="105" t="s">
        <v>2302</v>
      </c>
      <c r="G1246" s="105">
        <v>49</v>
      </c>
      <c r="H1246" s="94">
        <v>21</v>
      </c>
      <c r="I1246" s="106" t="s">
        <v>2336</v>
      </c>
      <c r="J1246" s="106" t="s">
        <v>2337</v>
      </c>
      <c r="K1246" s="98" t="s">
        <v>647</v>
      </c>
      <c r="L1246" s="99" t="s">
        <v>648</v>
      </c>
      <c r="M1246" s="108">
        <v>40373</v>
      </c>
      <c r="N1246" s="102" t="s">
        <v>534</v>
      </c>
      <c r="O1246" s="105" t="s">
        <v>51</v>
      </c>
      <c r="P1246" s="102" t="s">
        <v>3234</v>
      </c>
      <c r="Q1246" s="102"/>
      <c r="R1246" s="102"/>
      <c r="S1246" s="109" t="s">
        <v>3668</v>
      </c>
      <c r="T1246" s="109" t="s">
        <v>648</v>
      </c>
      <c r="U1246" s="110" t="s">
        <v>3669</v>
      </c>
      <c r="V1246" s="105" t="s">
        <v>3668</v>
      </c>
      <c r="W1246" s="105"/>
    </row>
    <row r="1247" spans="1:23" ht="12.75">
      <c r="A1247" s="102">
        <v>1246</v>
      </c>
      <c r="B1247" s="107" t="s">
        <v>224</v>
      </c>
      <c r="C1247" s="107" t="s">
        <v>225</v>
      </c>
      <c r="D1247" s="105" t="s">
        <v>45</v>
      </c>
      <c r="E1247" s="105" t="s">
        <v>627</v>
      </c>
      <c r="F1247" s="102" t="s">
        <v>2338</v>
      </c>
      <c r="G1247" s="102">
        <v>49</v>
      </c>
      <c r="H1247" s="102">
        <v>52</v>
      </c>
      <c r="I1247" s="106" t="s">
        <v>2339</v>
      </c>
      <c r="J1247" s="106" t="s">
        <v>2340</v>
      </c>
      <c r="K1247" s="107" t="s">
        <v>48</v>
      </c>
      <c r="L1247" s="102" t="s">
        <v>49</v>
      </c>
      <c r="M1247" s="108">
        <v>40394</v>
      </c>
      <c r="N1247" s="102" t="s">
        <v>50</v>
      </c>
      <c r="O1247" s="102" t="s">
        <v>72</v>
      </c>
      <c r="P1247" s="102"/>
      <c r="Q1247" s="102"/>
      <c r="R1247" s="102"/>
      <c r="S1247" s="109" t="s">
        <v>49</v>
      </c>
      <c r="T1247" s="109" t="s">
        <v>3668</v>
      </c>
      <c r="U1247" s="110" t="s">
        <v>3669</v>
      </c>
      <c r="V1247" s="105" t="s">
        <v>3668</v>
      </c>
      <c r="W1247" s="105"/>
    </row>
    <row r="1248" spans="1:23" ht="51">
      <c r="A1248" s="102">
        <v>1247</v>
      </c>
      <c r="B1248" s="103" t="s">
        <v>43</v>
      </c>
      <c r="C1248" s="103" t="s">
        <v>44</v>
      </c>
      <c r="D1248" s="105" t="s">
        <v>60</v>
      </c>
      <c r="E1248" s="105" t="s">
        <v>627</v>
      </c>
      <c r="F1248" s="105" t="s">
        <v>2302</v>
      </c>
      <c r="G1248" s="105">
        <v>49</v>
      </c>
      <c r="H1248" s="105">
        <v>52</v>
      </c>
      <c r="I1248" s="106" t="s">
        <v>2341</v>
      </c>
      <c r="J1248" s="106" t="s">
        <v>2342</v>
      </c>
      <c r="K1248" s="98" t="s">
        <v>3401</v>
      </c>
      <c r="L1248" s="99" t="s">
        <v>63</v>
      </c>
      <c r="M1248" s="108">
        <v>40374</v>
      </c>
      <c r="N1248" s="102" t="s">
        <v>534</v>
      </c>
      <c r="O1248" s="105" t="s">
        <v>51</v>
      </c>
      <c r="P1248" s="102" t="s">
        <v>3234</v>
      </c>
      <c r="Q1248" s="102"/>
      <c r="R1248" s="102"/>
      <c r="S1248" s="109" t="s">
        <v>3668</v>
      </c>
      <c r="T1248" s="109" t="s">
        <v>63</v>
      </c>
      <c r="U1248" s="110" t="s">
        <v>3669</v>
      </c>
      <c r="V1248" s="105" t="s">
        <v>3668</v>
      </c>
      <c r="W1248" s="105"/>
    </row>
    <row r="1249" spans="1:23" ht="38.25">
      <c r="A1249" s="102">
        <v>1248</v>
      </c>
      <c r="B1249" s="107" t="s">
        <v>961</v>
      </c>
      <c r="C1249" s="107" t="s">
        <v>147</v>
      </c>
      <c r="D1249" s="105" t="s">
        <v>60</v>
      </c>
      <c r="E1249" s="105" t="s">
        <v>627</v>
      </c>
      <c r="F1249" s="105" t="s">
        <v>2302</v>
      </c>
      <c r="G1249" s="105">
        <v>49</v>
      </c>
      <c r="H1249" s="105">
        <v>52</v>
      </c>
      <c r="I1249" s="106" t="s">
        <v>2343</v>
      </c>
      <c r="J1249" s="106" t="s">
        <v>2344</v>
      </c>
      <c r="K1249" s="98" t="s">
        <v>3401</v>
      </c>
      <c r="L1249" s="99" t="s">
        <v>63</v>
      </c>
      <c r="M1249" s="108">
        <v>40374</v>
      </c>
      <c r="N1249" s="102" t="s">
        <v>534</v>
      </c>
      <c r="O1249" s="105" t="s">
        <v>51</v>
      </c>
      <c r="P1249" s="102" t="s">
        <v>3234</v>
      </c>
      <c r="Q1249" s="102"/>
      <c r="R1249" s="102"/>
      <c r="S1249" s="109" t="s">
        <v>3668</v>
      </c>
      <c r="T1249" s="109" t="s">
        <v>63</v>
      </c>
      <c r="U1249" s="110" t="s">
        <v>3669</v>
      </c>
      <c r="V1249" s="105" t="s">
        <v>3668</v>
      </c>
      <c r="W1249" s="105"/>
    </row>
    <row r="1250" spans="1:23" ht="25.5">
      <c r="A1250" s="102">
        <v>1249</v>
      </c>
      <c r="B1250" s="103" t="s">
        <v>82</v>
      </c>
      <c r="C1250" s="103" t="s">
        <v>83</v>
      </c>
      <c r="D1250" s="105" t="s">
        <v>60</v>
      </c>
      <c r="E1250" s="105">
        <v>6</v>
      </c>
      <c r="F1250" s="105" t="s">
        <v>2345</v>
      </c>
      <c r="G1250" s="105">
        <v>49</v>
      </c>
      <c r="H1250" s="105">
        <v>52</v>
      </c>
      <c r="I1250" s="106" t="s">
        <v>2346</v>
      </c>
      <c r="J1250" s="106" t="s">
        <v>2347</v>
      </c>
      <c r="K1250" s="98" t="s">
        <v>3401</v>
      </c>
      <c r="L1250" s="99" t="s">
        <v>63</v>
      </c>
      <c r="M1250" s="108">
        <v>40374</v>
      </c>
      <c r="N1250" s="102" t="s">
        <v>534</v>
      </c>
      <c r="O1250" s="105" t="s">
        <v>51</v>
      </c>
      <c r="P1250" s="102" t="s">
        <v>3234</v>
      </c>
      <c r="Q1250" s="102"/>
      <c r="R1250" s="102"/>
      <c r="S1250" s="109" t="s">
        <v>3668</v>
      </c>
      <c r="T1250" s="109" t="s">
        <v>63</v>
      </c>
      <c r="U1250" s="110" t="s">
        <v>3669</v>
      </c>
      <c r="V1250" s="105" t="s">
        <v>3668</v>
      </c>
      <c r="W1250" s="105"/>
    </row>
    <row r="1251" spans="1:23" ht="63.75">
      <c r="A1251" s="102">
        <v>1250</v>
      </c>
      <c r="B1251" s="103" t="s">
        <v>121</v>
      </c>
      <c r="C1251" s="103" t="s">
        <v>122</v>
      </c>
      <c r="D1251" s="105" t="s">
        <v>60</v>
      </c>
      <c r="E1251" s="105" t="s">
        <v>627</v>
      </c>
      <c r="F1251" s="105" t="s">
        <v>2302</v>
      </c>
      <c r="G1251" s="105">
        <v>49</v>
      </c>
      <c r="H1251" s="105" t="s">
        <v>2348</v>
      </c>
      <c r="I1251" s="106" t="s">
        <v>2349</v>
      </c>
      <c r="J1251" s="106" t="s">
        <v>2350</v>
      </c>
      <c r="K1251" s="98" t="s">
        <v>3401</v>
      </c>
      <c r="L1251" s="99" t="s">
        <v>63</v>
      </c>
      <c r="M1251" s="108">
        <v>40374</v>
      </c>
      <c r="N1251" s="102" t="s">
        <v>534</v>
      </c>
      <c r="O1251" s="105" t="s">
        <v>51</v>
      </c>
      <c r="P1251" s="102" t="s">
        <v>3234</v>
      </c>
      <c r="Q1251" s="102"/>
      <c r="R1251" s="102"/>
      <c r="S1251" s="109" t="s">
        <v>3668</v>
      </c>
      <c r="T1251" s="109" t="s">
        <v>63</v>
      </c>
      <c r="U1251" s="110" t="s">
        <v>3669</v>
      </c>
      <c r="V1251" s="105" t="s">
        <v>3668</v>
      </c>
      <c r="W1251" s="105"/>
    </row>
    <row r="1252" spans="1:23" ht="25.5">
      <c r="A1252" s="102">
        <v>1251</v>
      </c>
      <c r="B1252" s="103" t="s">
        <v>2255</v>
      </c>
      <c r="C1252" s="103" t="s">
        <v>267</v>
      </c>
      <c r="D1252" s="105" t="s">
        <v>60</v>
      </c>
      <c r="E1252" s="105" t="s">
        <v>627</v>
      </c>
      <c r="F1252" s="105" t="s">
        <v>2302</v>
      </c>
      <c r="G1252" s="105">
        <v>49</v>
      </c>
      <c r="H1252" s="105" t="s">
        <v>2351</v>
      </c>
      <c r="I1252" s="107" t="s">
        <v>2352</v>
      </c>
      <c r="J1252" s="107" t="s">
        <v>846</v>
      </c>
      <c r="K1252" s="98" t="s">
        <v>3401</v>
      </c>
      <c r="L1252" s="99" t="s">
        <v>63</v>
      </c>
      <c r="M1252" s="108">
        <v>40374</v>
      </c>
      <c r="N1252" s="102" t="s">
        <v>534</v>
      </c>
      <c r="O1252" s="105" t="s">
        <v>51</v>
      </c>
      <c r="P1252" s="102" t="s">
        <v>3234</v>
      </c>
      <c r="Q1252" s="102"/>
      <c r="R1252" s="102"/>
      <c r="S1252" s="109" t="s">
        <v>3668</v>
      </c>
      <c r="T1252" s="109" t="s">
        <v>63</v>
      </c>
      <c r="U1252" s="110" t="s">
        <v>3669</v>
      </c>
      <c r="V1252" s="105" t="s">
        <v>3668</v>
      </c>
      <c r="W1252" s="105"/>
    </row>
    <row r="1253" spans="1:23" ht="114.75">
      <c r="A1253" s="102">
        <v>1252</v>
      </c>
      <c r="B1253" s="103" t="s">
        <v>175</v>
      </c>
      <c r="C1253" s="103" t="s">
        <v>176</v>
      </c>
      <c r="D1253" s="105" t="s">
        <v>60</v>
      </c>
      <c r="E1253" s="105" t="s">
        <v>627</v>
      </c>
      <c r="F1253" s="100" t="s">
        <v>2302</v>
      </c>
      <c r="G1253" s="105">
        <v>49</v>
      </c>
      <c r="H1253" s="100"/>
      <c r="I1253" s="106" t="s">
        <v>2353</v>
      </c>
      <c r="J1253" s="106" t="s">
        <v>2354</v>
      </c>
      <c r="K1253" s="98" t="s">
        <v>3527</v>
      </c>
      <c r="L1253" s="99" t="s">
        <v>63</v>
      </c>
      <c r="M1253" s="108">
        <v>40374</v>
      </c>
      <c r="N1253" s="102" t="s">
        <v>534</v>
      </c>
      <c r="O1253" s="105" t="s">
        <v>191</v>
      </c>
      <c r="P1253" s="102" t="s">
        <v>3234</v>
      </c>
      <c r="Q1253" s="102"/>
      <c r="R1253" s="102"/>
      <c r="S1253" s="109" t="s">
        <v>3668</v>
      </c>
      <c r="T1253" s="109" t="s">
        <v>63</v>
      </c>
      <c r="U1253" s="110" t="s">
        <v>3669</v>
      </c>
      <c r="V1253" s="105" t="s">
        <v>3668</v>
      </c>
      <c r="W1253" s="105"/>
    </row>
    <row r="1254" spans="1:23" ht="25.5">
      <c r="A1254" s="102">
        <v>1253</v>
      </c>
      <c r="B1254" s="104" t="s">
        <v>175</v>
      </c>
      <c r="C1254" s="104" t="s">
        <v>176</v>
      </c>
      <c r="D1254" s="105" t="s">
        <v>60</v>
      </c>
      <c r="E1254" s="105" t="s">
        <v>627</v>
      </c>
      <c r="F1254" s="100" t="s">
        <v>2302</v>
      </c>
      <c r="G1254" s="105">
        <v>49</v>
      </c>
      <c r="H1254" s="100"/>
      <c r="I1254" s="106" t="s">
        <v>2355</v>
      </c>
      <c r="J1254" s="106" t="s">
        <v>2356</v>
      </c>
      <c r="K1254" s="98" t="s">
        <v>647</v>
      </c>
      <c r="L1254" s="99" t="s">
        <v>648</v>
      </c>
      <c r="M1254" s="108">
        <v>40373</v>
      </c>
      <c r="N1254" s="102" t="s">
        <v>534</v>
      </c>
      <c r="O1254" s="105" t="s">
        <v>181</v>
      </c>
      <c r="P1254" s="102" t="s">
        <v>3234</v>
      </c>
      <c r="Q1254" s="102"/>
      <c r="R1254" s="102"/>
      <c r="S1254" s="109" t="s">
        <v>3668</v>
      </c>
      <c r="T1254" s="109" t="s">
        <v>648</v>
      </c>
      <c r="U1254" s="110" t="s">
        <v>3669</v>
      </c>
      <c r="V1254" s="105" t="s">
        <v>3668</v>
      </c>
      <c r="W1254" s="105"/>
    </row>
    <row r="1255" spans="1:23" ht="63.75">
      <c r="A1255" s="102">
        <v>1254</v>
      </c>
      <c r="B1255" s="103" t="s">
        <v>2320</v>
      </c>
      <c r="C1255" s="103" t="s">
        <v>2321</v>
      </c>
      <c r="D1255" s="105" t="s">
        <v>60</v>
      </c>
      <c r="E1255" s="105">
        <v>6</v>
      </c>
      <c r="F1255" s="72"/>
      <c r="G1255" s="72">
        <v>50</v>
      </c>
      <c r="H1255" s="72">
        <v>6</v>
      </c>
      <c r="I1255" s="73" t="s">
        <v>2357</v>
      </c>
      <c r="J1255" s="73" t="s">
        <v>2358</v>
      </c>
      <c r="K1255" s="98" t="s">
        <v>647</v>
      </c>
      <c r="L1255" s="99" t="s">
        <v>648</v>
      </c>
      <c r="M1255" s="108">
        <v>40373</v>
      </c>
      <c r="N1255" s="102" t="s">
        <v>534</v>
      </c>
      <c r="O1255" s="102"/>
      <c r="P1255" s="102" t="s">
        <v>3234</v>
      </c>
      <c r="Q1255" s="102"/>
      <c r="R1255" s="102"/>
      <c r="S1255" s="109" t="s">
        <v>3668</v>
      </c>
      <c r="T1255" s="109" t="s">
        <v>648</v>
      </c>
      <c r="U1255" s="110" t="s">
        <v>3669</v>
      </c>
      <c r="V1255" s="105" t="s">
        <v>3668</v>
      </c>
      <c r="W1255" s="105"/>
    </row>
    <row r="1256" spans="1:23" ht="25.5">
      <c r="A1256" s="102">
        <v>1255</v>
      </c>
      <c r="B1256" s="103" t="s">
        <v>270</v>
      </c>
      <c r="C1256" s="103" t="s">
        <v>225</v>
      </c>
      <c r="D1256" s="105" t="s">
        <v>60</v>
      </c>
      <c r="E1256" s="105" t="s">
        <v>627</v>
      </c>
      <c r="F1256" s="105" t="s">
        <v>2302</v>
      </c>
      <c r="G1256" s="105">
        <v>50</v>
      </c>
      <c r="H1256" s="105">
        <v>18</v>
      </c>
      <c r="I1256" s="106" t="s">
        <v>2359</v>
      </c>
      <c r="J1256" s="106" t="s">
        <v>2360</v>
      </c>
      <c r="K1256" s="98" t="s">
        <v>3401</v>
      </c>
      <c r="L1256" s="99" t="s">
        <v>63</v>
      </c>
      <c r="M1256" s="108">
        <v>40374</v>
      </c>
      <c r="N1256" s="102" t="s">
        <v>534</v>
      </c>
      <c r="O1256" s="105" t="s">
        <v>72</v>
      </c>
      <c r="P1256" s="102" t="s">
        <v>3234</v>
      </c>
      <c r="Q1256" s="102"/>
      <c r="R1256" s="102"/>
      <c r="S1256" s="109" t="s">
        <v>3668</v>
      </c>
      <c r="T1256" s="109" t="s">
        <v>63</v>
      </c>
      <c r="U1256" s="110" t="s">
        <v>3669</v>
      </c>
      <c r="V1256" s="105" t="s">
        <v>3668</v>
      </c>
      <c r="W1256" s="105"/>
    </row>
    <row r="1257" spans="1:23" ht="51">
      <c r="A1257" s="102">
        <v>1256</v>
      </c>
      <c r="B1257" s="103" t="s">
        <v>2255</v>
      </c>
      <c r="C1257" s="103" t="s">
        <v>267</v>
      </c>
      <c r="D1257" s="105" t="s">
        <v>45</v>
      </c>
      <c r="E1257" s="105" t="s">
        <v>627</v>
      </c>
      <c r="F1257" s="105" t="s">
        <v>2302</v>
      </c>
      <c r="G1257" s="105">
        <v>50</v>
      </c>
      <c r="H1257" s="105">
        <v>22</v>
      </c>
      <c r="I1257" s="107" t="s">
        <v>2361</v>
      </c>
      <c r="J1257" s="107" t="s">
        <v>2362</v>
      </c>
      <c r="K1257" s="107" t="s">
        <v>48</v>
      </c>
      <c r="L1257" s="102" t="s">
        <v>49</v>
      </c>
      <c r="M1257" s="108">
        <v>40394</v>
      </c>
      <c r="N1257" s="102" t="s">
        <v>50</v>
      </c>
      <c r="O1257" s="105" t="s">
        <v>51</v>
      </c>
      <c r="P1257" s="102"/>
      <c r="Q1257" s="102"/>
      <c r="R1257" s="102"/>
      <c r="S1257" s="109" t="s">
        <v>49</v>
      </c>
      <c r="T1257" s="109" t="s">
        <v>3668</v>
      </c>
      <c r="U1257" s="110" t="s">
        <v>3669</v>
      </c>
      <c r="V1257" s="105" t="s">
        <v>3668</v>
      </c>
      <c r="W1257" s="105"/>
    </row>
    <row r="1258" spans="1:23" ht="25.5">
      <c r="A1258" s="102">
        <v>1257</v>
      </c>
      <c r="B1258" s="103" t="s">
        <v>82</v>
      </c>
      <c r="C1258" s="103" t="s">
        <v>83</v>
      </c>
      <c r="D1258" s="105" t="s">
        <v>45</v>
      </c>
      <c r="E1258" s="105" t="s">
        <v>627</v>
      </c>
      <c r="F1258" s="105" t="s">
        <v>2302</v>
      </c>
      <c r="G1258" s="105">
        <v>50</v>
      </c>
      <c r="H1258" s="105">
        <v>22</v>
      </c>
      <c r="I1258" s="106" t="s">
        <v>2363</v>
      </c>
      <c r="J1258" s="106" t="s">
        <v>2364</v>
      </c>
      <c r="K1258" s="107" t="s">
        <v>647</v>
      </c>
      <c r="L1258" s="102" t="s">
        <v>648</v>
      </c>
      <c r="M1258" s="108">
        <v>40394</v>
      </c>
      <c r="N1258" s="102" t="s">
        <v>50</v>
      </c>
      <c r="O1258" s="105" t="s">
        <v>51</v>
      </c>
      <c r="P1258" s="102"/>
      <c r="Q1258" s="102"/>
      <c r="R1258" s="102"/>
      <c r="S1258" s="109" t="s">
        <v>648</v>
      </c>
      <c r="T1258" s="109" t="s">
        <v>3668</v>
      </c>
      <c r="U1258" s="110" t="s">
        <v>3669</v>
      </c>
      <c r="V1258" s="105" t="s">
        <v>3668</v>
      </c>
      <c r="W1258" s="105"/>
    </row>
    <row r="1259" spans="1:23" ht="63.75">
      <c r="A1259" s="102">
        <v>1258</v>
      </c>
      <c r="B1259" s="103" t="s">
        <v>121</v>
      </c>
      <c r="C1259" s="103" t="s">
        <v>122</v>
      </c>
      <c r="D1259" s="105" t="s">
        <v>45</v>
      </c>
      <c r="E1259" s="105" t="s">
        <v>627</v>
      </c>
      <c r="F1259" s="105" t="s">
        <v>2365</v>
      </c>
      <c r="G1259" s="105">
        <v>50</v>
      </c>
      <c r="H1259" s="105" t="s">
        <v>2366</v>
      </c>
      <c r="I1259" s="106" t="s">
        <v>2367</v>
      </c>
      <c r="J1259" s="106" t="s">
        <v>2350</v>
      </c>
      <c r="K1259" s="98" t="s">
        <v>3401</v>
      </c>
      <c r="L1259" s="99" t="s">
        <v>63</v>
      </c>
      <c r="M1259" s="108">
        <v>40374</v>
      </c>
      <c r="N1259" s="102" t="s">
        <v>534</v>
      </c>
      <c r="O1259" s="105"/>
      <c r="P1259" s="102"/>
      <c r="Q1259" s="102"/>
      <c r="R1259" s="102"/>
      <c r="S1259" s="109" t="s">
        <v>63</v>
      </c>
      <c r="T1259" s="109" t="s">
        <v>3668</v>
      </c>
      <c r="U1259" s="110" t="s">
        <v>3669</v>
      </c>
      <c r="V1259" s="105" t="s">
        <v>3668</v>
      </c>
      <c r="W1259" s="105"/>
    </row>
    <row r="1260" spans="1:23" ht="38.25">
      <c r="A1260" s="21">
        <v>1259</v>
      </c>
      <c r="B1260" s="14" t="s">
        <v>2320</v>
      </c>
      <c r="C1260" s="14" t="s">
        <v>2321</v>
      </c>
      <c r="D1260" s="16" t="s">
        <v>60</v>
      </c>
      <c r="E1260" s="16">
        <v>6</v>
      </c>
      <c r="F1260" s="19"/>
      <c r="G1260" s="19">
        <v>51</v>
      </c>
      <c r="H1260" s="19">
        <v>1</v>
      </c>
      <c r="I1260" s="20" t="s">
        <v>2368</v>
      </c>
      <c r="J1260" s="20" t="s">
        <v>2369</v>
      </c>
      <c r="K1260" s="53" t="s">
        <v>3656</v>
      </c>
      <c r="L1260" s="54" t="s">
        <v>237</v>
      </c>
      <c r="M1260" s="115">
        <v>40435</v>
      </c>
      <c r="N1260" s="21" t="s">
        <v>534</v>
      </c>
      <c r="O1260" s="21"/>
      <c r="P1260" s="21" t="s">
        <v>3234</v>
      </c>
      <c r="Q1260" s="21"/>
      <c r="R1260" s="21"/>
      <c r="S1260" s="25" t="s">
        <v>3668</v>
      </c>
      <c r="T1260" s="25" t="s">
        <v>237</v>
      </c>
      <c r="U1260" s="55" t="s">
        <v>3669</v>
      </c>
      <c r="V1260" s="16" t="s">
        <v>3668</v>
      </c>
      <c r="W1260" s="16"/>
    </row>
    <row r="1261" spans="1:23" ht="12.75">
      <c r="A1261" s="102">
        <v>1260</v>
      </c>
      <c r="B1261" s="107" t="s">
        <v>518</v>
      </c>
      <c r="C1261" s="107" t="s">
        <v>519</v>
      </c>
      <c r="D1261" s="105" t="s">
        <v>45</v>
      </c>
      <c r="E1261" s="105" t="s">
        <v>627</v>
      </c>
      <c r="F1261" s="105" t="s">
        <v>2370</v>
      </c>
      <c r="G1261" s="105">
        <v>51</v>
      </c>
      <c r="H1261" s="105">
        <v>23</v>
      </c>
      <c r="I1261" s="106" t="s">
        <v>2371</v>
      </c>
      <c r="J1261" s="106" t="s">
        <v>2372</v>
      </c>
      <c r="K1261" s="107" t="s">
        <v>48</v>
      </c>
      <c r="L1261" s="102" t="s">
        <v>49</v>
      </c>
      <c r="M1261" s="108">
        <v>40394</v>
      </c>
      <c r="N1261" s="102" t="s">
        <v>50</v>
      </c>
      <c r="O1261" s="105" t="s">
        <v>51</v>
      </c>
      <c r="P1261" s="102"/>
      <c r="Q1261" s="102"/>
      <c r="R1261" s="102"/>
      <c r="S1261" s="109" t="s">
        <v>49</v>
      </c>
      <c r="T1261" s="109" t="s">
        <v>3668</v>
      </c>
      <c r="U1261" s="110" t="s">
        <v>3669</v>
      </c>
      <c r="V1261" s="105" t="s">
        <v>3668</v>
      </c>
      <c r="W1261" s="105"/>
    </row>
    <row r="1262" spans="1:23" ht="25.5">
      <c r="A1262" s="102">
        <v>1261</v>
      </c>
      <c r="B1262" s="107" t="s">
        <v>961</v>
      </c>
      <c r="C1262" s="107" t="s">
        <v>147</v>
      </c>
      <c r="D1262" s="105" t="s">
        <v>60</v>
      </c>
      <c r="E1262" s="105" t="s">
        <v>627</v>
      </c>
      <c r="F1262" s="105" t="s">
        <v>2370</v>
      </c>
      <c r="G1262" s="105">
        <v>51</v>
      </c>
      <c r="H1262" s="105">
        <v>28</v>
      </c>
      <c r="I1262" s="106" t="s">
        <v>2373</v>
      </c>
      <c r="J1262" s="106" t="s">
        <v>2374</v>
      </c>
      <c r="K1262" s="98" t="s">
        <v>3401</v>
      </c>
      <c r="L1262" s="99" t="s">
        <v>63</v>
      </c>
      <c r="M1262" s="108">
        <v>40374</v>
      </c>
      <c r="N1262" s="102" t="s">
        <v>534</v>
      </c>
      <c r="O1262" s="105" t="s">
        <v>51</v>
      </c>
      <c r="P1262" s="102" t="s">
        <v>3234</v>
      </c>
      <c r="Q1262" s="102"/>
      <c r="R1262" s="102"/>
      <c r="S1262" s="109" t="s">
        <v>3668</v>
      </c>
      <c r="T1262" s="109" t="s">
        <v>63</v>
      </c>
      <c r="U1262" s="110" t="s">
        <v>3669</v>
      </c>
      <c r="V1262" s="105" t="s">
        <v>3668</v>
      </c>
      <c r="W1262" s="105"/>
    </row>
    <row r="1263" spans="1:23" ht="25.5">
      <c r="A1263" s="102">
        <v>1262</v>
      </c>
      <c r="B1263" s="107" t="s">
        <v>961</v>
      </c>
      <c r="C1263" s="107" t="s">
        <v>147</v>
      </c>
      <c r="D1263" s="105" t="s">
        <v>60</v>
      </c>
      <c r="E1263" s="105" t="s">
        <v>627</v>
      </c>
      <c r="F1263" s="105" t="s">
        <v>2370</v>
      </c>
      <c r="G1263" s="102">
        <v>51</v>
      </c>
      <c r="H1263" s="102">
        <v>36</v>
      </c>
      <c r="I1263" s="106" t="s">
        <v>2373</v>
      </c>
      <c r="J1263" s="106" t="s">
        <v>2374</v>
      </c>
      <c r="K1263" s="98" t="s">
        <v>3401</v>
      </c>
      <c r="L1263" s="99" t="s">
        <v>63</v>
      </c>
      <c r="M1263" s="108">
        <v>40374</v>
      </c>
      <c r="N1263" s="102" t="s">
        <v>534</v>
      </c>
      <c r="O1263" s="105" t="s">
        <v>51</v>
      </c>
      <c r="P1263" s="102" t="s">
        <v>3234</v>
      </c>
      <c r="Q1263" s="102"/>
      <c r="R1263" s="102"/>
      <c r="S1263" s="109" t="s">
        <v>3668</v>
      </c>
      <c r="T1263" s="109" t="s">
        <v>63</v>
      </c>
      <c r="U1263" s="110" t="s">
        <v>3669</v>
      </c>
      <c r="V1263" s="105" t="s">
        <v>3668</v>
      </c>
      <c r="W1263" s="105"/>
    </row>
    <row r="1264" spans="1:23" ht="102">
      <c r="A1264" s="102">
        <v>1263</v>
      </c>
      <c r="B1264" s="103" t="s">
        <v>159</v>
      </c>
      <c r="C1264" s="103" t="s">
        <v>151</v>
      </c>
      <c r="D1264" s="105" t="s">
        <v>60</v>
      </c>
      <c r="E1264" s="105" t="s">
        <v>627</v>
      </c>
      <c r="F1264" s="105" t="s">
        <v>2375</v>
      </c>
      <c r="G1264" s="105">
        <v>51</v>
      </c>
      <c r="H1264" s="105">
        <v>42</v>
      </c>
      <c r="I1264" s="106" t="s">
        <v>2376</v>
      </c>
      <c r="J1264" s="106" t="s">
        <v>2377</v>
      </c>
      <c r="K1264" s="98" t="s">
        <v>3380</v>
      </c>
      <c r="L1264" s="99" t="s">
        <v>237</v>
      </c>
      <c r="M1264" s="108">
        <v>40373</v>
      </c>
      <c r="N1264" s="102" t="s">
        <v>649</v>
      </c>
      <c r="O1264" s="105" t="s">
        <v>170</v>
      </c>
      <c r="P1264" s="102" t="s">
        <v>220</v>
      </c>
      <c r="Q1264" s="102"/>
      <c r="R1264" s="102"/>
      <c r="S1264" s="109" t="s">
        <v>3668</v>
      </c>
      <c r="T1264" s="109" t="s">
        <v>237</v>
      </c>
      <c r="U1264" s="110" t="s">
        <v>3669</v>
      </c>
      <c r="V1264" s="105" t="s">
        <v>3668</v>
      </c>
      <c r="W1264" s="105"/>
    </row>
    <row r="1265" spans="1:23" ht="76.5">
      <c r="A1265" s="102">
        <v>1264</v>
      </c>
      <c r="B1265" s="107" t="s">
        <v>146</v>
      </c>
      <c r="C1265" s="107" t="s">
        <v>147</v>
      </c>
      <c r="D1265" s="105" t="s">
        <v>60</v>
      </c>
      <c r="E1265" s="105" t="s">
        <v>627</v>
      </c>
      <c r="F1265" s="105" t="s">
        <v>2375</v>
      </c>
      <c r="G1265" s="105">
        <v>51</v>
      </c>
      <c r="H1265" s="105">
        <v>46</v>
      </c>
      <c r="I1265" s="107" t="s">
        <v>2378</v>
      </c>
      <c r="J1265" s="107" t="s">
        <v>2379</v>
      </c>
      <c r="K1265" s="98" t="s">
        <v>3423</v>
      </c>
      <c r="L1265" s="99" t="s">
        <v>63</v>
      </c>
      <c r="M1265" s="108">
        <v>40374</v>
      </c>
      <c r="N1265" s="102" t="s">
        <v>649</v>
      </c>
      <c r="O1265" s="105" t="s">
        <v>51</v>
      </c>
      <c r="P1265" s="102" t="s">
        <v>220</v>
      </c>
      <c r="Q1265" s="102"/>
      <c r="R1265" s="102"/>
      <c r="S1265" s="109" t="s">
        <v>3668</v>
      </c>
      <c r="T1265" s="109" t="s">
        <v>63</v>
      </c>
      <c r="U1265" s="110" t="s">
        <v>3669</v>
      </c>
      <c r="V1265" s="105" t="s">
        <v>3668</v>
      </c>
      <c r="W1265" s="105"/>
    </row>
    <row r="1266" spans="1:23" ht="25.5">
      <c r="A1266" s="21">
        <v>1265</v>
      </c>
      <c r="B1266" s="18" t="s">
        <v>2214</v>
      </c>
      <c r="C1266" s="18" t="s">
        <v>2215</v>
      </c>
      <c r="D1266" s="16" t="s">
        <v>60</v>
      </c>
      <c r="E1266" s="16" t="s">
        <v>627</v>
      </c>
      <c r="F1266" s="21" t="s">
        <v>2375</v>
      </c>
      <c r="G1266" s="21">
        <v>51</v>
      </c>
      <c r="H1266" s="21">
        <v>46</v>
      </c>
      <c r="I1266" s="17" t="s">
        <v>2380</v>
      </c>
      <c r="J1266" s="17" t="s">
        <v>2381</v>
      </c>
      <c r="K1266" s="18"/>
      <c r="L1266" s="21" t="s">
        <v>86</v>
      </c>
      <c r="M1266" s="22"/>
      <c r="N1266" s="21" t="s">
        <v>649</v>
      </c>
      <c r="O1266" s="21" t="s">
        <v>51</v>
      </c>
      <c r="P1266" s="21" t="s">
        <v>220</v>
      </c>
      <c r="Q1266" s="21"/>
      <c r="R1266" s="21"/>
      <c r="S1266" s="25" t="s">
        <v>3668</v>
      </c>
      <c r="T1266" s="25" t="s">
        <v>86</v>
      </c>
      <c r="U1266" s="55" t="s">
        <v>3672</v>
      </c>
      <c r="V1266" s="16" t="s">
        <v>220</v>
      </c>
      <c r="W1266" s="16"/>
    </row>
    <row r="1267" spans="1:23" ht="25.5">
      <c r="A1267" s="21">
        <v>1266</v>
      </c>
      <c r="B1267" s="18" t="s">
        <v>2214</v>
      </c>
      <c r="C1267" s="18" t="s">
        <v>2215</v>
      </c>
      <c r="D1267" s="16" t="s">
        <v>60</v>
      </c>
      <c r="E1267" s="16" t="s">
        <v>627</v>
      </c>
      <c r="F1267" s="21" t="s">
        <v>2375</v>
      </c>
      <c r="G1267" s="21">
        <v>51</v>
      </c>
      <c r="H1267" s="21">
        <v>49</v>
      </c>
      <c r="I1267" s="17" t="s">
        <v>2382</v>
      </c>
      <c r="J1267" s="17" t="s">
        <v>2383</v>
      </c>
      <c r="K1267" s="18"/>
      <c r="L1267" s="21" t="s">
        <v>86</v>
      </c>
      <c r="M1267" s="22"/>
      <c r="N1267" s="21" t="s">
        <v>649</v>
      </c>
      <c r="O1267" s="21" t="s">
        <v>51</v>
      </c>
      <c r="P1267" s="21" t="s">
        <v>220</v>
      </c>
      <c r="Q1267" s="21"/>
      <c r="R1267" s="21"/>
      <c r="S1267" s="25" t="s">
        <v>3668</v>
      </c>
      <c r="T1267" s="25" t="s">
        <v>86</v>
      </c>
      <c r="U1267" s="55" t="s">
        <v>3672</v>
      </c>
      <c r="V1267" s="16" t="s">
        <v>220</v>
      </c>
      <c r="W1267" s="16"/>
    </row>
    <row r="1268" spans="1:23" ht="89.25">
      <c r="A1268" s="102">
        <v>1267</v>
      </c>
      <c r="B1268" s="103" t="s">
        <v>125</v>
      </c>
      <c r="C1268" s="103" t="s">
        <v>126</v>
      </c>
      <c r="D1268" s="105" t="s">
        <v>60</v>
      </c>
      <c r="E1268" s="105" t="s">
        <v>627</v>
      </c>
      <c r="F1268" s="100" t="s">
        <v>2370</v>
      </c>
      <c r="G1268" s="105">
        <v>51</v>
      </c>
      <c r="H1268" s="100" t="s">
        <v>2384</v>
      </c>
      <c r="I1268" s="106" t="s">
        <v>2385</v>
      </c>
      <c r="J1268" s="106" t="s">
        <v>2386</v>
      </c>
      <c r="K1268" s="98" t="s">
        <v>3401</v>
      </c>
      <c r="L1268" s="99" t="s">
        <v>63</v>
      </c>
      <c r="M1268" s="108">
        <v>40374</v>
      </c>
      <c r="N1268" s="102" t="s">
        <v>534</v>
      </c>
      <c r="O1268" s="105" t="s">
        <v>51</v>
      </c>
      <c r="P1268" s="102" t="s">
        <v>3234</v>
      </c>
      <c r="Q1268" s="102"/>
      <c r="R1268" s="102"/>
      <c r="S1268" s="109" t="s">
        <v>3668</v>
      </c>
      <c r="T1268" s="109" t="s">
        <v>63</v>
      </c>
      <c r="U1268" s="110" t="s">
        <v>3669</v>
      </c>
      <c r="V1268" s="105" t="s">
        <v>3668</v>
      </c>
      <c r="W1268" s="105"/>
    </row>
    <row r="1269" spans="1:23" ht="89.25">
      <c r="A1269" s="102">
        <v>1268</v>
      </c>
      <c r="B1269" s="103" t="s">
        <v>130</v>
      </c>
      <c r="C1269" s="103" t="s">
        <v>131</v>
      </c>
      <c r="D1269" s="105" t="s">
        <v>60</v>
      </c>
      <c r="E1269" s="105" t="s">
        <v>627</v>
      </c>
      <c r="F1269" s="100" t="s">
        <v>2370</v>
      </c>
      <c r="G1269" s="105">
        <v>51</v>
      </c>
      <c r="H1269" s="100" t="s">
        <v>2384</v>
      </c>
      <c r="I1269" s="106" t="s">
        <v>2385</v>
      </c>
      <c r="J1269" s="106" t="s">
        <v>2386</v>
      </c>
      <c r="K1269" s="98" t="s">
        <v>3401</v>
      </c>
      <c r="L1269" s="99" t="s">
        <v>63</v>
      </c>
      <c r="M1269" s="108">
        <v>40374</v>
      </c>
      <c r="N1269" s="102" t="s">
        <v>534</v>
      </c>
      <c r="O1269" s="105" t="s">
        <v>51</v>
      </c>
      <c r="P1269" s="102" t="s">
        <v>3234</v>
      </c>
      <c r="Q1269" s="102"/>
      <c r="R1269" s="102"/>
      <c r="S1269" s="109" t="s">
        <v>3668</v>
      </c>
      <c r="T1269" s="109" t="s">
        <v>63</v>
      </c>
      <c r="U1269" s="110" t="s">
        <v>3669</v>
      </c>
      <c r="V1269" s="105" t="s">
        <v>3668</v>
      </c>
      <c r="W1269" s="105"/>
    </row>
    <row r="1270" spans="1:23" ht="89.25">
      <c r="A1270" s="102">
        <v>1269</v>
      </c>
      <c r="B1270" s="103" t="s">
        <v>132</v>
      </c>
      <c r="C1270" s="103" t="s">
        <v>131</v>
      </c>
      <c r="D1270" s="105" t="s">
        <v>60</v>
      </c>
      <c r="E1270" s="105" t="s">
        <v>627</v>
      </c>
      <c r="F1270" s="100" t="s">
        <v>2370</v>
      </c>
      <c r="G1270" s="105">
        <v>51</v>
      </c>
      <c r="H1270" s="100" t="s">
        <v>2384</v>
      </c>
      <c r="I1270" s="106" t="s">
        <v>2385</v>
      </c>
      <c r="J1270" s="106" t="s">
        <v>2386</v>
      </c>
      <c r="K1270" s="98" t="s">
        <v>3401</v>
      </c>
      <c r="L1270" s="99" t="s">
        <v>63</v>
      </c>
      <c r="M1270" s="108">
        <v>40374</v>
      </c>
      <c r="N1270" s="102" t="s">
        <v>534</v>
      </c>
      <c r="O1270" s="105" t="s">
        <v>51</v>
      </c>
      <c r="P1270" s="102" t="s">
        <v>3234</v>
      </c>
      <c r="Q1270" s="102"/>
      <c r="R1270" s="102"/>
      <c r="S1270" s="109" t="s">
        <v>3668</v>
      </c>
      <c r="T1270" s="109" t="s">
        <v>63</v>
      </c>
      <c r="U1270" s="110" t="s">
        <v>3669</v>
      </c>
      <c r="V1270" s="105" t="s">
        <v>3668</v>
      </c>
      <c r="W1270" s="105"/>
    </row>
    <row r="1271" spans="1:23" ht="89.25">
      <c r="A1271" s="102">
        <v>1270</v>
      </c>
      <c r="B1271" s="103" t="s">
        <v>133</v>
      </c>
      <c r="C1271" s="103" t="s">
        <v>131</v>
      </c>
      <c r="D1271" s="105" t="s">
        <v>60</v>
      </c>
      <c r="E1271" s="105" t="s">
        <v>627</v>
      </c>
      <c r="F1271" s="100" t="s">
        <v>2370</v>
      </c>
      <c r="G1271" s="105">
        <v>51</v>
      </c>
      <c r="H1271" s="100" t="s">
        <v>2384</v>
      </c>
      <c r="I1271" s="106" t="s">
        <v>2385</v>
      </c>
      <c r="J1271" s="106" t="s">
        <v>2386</v>
      </c>
      <c r="K1271" s="98" t="s">
        <v>3401</v>
      </c>
      <c r="L1271" s="99" t="s">
        <v>63</v>
      </c>
      <c r="M1271" s="108">
        <v>40374</v>
      </c>
      <c r="N1271" s="102" t="s">
        <v>534</v>
      </c>
      <c r="O1271" s="105" t="s">
        <v>51</v>
      </c>
      <c r="P1271" s="102" t="s">
        <v>3234</v>
      </c>
      <c r="Q1271" s="102"/>
      <c r="R1271" s="102"/>
      <c r="S1271" s="109" t="s">
        <v>3668</v>
      </c>
      <c r="T1271" s="109" t="s">
        <v>63</v>
      </c>
      <c r="U1271" s="110" t="s">
        <v>3669</v>
      </c>
      <c r="V1271" s="105" t="s">
        <v>3668</v>
      </c>
      <c r="W1271" s="105"/>
    </row>
    <row r="1272" spans="1:23" ht="89.25">
      <c r="A1272" s="102">
        <v>1271</v>
      </c>
      <c r="B1272" s="103" t="s">
        <v>121</v>
      </c>
      <c r="C1272" s="103" t="s">
        <v>122</v>
      </c>
      <c r="D1272" s="105" t="s">
        <v>60</v>
      </c>
      <c r="E1272" s="105" t="s">
        <v>627</v>
      </c>
      <c r="F1272" s="105" t="s">
        <v>2370</v>
      </c>
      <c r="G1272" s="105">
        <v>51</v>
      </c>
      <c r="H1272" s="105" t="s">
        <v>2387</v>
      </c>
      <c r="I1272" s="106" t="s">
        <v>2388</v>
      </c>
      <c r="J1272" s="106" t="s">
        <v>2350</v>
      </c>
      <c r="K1272" s="98" t="s">
        <v>3404</v>
      </c>
      <c r="L1272" s="99" t="s">
        <v>63</v>
      </c>
      <c r="M1272" s="108">
        <v>40374</v>
      </c>
      <c r="N1272" s="102" t="s">
        <v>534</v>
      </c>
      <c r="O1272" s="105" t="s">
        <v>51</v>
      </c>
      <c r="P1272" s="102" t="s">
        <v>3234</v>
      </c>
      <c r="Q1272" s="102"/>
      <c r="R1272" s="102"/>
      <c r="S1272" s="109" t="s">
        <v>3668</v>
      </c>
      <c r="T1272" s="109" t="s">
        <v>63</v>
      </c>
      <c r="U1272" s="110" t="s">
        <v>3669</v>
      </c>
      <c r="V1272" s="105" t="s">
        <v>3668</v>
      </c>
      <c r="W1272" s="105"/>
    </row>
    <row r="1273" spans="1:23" ht="38.25">
      <c r="A1273" s="102">
        <v>1272</v>
      </c>
      <c r="B1273" s="103" t="s">
        <v>175</v>
      </c>
      <c r="C1273" s="103" t="s">
        <v>176</v>
      </c>
      <c r="D1273" s="105" t="s">
        <v>60</v>
      </c>
      <c r="E1273" s="105" t="s">
        <v>627</v>
      </c>
      <c r="F1273" s="100" t="s">
        <v>2370</v>
      </c>
      <c r="G1273" s="105">
        <v>51</v>
      </c>
      <c r="H1273" s="100"/>
      <c r="I1273" s="106" t="s">
        <v>2389</v>
      </c>
      <c r="J1273" s="106" t="s">
        <v>2390</v>
      </c>
      <c r="K1273" s="98" t="s">
        <v>3401</v>
      </c>
      <c r="L1273" s="99" t="s">
        <v>63</v>
      </c>
      <c r="M1273" s="108">
        <v>40374</v>
      </c>
      <c r="N1273" s="102" t="s">
        <v>534</v>
      </c>
      <c r="O1273" s="105" t="s">
        <v>181</v>
      </c>
      <c r="P1273" s="102" t="s">
        <v>3234</v>
      </c>
      <c r="Q1273" s="102"/>
      <c r="R1273" s="102"/>
      <c r="S1273" s="109" t="s">
        <v>3668</v>
      </c>
      <c r="T1273" s="109" t="s">
        <v>63</v>
      </c>
      <c r="U1273" s="110" t="s">
        <v>3669</v>
      </c>
      <c r="V1273" s="105" t="s">
        <v>3668</v>
      </c>
      <c r="W1273" s="105"/>
    </row>
    <row r="1274" spans="1:23" ht="63.75">
      <c r="A1274" s="102">
        <v>1273</v>
      </c>
      <c r="B1274" s="103" t="s">
        <v>175</v>
      </c>
      <c r="C1274" s="103" t="s">
        <v>176</v>
      </c>
      <c r="D1274" s="105" t="s">
        <v>60</v>
      </c>
      <c r="E1274" s="105" t="s">
        <v>627</v>
      </c>
      <c r="F1274" s="100" t="s">
        <v>2375</v>
      </c>
      <c r="G1274" s="105">
        <v>51</v>
      </c>
      <c r="H1274" s="100"/>
      <c r="I1274" s="106" t="s">
        <v>2391</v>
      </c>
      <c r="J1274" s="106" t="s">
        <v>2392</v>
      </c>
      <c r="K1274" s="98" t="s">
        <v>3423</v>
      </c>
      <c r="L1274" s="99" t="s">
        <v>63</v>
      </c>
      <c r="M1274" s="108">
        <v>40374</v>
      </c>
      <c r="N1274" s="102" t="s">
        <v>839</v>
      </c>
      <c r="O1274" s="105" t="s">
        <v>191</v>
      </c>
      <c r="P1274" s="102" t="s">
        <v>220</v>
      </c>
      <c r="Q1274" s="102"/>
      <c r="R1274" s="102"/>
      <c r="S1274" s="109" t="s">
        <v>3668</v>
      </c>
      <c r="T1274" s="109" t="s">
        <v>63</v>
      </c>
      <c r="U1274" s="110" t="s">
        <v>3669</v>
      </c>
      <c r="V1274" s="105" t="s">
        <v>3668</v>
      </c>
      <c r="W1274" s="105"/>
    </row>
    <row r="1275" spans="1:23" ht="114.75">
      <c r="A1275" s="102">
        <v>1274</v>
      </c>
      <c r="B1275" s="103" t="s">
        <v>175</v>
      </c>
      <c r="C1275" s="103" t="s">
        <v>176</v>
      </c>
      <c r="D1275" s="105" t="s">
        <v>60</v>
      </c>
      <c r="E1275" s="105" t="s">
        <v>627</v>
      </c>
      <c r="F1275" s="100" t="s">
        <v>2370</v>
      </c>
      <c r="G1275" s="105">
        <v>51</v>
      </c>
      <c r="H1275" s="100"/>
      <c r="I1275" s="106" t="s">
        <v>2393</v>
      </c>
      <c r="J1275" s="106" t="s">
        <v>2394</v>
      </c>
      <c r="K1275" s="98" t="s">
        <v>3400</v>
      </c>
      <c r="L1275" s="99" t="s">
        <v>237</v>
      </c>
      <c r="M1275" s="108">
        <v>40374</v>
      </c>
      <c r="N1275" s="102" t="s">
        <v>534</v>
      </c>
      <c r="O1275" s="105" t="s">
        <v>181</v>
      </c>
      <c r="P1275" s="102" t="s">
        <v>3234</v>
      </c>
      <c r="Q1275" s="102"/>
      <c r="R1275" s="102"/>
      <c r="S1275" s="109" t="s">
        <v>3668</v>
      </c>
      <c r="T1275" s="109" t="s">
        <v>237</v>
      </c>
      <c r="U1275" s="110" t="s">
        <v>3669</v>
      </c>
      <c r="V1275" s="105" t="s">
        <v>3668</v>
      </c>
      <c r="W1275" s="105"/>
    </row>
    <row r="1276" spans="1:23" ht="25.5">
      <c r="A1276" s="102">
        <v>1275</v>
      </c>
      <c r="B1276" s="103" t="s">
        <v>270</v>
      </c>
      <c r="C1276" s="103" t="s">
        <v>225</v>
      </c>
      <c r="D1276" s="105" t="s">
        <v>45</v>
      </c>
      <c r="E1276" s="105" t="s">
        <v>627</v>
      </c>
      <c r="F1276" s="105" t="s">
        <v>2375</v>
      </c>
      <c r="G1276" s="105">
        <v>52</v>
      </c>
      <c r="H1276" s="105">
        <v>3</v>
      </c>
      <c r="I1276" s="106" t="s">
        <v>2395</v>
      </c>
      <c r="J1276" s="106" t="s">
        <v>2396</v>
      </c>
      <c r="K1276" s="107" t="s">
        <v>48</v>
      </c>
      <c r="L1276" s="102" t="s">
        <v>49</v>
      </c>
      <c r="M1276" s="108">
        <v>40399</v>
      </c>
      <c r="N1276" s="102" t="s">
        <v>50</v>
      </c>
      <c r="O1276" s="105" t="s">
        <v>72</v>
      </c>
      <c r="P1276" s="102"/>
      <c r="Q1276" s="102"/>
      <c r="R1276" s="102"/>
      <c r="S1276" s="109" t="s">
        <v>49</v>
      </c>
      <c r="T1276" s="109" t="s">
        <v>3668</v>
      </c>
      <c r="U1276" s="110" t="s">
        <v>3669</v>
      </c>
      <c r="V1276" s="105" t="s">
        <v>3668</v>
      </c>
      <c r="W1276" s="105"/>
    </row>
    <row r="1277" spans="1:23" ht="38.25">
      <c r="A1277" s="21">
        <v>1276</v>
      </c>
      <c r="B1277" s="24" t="s">
        <v>2214</v>
      </c>
      <c r="C1277" s="24" t="s">
        <v>2215</v>
      </c>
      <c r="D1277" s="16" t="s">
        <v>60</v>
      </c>
      <c r="E1277" s="16" t="s">
        <v>627</v>
      </c>
      <c r="F1277" s="25" t="s">
        <v>2375</v>
      </c>
      <c r="G1277" s="25">
        <v>52</v>
      </c>
      <c r="H1277" s="25">
        <v>29</v>
      </c>
      <c r="I1277" s="26" t="s">
        <v>2397</v>
      </c>
      <c r="J1277" s="26" t="s">
        <v>2398</v>
      </c>
      <c r="K1277" s="18"/>
      <c r="L1277" s="21" t="s">
        <v>86</v>
      </c>
      <c r="M1277" s="22"/>
      <c r="N1277" s="21" t="s">
        <v>649</v>
      </c>
      <c r="O1277" s="25" t="s">
        <v>51</v>
      </c>
      <c r="P1277" s="21" t="s">
        <v>220</v>
      </c>
      <c r="Q1277" s="21"/>
      <c r="R1277" s="21"/>
      <c r="S1277" s="25" t="s">
        <v>3668</v>
      </c>
      <c r="T1277" s="25" t="s">
        <v>86</v>
      </c>
      <c r="U1277" s="55" t="s">
        <v>3672</v>
      </c>
      <c r="V1277" s="16" t="s">
        <v>220</v>
      </c>
      <c r="W1277" s="16"/>
    </row>
    <row r="1278" spans="1:23" ht="76.5">
      <c r="A1278" s="102">
        <v>1277</v>
      </c>
      <c r="B1278" s="107" t="s">
        <v>961</v>
      </c>
      <c r="C1278" s="107" t="s">
        <v>147</v>
      </c>
      <c r="D1278" s="105" t="s">
        <v>45</v>
      </c>
      <c r="E1278" s="105" t="s">
        <v>627</v>
      </c>
      <c r="F1278" s="105" t="s">
        <v>2375</v>
      </c>
      <c r="G1278" s="102">
        <v>52</v>
      </c>
      <c r="H1278" s="102">
        <v>38</v>
      </c>
      <c r="I1278" s="107" t="s">
        <v>2399</v>
      </c>
      <c r="J1278" s="106" t="s">
        <v>2400</v>
      </c>
      <c r="K1278" s="98" t="s">
        <v>3770</v>
      </c>
      <c r="L1278" s="99" t="s">
        <v>63</v>
      </c>
      <c r="M1278" s="108">
        <v>40419</v>
      </c>
      <c r="N1278" s="102" t="s">
        <v>50</v>
      </c>
      <c r="O1278" s="105" t="s">
        <v>51</v>
      </c>
      <c r="P1278" s="102"/>
      <c r="Q1278" s="102"/>
      <c r="R1278" s="102"/>
      <c r="S1278" s="109" t="s">
        <v>63</v>
      </c>
      <c r="T1278" s="109" t="s">
        <v>3668</v>
      </c>
      <c r="U1278" s="110" t="s">
        <v>3669</v>
      </c>
      <c r="V1278" s="105" t="s">
        <v>3668</v>
      </c>
      <c r="W1278" s="105"/>
    </row>
    <row r="1279" spans="1:23" ht="38.25">
      <c r="A1279" s="21">
        <v>1278</v>
      </c>
      <c r="B1279" s="14" t="s">
        <v>159</v>
      </c>
      <c r="C1279" s="14" t="s">
        <v>151</v>
      </c>
      <c r="D1279" s="16" t="s">
        <v>60</v>
      </c>
      <c r="E1279" s="16" t="s">
        <v>627</v>
      </c>
      <c r="F1279" s="16" t="s">
        <v>2338</v>
      </c>
      <c r="G1279" s="16">
        <v>52</v>
      </c>
      <c r="H1279" s="16">
        <v>45</v>
      </c>
      <c r="I1279" s="17" t="s">
        <v>2401</v>
      </c>
      <c r="J1279" s="17" t="s">
        <v>2402</v>
      </c>
      <c r="K1279" s="53" t="s">
        <v>3660</v>
      </c>
      <c r="L1279" s="54" t="s">
        <v>63</v>
      </c>
      <c r="M1279" s="22">
        <v>40435</v>
      </c>
      <c r="N1279" s="21" t="s">
        <v>635</v>
      </c>
      <c r="O1279" s="16" t="s">
        <v>170</v>
      </c>
      <c r="P1279" s="21" t="s">
        <v>1466</v>
      </c>
      <c r="Q1279" s="21"/>
      <c r="R1279" s="21"/>
      <c r="S1279" s="25" t="s">
        <v>3668</v>
      </c>
      <c r="T1279" s="25" t="s">
        <v>63</v>
      </c>
      <c r="U1279" s="55" t="s">
        <v>3669</v>
      </c>
      <c r="V1279" s="16" t="s">
        <v>3668</v>
      </c>
      <c r="W1279" s="16"/>
    </row>
    <row r="1280" spans="1:23" ht="25.5">
      <c r="A1280" s="102">
        <v>1279</v>
      </c>
      <c r="B1280" s="107" t="s">
        <v>146</v>
      </c>
      <c r="C1280" s="107" t="s">
        <v>147</v>
      </c>
      <c r="D1280" s="105" t="s">
        <v>45</v>
      </c>
      <c r="E1280" s="105" t="s">
        <v>627</v>
      </c>
      <c r="F1280" s="105" t="s">
        <v>2338</v>
      </c>
      <c r="G1280" s="105">
        <v>52</v>
      </c>
      <c r="H1280" s="105">
        <v>48</v>
      </c>
      <c r="I1280" s="107" t="s">
        <v>2403</v>
      </c>
      <c r="J1280" s="107" t="s">
        <v>2404</v>
      </c>
      <c r="K1280" s="107" t="s">
        <v>48</v>
      </c>
      <c r="L1280" s="102" t="s">
        <v>49</v>
      </c>
      <c r="M1280" s="108">
        <v>40388</v>
      </c>
      <c r="N1280" s="102" t="s">
        <v>50</v>
      </c>
      <c r="O1280" s="105" t="s">
        <v>51</v>
      </c>
      <c r="P1280" s="102"/>
      <c r="Q1280" s="102"/>
      <c r="R1280" s="102"/>
      <c r="S1280" s="109" t="s">
        <v>49</v>
      </c>
      <c r="T1280" s="109" t="s">
        <v>3668</v>
      </c>
      <c r="U1280" s="110" t="s">
        <v>3669</v>
      </c>
      <c r="V1280" s="105" t="s">
        <v>3668</v>
      </c>
      <c r="W1280" s="105"/>
    </row>
    <row r="1281" spans="1:23" ht="38.25">
      <c r="A1281" s="102">
        <v>1280</v>
      </c>
      <c r="B1281" s="103" t="s">
        <v>82</v>
      </c>
      <c r="C1281" s="103" t="s">
        <v>83</v>
      </c>
      <c r="D1281" s="105" t="s">
        <v>60</v>
      </c>
      <c r="E1281" s="105" t="s">
        <v>627</v>
      </c>
      <c r="F1281" s="105" t="s">
        <v>2338</v>
      </c>
      <c r="G1281" s="105">
        <v>52</v>
      </c>
      <c r="H1281" s="105">
        <v>50</v>
      </c>
      <c r="I1281" s="106" t="s">
        <v>2405</v>
      </c>
      <c r="J1281" s="106" t="s">
        <v>2406</v>
      </c>
      <c r="K1281" s="107" t="s">
        <v>2407</v>
      </c>
      <c r="L1281" s="102" t="s">
        <v>63</v>
      </c>
      <c r="M1281" s="108">
        <v>40318</v>
      </c>
      <c r="N1281" s="102" t="s">
        <v>635</v>
      </c>
      <c r="O1281" s="105" t="s">
        <v>51</v>
      </c>
      <c r="P1281" s="102"/>
      <c r="Q1281" s="102"/>
      <c r="R1281" s="102"/>
      <c r="S1281" s="109" t="s">
        <v>3668</v>
      </c>
      <c r="T1281" s="109" t="s">
        <v>63</v>
      </c>
      <c r="U1281" s="110" t="s">
        <v>3669</v>
      </c>
      <c r="V1281" s="105" t="s">
        <v>3668</v>
      </c>
      <c r="W1281" s="105"/>
    </row>
    <row r="1282" spans="1:23" ht="63.75">
      <c r="A1282" s="21">
        <v>1281</v>
      </c>
      <c r="B1282" s="18" t="s">
        <v>68</v>
      </c>
      <c r="C1282" s="14" t="s">
        <v>69</v>
      </c>
      <c r="D1282" s="16" t="s">
        <v>60</v>
      </c>
      <c r="E1282" s="16" t="s">
        <v>627</v>
      </c>
      <c r="F1282" s="16" t="s">
        <v>2338</v>
      </c>
      <c r="G1282" s="16">
        <v>52</v>
      </c>
      <c r="H1282" s="16">
        <v>51</v>
      </c>
      <c r="I1282" s="18" t="s">
        <v>2408</v>
      </c>
      <c r="J1282" s="18" t="s">
        <v>2409</v>
      </c>
      <c r="K1282" s="53" t="s">
        <v>3661</v>
      </c>
      <c r="L1282" s="54" t="s">
        <v>237</v>
      </c>
      <c r="M1282" s="22">
        <v>40435</v>
      </c>
      <c r="N1282" s="21" t="s">
        <v>635</v>
      </c>
      <c r="O1282" s="16" t="s">
        <v>51</v>
      </c>
      <c r="P1282" s="21" t="s">
        <v>1466</v>
      </c>
      <c r="Q1282" s="21"/>
      <c r="R1282" s="21"/>
      <c r="S1282" s="25" t="s">
        <v>3668</v>
      </c>
      <c r="T1282" s="25" t="s">
        <v>237</v>
      </c>
      <c r="U1282" s="55" t="s">
        <v>3669</v>
      </c>
      <c r="V1282" s="16" t="s">
        <v>3668</v>
      </c>
      <c r="W1282" s="16"/>
    </row>
    <row r="1283" spans="1:23" ht="114.75">
      <c r="A1283" s="21">
        <v>1282</v>
      </c>
      <c r="B1283" s="14" t="s">
        <v>159</v>
      </c>
      <c r="C1283" s="14" t="s">
        <v>151</v>
      </c>
      <c r="D1283" s="16" t="s">
        <v>60</v>
      </c>
      <c r="E1283" s="16" t="s">
        <v>627</v>
      </c>
      <c r="F1283" s="16" t="s">
        <v>2338</v>
      </c>
      <c r="G1283" s="16">
        <v>52</v>
      </c>
      <c r="H1283" s="16">
        <v>51</v>
      </c>
      <c r="I1283" s="17" t="s">
        <v>2410</v>
      </c>
      <c r="J1283" s="59" t="s">
        <v>2411</v>
      </c>
      <c r="K1283" s="53" t="s">
        <v>3660</v>
      </c>
      <c r="L1283" s="54" t="s">
        <v>63</v>
      </c>
      <c r="M1283" s="22">
        <v>40435</v>
      </c>
      <c r="N1283" s="21" t="s">
        <v>635</v>
      </c>
      <c r="O1283" s="16" t="s">
        <v>153</v>
      </c>
      <c r="P1283" s="21" t="s">
        <v>1466</v>
      </c>
      <c r="Q1283" s="21"/>
      <c r="R1283" s="21"/>
      <c r="S1283" s="25" t="s">
        <v>3668</v>
      </c>
      <c r="T1283" s="25" t="s">
        <v>63</v>
      </c>
      <c r="U1283" s="55" t="s">
        <v>3669</v>
      </c>
      <c r="V1283" s="16" t="s">
        <v>3668</v>
      </c>
      <c r="W1283" s="16"/>
    </row>
    <row r="1284" spans="1:23" ht="38.25">
      <c r="A1284" s="21">
        <v>1283</v>
      </c>
      <c r="B1284" s="14" t="s">
        <v>82</v>
      </c>
      <c r="C1284" s="14" t="s">
        <v>83</v>
      </c>
      <c r="D1284" s="16" t="s">
        <v>60</v>
      </c>
      <c r="E1284" s="16" t="s">
        <v>627</v>
      </c>
      <c r="F1284" s="16" t="s">
        <v>2338</v>
      </c>
      <c r="G1284" s="16">
        <v>52</v>
      </c>
      <c r="H1284" s="16">
        <v>53</v>
      </c>
      <c r="I1284" s="17" t="s">
        <v>2412</v>
      </c>
      <c r="J1284" s="17" t="s">
        <v>2413</v>
      </c>
      <c r="K1284" s="53" t="s">
        <v>3660</v>
      </c>
      <c r="L1284" s="54" t="s">
        <v>63</v>
      </c>
      <c r="M1284" s="22">
        <v>40435</v>
      </c>
      <c r="N1284" s="21" t="s">
        <v>635</v>
      </c>
      <c r="O1284" s="16" t="s">
        <v>51</v>
      </c>
      <c r="P1284" s="21" t="s">
        <v>1466</v>
      </c>
      <c r="Q1284" s="21"/>
      <c r="R1284" s="21"/>
      <c r="S1284" s="25" t="s">
        <v>3668</v>
      </c>
      <c r="T1284" s="25" t="s">
        <v>63</v>
      </c>
      <c r="U1284" s="55" t="s">
        <v>3669</v>
      </c>
      <c r="V1284" s="16" t="s">
        <v>3668</v>
      </c>
      <c r="W1284" s="16"/>
    </row>
    <row r="1285" spans="1:23" ht="51">
      <c r="A1285" s="21">
        <v>1284</v>
      </c>
      <c r="B1285" s="18" t="s">
        <v>146</v>
      </c>
      <c r="C1285" s="18" t="s">
        <v>147</v>
      </c>
      <c r="D1285" s="16" t="s">
        <v>60</v>
      </c>
      <c r="E1285" s="16" t="s">
        <v>627</v>
      </c>
      <c r="F1285" s="16" t="s">
        <v>2338</v>
      </c>
      <c r="G1285" s="16">
        <v>52</v>
      </c>
      <c r="H1285" s="16">
        <v>54</v>
      </c>
      <c r="I1285" s="18" t="s">
        <v>2414</v>
      </c>
      <c r="J1285" s="18" t="s">
        <v>2415</v>
      </c>
      <c r="K1285" s="53" t="s">
        <v>3661</v>
      </c>
      <c r="L1285" s="54" t="s">
        <v>237</v>
      </c>
      <c r="M1285" s="22">
        <v>40435</v>
      </c>
      <c r="N1285" s="21" t="s">
        <v>635</v>
      </c>
      <c r="O1285" s="16" t="s">
        <v>51</v>
      </c>
      <c r="P1285" s="21" t="s">
        <v>1466</v>
      </c>
      <c r="Q1285" s="21"/>
      <c r="R1285" s="21"/>
      <c r="S1285" s="25" t="s">
        <v>3668</v>
      </c>
      <c r="T1285" s="25" t="s">
        <v>237</v>
      </c>
      <c r="U1285" s="55" t="s">
        <v>3669</v>
      </c>
      <c r="V1285" s="16" t="s">
        <v>3668</v>
      </c>
      <c r="W1285" s="16"/>
    </row>
    <row r="1286" spans="1:23" ht="76.5">
      <c r="A1286" s="21">
        <v>1285</v>
      </c>
      <c r="B1286" s="18" t="s">
        <v>146</v>
      </c>
      <c r="C1286" s="18" t="s">
        <v>147</v>
      </c>
      <c r="D1286" s="16" t="s">
        <v>60</v>
      </c>
      <c r="E1286" s="16" t="s">
        <v>627</v>
      </c>
      <c r="F1286" s="16" t="s">
        <v>2338</v>
      </c>
      <c r="G1286" s="16">
        <v>52</v>
      </c>
      <c r="H1286" s="16">
        <v>54</v>
      </c>
      <c r="I1286" s="18" t="s">
        <v>2416</v>
      </c>
      <c r="J1286" s="18" t="s">
        <v>2417</v>
      </c>
      <c r="K1286" s="53" t="s">
        <v>3661</v>
      </c>
      <c r="L1286" s="54" t="s">
        <v>237</v>
      </c>
      <c r="M1286" s="22">
        <v>40435</v>
      </c>
      <c r="N1286" s="21" t="s">
        <v>635</v>
      </c>
      <c r="O1286" s="16" t="s">
        <v>51</v>
      </c>
      <c r="P1286" s="21" t="s">
        <v>1466</v>
      </c>
      <c r="Q1286" s="21"/>
      <c r="R1286" s="21"/>
      <c r="S1286" s="25" t="s">
        <v>3668</v>
      </c>
      <c r="T1286" s="25" t="s">
        <v>237</v>
      </c>
      <c r="U1286" s="55" t="s">
        <v>3669</v>
      </c>
      <c r="V1286" s="16" t="s">
        <v>3668</v>
      </c>
      <c r="W1286" s="16"/>
    </row>
    <row r="1287" spans="1:23" ht="12.75">
      <c r="A1287" s="102">
        <v>1286</v>
      </c>
      <c r="B1287" s="103" t="s">
        <v>82</v>
      </c>
      <c r="C1287" s="103" t="s">
        <v>83</v>
      </c>
      <c r="D1287" s="105" t="s">
        <v>45</v>
      </c>
      <c r="E1287" s="105" t="s">
        <v>627</v>
      </c>
      <c r="F1287" s="105" t="s">
        <v>2338</v>
      </c>
      <c r="G1287" s="105">
        <v>53</v>
      </c>
      <c r="H1287" s="105">
        <v>1</v>
      </c>
      <c r="I1287" s="106" t="s">
        <v>2418</v>
      </c>
      <c r="J1287" s="106" t="s">
        <v>2419</v>
      </c>
      <c r="K1287" s="107" t="s">
        <v>48</v>
      </c>
      <c r="L1287" s="102" t="s">
        <v>49</v>
      </c>
      <c r="M1287" s="108">
        <v>40394</v>
      </c>
      <c r="N1287" s="102" t="s">
        <v>50</v>
      </c>
      <c r="O1287" s="105" t="s">
        <v>51</v>
      </c>
      <c r="P1287" s="102"/>
      <c r="Q1287" s="102"/>
      <c r="R1287" s="102"/>
      <c r="S1287" s="109" t="s">
        <v>49</v>
      </c>
      <c r="T1287" s="109" t="s">
        <v>3668</v>
      </c>
      <c r="U1287" s="110" t="s">
        <v>3669</v>
      </c>
      <c r="V1287" s="105" t="s">
        <v>3668</v>
      </c>
      <c r="W1287" s="105"/>
    </row>
    <row r="1288" spans="1:23" ht="38.25">
      <c r="A1288" s="102">
        <v>1287</v>
      </c>
      <c r="B1288" s="103" t="s">
        <v>82</v>
      </c>
      <c r="C1288" s="103" t="s">
        <v>83</v>
      </c>
      <c r="D1288" s="105" t="s">
        <v>45</v>
      </c>
      <c r="E1288" s="105" t="s">
        <v>627</v>
      </c>
      <c r="F1288" s="105" t="s">
        <v>2338</v>
      </c>
      <c r="G1288" s="105">
        <v>53</v>
      </c>
      <c r="H1288" s="105">
        <v>1</v>
      </c>
      <c r="I1288" s="106" t="s">
        <v>2420</v>
      </c>
      <c r="J1288" s="106" t="s">
        <v>2421</v>
      </c>
      <c r="K1288" s="107" t="s">
        <v>3529</v>
      </c>
      <c r="L1288" s="102" t="s">
        <v>63</v>
      </c>
      <c r="M1288" s="108">
        <v>40399</v>
      </c>
      <c r="N1288" s="102" t="s">
        <v>50</v>
      </c>
      <c r="O1288" s="105" t="s">
        <v>51</v>
      </c>
      <c r="P1288" s="102"/>
      <c r="Q1288" s="102"/>
      <c r="R1288" s="102"/>
      <c r="S1288" s="109" t="s">
        <v>63</v>
      </c>
      <c r="T1288" s="109" t="s">
        <v>3668</v>
      </c>
      <c r="U1288" s="110" t="s">
        <v>3669</v>
      </c>
      <c r="V1288" s="105" t="s">
        <v>3668</v>
      </c>
      <c r="W1288" s="105"/>
    </row>
    <row r="1289" spans="1:23" ht="38.25">
      <c r="A1289" s="21">
        <v>1288</v>
      </c>
      <c r="B1289" s="14" t="s">
        <v>82</v>
      </c>
      <c r="C1289" s="14" t="s">
        <v>83</v>
      </c>
      <c r="D1289" s="16" t="s">
        <v>60</v>
      </c>
      <c r="E1289" s="16" t="s">
        <v>627</v>
      </c>
      <c r="F1289" s="16" t="s">
        <v>2338</v>
      </c>
      <c r="G1289" s="16">
        <v>53</v>
      </c>
      <c r="H1289" s="16">
        <v>6</v>
      </c>
      <c r="I1289" s="17" t="s">
        <v>2422</v>
      </c>
      <c r="J1289" s="17" t="s">
        <v>2423</v>
      </c>
      <c r="K1289" s="53" t="s">
        <v>3660</v>
      </c>
      <c r="L1289" s="54" t="s">
        <v>63</v>
      </c>
      <c r="M1289" s="22">
        <v>40435</v>
      </c>
      <c r="N1289" s="21" t="s">
        <v>635</v>
      </c>
      <c r="O1289" s="16" t="s">
        <v>51</v>
      </c>
      <c r="P1289" s="21" t="s">
        <v>1466</v>
      </c>
      <c r="Q1289" s="21"/>
      <c r="R1289" s="21"/>
      <c r="S1289" s="25" t="s">
        <v>3668</v>
      </c>
      <c r="T1289" s="25" t="s">
        <v>63</v>
      </c>
      <c r="U1289" s="55" t="s">
        <v>3669</v>
      </c>
      <c r="V1289" s="16" t="s">
        <v>3668</v>
      </c>
      <c r="W1289" s="16"/>
    </row>
    <row r="1290" spans="1:23" ht="51">
      <c r="A1290" s="21">
        <v>1289</v>
      </c>
      <c r="B1290" s="14" t="s">
        <v>82</v>
      </c>
      <c r="C1290" s="14" t="s">
        <v>83</v>
      </c>
      <c r="D1290" s="16" t="s">
        <v>60</v>
      </c>
      <c r="E1290" s="16" t="s">
        <v>627</v>
      </c>
      <c r="F1290" s="16" t="s">
        <v>2338</v>
      </c>
      <c r="G1290" s="16">
        <v>53</v>
      </c>
      <c r="H1290" s="16">
        <v>6</v>
      </c>
      <c r="I1290" s="17" t="s">
        <v>2424</v>
      </c>
      <c r="J1290" s="17" t="s">
        <v>2425</v>
      </c>
      <c r="K1290" s="53" t="s">
        <v>3660</v>
      </c>
      <c r="L1290" s="54" t="s">
        <v>63</v>
      </c>
      <c r="M1290" s="22">
        <v>40435</v>
      </c>
      <c r="N1290" s="21" t="s">
        <v>635</v>
      </c>
      <c r="O1290" s="16" t="s">
        <v>51</v>
      </c>
      <c r="P1290" s="21" t="s">
        <v>1466</v>
      </c>
      <c r="Q1290" s="21"/>
      <c r="R1290" s="21"/>
      <c r="S1290" s="25" t="s">
        <v>3668</v>
      </c>
      <c r="T1290" s="25" t="s">
        <v>63</v>
      </c>
      <c r="U1290" s="55" t="s">
        <v>3669</v>
      </c>
      <c r="V1290" s="16" t="s">
        <v>3668</v>
      </c>
      <c r="W1290" s="16"/>
    </row>
    <row r="1291" spans="1:23" ht="25.5">
      <c r="A1291" s="102">
        <v>1290</v>
      </c>
      <c r="B1291" s="103" t="s">
        <v>270</v>
      </c>
      <c r="C1291" s="103" t="s">
        <v>225</v>
      </c>
      <c r="D1291" s="105" t="s">
        <v>45</v>
      </c>
      <c r="E1291" s="105" t="s">
        <v>627</v>
      </c>
      <c r="F1291" s="105" t="s">
        <v>2338</v>
      </c>
      <c r="G1291" s="105">
        <v>53</v>
      </c>
      <c r="H1291" s="105">
        <v>7</v>
      </c>
      <c r="I1291" s="106" t="s">
        <v>2426</v>
      </c>
      <c r="J1291" s="106" t="s">
        <v>2427</v>
      </c>
      <c r="K1291" s="107" t="s">
        <v>48</v>
      </c>
      <c r="L1291" s="102" t="s">
        <v>49</v>
      </c>
      <c r="M1291" s="108">
        <v>40394</v>
      </c>
      <c r="N1291" s="102" t="s">
        <v>50</v>
      </c>
      <c r="O1291" s="105" t="s">
        <v>72</v>
      </c>
      <c r="P1291" s="102"/>
      <c r="Q1291" s="102"/>
      <c r="R1291" s="102"/>
      <c r="S1291" s="109" t="s">
        <v>49</v>
      </c>
      <c r="T1291" s="109" t="s">
        <v>3668</v>
      </c>
      <c r="U1291" s="110" t="s">
        <v>3669</v>
      </c>
      <c r="V1291" s="105" t="s">
        <v>3668</v>
      </c>
      <c r="W1291" s="105"/>
    </row>
    <row r="1292" spans="1:23" ht="25.5">
      <c r="A1292" s="21">
        <v>1291</v>
      </c>
      <c r="B1292" s="18" t="s">
        <v>961</v>
      </c>
      <c r="C1292" s="18" t="s">
        <v>147</v>
      </c>
      <c r="D1292" s="16" t="s">
        <v>60</v>
      </c>
      <c r="E1292" s="16" t="s">
        <v>627</v>
      </c>
      <c r="F1292" s="16" t="s">
        <v>2338</v>
      </c>
      <c r="G1292" s="16">
        <v>53</v>
      </c>
      <c r="H1292" s="16">
        <v>7</v>
      </c>
      <c r="I1292" s="17" t="s">
        <v>2428</v>
      </c>
      <c r="J1292" s="17" t="s">
        <v>2429</v>
      </c>
      <c r="K1292" s="53" t="s">
        <v>3660</v>
      </c>
      <c r="L1292" s="54" t="s">
        <v>63</v>
      </c>
      <c r="M1292" s="22">
        <v>40435</v>
      </c>
      <c r="N1292" s="21" t="s">
        <v>635</v>
      </c>
      <c r="O1292" s="16" t="s">
        <v>51</v>
      </c>
      <c r="P1292" s="21" t="s">
        <v>1466</v>
      </c>
      <c r="Q1292" s="21"/>
      <c r="R1292" s="21"/>
      <c r="S1292" s="25" t="s">
        <v>3668</v>
      </c>
      <c r="T1292" s="25" t="s">
        <v>63</v>
      </c>
      <c r="U1292" s="55" t="s">
        <v>3669</v>
      </c>
      <c r="V1292" s="16" t="s">
        <v>3668</v>
      </c>
      <c r="W1292" s="16"/>
    </row>
    <row r="1293" spans="1:23" ht="38.25">
      <c r="A1293" s="21">
        <v>1292</v>
      </c>
      <c r="B1293" s="14" t="s">
        <v>2255</v>
      </c>
      <c r="C1293" s="14" t="s">
        <v>267</v>
      </c>
      <c r="D1293" s="16" t="s">
        <v>60</v>
      </c>
      <c r="E1293" s="16" t="s">
        <v>627</v>
      </c>
      <c r="F1293" s="16" t="s">
        <v>2338</v>
      </c>
      <c r="G1293" s="16">
        <v>53</v>
      </c>
      <c r="H1293" s="16">
        <v>8</v>
      </c>
      <c r="I1293" s="18" t="s">
        <v>2430</v>
      </c>
      <c r="J1293" s="18" t="s">
        <v>846</v>
      </c>
      <c r="K1293" s="53" t="s">
        <v>3660</v>
      </c>
      <c r="L1293" s="54" t="s">
        <v>63</v>
      </c>
      <c r="M1293" s="22">
        <v>40435</v>
      </c>
      <c r="N1293" s="21" t="s">
        <v>635</v>
      </c>
      <c r="O1293" s="16" t="s">
        <v>51</v>
      </c>
      <c r="P1293" s="21" t="s">
        <v>1466</v>
      </c>
      <c r="Q1293" s="21"/>
      <c r="R1293" s="21"/>
      <c r="S1293" s="25" t="s">
        <v>3668</v>
      </c>
      <c r="T1293" s="25" t="s">
        <v>63</v>
      </c>
      <c r="U1293" s="55" t="s">
        <v>3669</v>
      </c>
      <c r="V1293" s="16" t="s">
        <v>3668</v>
      </c>
      <c r="W1293" s="16"/>
    </row>
    <row r="1294" spans="1:23" ht="38.25">
      <c r="A1294" s="21">
        <v>1293</v>
      </c>
      <c r="B1294" s="14" t="s">
        <v>150</v>
      </c>
      <c r="C1294" s="14" t="s">
        <v>151</v>
      </c>
      <c r="D1294" s="16" t="s">
        <v>60</v>
      </c>
      <c r="E1294" s="16" t="s">
        <v>627</v>
      </c>
      <c r="F1294" s="16" t="s">
        <v>2338</v>
      </c>
      <c r="G1294" s="16">
        <v>53</v>
      </c>
      <c r="H1294" s="16">
        <v>11</v>
      </c>
      <c r="I1294" s="17" t="s">
        <v>2431</v>
      </c>
      <c r="J1294" s="17" t="s">
        <v>2432</v>
      </c>
      <c r="K1294" s="53" t="s">
        <v>3660</v>
      </c>
      <c r="L1294" s="54" t="s">
        <v>63</v>
      </c>
      <c r="M1294" s="22">
        <v>40435</v>
      </c>
      <c r="N1294" s="21" t="s">
        <v>635</v>
      </c>
      <c r="O1294" s="16" t="s">
        <v>170</v>
      </c>
      <c r="P1294" s="21" t="s">
        <v>1466</v>
      </c>
      <c r="Q1294" s="21"/>
      <c r="R1294" s="21"/>
      <c r="S1294" s="25" t="s">
        <v>3668</v>
      </c>
      <c r="T1294" s="25" t="s">
        <v>63</v>
      </c>
      <c r="U1294" s="55" t="s">
        <v>3669</v>
      </c>
      <c r="V1294" s="16" t="s">
        <v>3668</v>
      </c>
      <c r="W1294" s="16"/>
    </row>
    <row r="1295" spans="1:23" ht="51">
      <c r="A1295" s="21">
        <v>1294</v>
      </c>
      <c r="B1295" s="14" t="s">
        <v>43</v>
      </c>
      <c r="C1295" s="14" t="s">
        <v>44</v>
      </c>
      <c r="D1295" s="16" t="s">
        <v>60</v>
      </c>
      <c r="E1295" s="16" t="s">
        <v>627</v>
      </c>
      <c r="F1295" s="16" t="s">
        <v>2338</v>
      </c>
      <c r="G1295" s="16">
        <v>53</v>
      </c>
      <c r="H1295" s="16">
        <v>11</v>
      </c>
      <c r="I1295" s="17" t="s">
        <v>2433</v>
      </c>
      <c r="J1295" s="17" t="s">
        <v>2434</v>
      </c>
      <c r="K1295" s="53" t="s">
        <v>3660</v>
      </c>
      <c r="L1295" s="54" t="s">
        <v>63</v>
      </c>
      <c r="M1295" s="22">
        <v>40435</v>
      </c>
      <c r="N1295" s="21" t="s">
        <v>635</v>
      </c>
      <c r="O1295" s="16" t="s">
        <v>51</v>
      </c>
      <c r="P1295" s="21" t="s">
        <v>1466</v>
      </c>
      <c r="Q1295" s="21"/>
      <c r="R1295" s="21"/>
      <c r="S1295" s="25" t="s">
        <v>3668</v>
      </c>
      <c r="T1295" s="25" t="s">
        <v>63</v>
      </c>
      <c r="U1295" s="55" t="s">
        <v>3669</v>
      </c>
      <c r="V1295" s="16" t="s">
        <v>3668</v>
      </c>
      <c r="W1295" s="16"/>
    </row>
    <row r="1296" spans="1:23" ht="76.5">
      <c r="A1296" s="21">
        <v>1295</v>
      </c>
      <c r="B1296" s="14" t="s">
        <v>188</v>
      </c>
      <c r="C1296" s="14" t="s">
        <v>176</v>
      </c>
      <c r="D1296" s="16" t="s">
        <v>60</v>
      </c>
      <c r="E1296" s="16" t="s">
        <v>627</v>
      </c>
      <c r="F1296" s="15" t="s">
        <v>2338</v>
      </c>
      <c r="G1296" s="16">
        <v>53</v>
      </c>
      <c r="H1296" s="15"/>
      <c r="I1296" s="17" t="s">
        <v>2435</v>
      </c>
      <c r="J1296" s="17" t="s">
        <v>2436</v>
      </c>
      <c r="K1296" s="53" t="s">
        <v>3660</v>
      </c>
      <c r="L1296" s="54" t="s">
        <v>63</v>
      </c>
      <c r="M1296" s="22">
        <v>40435</v>
      </c>
      <c r="N1296" s="21" t="s">
        <v>635</v>
      </c>
      <c r="O1296" s="16" t="s">
        <v>191</v>
      </c>
      <c r="P1296" s="21" t="s">
        <v>1466</v>
      </c>
      <c r="Q1296" s="21"/>
      <c r="R1296" s="21"/>
      <c r="S1296" s="25" t="s">
        <v>3668</v>
      </c>
      <c r="T1296" s="25" t="s">
        <v>63</v>
      </c>
      <c r="U1296" s="55" t="s">
        <v>3669</v>
      </c>
      <c r="V1296" s="16" t="s">
        <v>3668</v>
      </c>
      <c r="W1296" s="16"/>
    </row>
    <row r="1297" spans="1:23" ht="38.25">
      <c r="A1297" s="21">
        <v>1296</v>
      </c>
      <c r="B1297" s="18" t="s">
        <v>146</v>
      </c>
      <c r="C1297" s="18" t="s">
        <v>147</v>
      </c>
      <c r="D1297" s="16" t="s">
        <v>60</v>
      </c>
      <c r="E1297" s="16" t="s">
        <v>627</v>
      </c>
      <c r="F1297" s="16" t="s">
        <v>2338</v>
      </c>
      <c r="G1297" s="16">
        <v>54</v>
      </c>
      <c r="H1297" s="16">
        <v>29</v>
      </c>
      <c r="I1297" s="18" t="s">
        <v>2437</v>
      </c>
      <c r="J1297" s="18" t="s">
        <v>2437</v>
      </c>
      <c r="K1297" s="53" t="s">
        <v>3660</v>
      </c>
      <c r="L1297" s="54" t="s">
        <v>63</v>
      </c>
      <c r="M1297" s="22">
        <v>40435</v>
      </c>
      <c r="N1297" s="21" t="s">
        <v>635</v>
      </c>
      <c r="O1297" s="16" t="s">
        <v>51</v>
      </c>
      <c r="P1297" s="21" t="s">
        <v>1466</v>
      </c>
      <c r="Q1297" s="21"/>
      <c r="R1297" s="21"/>
      <c r="S1297" s="25" t="s">
        <v>3668</v>
      </c>
      <c r="T1297" s="25" t="s">
        <v>63</v>
      </c>
      <c r="U1297" s="55" t="s">
        <v>3669</v>
      </c>
      <c r="V1297" s="16" t="s">
        <v>3668</v>
      </c>
      <c r="W1297" s="16"/>
    </row>
    <row r="1298" spans="1:23" ht="38.25">
      <c r="A1298" s="102">
        <v>1297</v>
      </c>
      <c r="B1298" s="103" t="s">
        <v>82</v>
      </c>
      <c r="C1298" s="103" t="s">
        <v>83</v>
      </c>
      <c r="D1298" s="105" t="s">
        <v>60</v>
      </c>
      <c r="E1298" s="105" t="s">
        <v>627</v>
      </c>
      <c r="F1298" s="105" t="s">
        <v>2338</v>
      </c>
      <c r="G1298" s="105">
        <v>54</v>
      </c>
      <c r="H1298" s="105">
        <v>30</v>
      </c>
      <c r="I1298" s="106" t="s">
        <v>2438</v>
      </c>
      <c r="J1298" s="106" t="s">
        <v>2439</v>
      </c>
      <c r="K1298" s="107" t="s">
        <v>2440</v>
      </c>
      <c r="L1298" s="102" t="s">
        <v>63</v>
      </c>
      <c r="M1298" s="108">
        <v>40318</v>
      </c>
      <c r="N1298" s="102" t="s">
        <v>635</v>
      </c>
      <c r="O1298" s="105" t="s">
        <v>51</v>
      </c>
      <c r="P1298" s="102"/>
      <c r="Q1298" s="102"/>
      <c r="R1298" s="102"/>
      <c r="S1298" s="109" t="s">
        <v>3668</v>
      </c>
      <c r="T1298" s="109" t="s">
        <v>63</v>
      </c>
      <c r="U1298" s="110" t="s">
        <v>3669</v>
      </c>
      <c r="V1298" s="105" t="s">
        <v>3668</v>
      </c>
      <c r="W1298" s="105"/>
    </row>
    <row r="1299" spans="1:23" ht="38.25">
      <c r="A1299" s="102">
        <v>1298</v>
      </c>
      <c r="B1299" s="103" t="s">
        <v>82</v>
      </c>
      <c r="C1299" s="103" t="s">
        <v>83</v>
      </c>
      <c r="D1299" s="105" t="s">
        <v>60</v>
      </c>
      <c r="E1299" s="105" t="s">
        <v>627</v>
      </c>
      <c r="F1299" s="105" t="s">
        <v>2338</v>
      </c>
      <c r="G1299" s="105">
        <v>54</v>
      </c>
      <c r="H1299" s="105">
        <v>31</v>
      </c>
      <c r="I1299" s="106" t="s">
        <v>2441</v>
      </c>
      <c r="J1299" s="106" t="s">
        <v>2442</v>
      </c>
      <c r="K1299" s="107" t="s">
        <v>2443</v>
      </c>
      <c r="L1299" s="102" t="s">
        <v>63</v>
      </c>
      <c r="M1299" s="108">
        <v>40318</v>
      </c>
      <c r="N1299" s="102" t="s">
        <v>635</v>
      </c>
      <c r="O1299" s="105" t="s">
        <v>51</v>
      </c>
      <c r="P1299" s="102"/>
      <c r="Q1299" s="102"/>
      <c r="R1299" s="102"/>
      <c r="S1299" s="109" t="s">
        <v>3668</v>
      </c>
      <c r="T1299" s="109" t="s">
        <v>63</v>
      </c>
      <c r="U1299" s="110" t="s">
        <v>3669</v>
      </c>
      <c r="V1299" s="105" t="s">
        <v>3668</v>
      </c>
      <c r="W1299" s="105"/>
    </row>
    <row r="1300" spans="1:23" ht="51">
      <c r="A1300" s="102">
        <v>1299</v>
      </c>
      <c r="B1300" s="107" t="s">
        <v>94</v>
      </c>
      <c r="C1300" s="107" t="s">
        <v>95</v>
      </c>
      <c r="D1300" s="105" t="s">
        <v>45</v>
      </c>
      <c r="E1300" s="105" t="s">
        <v>627</v>
      </c>
      <c r="F1300" s="97" t="s">
        <v>2338</v>
      </c>
      <c r="G1300" s="102">
        <v>54</v>
      </c>
      <c r="H1300" s="102">
        <v>35</v>
      </c>
      <c r="I1300" s="106" t="s">
        <v>2444</v>
      </c>
      <c r="J1300" s="106" t="s">
        <v>2445</v>
      </c>
      <c r="K1300" s="98" t="s">
        <v>3546</v>
      </c>
      <c r="L1300" s="99" t="s">
        <v>63</v>
      </c>
      <c r="M1300" s="108">
        <v>40406</v>
      </c>
      <c r="N1300" s="102" t="s">
        <v>50</v>
      </c>
      <c r="O1300" s="102" t="s">
        <v>51</v>
      </c>
      <c r="P1300" s="102"/>
      <c r="Q1300" s="102"/>
      <c r="R1300" s="102"/>
      <c r="S1300" s="109" t="s">
        <v>63</v>
      </c>
      <c r="T1300" s="109" t="s">
        <v>3668</v>
      </c>
      <c r="U1300" s="110" t="s">
        <v>3669</v>
      </c>
      <c r="V1300" s="105" t="s">
        <v>3668</v>
      </c>
      <c r="W1300" s="105"/>
    </row>
    <row r="1301" spans="1:23" ht="51">
      <c r="A1301" s="102">
        <v>1300</v>
      </c>
      <c r="B1301" s="103" t="s">
        <v>82</v>
      </c>
      <c r="C1301" s="103" t="s">
        <v>83</v>
      </c>
      <c r="D1301" s="105" t="s">
        <v>45</v>
      </c>
      <c r="E1301" s="105" t="s">
        <v>627</v>
      </c>
      <c r="F1301" s="105" t="s">
        <v>2338</v>
      </c>
      <c r="G1301" s="105">
        <v>54</v>
      </c>
      <c r="H1301" s="105">
        <v>43</v>
      </c>
      <c r="I1301" s="106" t="s">
        <v>2446</v>
      </c>
      <c r="J1301" s="106"/>
      <c r="K1301" s="98" t="s">
        <v>3546</v>
      </c>
      <c r="L1301" s="99" t="s">
        <v>63</v>
      </c>
      <c r="M1301" s="108">
        <v>40406</v>
      </c>
      <c r="N1301" s="102" t="s">
        <v>50</v>
      </c>
      <c r="O1301" s="105" t="s">
        <v>51</v>
      </c>
      <c r="P1301" s="102"/>
      <c r="Q1301" s="102"/>
      <c r="R1301" s="102"/>
      <c r="S1301" s="109" t="s">
        <v>63</v>
      </c>
      <c r="T1301" s="109" t="s">
        <v>3668</v>
      </c>
      <c r="U1301" s="110" t="s">
        <v>3669</v>
      </c>
      <c r="V1301" s="105" t="s">
        <v>3668</v>
      </c>
      <c r="W1301" s="105"/>
    </row>
    <row r="1302" spans="1:23" ht="25.5">
      <c r="A1302" s="102">
        <v>1301</v>
      </c>
      <c r="B1302" s="103" t="s">
        <v>82</v>
      </c>
      <c r="C1302" s="103" t="s">
        <v>83</v>
      </c>
      <c r="D1302" s="105" t="s">
        <v>45</v>
      </c>
      <c r="E1302" s="105" t="s">
        <v>627</v>
      </c>
      <c r="F1302" s="105" t="s">
        <v>2338</v>
      </c>
      <c r="G1302" s="105">
        <v>54</v>
      </c>
      <c r="H1302" s="105">
        <v>48</v>
      </c>
      <c r="I1302" s="106" t="s">
        <v>2447</v>
      </c>
      <c r="J1302" s="106"/>
      <c r="K1302" s="98" t="s">
        <v>3546</v>
      </c>
      <c r="L1302" s="99" t="s">
        <v>63</v>
      </c>
      <c r="M1302" s="108">
        <v>40406</v>
      </c>
      <c r="N1302" s="102" t="s">
        <v>50</v>
      </c>
      <c r="O1302" s="105" t="s">
        <v>51</v>
      </c>
      <c r="P1302" s="102"/>
      <c r="Q1302" s="102"/>
      <c r="R1302" s="102"/>
      <c r="S1302" s="109" t="s">
        <v>63</v>
      </c>
      <c r="T1302" s="109" t="s">
        <v>3668</v>
      </c>
      <c r="U1302" s="110" t="s">
        <v>3669</v>
      </c>
      <c r="V1302" s="105" t="s">
        <v>3668</v>
      </c>
      <c r="W1302" s="105"/>
    </row>
    <row r="1303" spans="1:23" ht="25.5">
      <c r="A1303" s="21">
        <v>1302</v>
      </c>
      <c r="B1303" s="14" t="s">
        <v>683</v>
      </c>
      <c r="C1303" s="14" t="s">
        <v>671</v>
      </c>
      <c r="D1303" s="16" t="s">
        <v>60</v>
      </c>
      <c r="E1303" s="16" t="s">
        <v>627</v>
      </c>
      <c r="F1303" s="16" t="s">
        <v>2338</v>
      </c>
      <c r="G1303" s="16">
        <v>54</v>
      </c>
      <c r="H1303" s="16" t="s">
        <v>2448</v>
      </c>
      <c r="I1303" s="17" t="s">
        <v>2449</v>
      </c>
      <c r="J1303" s="17" t="s">
        <v>2450</v>
      </c>
      <c r="K1303" s="53" t="s">
        <v>3661</v>
      </c>
      <c r="L1303" s="54" t="s">
        <v>237</v>
      </c>
      <c r="M1303" s="22">
        <v>40435</v>
      </c>
      <c r="N1303" s="21" t="s">
        <v>635</v>
      </c>
      <c r="O1303" s="16" t="s">
        <v>51</v>
      </c>
      <c r="P1303" s="21" t="s">
        <v>1466</v>
      </c>
      <c r="Q1303" s="21"/>
      <c r="R1303" s="21"/>
      <c r="S1303" s="25" t="s">
        <v>3668</v>
      </c>
      <c r="T1303" s="25" t="s">
        <v>237</v>
      </c>
      <c r="U1303" s="55" t="s">
        <v>3669</v>
      </c>
      <c r="V1303" s="16" t="s">
        <v>3668</v>
      </c>
      <c r="W1303" s="16"/>
    </row>
    <row r="1304" spans="1:23" ht="12.75">
      <c r="A1304" s="21">
        <v>1303</v>
      </c>
      <c r="B1304" s="14" t="s">
        <v>125</v>
      </c>
      <c r="C1304" s="14" t="s">
        <v>126</v>
      </c>
      <c r="D1304" s="16" t="s">
        <v>45</v>
      </c>
      <c r="E1304" s="16" t="s">
        <v>627</v>
      </c>
      <c r="F1304" s="15" t="s">
        <v>2338</v>
      </c>
      <c r="G1304" s="16">
        <v>54</v>
      </c>
      <c r="H1304" s="15" t="s">
        <v>2448</v>
      </c>
      <c r="I1304" s="17" t="s">
        <v>2451</v>
      </c>
      <c r="J1304" s="17" t="s">
        <v>1073</v>
      </c>
      <c r="K1304" s="18"/>
      <c r="L1304" s="21"/>
      <c r="M1304" s="22"/>
      <c r="N1304" s="21" t="s">
        <v>635</v>
      </c>
      <c r="O1304" s="16" t="s">
        <v>72</v>
      </c>
      <c r="P1304" s="21"/>
      <c r="Q1304" s="21"/>
      <c r="R1304" s="21"/>
      <c r="S1304" s="25">
        <v>0</v>
      </c>
      <c r="T1304" s="25" t="s">
        <v>3668</v>
      </c>
      <c r="U1304" s="55" t="s">
        <v>3672</v>
      </c>
      <c r="V1304" s="16" t="s">
        <v>3668</v>
      </c>
      <c r="W1304" s="16"/>
    </row>
    <row r="1305" spans="1:23" ht="12.75">
      <c r="A1305" s="21">
        <v>1304</v>
      </c>
      <c r="B1305" s="14" t="s">
        <v>130</v>
      </c>
      <c r="C1305" s="14" t="s">
        <v>131</v>
      </c>
      <c r="D1305" s="16" t="s">
        <v>45</v>
      </c>
      <c r="E1305" s="16" t="s">
        <v>627</v>
      </c>
      <c r="F1305" s="15" t="s">
        <v>2338</v>
      </c>
      <c r="G1305" s="16">
        <v>54</v>
      </c>
      <c r="H1305" s="15" t="s">
        <v>2448</v>
      </c>
      <c r="I1305" s="17" t="s">
        <v>2451</v>
      </c>
      <c r="J1305" s="17" t="s">
        <v>1073</v>
      </c>
      <c r="K1305" s="18" t="s">
        <v>2452</v>
      </c>
      <c r="L1305" s="21"/>
      <c r="M1305" s="22"/>
      <c r="N1305" s="21" t="s">
        <v>635</v>
      </c>
      <c r="O1305" s="16" t="s">
        <v>51</v>
      </c>
      <c r="P1305" s="21"/>
      <c r="Q1305" s="21"/>
      <c r="R1305" s="21"/>
      <c r="S1305" s="25">
        <v>0</v>
      </c>
      <c r="T1305" s="25" t="s">
        <v>3668</v>
      </c>
      <c r="U1305" s="55" t="s">
        <v>3672</v>
      </c>
      <c r="V1305" s="16" t="s">
        <v>3668</v>
      </c>
      <c r="W1305" s="16"/>
    </row>
    <row r="1306" spans="1:23" ht="12.75">
      <c r="A1306" s="21">
        <v>1305</v>
      </c>
      <c r="B1306" s="14" t="s">
        <v>132</v>
      </c>
      <c r="C1306" s="14" t="s">
        <v>131</v>
      </c>
      <c r="D1306" s="16" t="s">
        <v>45</v>
      </c>
      <c r="E1306" s="16" t="s">
        <v>627</v>
      </c>
      <c r="F1306" s="15" t="s">
        <v>2338</v>
      </c>
      <c r="G1306" s="16">
        <v>54</v>
      </c>
      <c r="H1306" s="15" t="s">
        <v>2448</v>
      </c>
      <c r="I1306" s="17" t="s">
        <v>2451</v>
      </c>
      <c r="J1306" s="17" t="s">
        <v>1073</v>
      </c>
      <c r="K1306" s="18" t="s">
        <v>2452</v>
      </c>
      <c r="L1306" s="21"/>
      <c r="M1306" s="22"/>
      <c r="N1306" s="21" t="s">
        <v>635</v>
      </c>
      <c r="O1306" s="16" t="s">
        <v>51</v>
      </c>
      <c r="P1306" s="21"/>
      <c r="Q1306" s="21"/>
      <c r="R1306" s="21"/>
      <c r="S1306" s="25">
        <v>0</v>
      </c>
      <c r="T1306" s="25" t="s">
        <v>3668</v>
      </c>
      <c r="U1306" s="55" t="s">
        <v>3672</v>
      </c>
      <c r="V1306" s="16" t="s">
        <v>3668</v>
      </c>
      <c r="W1306" s="16"/>
    </row>
    <row r="1307" spans="1:23" ht="12.75">
      <c r="A1307" s="21">
        <v>1306</v>
      </c>
      <c r="B1307" s="14" t="s">
        <v>133</v>
      </c>
      <c r="C1307" s="14" t="s">
        <v>131</v>
      </c>
      <c r="D1307" s="16" t="s">
        <v>45</v>
      </c>
      <c r="E1307" s="16" t="s">
        <v>627</v>
      </c>
      <c r="F1307" s="15" t="s">
        <v>2338</v>
      </c>
      <c r="G1307" s="16">
        <v>54</v>
      </c>
      <c r="H1307" s="15" t="s">
        <v>2448</v>
      </c>
      <c r="I1307" s="17" t="s">
        <v>2451</v>
      </c>
      <c r="J1307" s="17" t="s">
        <v>1073</v>
      </c>
      <c r="K1307" s="53" t="s">
        <v>2452</v>
      </c>
      <c r="L1307" s="21"/>
      <c r="M1307" s="22"/>
      <c r="N1307" s="21" t="s">
        <v>635</v>
      </c>
      <c r="O1307" s="16" t="s">
        <v>51</v>
      </c>
      <c r="P1307" s="21"/>
      <c r="Q1307" s="21"/>
      <c r="R1307" s="21"/>
      <c r="S1307" s="25">
        <v>0</v>
      </c>
      <c r="T1307" s="25" t="s">
        <v>3668</v>
      </c>
      <c r="U1307" s="55" t="s">
        <v>3672</v>
      </c>
      <c r="V1307" s="16" t="s">
        <v>3668</v>
      </c>
      <c r="W1307" s="16"/>
    </row>
    <row r="1308" spans="1:23" ht="63.75">
      <c r="A1308" s="102">
        <v>1307</v>
      </c>
      <c r="B1308" s="107" t="s">
        <v>224</v>
      </c>
      <c r="C1308" s="107" t="s">
        <v>225</v>
      </c>
      <c r="D1308" s="105" t="s">
        <v>45</v>
      </c>
      <c r="E1308" s="105" t="s">
        <v>627</v>
      </c>
      <c r="F1308" s="102" t="s">
        <v>2370</v>
      </c>
      <c r="G1308" s="102">
        <v>54</v>
      </c>
      <c r="H1308" s="102" t="s">
        <v>2453</v>
      </c>
      <c r="I1308" s="106" t="s">
        <v>2454</v>
      </c>
      <c r="J1308" s="106" t="s">
        <v>2455</v>
      </c>
      <c r="K1308" s="98" t="s">
        <v>3771</v>
      </c>
      <c r="L1308" s="99" t="s">
        <v>63</v>
      </c>
      <c r="M1308" s="108">
        <v>40406</v>
      </c>
      <c r="N1308" s="102" t="s">
        <v>50</v>
      </c>
      <c r="O1308" s="102" t="s">
        <v>72</v>
      </c>
      <c r="P1308" s="102"/>
      <c r="Q1308" s="102"/>
      <c r="R1308" s="102"/>
      <c r="S1308" s="109" t="s">
        <v>63</v>
      </c>
      <c r="T1308" s="109" t="s">
        <v>3668</v>
      </c>
      <c r="U1308" s="110" t="s">
        <v>3669</v>
      </c>
      <c r="V1308" s="105" t="s">
        <v>3668</v>
      </c>
      <c r="W1308" s="105"/>
    </row>
    <row r="1309" spans="1:23" ht="89.25">
      <c r="A1309" s="21">
        <v>1308</v>
      </c>
      <c r="B1309" s="18" t="s">
        <v>146</v>
      </c>
      <c r="C1309" s="18" t="s">
        <v>147</v>
      </c>
      <c r="D1309" s="16" t="s">
        <v>60</v>
      </c>
      <c r="E1309" s="16" t="s">
        <v>627</v>
      </c>
      <c r="F1309" s="16" t="s">
        <v>2456</v>
      </c>
      <c r="G1309" s="16">
        <v>55</v>
      </c>
      <c r="H1309" s="16">
        <v>3</v>
      </c>
      <c r="I1309" s="18" t="s">
        <v>2457</v>
      </c>
      <c r="J1309" s="18" t="s">
        <v>2458</v>
      </c>
      <c r="K1309" s="53" t="s">
        <v>3303</v>
      </c>
      <c r="L1309" s="21" t="s">
        <v>86</v>
      </c>
      <c r="M1309" s="22"/>
      <c r="N1309" s="21" t="s">
        <v>248</v>
      </c>
      <c r="O1309" s="16" t="s">
        <v>51</v>
      </c>
      <c r="P1309" s="54" t="s">
        <v>3232</v>
      </c>
      <c r="Q1309" s="21"/>
      <c r="R1309" s="21"/>
      <c r="S1309" s="25" t="s">
        <v>3668</v>
      </c>
      <c r="T1309" s="25" t="s">
        <v>86</v>
      </c>
      <c r="U1309" s="55" t="s">
        <v>3672</v>
      </c>
      <c r="V1309" s="16" t="s">
        <v>3232</v>
      </c>
      <c r="W1309" s="65"/>
    </row>
    <row r="1310" spans="1:23" ht="51">
      <c r="A1310" s="102">
        <v>1309</v>
      </c>
      <c r="B1310" s="103" t="s">
        <v>270</v>
      </c>
      <c r="C1310" s="103" t="s">
        <v>225</v>
      </c>
      <c r="D1310" s="105" t="s">
        <v>60</v>
      </c>
      <c r="E1310" s="105" t="s">
        <v>627</v>
      </c>
      <c r="F1310" s="105" t="s">
        <v>2456</v>
      </c>
      <c r="G1310" s="105">
        <v>55</v>
      </c>
      <c r="H1310" s="105">
        <v>3</v>
      </c>
      <c r="I1310" s="106" t="s">
        <v>2459</v>
      </c>
      <c r="J1310" s="106" t="s">
        <v>2460</v>
      </c>
      <c r="K1310" s="98" t="s">
        <v>48</v>
      </c>
      <c r="L1310" s="102" t="s">
        <v>49</v>
      </c>
      <c r="M1310" s="108">
        <v>40318</v>
      </c>
      <c r="N1310" s="102" t="s">
        <v>248</v>
      </c>
      <c r="O1310" s="105" t="s">
        <v>72</v>
      </c>
      <c r="P1310" s="102"/>
      <c r="Q1310" s="102"/>
      <c r="R1310" s="102"/>
      <c r="S1310" s="109" t="s">
        <v>3668</v>
      </c>
      <c r="T1310" s="109" t="s">
        <v>49</v>
      </c>
      <c r="U1310" s="110" t="s">
        <v>3669</v>
      </c>
      <c r="V1310" s="105" t="s">
        <v>3668</v>
      </c>
      <c r="W1310" s="105"/>
    </row>
    <row r="1311" spans="1:23" ht="38.25">
      <c r="A1311" s="21">
        <v>1310</v>
      </c>
      <c r="B1311" s="14" t="s">
        <v>270</v>
      </c>
      <c r="C1311" s="14" t="s">
        <v>225</v>
      </c>
      <c r="D1311" s="16" t="s">
        <v>60</v>
      </c>
      <c r="E1311" s="16" t="s">
        <v>627</v>
      </c>
      <c r="F1311" s="16" t="s">
        <v>2456</v>
      </c>
      <c r="G1311" s="16">
        <v>55</v>
      </c>
      <c r="H1311" s="16">
        <v>3</v>
      </c>
      <c r="I1311" s="17" t="s">
        <v>2461</v>
      </c>
      <c r="J1311" s="17" t="s">
        <v>2462</v>
      </c>
      <c r="K1311" s="18" t="s">
        <v>2463</v>
      </c>
      <c r="L1311" s="21" t="s">
        <v>86</v>
      </c>
      <c r="M1311" s="22"/>
      <c r="N1311" s="21" t="s">
        <v>248</v>
      </c>
      <c r="O1311" s="16" t="s">
        <v>72</v>
      </c>
      <c r="P1311" s="21" t="s">
        <v>3232</v>
      </c>
      <c r="Q1311" s="21"/>
      <c r="R1311" s="21"/>
      <c r="S1311" s="25" t="s">
        <v>3668</v>
      </c>
      <c r="T1311" s="25" t="s">
        <v>86</v>
      </c>
      <c r="U1311" s="55" t="s">
        <v>3672</v>
      </c>
      <c r="V1311" s="16" t="s">
        <v>3232</v>
      </c>
      <c r="W1311" s="65"/>
    </row>
    <row r="1312" spans="1:23" ht="38.25">
      <c r="A1312" s="21">
        <v>1311</v>
      </c>
      <c r="B1312" s="18" t="s">
        <v>68</v>
      </c>
      <c r="C1312" s="14" t="s">
        <v>69</v>
      </c>
      <c r="D1312" s="16" t="s">
        <v>60</v>
      </c>
      <c r="E1312" s="16" t="s">
        <v>627</v>
      </c>
      <c r="F1312" s="16" t="s">
        <v>2456</v>
      </c>
      <c r="G1312" s="16">
        <v>55</v>
      </c>
      <c r="H1312" s="16">
        <v>8</v>
      </c>
      <c r="I1312" s="18" t="s">
        <v>2464</v>
      </c>
      <c r="J1312" s="17" t="s">
        <v>2465</v>
      </c>
      <c r="K1312" s="18" t="s">
        <v>2463</v>
      </c>
      <c r="L1312" s="21" t="s">
        <v>86</v>
      </c>
      <c r="M1312" s="22"/>
      <c r="N1312" s="21" t="s">
        <v>248</v>
      </c>
      <c r="O1312" s="16" t="s">
        <v>72</v>
      </c>
      <c r="P1312" s="21" t="s">
        <v>3232</v>
      </c>
      <c r="Q1312" s="21"/>
      <c r="R1312" s="21"/>
      <c r="S1312" s="25" t="s">
        <v>3668</v>
      </c>
      <c r="T1312" s="25" t="s">
        <v>86</v>
      </c>
      <c r="U1312" s="55" t="s">
        <v>3672</v>
      </c>
      <c r="V1312" s="16" t="s">
        <v>3232</v>
      </c>
      <c r="W1312" s="65"/>
    </row>
    <row r="1313" spans="1:23" ht="25.5">
      <c r="A1313" s="102">
        <v>1312</v>
      </c>
      <c r="B1313" s="103" t="s">
        <v>266</v>
      </c>
      <c r="C1313" s="103" t="s">
        <v>267</v>
      </c>
      <c r="D1313" s="105" t="s">
        <v>60</v>
      </c>
      <c r="E1313" s="105" t="s">
        <v>627</v>
      </c>
      <c r="F1313" s="105" t="s">
        <v>2338</v>
      </c>
      <c r="G1313" s="105">
        <v>55</v>
      </c>
      <c r="H1313" s="94">
        <v>9</v>
      </c>
      <c r="I1313" s="107" t="s">
        <v>2466</v>
      </c>
      <c r="J1313" s="107" t="s">
        <v>846</v>
      </c>
      <c r="K1313" s="98" t="s">
        <v>48</v>
      </c>
      <c r="L1313" s="102" t="s">
        <v>49</v>
      </c>
      <c r="M1313" s="108">
        <v>40318</v>
      </c>
      <c r="N1313" s="102" t="s">
        <v>839</v>
      </c>
      <c r="O1313" s="105" t="s">
        <v>51</v>
      </c>
      <c r="P1313" s="102"/>
      <c r="Q1313" s="102"/>
      <c r="R1313" s="102"/>
      <c r="S1313" s="109" t="s">
        <v>3668</v>
      </c>
      <c r="T1313" s="109" t="s">
        <v>49</v>
      </c>
      <c r="U1313" s="110" t="s">
        <v>3669</v>
      </c>
      <c r="V1313" s="105" t="s">
        <v>3668</v>
      </c>
      <c r="W1313" s="105"/>
    </row>
    <row r="1314" spans="1:23" ht="102">
      <c r="A1314" s="102">
        <v>1313</v>
      </c>
      <c r="B1314" s="103" t="s">
        <v>121</v>
      </c>
      <c r="C1314" s="103" t="s">
        <v>122</v>
      </c>
      <c r="D1314" s="105" t="s">
        <v>60</v>
      </c>
      <c r="E1314" s="105" t="s">
        <v>627</v>
      </c>
      <c r="F1314" s="105" t="s">
        <v>2456</v>
      </c>
      <c r="G1314" s="105">
        <v>55</v>
      </c>
      <c r="H1314" s="105">
        <v>10</v>
      </c>
      <c r="I1314" s="106" t="s">
        <v>2467</v>
      </c>
      <c r="J1314" s="106" t="s">
        <v>2468</v>
      </c>
      <c r="K1314" s="98" t="s">
        <v>647</v>
      </c>
      <c r="L1314" s="102" t="s">
        <v>648</v>
      </c>
      <c r="M1314" s="108">
        <v>40367</v>
      </c>
      <c r="N1314" s="102" t="s">
        <v>248</v>
      </c>
      <c r="O1314" s="105" t="s">
        <v>51</v>
      </c>
      <c r="P1314" s="102"/>
      <c r="Q1314" s="102"/>
      <c r="R1314" s="102"/>
      <c r="S1314" s="109" t="s">
        <v>3668</v>
      </c>
      <c r="T1314" s="109" t="s">
        <v>648</v>
      </c>
      <c r="U1314" s="110" t="s">
        <v>3669</v>
      </c>
      <c r="V1314" s="105" t="s">
        <v>3668</v>
      </c>
      <c r="W1314" s="105"/>
    </row>
    <row r="1315" spans="1:23" ht="63.75">
      <c r="A1315" s="102">
        <v>1314</v>
      </c>
      <c r="B1315" s="103" t="s">
        <v>159</v>
      </c>
      <c r="C1315" s="103" t="s">
        <v>151</v>
      </c>
      <c r="D1315" s="105" t="s">
        <v>45</v>
      </c>
      <c r="E1315" s="105" t="s">
        <v>627</v>
      </c>
      <c r="F1315" s="105" t="s">
        <v>2456</v>
      </c>
      <c r="G1315" s="105">
        <v>55</v>
      </c>
      <c r="H1315" s="105">
        <v>11</v>
      </c>
      <c r="I1315" s="106" t="s">
        <v>2469</v>
      </c>
      <c r="J1315" s="106" t="s">
        <v>2470</v>
      </c>
      <c r="K1315" s="107" t="s">
        <v>3531</v>
      </c>
      <c r="L1315" s="102" t="s">
        <v>63</v>
      </c>
      <c r="M1315" s="108">
        <v>40399</v>
      </c>
      <c r="N1315" s="102" t="s">
        <v>50</v>
      </c>
      <c r="O1315" s="105" t="s">
        <v>153</v>
      </c>
      <c r="P1315" s="102"/>
      <c r="Q1315" s="102"/>
      <c r="R1315" s="102"/>
      <c r="S1315" s="109" t="s">
        <v>63</v>
      </c>
      <c r="T1315" s="109" t="s">
        <v>3668</v>
      </c>
      <c r="U1315" s="110" t="s">
        <v>3669</v>
      </c>
      <c r="V1315" s="105" t="s">
        <v>3668</v>
      </c>
      <c r="W1315" s="105"/>
    </row>
    <row r="1316" spans="1:23" ht="38.25">
      <c r="A1316" s="21">
        <v>1315</v>
      </c>
      <c r="B1316" s="14" t="s">
        <v>366</v>
      </c>
      <c r="C1316" s="14" t="s">
        <v>267</v>
      </c>
      <c r="D1316" s="16" t="s">
        <v>60</v>
      </c>
      <c r="E1316" s="16" t="s">
        <v>627</v>
      </c>
      <c r="F1316" s="16" t="s">
        <v>2338</v>
      </c>
      <c r="G1316" s="16">
        <v>55</v>
      </c>
      <c r="H1316" s="16">
        <v>12</v>
      </c>
      <c r="I1316" s="18" t="s">
        <v>2471</v>
      </c>
      <c r="J1316" s="18" t="s">
        <v>2472</v>
      </c>
      <c r="K1316" s="18"/>
      <c r="L1316" s="21" t="s">
        <v>86</v>
      </c>
      <c r="M1316" s="22"/>
      <c r="N1316" s="21" t="s">
        <v>248</v>
      </c>
      <c r="O1316" s="16"/>
      <c r="P1316" s="21" t="s">
        <v>640</v>
      </c>
      <c r="Q1316" s="21"/>
      <c r="R1316" s="21"/>
      <c r="S1316" s="25" t="s">
        <v>3668</v>
      </c>
      <c r="T1316" s="25" t="s">
        <v>86</v>
      </c>
      <c r="U1316" s="55" t="s">
        <v>3672</v>
      </c>
      <c r="V1316" s="16" t="s">
        <v>640</v>
      </c>
      <c r="W1316" s="16"/>
    </row>
    <row r="1317" spans="1:23" ht="38.25">
      <c r="A1317" s="21">
        <v>1316</v>
      </c>
      <c r="B1317" s="14" t="s">
        <v>369</v>
      </c>
      <c r="C1317" s="14" t="s">
        <v>370</v>
      </c>
      <c r="D1317" s="16" t="s">
        <v>60</v>
      </c>
      <c r="E1317" s="16" t="s">
        <v>627</v>
      </c>
      <c r="F1317" s="16" t="s">
        <v>2338</v>
      </c>
      <c r="G1317" s="16">
        <v>55</v>
      </c>
      <c r="H1317" s="16">
        <v>12</v>
      </c>
      <c r="I1317" s="18" t="s">
        <v>2471</v>
      </c>
      <c r="J1317" s="18" t="s">
        <v>2472</v>
      </c>
      <c r="K1317" s="18" t="s">
        <v>2473</v>
      </c>
      <c r="L1317" s="21" t="s">
        <v>86</v>
      </c>
      <c r="M1317" s="22"/>
      <c r="N1317" s="21" t="s">
        <v>248</v>
      </c>
      <c r="O1317" s="16"/>
      <c r="P1317" s="21" t="s">
        <v>640</v>
      </c>
      <c r="Q1317" s="21"/>
      <c r="R1317" s="21"/>
      <c r="S1317" s="25" t="s">
        <v>3668</v>
      </c>
      <c r="T1317" s="25" t="s">
        <v>86</v>
      </c>
      <c r="U1317" s="55" t="s">
        <v>3672</v>
      </c>
      <c r="V1317" s="16" t="s">
        <v>640</v>
      </c>
      <c r="W1317" s="16"/>
    </row>
    <row r="1318" spans="1:23" ht="38.25">
      <c r="A1318" s="102">
        <v>1317</v>
      </c>
      <c r="B1318" s="103" t="s">
        <v>266</v>
      </c>
      <c r="C1318" s="103" t="s">
        <v>267</v>
      </c>
      <c r="D1318" s="105" t="s">
        <v>60</v>
      </c>
      <c r="E1318" s="105" t="s">
        <v>627</v>
      </c>
      <c r="F1318" s="105" t="s">
        <v>2338</v>
      </c>
      <c r="G1318" s="105">
        <v>55</v>
      </c>
      <c r="H1318" s="94">
        <v>12</v>
      </c>
      <c r="I1318" s="107" t="s">
        <v>2474</v>
      </c>
      <c r="J1318" s="107" t="s">
        <v>2475</v>
      </c>
      <c r="K1318" s="98" t="s">
        <v>48</v>
      </c>
      <c r="L1318" s="102" t="s">
        <v>49</v>
      </c>
      <c r="M1318" s="108">
        <v>40318</v>
      </c>
      <c r="N1318" s="102" t="s">
        <v>839</v>
      </c>
      <c r="O1318" s="105" t="s">
        <v>51</v>
      </c>
      <c r="P1318" s="102"/>
      <c r="Q1318" s="102"/>
      <c r="R1318" s="102"/>
      <c r="S1318" s="109" t="s">
        <v>3668</v>
      </c>
      <c r="T1318" s="109" t="s">
        <v>49</v>
      </c>
      <c r="U1318" s="110" t="s">
        <v>3669</v>
      </c>
      <c r="V1318" s="105" t="s">
        <v>3668</v>
      </c>
      <c r="W1318" s="105"/>
    </row>
    <row r="1319" spans="1:23" ht="38.25">
      <c r="A1319" s="21">
        <v>1318</v>
      </c>
      <c r="B1319" s="14" t="s">
        <v>372</v>
      </c>
      <c r="C1319" s="14" t="s">
        <v>267</v>
      </c>
      <c r="D1319" s="16" t="s">
        <v>60</v>
      </c>
      <c r="E1319" s="16" t="s">
        <v>627</v>
      </c>
      <c r="F1319" s="16" t="s">
        <v>2338</v>
      </c>
      <c r="G1319" s="16">
        <v>55</v>
      </c>
      <c r="H1319" s="16">
        <v>12</v>
      </c>
      <c r="I1319" s="18" t="s">
        <v>2471</v>
      </c>
      <c r="J1319" s="18" t="s">
        <v>2472</v>
      </c>
      <c r="K1319" s="18" t="s">
        <v>2473</v>
      </c>
      <c r="L1319" s="21" t="s">
        <v>86</v>
      </c>
      <c r="M1319" s="22"/>
      <c r="N1319" s="21" t="s">
        <v>248</v>
      </c>
      <c r="O1319" s="16"/>
      <c r="P1319" s="21" t="s">
        <v>640</v>
      </c>
      <c r="Q1319" s="21"/>
      <c r="R1319" s="21"/>
      <c r="S1319" s="25" t="s">
        <v>3668</v>
      </c>
      <c r="T1319" s="25" t="s">
        <v>86</v>
      </c>
      <c r="U1319" s="55" t="s">
        <v>3672</v>
      </c>
      <c r="V1319" s="16" t="s">
        <v>640</v>
      </c>
      <c r="W1319" s="16"/>
    </row>
    <row r="1320" spans="1:23" ht="38.25">
      <c r="A1320" s="21">
        <v>1319</v>
      </c>
      <c r="B1320" s="14" t="s">
        <v>373</v>
      </c>
      <c r="C1320" s="14" t="s">
        <v>267</v>
      </c>
      <c r="D1320" s="16" t="s">
        <v>60</v>
      </c>
      <c r="E1320" s="16" t="s">
        <v>627</v>
      </c>
      <c r="F1320" s="16" t="s">
        <v>2338</v>
      </c>
      <c r="G1320" s="16">
        <v>55</v>
      </c>
      <c r="H1320" s="16">
        <v>12</v>
      </c>
      <c r="I1320" s="18" t="s">
        <v>2471</v>
      </c>
      <c r="J1320" s="18" t="s">
        <v>2472</v>
      </c>
      <c r="K1320" s="18" t="s">
        <v>2473</v>
      </c>
      <c r="L1320" s="21" t="s">
        <v>86</v>
      </c>
      <c r="M1320" s="22"/>
      <c r="N1320" s="21" t="s">
        <v>248</v>
      </c>
      <c r="O1320" s="16"/>
      <c r="P1320" s="21" t="s">
        <v>640</v>
      </c>
      <c r="Q1320" s="21"/>
      <c r="R1320" s="21"/>
      <c r="S1320" s="25" t="s">
        <v>3668</v>
      </c>
      <c r="T1320" s="25" t="s">
        <v>86</v>
      </c>
      <c r="U1320" s="55" t="s">
        <v>3672</v>
      </c>
      <c r="V1320" s="16" t="s">
        <v>640</v>
      </c>
      <c r="W1320" s="16"/>
    </row>
    <row r="1321" spans="1:23" ht="51">
      <c r="A1321" s="102">
        <v>1320</v>
      </c>
      <c r="B1321" s="103" t="s">
        <v>270</v>
      </c>
      <c r="C1321" s="103" t="s">
        <v>225</v>
      </c>
      <c r="D1321" s="105" t="s">
        <v>60</v>
      </c>
      <c r="E1321" s="105" t="s">
        <v>627</v>
      </c>
      <c r="F1321" s="105" t="s">
        <v>2456</v>
      </c>
      <c r="G1321" s="105">
        <v>55</v>
      </c>
      <c r="H1321" s="105">
        <v>14</v>
      </c>
      <c r="I1321" s="106" t="s">
        <v>2476</v>
      </c>
      <c r="J1321" s="106" t="s">
        <v>2477</v>
      </c>
      <c r="K1321" s="98" t="s">
        <v>3255</v>
      </c>
      <c r="L1321" s="99" t="s">
        <v>237</v>
      </c>
      <c r="M1321" s="108">
        <v>40372</v>
      </c>
      <c r="N1321" s="102" t="s">
        <v>248</v>
      </c>
      <c r="O1321" s="105" t="s">
        <v>72</v>
      </c>
      <c r="P1321" s="102"/>
      <c r="Q1321" s="102"/>
      <c r="R1321" s="102"/>
      <c r="S1321" s="109" t="s">
        <v>3668</v>
      </c>
      <c r="T1321" s="109" t="s">
        <v>237</v>
      </c>
      <c r="U1321" s="110" t="s">
        <v>3669</v>
      </c>
      <c r="V1321" s="105" t="s">
        <v>3668</v>
      </c>
      <c r="W1321" s="105"/>
    </row>
    <row r="1322" spans="1:23" ht="63.75">
      <c r="A1322" s="102">
        <v>1321</v>
      </c>
      <c r="B1322" s="103" t="s">
        <v>125</v>
      </c>
      <c r="C1322" s="103" t="s">
        <v>126</v>
      </c>
      <c r="D1322" s="105" t="s">
        <v>60</v>
      </c>
      <c r="E1322" s="105" t="s">
        <v>627</v>
      </c>
      <c r="F1322" s="100" t="s">
        <v>2456</v>
      </c>
      <c r="G1322" s="105">
        <v>55</v>
      </c>
      <c r="H1322" s="100" t="s">
        <v>2478</v>
      </c>
      <c r="I1322" s="106" t="s">
        <v>2479</v>
      </c>
      <c r="J1322" s="106" t="s">
        <v>2480</v>
      </c>
      <c r="K1322" s="98" t="s">
        <v>3426</v>
      </c>
      <c r="L1322" s="99" t="s">
        <v>63</v>
      </c>
      <c r="M1322" s="108">
        <v>40374</v>
      </c>
      <c r="N1322" s="102" t="s">
        <v>248</v>
      </c>
      <c r="O1322" s="105" t="s">
        <v>51</v>
      </c>
      <c r="P1322" s="102" t="s">
        <v>3232</v>
      </c>
      <c r="Q1322" s="102"/>
      <c r="R1322" s="102"/>
      <c r="S1322" s="109" t="s">
        <v>3668</v>
      </c>
      <c r="T1322" s="109" t="s">
        <v>63</v>
      </c>
      <c r="U1322" s="110" t="s">
        <v>3669</v>
      </c>
      <c r="V1322" s="105" t="s">
        <v>3668</v>
      </c>
      <c r="W1322" s="95"/>
    </row>
    <row r="1323" spans="1:23" ht="63.75">
      <c r="A1323" s="102">
        <v>1322</v>
      </c>
      <c r="B1323" s="103" t="s">
        <v>130</v>
      </c>
      <c r="C1323" s="103" t="s">
        <v>131</v>
      </c>
      <c r="D1323" s="105" t="s">
        <v>60</v>
      </c>
      <c r="E1323" s="105" t="s">
        <v>627</v>
      </c>
      <c r="F1323" s="100" t="s">
        <v>2456</v>
      </c>
      <c r="G1323" s="105">
        <v>55</v>
      </c>
      <c r="H1323" s="100" t="s">
        <v>2478</v>
      </c>
      <c r="I1323" s="106" t="s">
        <v>2479</v>
      </c>
      <c r="J1323" s="106" t="s">
        <v>2480</v>
      </c>
      <c r="K1323" s="98" t="s">
        <v>3426</v>
      </c>
      <c r="L1323" s="99" t="s">
        <v>63</v>
      </c>
      <c r="M1323" s="108">
        <v>40374</v>
      </c>
      <c r="N1323" s="102" t="s">
        <v>248</v>
      </c>
      <c r="O1323" s="105" t="s">
        <v>51</v>
      </c>
      <c r="P1323" s="102" t="s">
        <v>3232</v>
      </c>
      <c r="Q1323" s="102"/>
      <c r="R1323" s="102"/>
      <c r="S1323" s="109" t="s">
        <v>3668</v>
      </c>
      <c r="T1323" s="109" t="s">
        <v>63</v>
      </c>
      <c r="U1323" s="110" t="s">
        <v>3669</v>
      </c>
      <c r="V1323" s="105" t="s">
        <v>3668</v>
      </c>
      <c r="W1323" s="95"/>
    </row>
    <row r="1324" spans="1:23" ht="25.5">
      <c r="A1324" s="21">
        <v>1323</v>
      </c>
      <c r="B1324" s="18" t="s">
        <v>961</v>
      </c>
      <c r="C1324" s="18" t="s">
        <v>147</v>
      </c>
      <c r="D1324" s="16" t="s">
        <v>60</v>
      </c>
      <c r="E1324" s="16" t="s">
        <v>627</v>
      </c>
      <c r="F1324" s="16" t="s">
        <v>2456</v>
      </c>
      <c r="G1324" s="16">
        <v>55</v>
      </c>
      <c r="H1324" s="58">
        <v>18</v>
      </c>
      <c r="I1324" s="17" t="s">
        <v>2481</v>
      </c>
      <c r="J1324" s="17" t="s">
        <v>2482</v>
      </c>
      <c r="K1324" s="18" t="s">
        <v>2463</v>
      </c>
      <c r="L1324" s="21" t="s">
        <v>86</v>
      </c>
      <c r="M1324" s="22"/>
      <c r="N1324" s="21" t="s">
        <v>248</v>
      </c>
      <c r="O1324" s="16" t="s">
        <v>51</v>
      </c>
      <c r="P1324" s="21" t="s">
        <v>3232</v>
      </c>
      <c r="Q1324" s="21"/>
      <c r="R1324" s="21"/>
      <c r="S1324" s="25" t="s">
        <v>3668</v>
      </c>
      <c r="T1324" s="25" t="s">
        <v>86</v>
      </c>
      <c r="U1324" s="55" t="s">
        <v>3672</v>
      </c>
      <c r="V1324" s="16" t="s">
        <v>3232</v>
      </c>
      <c r="W1324" s="16"/>
    </row>
    <row r="1325" spans="1:23" ht="63.75">
      <c r="A1325" s="102">
        <v>1324</v>
      </c>
      <c r="B1325" s="103" t="s">
        <v>132</v>
      </c>
      <c r="C1325" s="103" t="s">
        <v>131</v>
      </c>
      <c r="D1325" s="105" t="s">
        <v>60</v>
      </c>
      <c r="E1325" s="105" t="s">
        <v>627</v>
      </c>
      <c r="F1325" s="100" t="s">
        <v>2456</v>
      </c>
      <c r="G1325" s="105">
        <v>55</v>
      </c>
      <c r="H1325" s="100" t="s">
        <v>2478</v>
      </c>
      <c r="I1325" s="106" t="s">
        <v>2479</v>
      </c>
      <c r="J1325" s="106" t="s">
        <v>2480</v>
      </c>
      <c r="K1325" s="98" t="s">
        <v>3426</v>
      </c>
      <c r="L1325" s="99" t="s">
        <v>63</v>
      </c>
      <c r="M1325" s="108">
        <v>40374</v>
      </c>
      <c r="N1325" s="102" t="s">
        <v>248</v>
      </c>
      <c r="O1325" s="105" t="s">
        <v>51</v>
      </c>
      <c r="P1325" s="102" t="s">
        <v>3232</v>
      </c>
      <c r="Q1325" s="102"/>
      <c r="R1325" s="102"/>
      <c r="S1325" s="109" t="s">
        <v>3668</v>
      </c>
      <c r="T1325" s="109" t="s">
        <v>63</v>
      </c>
      <c r="U1325" s="110" t="s">
        <v>3669</v>
      </c>
      <c r="V1325" s="105" t="s">
        <v>3668</v>
      </c>
      <c r="W1325" s="95"/>
    </row>
    <row r="1326" spans="1:23" ht="63.75">
      <c r="A1326" s="102">
        <v>1325</v>
      </c>
      <c r="B1326" s="103" t="s">
        <v>133</v>
      </c>
      <c r="C1326" s="103" t="s">
        <v>131</v>
      </c>
      <c r="D1326" s="105" t="s">
        <v>60</v>
      </c>
      <c r="E1326" s="105" t="s">
        <v>627</v>
      </c>
      <c r="F1326" s="100" t="s">
        <v>2456</v>
      </c>
      <c r="G1326" s="105">
        <v>55</v>
      </c>
      <c r="H1326" s="100" t="s">
        <v>2478</v>
      </c>
      <c r="I1326" s="106" t="s">
        <v>2479</v>
      </c>
      <c r="J1326" s="106" t="s">
        <v>2480</v>
      </c>
      <c r="K1326" s="98" t="s">
        <v>3426</v>
      </c>
      <c r="L1326" s="99" t="s">
        <v>63</v>
      </c>
      <c r="M1326" s="108">
        <v>40374</v>
      </c>
      <c r="N1326" s="102" t="s">
        <v>248</v>
      </c>
      <c r="O1326" s="105" t="s">
        <v>51</v>
      </c>
      <c r="P1326" s="102" t="s">
        <v>3232</v>
      </c>
      <c r="Q1326" s="102"/>
      <c r="R1326" s="102"/>
      <c r="S1326" s="109" t="s">
        <v>3668</v>
      </c>
      <c r="T1326" s="109" t="s">
        <v>63</v>
      </c>
      <c r="U1326" s="110" t="s">
        <v>3669</v>
      </c>
      <c r="V1326" s="105" t="s">
        <v>3668</v>
      </c>
      <c r="W1326" s="95"/>
    </row>
    <row r="1327" spans="1:23" ht="38.25">
      <c r="A1327" s="102">
        <v>1326</v>
      </c>
      <c r="B1327" s="103" t="s">
        <v>284</v>
      </c>
      <c r="C1327" s="103" t="s">
        <v>285</v>
      </c>
      <c r="D1327" s="105" t="s">
        <v>60</v>
      </c>
      <c r="E1327" s="105" t="s">
        <v>627</v>
      </c>
      <c r="F1327" s="105" t="s">
        <v>2456</v>
      </c>
      <c r="G1327" s="105">
        <v>55</v>
      </c>
      <c r="H1327" s="94">
        <v>19</v>
      </c>
      <c r="I1327" s="106" t="s">
        <v>2483</v>
      </c>
      <c r="J1327" s="106" t="s">
        <v>2484</v>
      </c>
      <c r="K1327" s="98" t="s">
        <v>647</v>
      </c>
      <c r="L1327" s="99" t="s">
        <v>648</v>
      </c>
      <c r="M1327" s="108">
        <v>40374</v>
      </c>
      <c r="N1327" s="74" t="s">
        <v>203</v>
      </c>
      <c r="O1327" s="105" t="s">
        <v>51</v>
      </c>
      <c r="P1327" s="102" t="s">
        <v>220</v>
      </c>
      <c r="Q1327" s="102"/>
      <c r="R1327" s="102"/>
      <c r="S1327" s="109" t="s">
        <v>3668</v>
      </c>
      <c r="T1327" s="109" t="s">
        <v>648</v>
      </c>
      <c r="U1327" s="110" t="s">
        <v>3669</v>
      </c>
      <c r="V1327" s="105" t="s">
        <v>3668</v>
      </c>
      <c r="W1327" s="105"/>
    </row>
    <row r="1328" spans="1:23" ht="63.75">
      <c r="A1328" s="102">
        <v>1327</v>
      </c>
      <c r="B1328" s="103" t="s">
        <v>284</v>
      </c>
      <c r="C1328" s="103" t="s">
        <v>285</v>
      </c>
      <c r="D1328" s="105" t="s">
        <v>60</v>
      </c>
      <c r="E1328" s="105" t="s">
        <v>627</v>
      </c>
      <c r="F1328" s="105" t="s">
        <v>2456</v>
      </c>
      <c r="G1328" s="105">
        <v>55</v>
      </c>
      <c r="H1328" s="94">
        <v>21</v>
      </c>
      <c r="I1328" s="106" t="s">
        <v>2485</v>
      </c>
      <c r="J1328" s="106" t="s">
        <v>2486</v>
      </c>
      <c r="K1328" s="98" t="s">
        <v>647</v>
      </c>
      <c r="L1328" s="99" t="s">
        <v>648</v>
      </c>
      <c r="M1328" s="108">
        <v>40374</v>
      </c>
      <c r="N1328" s="74" t="s">
        <v>203</v>
      </c>
      <c r="O1328" s="105" t="s">
        <v>51</v>
      </c>
      <c r="P1328" s="102" t="s">
        <v>220</v>
      </c>
      <c r="Q1328" s="102"/>
      <c r="R1328" s="102"/>
      <c r="S1328" s="109" t="s">
        <v>3668</v>
      </c>
      <c r="T1328" s="109" t="s">
        <v>648</v>
      </c>
      <c r="U1328" s="110" t="s">
        <v>3669</v>
      </c>
      <c r="V1328" s="105" t="s">
        <v>3668</v>
      </c>
      <c r="W1328" s="105"/>
    </row>
    <row r="1329" spans="1:23" ht="89.25">
      <c r="A1329" s="21">
        <v>1328</v>
      </c>
      <c r="B1329" s="14" t="s">
        <v>366</v>
      </c>
      <c r="C1329" s="14" t="s">
        <v>267</v>
      </c>
      <c r="D1329" s="16" t="s">
        <v>60</v>
      </c>
      <c r="E1329" s="16" t="s">
        <v>627</v>
      </c>
      <c r="F1329" s="16" t="s">
        <v>2338</v>
      </c>
      <c r="G1329" s="16">
        <v>55</v>
      </c>
      <c r="H1329" s="16">
        <v>22</v>
      </c>
      <c r="I1329" s="18" t="s">
        <v>2487</v>
      </c>
      <c r="J1329" s="18" t="s">
        <v>2488</v>
      </c>
      <c r="K1329" s="18" t="s">
        <v>2489</v>
      </c>
      <c r="L1329" s="21" t="s">
        <v>86</v>
      </c>
      <c r="M1329" s="22"/>
      <c r="N1329" s="61" t="s">
        <v>248</v>
      </c>
      <c r="O1329" s="16"/>
      <c r="P1329" s="21" t="s">
        <v>640</v>
      </c>
      <c r="Q1329" s="21"/>
      <c r="R1329" s="21"/>
      <c r="S1329" s="25" t="s">
        <v>3668</v>
      </c>
      <c r="T1329" s="25" t="s">
        <v>86</v>
      </c>
      <c r="U1329" s="55" t="s">
        <v>3672</v>
      </c>
      <c r="V1329" s="16" t="s">
        <v>640</v>
      </c>
      <c r="W1329" s="16"/>
    </row>
    <row r="1330" spans="1:23" ht="25.5">
      <c r="A1330" s="21">
        <v>1329</v>
      </c>
      <c r="B1330" s="14" t="s">
        <v>369</v>
      </c>
      <c r="C1330" s="14" t="s">
        <v>370</v>
      </c>
      <c r="D1330" s="16" t="s">
        <v>60</v>
      </c>
      <c r="E1330" s="16" t="s">
        <v>627</v>
      </c>
      <c r="F1330" s="16" t="s">
        <v>2338</v>
      </c>
      <c r="G1330" s="16">
        <v>55</v>
      </c>
      <c r="H1330" s="16">
        <v>22</v>
      </c>
      <c r="I1330" s="18" t="s">
        <v>2487</v>
      </c>
      <c r="J1330" s="18" t="s">
        <v>2488</v>
      </c>
      <c r="K1330" s="18" t="s">
        <v>2490</v>
      </c>
      <c r="L1330" s="21" t="s">
        <v>86</v>
      </c>
      <c r="M1330" s="22"/>
      <c r="N1330" s="61" t="s">
        <v>248</v>
      </c>
      <c r="O1330" s="16"/>
      <c r="P1330" s="21" t="s">
        <v>640</v>
      </c>
      <c r="Q1330" s="21"/>
      <c r="R1330" s="21"/>
      <c r="S1330" s="25" t="s">
        <v>3668</v>
      </c>
      <c r="T1330" s="25" t="s">
        <v>86</v>
      </c>
      <c r="U1330" s="55" t="s">
        <v>3672</v>
      </c>
      <c r="V1330" s="16" t="s">
        <v>640</v>
      </c>
      <c r="W1330" s="16"/>
    </row>
    <row r="1331" spans="1:23" ht="76.5">
      <c r="A1331" s="21">
        <v>1330</v>
      </c>
      <c r="B1331" s="14" t="s">
        <v>858</v>
      </c>
      <c r="C1331" s="14" t="s">
        <v>285</v>
      </c>
      <c r="D1331" s="16" t="s">
        <v>60</v>
      </c>
      <c r="E1331" s="16" t="s">
        <v>627</v>
      </c>
      <c r="F1331" s="16" t="s">
        <v>2456</v>
      </c>
      <c r="G1331" s="16">
        <v>55</v>
      </c>
      <c r="H1331" s="16">
        <v>22</v>
      </c>
      <c r="I1331" s="17" t="s">
        <v>2491</v>
      </c>
      <c r="J1331" s="17" t="s">
        <v>2492</v>
      </c>
      <c r="K1331" s="18" t="s">
        <v>2490</v>
      </c>
      <c r="L1331" s="21" t="s">
        <v>86</v>
      </c>
      <c r="M1331" s="22"/>
      <c r="N1331" s="21" t="s">
        <v>248</v>
      </c>
      <c r="O1331" s="16" t="s">
        <v>51</v>
      </c>
      <c r="P1331" s="21" t="s">
        <v>640</v>
      </c>
      <c r="Q1331" s="21"/>
      <c r="R1331" s="21"/>
      <c r="S1331" s="25" t="s">
        <v>3668</v>
      </c>
      <c r="T1331" s="25" t="s">
        <v>86</v>
      </c>
      <c r="U1331" s="55" t="s">
        <v>3672</v>
      </c>
      <c r="V1331" s="16" t="s">
        <v>640</v>
      </c>
      <c r="W1331" s="16"/>
    </row>
    <row r="1332" spans="1:23" ht="51">
      <c r="A1332" s="21">
        <v>1331</v>
      </c>
      <c r="B1332" s="14" t="s">
        <v>125</v>
      </c>
      <c r="C1332" s="14" t="s">
        <v>126</v>
      </c>
      <c r="D1332" s="16" t="s">
        <v>60</v>
      </c>
      <c r="E1332" s="16" t="s">
        <v>627</v>
      </c>
      <c r="F1332" s="15" t="s">
        <v>2456</v>
      </c>
      <c r="G1332" s="16">
        <v>55</v>
      </c>
      <c r="H1332" s="15" t="s">
        <v>792</v>
      </c>
      <c r="I1332" s="17" t="s">
        <v>2493</v>
      </c>
      <c r="J1332" s="17" t="s">
        <v>2494</v>
      </c>
      <c r="K1332" s="18" t="s">
        <v>2490</v>
      </c>
      <c r="L1332" s="21" t="s">
        <v>86</v>
      </c>
      <c r="M1332" s="22"/>
      <c r="N1332" s="21" t="s">
        <v>248</v>
      </c>
      <c r="O1332" s="16" t="s">
        <v>51</v>
      </c>
      <c r="P1332" s="21" t="s">
        <v>640</v>
      </c>
      <c r="Q1332" s="21"/>
      <c r="R1332" s="21"/>
      <c r="S1332" s="25" t="s">
        <v>3668</v>
      </c>
      <c r="T1332" s="25" t="s">
        <v>86</v>
      </c>
      <c r="U1332" s="55" t="s">
        <v>3672</v>
      </c>
      <c r="V1332" s="16" t="s">
        <v>640</v>
      </c>
      <c r="W1332" s="16"/>
    </row>
    <row r="1333" spans="1:23" ht="25.5">
      <c r="A1333" s="21">
        <v>1332</v>
      </c>
      <c r="B1333" s="14" t="s">
        <v>372</v>
      </c>
      <c r="C1333" s="14" t="s">
        <v>267</v>
      </c>
      <c r="D1333" s="16" t="s">
        <v>60</v>
      </c>
      <c r="E1333" s="16" t="s">
        <v>627</v>
      </c>
      <c r="F1333" s="16" t="s">
        <v>2338</v>
      </c>
      <c r="G1333" s="16">
        <v>55</v>
      </c>
      <c r="H1333" s="16">
        <v>22</v>
      </c>
      <c r="I1333" s="18" t="s">
        <v>2487</v>
      </c>
      <c r="J1333" s="18" t="s">
        <v>2488</v>
      </c>
      <c r="K1333" s="18" t="s">
        <v>2490</v>
      </c>
      <c r="L1333" s="21" t="s">
        <v>86</v>
      </c>
      <c r="M1333" s="22"/>
      <c r="N1333" s="61" t="s">
        <v>248</v>
      </c>
      <c r="O1333" s="16"/>
      <c r="P1333" s="21" t="s">
        <v>640</v>
      </c>
      <c r="Q1333" s="21"/>
      <c r="R1333" s="21"/>
      <c r="S1333" s="25" t="s">
        <v>3668</v>
      </c>
      <c r="T1333" s="25" t="s">
        <v>86</v>
      </c>
      <c r="U1333" s="55" t="s">
        <v>3672</v>
      </c>
      <c r="V1333" s="16" t="s">
        <v>640</v>
      </c>
      <c r="W1333" s="16"/>
    </row>
    <row r="1334" spans="1:23" ht="25.5">
      <c r="A1334" s="21">
        <v>1333</v>
      </c>
      <c r="B1334" s="14" t="s">
        <v>373</v>
      </c>
      <c r="C1334" s="14" t="s">
        <v>267</v>
      </c>
      <c r="D1334" s="16" t="s">
        <v>60</v>
      </c>
      <c r="E1334" s="16" t="s">
        <v>627</v>
      </c>
      <c r="F1334" s="16" t="s">
        <v>2338</v>
      </c>
      <c r="G1334" s="16">
        <v>55</v>
      </c>
      <c r="H1334" s="16">
        <v>22</v>
      </c>
      <c r="I1334" s="18" t="s">
        <v>2487</v>
      </c>
      <c r="J1334" s="18" t="s">
        <v>2488</v>
      </c>
      <c r="K1334" s="18" t="s">
        <v>2490</v>
      </c>
      <c r="L1334" s="21" t="s">
        <v>86</v>
      </c>
      <c r="M1334" s="22"/>
      <c r="N1334" s="61" t="s">
        <v>248</v>
      </c>
      <c r="O1334" s="16"/>
      <c r="P1334" s="21" t="s">
        <v>640</v>
      </c>
      <c r="Q1334" s="21"/>
      <c r="R1334" s="21"/>
      <c r="S1334" s="25" t="s">
        <v>3668</v>
      </c>
      <c r="T1334" s="25" t="s">
        <v>86</v>
      </c>
      <c r="U1334" s="55" t="s">
        <v>3672</v>
      </c>
      <c r="V1334" s="16" t="s">
        <v>640</v>
      </c>
      <c r="W1334" s="16"/>
    </row>
    <row r="1335" spans="1:23" ht="76.5">
      <c r="A1335" s="21">
        <v>1334</v>
      </c>
      <c r="B1335" s="18" t="s">
        <v>146</v>
      </c>
      <c r="C1335" s="18" t="s">
        <v>147</v>
      </c>
      <c r="D1335" s="16" t="s">
        <v>60</v>
      </c>
      <c r="E1335" s="16" t="s">
        <v>627</v>
      </c>
      <c r="F1335" s="16" t="s">
        <v>628</v>
      </c>
      <c r="G1335" s="16">
        <v>55</v>
      </c>
      <c r="H1335" s="16">
        <v>26</v>
      </c>
      <c r="I1335" s="18" t="s">
        <v>2495</v>
      </c>
      <c r="J1335" s="18" t="s">
        <v>638</v>
      </c>
      <c r="K1335" s="53" t="s">
        <v>3665</v>
      </c>
      <c r="L1335" s="54" t="s">
        <v>63</v>
      </c>
      <c r="M1335" s="22">
        <v>40435</v>
      </c>
      <c r="N1335" s="21" t="s">
        <v>433</v>
      </c>
      <c r="O1335" s="16" t="s">
        <v>51</v>
      </c>
      <c r="P1335" s="21" t="s">
        <v>631</v>
      </c>
      <c r="Q1335" s="21"/>
      <c r="R1335" s="21"/>
      <c r="S1335" s="25" t="s">
        <v>3668</v>
      </c>
      <c r="T1335" s="25" t="s">
        <v>63</v>
      </c>
      <c r="U1335" s="55" t="s">
        <v>3669</v>
      </c>
      <c r="V1335" s="16" t="s">
        <v>3668</v>
      </c>
      <c r="W1335" s="16"/>
    </row>
    <row r="1336" spans="1:23" ht="89.25">
      <c r="A1336" s="102">
        <v>1335</v>
      </c>
      <c r="B1336" s="103" t="s">
        <v>332</v>
      </c>
      <c r="C1336" s="103" t="s">
        <v>333</v>
      </c>
      <c r="D1336" s="105" t="s">
        <v>60</v>
      </c>
      <c r="E1336" s="105" t="s">
        <v>627</v>
      </c>
      <c r="F1336" s="105" t="s">
        <v>2496</v>
      </c>
      <c r="G1336" s="105">
        <v>55</v>
      </c>
      <c r="H1336" s="105">
        <v>27</v>
      </c>
      <c r="I1336" s="106" t="s">
        <v>2497</v>
      </c>
      <c r="J1336" s="106" t="s">
        <v>2498</v>
      </c>
      <c r="K1336" s="98" t="s">
        <v>3368</v>
      </c>
      <c r="L1336" s="99" t="s">
        <v>63</v>
      </c>
      <c r="M1336" s="108">
        <v>40373</v>
      </c>
      <c r="N1336" s="102" t="s">
        <v>433</v>
      </c>
      <c r="O1336" s="105" t="s">
        <v>72</v>
      </c>
      <c r="P1336" s="102" t="s">
        <v>2499</v>
      </c>
      <c r="Q1336" s="102"/>
      <c r="R1336" s="102"/>
      <c r="S1336" s="109" t="s">
        <v>3668</v>
      </c>
      <c r="T1336" s="109" t="s">
        <v>63</v>
      </c>
      <c r="U1336" s="110" t="s">
        <v>3669</v>
      </c>
      <c r="V1336" s="105" t="s">
        <v>3668</v>
      </c>
      <c r="W1336" s="105"/>
    </row>
    <row r="1337" spans="1:23" ht="51">
      <c r="A1337" s="102">
        <v>1336</v>
      </c>
      <c r="B1337" s="107" t="s">
        <v>146</v>
      </c>
      <c r="C1337" s="107" t="s">
        <v>147</v>
      </c>
      <c r="D1337" s="105" t="s">
        <v>60</v>
      </c>
      <c r="E1337" s="105" t="s">
        <v>627</v>
      </c>
      <c r="F1337" s="105" t="s">
        <v>628</v>
      </c>
      <c r="G1337" s="105">
        <v>55</v>
      </c>
      <c r="H1337" s="105">
        <v>28</v>
      </c>
      <c r="I1337" s="107" t="s">
        <v>2500</v>
      </c>
      <c r="J1337" s="107" t="s">
        <v>2501</v>
      </c>
      <c r="K1337" s="98" t="s">
        <v>3369</v>
      </c>
      <c r="L1337" s="99" t="s">
        <v>237</v>
      </c>
      <c r="M1337" s="108">
        <v>40373</v>
      </c>
      <c r="N1337" s="102" t="s">
        <v>433</v>
      </c>
      <c r="O1337" s="105" t="s">
        <v>51</v>
      </c>
      <c r="P1337" s="102" t="s">
        <v>2502</v>
      </c>
      <c r="Q1337" s="102"/>
      <c r="R1337" s="102"/>
      <c r="S1337" s="109" t="s">
        <v>3668</v>
      </c>
      <c r="T1337" s="109" t="s">
        <v>237</v>
      </c>
      <c r="U1337" s="110" t="s">
        <v>3669</v>
      </c>
      <c r="V1337" s="105" t="s">
        <v>3668</v>
      </c>
      <c r="W1337" s="105"/>
    </row>
    <row r="1338" spans="1:23" ht="51">
      <c r="A1338" s="102">
        <v>1337</v>
      </c>
      <c r="B1338" s="107" t="s">
        <v>224</v>
      </c>
      <c r="C1338" s="107" t="s">
        <v>225</v>
      </c>
      <c r="D1338" s="105" t="s">
        <v>45</v>
      </c>
      <c r="E1338" s="105" t="s">
        <v>627</v>
      </c>
      <c r="F1338" s="102" t="s">
        <v>628</v>
      </c>
      <c r="G1338" s="102">
        <v>55</v>
      </c>
      <c r="H1338" s="102">
        <v>28</v>
      </c>
      <c r="I1338" s="106" t="s">
        <v>2503</v>
      </c>
      <c r="J1338" s="106" t="s">
        <v>2504</v>
      </c>
      <c r="K1338" s="107" t="s">
        <v>3530</v>
      </c>
      <c r="L1338" s="102" t="s">
        <v>63</v>
      </c>
      <c r="M1338" s="108">
        <v>40399</v>
      </c>
      <c r="N1338" s="102" t="s">
        <v>50</v>
      </c>
      <c r="O1338" s="102" t="s">
        <v>72</v>
      </c>
      <c r="P1338" s="102"/>
      <c r="Q1338" s="102"/>
      <c r="R1338" s="102"/>
      <c r="S1338" s="109" t="s">
        <v>63</v>
      </c>
      <c r="T1338" s="109" t="s">
        <v>3668</v>
      </c>
      <c r="U1338" s="110" t="s">
        <v>3669</v>
      </c>
      <c r="V1338" s="105" t="s">
        <v>3668</v>
      </c>
      <c r="W1338" s="105"/>
    </row>
    <row r="1339" spans="1:23" ht="25.5">
      <c r="A1339" s="102">
        <v>1338</v>
      </c>
      <c r="B1339" s="103" t="s">
        <v>43</v>
      </c>
      <c r="C1339" s="103" t="s">
        <v>44</v>
      </c>
      <c r="D1339" s="105" t="s">
        <v>60</v>
      </c>
      <c r="E1339" s="105" t="s">
        <v>627</v>
      </c>
      <c r="F1339" s="105" t="s">
        <v>2505</v>
      </c>
      <c r="G1339" s="105">
        <v>55</v>
      </c>
      <c r="H1339" s="105">
        <v>28</v>
      </c>
      <c r="I1339" s="106" t="s">
        <v>2506</v>
      </c>
      <c r="J1339" s="106" t="s">
        <v>2507</v>
      </c>
      <c r="K1339" s="98" t="s">
        <v>3304</v>
      </c>
      <c r="L1339" s="99" t="s">
        <v>63</v>
      </c>
      <c r="M1339" s="108">
        <v>40372</v>
      </c>
      <c r="N1339" s="99" t="s">
        <v>3332</v>
      </c>
      <c r="O1339" s="105" t="s">
        <v>51</v>
      </c>
      <c r="P1339" s="102"/>
      <c r="Q1339" s="102"/>
      <c r="R1339" s="102"/>
      <c r="S1339" s="109" t="s">
        <v>3668</v>
      </c>
      <c r="T1339" s="109" t="s">
        <v>63</v>
      </c>
      <c r="U1339" s="110" t="s">
        <v>3669</v>
      </c>
      <c r="V1339" s="105" t="s">
        <v>3668</v>
      </c>
      <c r="W1339" s="105"/>
    </row>
    <row r="1340" spans="1:23" ht="25.5">
      <c r="A1340" s="102">
        <v>1339</v>
      </c>
      <c r="B1340" s="107" t="s">
        <v>961</v>
      </c>
      <c r="C1340" s="107" t="s">
        <v>147</v>
      </c>
      <c r="D1340" s="105" t="s">
        <v>45</v>
      </c>
      <c r="E1340" s="105" t="s">
        <v>627</v>
      </c>
      <c r="F1340" s="105" t="s">
        <v>628</v>
      </c>
      <c r="G1340" s="105">
        <v>55</v>
      </c>
      <c r="H1340" s="94">
        <v>28</v>
      </c>
      <c r="I1340" s="106" t="s">
        <v>2508</v>
      </c>
      <c r="J1340" s="106" t="s">
        <v>2509</v>
      </c>
      <c r="K1340" s="107" t="s">
        <v>3530</v>
      </c>
      <c r="L1340" s="102" t="s">
        <v>63</v>
      </c>
      <c r="M1340" s="108">
        <v>40399</v>
      </c>
      <c r="N1340" s="102" t="s">
        <v>203</v>
      </c>
      <c r="O1340" s="105" t="s">
        <v>51</v>
      </c>
      <c r="P1340" s="102"/>
      <c r="Q1340" s="102"/>
      <c r="R1340" s="102"/>
      <c r="S1340" s="109" t="s">
        <v>63</v>
      </c>
      <c r="T1340" s="109" t="s">
        <v>3668</v>
      </c>
      <c r="U1340" s="110" t="s">
        <v>3669</v>
      </c>
      <c r="V1340" s="105" t="s">
        <v>3668</v>
      </c>
      <c r="W1340" s="105"/>
    </row>
    <row r="1341" spans="1:23" ht="38.25">
      <c r="A1341" s="102">
        <v>1340</v>
      </c>
      <c r="B1341" s="103" t="s">
        <v>43</v>
      </c>
      <c r="C1341" s="103" t="s">
        <v>44</v>
      </c>
      <c r="D1341" s="105" t="s">
        <v>45</v>
      </c>
      <c r="E1341" s="105" t="s">
        <v>627</v>
      </c>
      <c r="F1341" s="105" t="s">
        <v>2496</v>
      </c>
      <c r="G1341" s="105">
        <v>55</v>
      </c>
      <c r="H1341" s="105">
        <v>32</v>
      </c>
      <c r="I1341" s="106" t="s">
        <v>2510</v>
      </c>
      <c r="J1341" s="106" t="s">
        <v>2511</v>
      </c>
      <c r="K1341" s="107" t="s">
        <v>48</v>
      </c>
      <c r="L1341" s="102" t="s">
        <v>49</v>
      </c>
      <c r="M1341" s="108">
        <v>40399</v>
      </c>
      <c r="N1341" s="102" t="s">
        <v>50</v>
      </c>
      <c r="O1341" s="105"/>
      <c r="P1341" s="102"/>
      <c r="Q1341" s="102"/>
      <c r="R1341" s="102"/>
      <c r="S1341" s="109" t="s">
        <v>49</v>
      </c>
      <c r="T1341" s="109" t="s">
        <v>3668</v>
      </c>
      <c r="U1341" s="110" t="s">
        <v>3669</v>
      </c>
      <c r="V1341" s="105" t="s">
        <v>3668</v>
      </c>
      <c r="W1341" s="105"/>
    </row>
    <row r="1342" spans="1:23" ht="76.5">
      <c r="A1342" s="21">
        <v>1341</v>
      </c>
      <c r="B1342" s="14" t="s">
        <v>43</v>
      </c>
      <c r="C1342" s="14" t="s">
        <v>44</v>
      </c>
      <c r="D1342" s="16" t="s">
        <v>60</v>
      </c>
      <c r="E1342" s="16" t="s">
        <v>627</v>
      </c>
      <c r="F1342" s="16" t="s">
        <v>2496</v>
      </c>
      <c r="G1342" s="16">
        <v>55</v>
      </c>
      <c r="H1342" s="16">
        <v>34</v>
      </c>
      <c r="I1342" s="17" t="s">
        <v>2512</v>
      </c>
      <c r="J1342" s="17" t="s">
        <v>2513</v>
      </c>
      <c r="K1342" s="53" t="s">
        <v>3665</v>
      </c>
      <c r="L1342" s="54" t="s">
        <v>63</v>
      </c>
      <c r="M1342" s="22">
        <v>40435</v>
      </c>
      <c r="N1342" s="21" t="s">
        <v>433</v>
      </c>
      <c r="O1342" s="16" t="s">
        <v>51</v>
      </c>
      <c r="P1342" s="21" t="s">
        <v>2502</v>
      </c>
      <c r="Q1342" s="21"/>
      <c r="R1342" s="21"/>
      <c r="S1342" s="25" t="s">
        <v>3668</v>
      </c>
      <c r="T1342" s="25" t="s">
        <v>63</v>
      </c>
      <c r="U1342" s="55" t="s">
        <v>3669</v>
      </c>
      <c r="V1342" s="16" t="s">
        <v>3668</v>
      </c>
      <c r="W1342" s="16"/>
    </row>
    <row r="1343" spans="1:23" ht="63.75">
      <c r="A1343" s="21">
        <v>1342</v>
      </c>
      <c r="B1343" s="14" t="s">
        <v>125</v>
      </c>
      <c r="C1343" s="14" t="s">
        <v>126</v>
      </c>
      <c r="D1343" s="16" t="s">
        <v>60</v>
      </c>
      <c r="E1343" s="16" t="s">
        <v>627</v>
      </c>
      <c r="F1343" s="15" t="s">
        <v>2496</v>
      </c>
      <c r="G1343" s="16">
        <v>55</v>
      </c>
      <c r="H1343" s="15" t="s">
        <v>2514</v>
      </c>
      <c r="I1343" s="17" t="s">
        <v>2515</v>
      </c>
      <c r="J1343" s="17" t="s">
        <v>2515</v>
      </c>
      <c r="K1343" s="53" t="s">
        <v>3665</v>
      </c>
      <c r="L1343" s="54" t="s">
        <v>63</v>
      </c>
      <c r="M1343" s="22">
        <v>40435</v>
      </c>
      <c r="N1343" s="21" t="s">
        <v>433</v>
      </c>
      <c r="O1343" s="16" t="s">
        <v>51</v>
      </c>
      <c r="P1343" s="21" t="s">
        <v>2502</v>
      </c>
      <c r="Q1343" s="21"/>
      <c r="R1343" s="21"/>
      <c r="S1343" s="25" t="s">
        <v>3668</v>
      </c>
      <c r="T1343" s="25" t="s">
        <v>63</v>
      </c>
      <c r="U1343" s="55" t="s">
        <v>3669</v>
      </c>
      <c r="V1343" s="16" t="s">
        <v>3668</v>
      </c>
      <c r="W1343" s="16"/>
    </row>
    <row r="1344" spans="1:23" ht="63.75">
      <c r="A1344" s="21">
        <v>1343</v>
      </c>
      <c r="B1344" s="14" t="s">
        <v>130</v>
      </c>
      <c r="C1344" s="14" t="s">
        <v>131</v>
      </c>
      <c r="D1344" s="16" t="s">
        <v>60</v>
      </c>
      <c r="E1344" s="16" t="s">
        <v>627</v>
      </c>
      <c r="F1344" s="15" t="s">
        <v>2496</v>
      </c>
      <c r="G1344" s="16">
        <v>55</v>
      </c>
      <c r="H1344" s="15" t="s">
        <v>2514</v>
      </c>
      <c r="I1344" s="17" t="s">
        <v>2515</v>
      </c>
      <c r="J1344" s="17" t="s">
        <v>2515</v>
      </c>
      <c r="K1344" s="53" t="s">
        <v>3665</v>
      </c>
      <c r="L1344" s="54" t="s">
        <v>63</v>
      </c>
      <c r="M1344" s="22">
        <v>40435</v>
      </c>
      <c r="N1344" s="21" t="s">
        <v>433</v>
      </c>
      <c r="O1344" s="16" t="s">
        <v>51</v>
      </c>
      <c r="P1344" s="21" t="s">
        <v>2502</v>
      </c>
      <c r="Q1344" s="21"/>
      <c r="R1344" s="21"/>
      <c r="S1344" s="25" t="s">
        <v>3668</v>
      </c>
      <c r="T1344" s="25" t="s">
        <v>63</v>
      </c>
      <c r="U1344" s="55" t="s">
        <v>3669</v>
      </c>
      <c r="V1344" s="16" t="s">
        <v>3668</v>
      </c>
      <c r="W1344" s="16"/>
    </row>
    <row r="1345" spans="1:23" ht="51">
      <c r="A1345" s="21">
        <v>1344</v>
      </c>
      <c r="B1345" s="18" t="s">
        <v>961</v>
      </c>
      <c r="C1345" s="18" t="s">
        <v>147</v>
      </c>
      <c r="D1345" s="16" t="s">
        <v>60</v>
      </c>
      <c r="E1345" s="16" t="s">
        <v>627</v>
      </c>
      <c r="F1345" s="16" t="s">
        <v>2496</v>
      </c>
      <c r="G1345" s="16">
        <v>55</v>
      </c>
      <c r="H1345" s="16">
        <v>34</v>
      </c>
      <c r="I1345" s="17" t="s">
        <v>2516</v>
      </c>
      <c r="J1345" s="17" t="s">
        <v>2517</v>
      </c>
      <c r="K1345" s="53" t="s">
        <v>3665</v>
      </c>
      <c r="L1345" s="54" t="s">
        <v>63</v>
      </c>
      <c r="M1345" s="22">
        <v>40435</v>
      </c>
      <c r="N1345" s="21" t="s">
        <v>433</v>
      </c>
      <c r="O1345" s="16" t="s">
        <v>51</v>
      </c>
      <c r="P1345" s="21" t="s">
        <v>2502</v>
      </c>
      <c r="Q1345" s="21"/>
      <c r="R1345" s="21"/>
      <c r="S1345" s="25" t="s">
        <v>3668</v>
      </c>
      <c r="T1345" s="25" t="s">
        <v>63</v>
      </c>
      <c r="U1345" s="55" t="s">
        <v>3669</v>
      </c>
      <c r="V1345" s="16" t="s">
        <v>3668</v>
      </c>
      <c r="W1345" s="16"/>
    </row>
    <row r="1346" spans="1:23" ht="63.75">
      <c r="A1346" s="21">
        <v>1345</v>
      </c>
      <c r="B1346" s="14" t="s">
        <v>132</v>
      </c>
      <c r="C1346" s="14" t="s">
        <v>131</v>
      </c>
      <c r="D1346" s="16" t="s">
        <v>60</v>
      </c>
      <c r="E1346" s="16" t="s">
        <v>627</v>
      </c>
      <c r="F1346" s="15" t="s">
        <v>2496</v>
      </c>
      <c r="G1346" s="16">
        <v>55</v>
      </c>
      <c r="H1346" s="15" t="s">
        <v>2514</v>
      </c>
      <c r="I1346" s="17" t="s">
        <v>2515</v>
      </c>
      <c r="J1346" s="17" t="s">
        <v>2515</v>
      </c>
      <c r="K1346" s="53" t="s">
        <v>3665</v>
      </c>
      <c r="L1346" s="54" t="s">
        <v>63</v>
      </c>
      <c r="M1346" s="22">
        <v>40435</v>
      </c>
      <c r="N1346" s="21" t="s">
        <v>433</v>
      </c>
      <c r="O1346" s="16" t="s">
        <v>51</v>
      </c>
      <c r="P1346" s="21" t="s">
        <v>2502</v>
      </c>
      <c r="Q1346" s="21"/>
      <c r="R1346" s="21"/>
      <c r="S1346" s="25" t="s">
        <v>3668</v>
      </c>
      <c r="T1346" s="25" t="s">
        <v>63</v>
      </c>
      <c r="U1346" s="55" t="s">
        <v>3669</v>
      </c>
      <c r="V1346" s="16" t="s">
        <v>3668</v>
      </c>
      <c r="W1346" s="16"/>
    </row>
    <row r="1347" spans="1:23" ht="63.75">
      <c r="A1347" s="21">
        <v>1346</v>
      </c>
      <c r="B1347" s="14" t="s">
        <v>133</v>
      </c>
      <c r="C1347" s="14" t="s">
        <v>131</v>
      </c>
      <c r="D1347" s="16" t="s">
        <v>60</v>
      </c>
      <c r="E1347" s="16" t="s">
        <v>627</v>
      </c>
      <c r="F1347" s="15" t="s">
        <v>2496</v>
      </c>
      <c r="G1347" s="16">
        <v>55</v>
      </c>
      <c r="H1347" s="15" t="s">
        <v>2514</v>
      </c>
      <c r="I1347" s="17" t="s">
        <v>2515</v>
      </c>
      <c r="J1347" s="17" t="s">
        <v>2515</v>
      </c>
      <c r="K1347" s="53" t="s">
        <v>3665</v>
      </c>
      <c r="L1347" s="54" t="s">
        <v>63</v>
      </c>
      <c r="M1347" s="22">
        <v>40435</v>
      </c>
      <c r="N1347" s="21" t="s">
        <v>433</v>
      </c>
      <c r="O1347" s="16" t="s">
        <v>51</v>
      </c>
      <c r="P1347" s="21" t="s">
        <v>2502</v>
      </c>
      <c r="Q1347" s="21"/>
      <c r="R1347" s="21"/>
      <c r="S1347" s="25" t="s">
        <v>3668</v>
      </c>
      <c r="T1347" s="25" t="s">
        <v>63</v>
      </c>
      <c r="U1347" s="55" t="s">
        <v>3669</v>
      </c>
      <c r="V1347" s="16" t="s">
        <v>3668</v>
      </c>
      <c r="W1347" s="16"/>
    </row>
    <row r="1348" spans="1:23" ht="76.5">
      <c r="A1348" s="21">
        <v>1347</v>
      </c>
      <c r="B1348" s="14" t="s">
        <v>366</v>
      </c>
      <c r="C1348" s="14" t="s">
        <v>267</v>
      </c>
      <c r="D1348" s="16" t="s">
        <v>60</v>
      </c>
      <c r="E1348" s="16" t="s">
        <v>627</v>
      </c>
      <c r="F1348" s="16" t="s">
        <v>2338</v>
      </c>
      <c r="G1348" s="16">
        <v>55</v>
      </c>
      <c r="H1348" s="16" t="s">
        <v>2518</v>
      </c>
      <c r="I1348" s="18" t="s">
        <v>2519</v>
      </c>
      <c r="J1348" s="18" t="s">
        <v>2520</v>
      </c>
      <c r="K1348" s="53" t="s">
        <v>3236</v>
      </c>
      <c r="L1348" s="21" t="s">
        <v>86</v>
      </c>
      <c r="M1348" s="22"/>
      <c r="N1348" s="21" t="s">
        <v>248</v>
      </c>
      <c r="O1348" s="16"/>
      <c r="P1348" s="21" t="s">
        <v>220</v>
      </c>
      <c r="Q1348" s="21"/>
      <c r="R1348" s="21"/>
      <c r="S1348" s="25" t="s">
        <v>3668</v>
      </c>
      <c r="T1348" s="25" t="s">
        <v>86</v>
      </c>
      <c r="U1348" s="55" t="s">
        <v>3672</v>
      </c>
      <c r="V1348" s="16" t="s">
        <v>220</v>
      </c>
      <c r="W1348" s="16"/>
    </row>
    <row r="1349" spans="1:23" ht="76.5">
      <c r="A1349" s="21">
        <v>1348</v>
      </c>
      <c r="B1349" s="14" t="s">
        <v>369</v>
      </c>
      <c r="C1349" s="14" t="s">
        <v>370</v>
      </c>
      <c r="D1349" s="16" t="s">
        <v>60</v>
      </c>
      <c r="E1349" s="16" t="s">
        <v>627</v>
      </c>
      <c r="F1349" s="16" t="s">
        <v>2338</v>
      </c>
      <c r="G1349" s="16">
        <v>55</v>
      </c>
      <c r="H1349" s="16" t="s">
        <v>2518</v>
      </c>
      <c r="I1349" s="18" t="s">
        <v>2519</v>
      </c>
      <c r="J1349" s="18" t="s">
        <v>2520</v>
      </c>
      <c r="K1349" s="18" t="s">
        <v>2521</v>
      </c>
      <c r="L1349" s="21" t="s">
        <v>86</v>
      </c>
      <c r="M1349" s="22"/>
      <c r="N1349" s="21" t="s">
        <v>248</v>
      </c>
      <c r="O1349" s="16"/>
      <c r="P1349" s="21" t="s">
        <v>220</v>
      </c>
      <c r="Q1349" s="21"/>
      <c r="R1349" s="21"/>
      <c r="S1349" s="25" t="s">
        <v>3668</v>
      </c>
      <c r="T1349" s="25" t="s">
        <v>86</v>
      </c>
      <c r="U1349" s="55" t="s">
        <v>3672</v>
      </c>
      <c r="V1349" s="16" t="s">
        <v>220</v>
      </c>
      <c r="W1349" s="16"/>
    </row>
    <row r="1350" spans="1:23" ht="76.5">
      <c r="A1350" s="21">
        <v>1349</v>
      </c>
      <c r="B1350" s="14" t="s">
        <v>372</v>
      </c>
      <c r="C1350" s="14" t="s">
        <v>267</v>
      </c>
      <c r="D1350" s="16" t="s">
        <v>60</v>
      </c>
      <c r="E1350" s="16" t="s">
        <v>627</v>
      </c>
      <c r="F1350" s="16" t="s">
        <v>2338</v>
      </c>
      <c r="G1350" s="16">
        <v>55</v>
      </c>
      <c r="H1350" s="16" t="s">
        <v>2518</v>
      </c>
      <c r="I1350" s="18" t="s">
        <v>2519</v>
      </c>
      <c r="J1350" s="18" t="s">
        <v>2520</v>
      </c>
      <c r="K1350" s="18" t="s">
        <v>2521</v>
      </c>
      <c r="L1350" s="21" t="s">
        <v>86</v>
      </c>
      <c r="M1350" s="22"/>
      <c r="N1350" s="21" t="s">
        <v>248</v>
      </c>
      <c r="O1350" s="16"/>
      <c r="P1350" s="21" t="s">
        <v>220</v>
      </c>
      <c r="Q1350" s="21"/>
      <c r="R1350" s="21"/>
      <c r="S1350" s="25" t="s">
        <v>3668</v>
      </c>
      <c r="T1350" s="25" t="s">
        <v>86</v>
      </c>
      <c r="U1350" s="55" t="s">
        <v>3672</v>
      </c>
      <c r="V1350" s="16" t="s">
        <v>220</v>
      </c>
      <c r="W1350" s="16"/>
    </row>
    <row r="1351" spans="1:23" ht="76.5">
      <c r="A1351" s="21">
        <v>1350</v>
      </c>
      <c r="B1351" s="14" t="s">
        <v>373</v>
      </c>
      <c r="C1351" s="14" t="s">
        <v>267</v>
      </c>
      <c r="D1351" s="16" t="s">
        <v>60</v>
      </c>
      <c r="E1351" s="16" t="s">
        <v>627</v>
      </c>
      <c r="F1351" s="16" t="s">
        <v>2338</v>
      </c>
      <c r="G1351" s="16">
        <v>55</v>
      </c>
      <c r="H1351" s="16" t="s">
        <v>2518</v>
      </c>
      <c r="I1351" s="18" t="s">
        <v>2519</v>
      </c>
      <c r="J1351" s="18" t="s">
        <v>2520</v>
      </c>
      <c r="K1351" s="18" t="s">
        <v>2521</v>
      </c>
      <c r="L1351" s="21" t="s">
        <v>86</v>
      </c>
      <c r="M1351" s="22"/>
      <c r="N1351" s="21" t="s">
        <v>248</v>
      </c>
      <c r="O1351" s="16"/>
      <c r="P1351" s="21" t="s">
        <v>220</v>
      </c>
      <c r="Q1351" s="21"/>
      <c r="R1351" s="21"/>
      <c r="S1351" s="25" t="s">
        <v>3668</v>
      </c>
      <c r="T1351" s="25" t="s">
        <v>86</v>
      </c>
      <c r="U1351" s="55" t="s">
        <v>3672</v>
      </c>
      <c r="V1351" s="16" t="s">
        <v>220</v>
      </c>
      <c r="W1351" s="16"/>
    </row>
    <row r="1352" spans="1:23" ht="38.25">
      <c r="A1352" s="102">
        <v>1351</v>
      </c>
      <c r="B1352" s="103" t="s">
        <v>366</v>
      </c>
      <c r="C1352" s="103" t="s">
        <v>267</v>
      </c>
      <c r="D1352" s="105" t="s">
        <v>60</v>
      </c>
      <c r="E1352" s="105" t="s">
        <v>627</v>
      </c>
      <c r="F1352" s="105" t="s">
        <v>2338</v>
      </c>
      <c r="G1352" s="105">
        <v>55</v>
      </c>
      <c r="H1352" s="105" t="s">
        <v>811</v>
      </c>
      <c r="I1352" s="107" t="s">
        <v>2522</v>
      </c>
      <c r="J1352" s="107" t="s">
        <v>2475</v>
      </c>
      <c r="K1352" s="107" t="s">
        <v>2523</v>
      </c>
      <c r="L1352" s="102" t="s">
        <v>49</v>
      </c>
      <c r="M1352" s="108">
        <v>40318</v>
      </c>
      <c r="N1352" s="102" t="s">
        <v>203</v>
      </c>
      <c r="O1352" s="105" t="s">
        <v>51</v>
      </c>
      <c r="P1352" s="102"/>
      <c r="Q1352" s="102"/>
      <c r="R1352" s="102"/>
      <c r="S1352" s="109" t="s">
        <v>3668</v>
      </c>
      <c r="T1352" s="109" t="s">
        <v>49</v>
      </c>
      <c r="U1352" s="110" t="s">
        <v>3669</v>
      </c>
      <c r="V1352" s="105" t="s">
        <v>3668</v>
      </c>
      <c r="W1352" s="105"/>
    </row>
    <row r="1353" spans="1:23" ht="38.25">
      <c r="A1353" s="102">
        <v>1352</v>
      </c>
      <c r="B1353" s="103" t="s">
        <v>369</v>
      </c>
      <c r="C1353" s="103" t="s">
        <v>370</v>
      </c>
      <c r="D1353" s="105" t="s">
        <v>60</v>
      </c>
      <c r="E1353" s="105" t="s">
        <v>627</v>
      </c>
      <c r="F1353" s="105" t="s">
        <v>2338</v>
      </c>
      <c r="G1353" s="105">
        <v>55</v>
      </c>
      <c r="H1353" s="105" t="s">
        <v>811</v>
      </c>
      <c r="I1353" s="107" t="s">
        <v>2522</v>
      </c>
      <c r="J1353" s="107" t="s">
        <v>2475</v>
      </c>
      <c r="K1353" s="107" t="s">
        <v>2523</v>
      </c>
      <c r="L1353" s="102" t="s">
        <v>49</v>
      </c>
      <c r="M1353" s="108">
        <v>40318</v>
      </c>
      <c r="N1353" s="102" t="s">
        <v>203</v>
      </c>
      <c r="O1353" s="105" t="s">
        <v>51</v>
      </c>
      <c r="P1353" s="102"/>
      <c r="Q1353" s="102"/>
      <c r="R1353" s="102"/>
      <c r="S1353" s="109" t="s">
        <v>3668</v>
      </c>
      <c r="T1353" s="109" t="s">
        <v>49</v>
      </c>
      <c r="U1353" s="110" t="s">
        <v>3669</v>
      </c>
      <c r="V1353" s="105" t="s">
        <v>3668</v>
      </c>
      <c r="W1353" s="105"/>
    </row>
    <row r="1354" spans="1:23" ht="38.25">
      <c r="A1354" s="102">
        <v>1353</v>
      </c>
      <c r="B1354" s="103" t="s">
        <v>371</v>
      </c>
      <c r="C1354" s="103" t="s">
        <v>370</v>
      </c>
      <c r="D1354" s="105" t="s">
        <v>60</v>
      </c>
      <c r="E1354" s="105" t="s">
        <v>627</v>
      </c>
      <c r="F1354" s="105" t="s">
        <v>2338</v>
      </c>
      <c r="G1354" s="105">
        <v>55</v>
      </c>
      <c r="H1354" s="105" t="s">
        <v>811</v>
      </c>
      <c r="I1354" s="107" t="s">
        <v>2522</v>
      </c>
      <c r="J1354" s="107" t="s">
        <v>2475</v>
      </c>
      <c r="K1354" s="107" t="s">
        <v>2523</v>
      </c>
      <c r="L1354" s="102" t="s">
        <v>49</v>
      </c>
      <c r="M1354" s="108">
        <v>40318</v>
      </c>
      <c r="N1354" s="102" t="s">
        <v>203</v>
      </c>
      <c r="O1354" s="105" t="s">
        <v>51</v>
      </c>
      <c r="P1354" s="102"/>
      <c r="Q1354" s="102"/>
      <c r="R1354" s="102"/>
      <c r="S1354" s="109" t="s">
        <v>3668</v>
      </c>
      <c r="T1354" s="109" t="s">
        <v>49</v>
      </c>
      <c r="U1354" s="110" t="s">
        <v>3669</v>
      </c>
      <c r="V1354" s="105" t="s">
        <v>3668</v>
      </c>
      <c r="W1354" s="105"/>
    </row>
    <row r="1355" spans="1:23" ht="38.25">
      <c r="A1355" s="102">
        <v>1354</v>
      </c>
      <c r="B1355" s="103" t="s">
        <v>2255</v>
      </c>
      <c r="C1355" s="103" t="s">
        <v>267</v>
      </c>
      <c r="D1355" s="105" t="s">
        <v>60</v>
      </c>
      <c r="E1355" s="105" t="s">
        <v>627</v>
      </c>
      <c r="F1355" s="105" t="s">
        <v>2338</v>
      </c>
      <c r="G1355" s="105">
        <v>55</v>
      </c>
      <c r="H1355" s="105" t="s">
        <v>811</v>
      </c>
      <c r="I1355" s="107" t="s">
        <v>2522</v>
      </c>
      <c r="J1355" s="107" t="s">
        <v>2475</v>
      </c>
      <c r="K1355" s="107" t="s">
        <v>2523</v>
      </c>
      <c r="L1355" s="102" t="s">
        <v>49</v>
      </c>
      <c r="M1355" s="108">
        <v>40318</v>
      </c>
      <c r="N1355" s="102" t="s">
        <v>203</v>
      </c>
      <c r="O1355" s="105" t="s">
        <v>51</v>
      </c>
      <c r="P1355" s="102"/>
      <c r="Q1355" s="102"/>
      <c r="R1355" s="102"/>
      <c r="S1355" s="109" t="s">
        <v>3668</v>
      </c>
      <c r="T1355" s="109" t="s">
        <v>49</v>
      </c>
      <c r="U1355" s="110" t="s">
        <v>3669</v>
      </c>
      <c r="V1355" s="105" t="s">
        <v>3668</v>
      </c>
      <c r="W1355" s="105"/>
    </row>
    <row r="1356" spans="1:23" ht="38.25">
      <c r="A1356" s="102">
        <v>1355</v>
      </c>
      <c r="B1356" s="103" t="s">
        <v>372</v>
      </c>
      <c r="C1356" s="103" t="s">
        <v>267</v>
      </c>
      <c r="D1356" s="105" t="s">
        <v>60</v>
      </c>
      <c r="E1356" s="105" t="s">
        <v>627</v>
      </c>
      <c r="F1356" s="105" t="s">
        <v>2338</v>
      </c>
      <c r="G1356" s="105">
        <v>55</v>
      </c>
      <c r="H1356" s="105" t="s">
        <v>811</v>
      </c>
      <c r="I1356" s="107" t="s">
        <v>2522</v>
      </c>
      <c r="J1356" s="107" t="s">
        <v>2475</v>
      </c>
      <c r="K1356" s="107" t="s">
        <v>2523</v>
      </c>
      <c r="L1356" s="102" t="s">
        <v>49</v>
      </c>
      <c r="M1356" s="108">
        <v>40318</v>
      </c>
      <c r="N1356" s="102" t="s">
        <v>203</v>
      </c>
      <c r="O1356" s="105" t="s">
        <v>51</v>
      </c>
      <c r="P1356" s="102"/>
      <c r="Q1356" s="102"/>
      <c r="R1356" s="102"/>
      <c r="S1356" s="109" t="s">
        <v>3668</v>
      </c>
      <c r="T1356" s="109" t="s">
        <v>49</v>
      </c>
      <c r="U1356" s="110" t="s">
        <v>3669</v>
      </c>
      <c r="V1356" s="105" t="s">
        <v>3668</v>
      </c>
      <c r="W1356" s="105"/>
    </row>
    <row r="1357" spans="1:23" ht="38.25">
      <c r="A1357" s="102">
        <v>1356</v>
      </c>
      <c r="B1357" s="103" t="s">
        <v>373</v>
      </c>
      <c r="C1357" s="103" t="s">
        <v>267</v>
      </c>
      <c r="D1357" s="105" t="s">
        <v>60</v>
      </c>
      <c r="E1357" s="105" t="s">
        <v>627</v>
      </c>
      <c r="F1357" s="105" t="s">
        <v>2338</v>
      </c>
      <c r="G1357" s="105">
        <v>55</v>
      </c>
      <c r="H1357" s="105" t="s">
        <v>811</v>
      </c>
      <c r="I1357" s="107" t="s">
        <v>2522</v>
      </c>
      <c r="J1357" s="107" t="s">
        <v>2475</v>
      </c>
      <c r="K1357" s="107" t="s">
        <v>2523</v>
      </c>
      <c r="L1357" s="102" t="s">
        <v>49</v>
      </c>
      <c r="M1357" s="108">
        <v>40318</v>
      </c>
      <c r="N1357" s="102" t="s">
        <v>203</v>
      </c>
      <c r="O1357" s="105" t="s">
        <v>51</v>
      </c>
      <c r="P1357" s="102"/>
      <c r="Q1357" s="102"/>
      <c r="R1357" s="102"/>
      <c r="S1357" s="109" t="s">
        <v>3668</v>
      </c>
      <c r="T1357" s="109" t="s">
        <v>49</v>
      </c>
      <c r="U1357" s="110" t="s">
        <v>3669</v>
      </c>
      <c r="V1357" s="105" t="s">
        <v>3668</v>
      </c>
      <c r="W1357" s="105"/>
    </row>
    <row r="1358" spans="1:23" ht="51">
      <c r="A1358" s="102">
        <v>1357</v>
      </c>
      <c r="B1358" s="103" t="s">
        <v>125</v>
      </c>
      <c r="C1358" s="103" t="s">
        <v>126</v>
      </c>
      <c r="D1358" s="105" t="s">
        <v>60</v>
      </c>
      <c r="E1358" s="105" t="s">
        <v>627</v>
      </c>
      <c r="F1358" s="100" t="s">
        <v>2456</v>
      </c>
      <c r="G1358" s="105">
        <v>55</v>
      </c>
      <c r="H1358" s="100" t="s">
        <v>2524</v>
      </c>
      <c r="I1358" s="106" t="s">
        <v>2525</v>
      </c>
      <c r="J1358" s="106" t="s">
        <v>2526</v>
      </c>
      <c r="K1358" s="98" t="s">
        <v>3256</v>
      </c>
      <c r="L1358" s="99" t="s">
        <v>49</v>
      </c>
      <c r="M1358" s="108">
        <v>40372</v>
      </c>
      <c r="N1358" s="102" t="s">
        <v>248</v>
      </c>
      <c r="O1358" s="105" t="s">
        <v>51</v>
      </c>
      <c r="P1358" s="102"/>
      <c r="Q1358" s="102"/>
      <c r="R1358" s="102"/>
      <c r="S1358" s="109" t="s">
        <v>3668</v>
      </c>
      <c r="T1358" s="109" t="s">
        <v>49</v>
      </c>
      <c r="U1358" s="110" t="s">
        <v>3669</v>
      </c>
      <c r="V1358" s="105" t="s">
        <v>3668</v>
      </c>
      <c r="W1358" s="105"/>
    </row>
    <row r="1359" spans="1:23" ht="38.25">
      <c r="A1359" s="102">
        <v>1358</v>
      </c>
      <c r="B1359" s="103" t="s">
        <v>130</v>
      </c>
      <c r="C1359" s="103" t="s">
        <v>131</v>
      </c>
      <c r="D1359" s="105" t="s">
        <v>60</v>
      </c>
      <c r="E1359" s="105" t="s">
        <v>627</v>
      </c>
      <c r="F1359" s="100" t="s">
        <v>2456</v>
      </c>
      <c r="G1359" s="105">
        <v>55</v>
      </c>
      <c r="H1359" s="100" t="s">
        <v>2524</v>
      </c>
      <c r="I1359" s="106" t="s">
        <v>2525</v>
      </c>
      <c r="J1359" s="106" t="s">
        <v>2527</v>
      </c>
      <c r="K1359" s="98" t="s">
        <v>3257</v>
      </c>
      <c r="L1359" s="99" t="s">
        <v>49</v>
      </c>
      <c r="M1359" s="108">
        <v>40372</v>
      </c>
      <c r="N1359" s="102" t="s">
        <v>248</v>
      </c>
      <c r="O1359" s="105" t="s">
        <v>51</v>
      </c>
      <c r="P1359" s="102"/>
      <c r="Q1359" s="102"/>
      <c r="R1359" s="102"/>
      <c r="S1359" s="109" t="s">
        <v>3668</v>
      </c>
      <c r="T1359" s="109" t="s">
        <v>49</v>
      </c>
      <c r="U1359" s="110" t="s">
        <v>3669</v>
      </c>
      <c r="V1359" s="105" t="s">
        <v>3668</v>
      </c>
      <c r="W1359" s="105"/>
    </row>
    <row r="1360" spans="1:23" ht="38.25">
      <c r="A1360" s="102">
        <v>1359</v>
      </c>
      <c r="B1360" s="103" t="s">
        <v>132</v>
      </c>
      <c r="C1360" s="103" t="s">
        <v>131</v>
      </c>
      <c r="D1360" s="105" t="s">
        <v>60</v>
      </c>
      <c r="E1360" s="105" t="s">
        <v>627</v>
      </c>
      <c r="F1360" s="100" t="s">
        <v>2456</v>
      </c>
      <c r="G1360" s="105">
        <v>55</v>
      </c>
      <c r="H1360" s="100" t="s">
        <v>2524</v>
      </c>
      <c r="I1360" s="106" t="s">
        <v>2525</v>
      </c>
      <c r="J1360" s="106" t="s">
        <v>2527</v>
      </c>
      <c r="K1360" s="98" t="s">
        <v>3257</v>
      </c>
      <c r="L1360" s="99" t="s">
        <v>49</v>
      </c>
      <c r="M1360" s="108">
        <v>40372</v>
      </c>
      <c r="N1360" s="102" t="s">
        <v>248</v>
      </c>
      <c r="O1360" s="105" t="s">
        <v>51</v>
      </c>
      <c r="P1360" s="102"/>
      <c r="Q1360" s="102"/>
      <c r="R1360" s="102"/>
      <c r="S1360" s="109" t="s">
        <v>3668</v>
      </c>
      <c r="T1360" s="109" t="s">
        <v>49</v>
      </c>
      <c r="U1360" s="110" t="s">
        <v>3669</v>
      </c>
      <c r="V1360" s="105" t="s">
        <v>3668</v>
      </c>
      <c r="W1360" s="105"/>
    </row>
    <row r="1361" spans="1:23" ht="38.25">
      <c r="A1361" s="102">
        <v>1360</v>
      </c>
      <c r="B1361" s="103" t="s">
        <v>133</v>
      </c>
      <c r="C1361" s="103" t="s">
        <v>131</v>
      </c>
      <c r="D1361" s="105" t="s">
        <v>60</v>
      </c>
      <c r="E1361" s="105" t="s">
        <v>627</v>
      </c>
      <c r="F1361" s="100" t="s">
        <v>2456</v>
      </c>
      <c r="G1361" s="105">
        <v>55</v>
      </c>
      <c r="H1361" s="100" t="s">
        <v>2524</v>
      </c>
      <c r="I1361" s="106" t="s">
        <v>2525</v>
      </c>
      <c r="J1361" s="106" t="s">
        <v>2527</v>
      </c>
      <c r="K1361" s="98" t="s">
        <v>3257</v>
      </c>
      <c r="L1361" s="99" t="s">
        <v>49</v>
      </c>
      <c r="M1361" s="108">
        <v>40372</v>
      </c>
      <c r="N1361" s="102" t="s">
        <v>248</v>
      </c>
      <c r="O1361" s="105" t="s">
        <v>51</v>
      </c>
      <c r="P1361" s="102"/>
      <c r="Q1361" s="102"/>
      <c r="R1361" s="102"/>
      <c r="S1361" s="109" t="s">
        <v>3668</v>
      </c>
      <c r="T1361" s="109" t="s">
        <v>49</v>
      </c>
      <c r="U1361" s="110" t="s">
        <v>3669</v>
      </c>
      <c r="V1361" s="105" t="s">
        <v>3668</v>
      </c>
      <c r="W1361" s="105"/>
    </row>
    <row r="1362" spans="1:23" ht="204">
      <c r="A1362" s="21">
        <v>1361</v>
      </c>
      <c r="B1362" s="14" t="s">
        <v>366</v>
      </c>
      <c r="C1362" s="14" t="s">
        <v>267</v>
      </c>
      <c r="D1362" s="16" t="s">
        <v>60</v>
      </c>
      <c r="E1362" s="16" t="s">
        <v>627</v>
      </c>
      <c r="F1362" s="16" t="s">
        <v>2338</v>
      </c>
      <c r="G1362" s="16">
        <v>55</v>
      </c>
      <c r="H1362" s="16" t="s">
        <v>2528</v>
      </c>
      <c r="I1362" s="18" t="s">
        <v>2529</v>
      </c>
      <c r="J1362" s="18" t="s">
        <v>2530</v>
      </c>
      <c r="K1362" s="18"/>
      <c r="L1362" s="21" t="s">
        <v>86</v>
      </c>
      <c r="M1362" s="22"/>
      <c r="N1362" s="21" t="s">
        <v>203</v>
      </c>
      <c r="O1362" s="16"/>
      <c r="P1362" s="21" t="s">
        <v>220</v>
      </c>
      <c r="Q1362" s="21"/>
      <c r="R1362" s="21"/>
      <c r="S1362" s="25" t="s">
        <v>3668</v>
      </c>
      <c r="T1362" s="25" t="s">
        <v>86</v>
      </c>
      <c r="U1362" s="55" t="s">
        <v>3672</v>
      </c>
      <c r="V1362" s="16" t="s">
        <v>220</v>
      </c>
      <c r="W1362" s="16"/>
    </row>
    <row r="1363" spans="1:23" ht="25.5">
      <c r="A1363" s="102">
        <v>1362</v>
      </c>
      <c r="B1363" s="103" t="s">
        <v>366</v>
      </c>
      <c r="C1363" s="103" t="s">
        <v>267</v>
      </c>
      <c r="D1363" s="105" t="s">
        <v>60</v>
      </c>
      <c r="E1363" s="105" t="s">
        <v>627</v>
      </c>
      <c r="F1363" s="105" t="s">
        <v>2338</v>
      </c>
      <c r="G1363" s="105">
        <v>55</v>
      </c>
      <c r="H1363" s="105" t="s">
        <v>2531</v>
      </c>
      <c r="I1363" s="107" t="s">
        <v>2532</v>
      </c>
      <c r="J1363" s="107" t="s">
        <v>846</v>
      </c>
      <c r="K1363" s="107" t="s">
        <v>2533</v>
      </c>
      <c r="L1363" s="102" t="s">
        <v>49</v>
      </c>
      <c r="M1363" s="108">
        <v>40318</v>
      </c>
      <c r="N1363" s="102" t="s">
        <v>203</v>
      </c>
      <c r="O1363" s="105" t="s">
        <v>51</v>
      </c>
      <c r="P1363" s="102"/>
      <c r="Q1363" s="102"/>
      <c r="R1363" s="102"/>
      <c r="S1363" s="109" t="s">
        <v>3668</v>
      </c>
      <c r="T1363" s="109" t="s">
        <v>49</v>
      </c>
      <c r="U1363" s="110" t="s">
        <v>3669</v>
      </c>
      <c r="V1363" s="105" t="s">
        <v>3668</v>
      </c>
      <c r="W1363" s="105"/>
    </row>
    <row r="1364" spans="1:23" ht="25.5">
      <c r="A1364" s="102">
        <v>1363</v>
      </c>
      <c r="B1364" s="103" t="s">
        <v>369</v>
      </c>
      <c r="C1364" s="103" t="s">
        <v>370</v>
      </c>
      <c r="D1364" s="105" t="s">
        <v>60</v>
      </c>
      <c r="E1364" s="105" t="s">
        <v>627</v>
      </c>
      <c r="F1364" s="105" t="s">
        <v>2338</v>
      </c>
      <c r="G1364" s="105">
        <v>55</v>
      </c>
      <c r="H1364" s="105" t="s">
        <v>2531</v>
      </c>
      <c r="I1364" s="107" t="s">
        <v>2532</v>
      </c>
      <c r="J1364" s="107" t="s">
        <v>846</v>
      </c>
      <c r="K1364" s="107" t="s">
        <v>2533</v>
      </c>
      <c r="L1364" s="102" t="s">
        <v>49</v>
      </c>
      <c r="M1364" s="108">
        <v>40318</v>
      </c>
      <c r="N1364" s="102" t="s">
        <v>203</v>
      </c>
      <c r="O1364" s="105" t="s">
        <v>51</v>
      </c>
      <c r="P1364" s="102"/>
      <c r="Q1364" s="102"/>
      <c r="R1364" s="102"/>
      <c r="S1364" s="109" t="s">
        <v>3668</v>
      </c>
      <c r="T1364" s="109" t="s">
        <v>49</v>
      </c>
      <c r="U1364" s="110" t="s">
        <v>3669</v>
      </c>
      <c r="V1364" s="105" t="s">
        <v>3668</v>
      </c>
      <c r="W1364" s="105"/>
    </row>
    <row r="1365" spans="1:23" ht="25.5">
      <c r="A1365" s="102">
        <v>1364</v>
      </c>
      <c r="B1365" s="103" t="s">
        <v>371</v>
      </c>
      <c r="C1365" s="103" t="s">
        <v>370</v>
      </c>
      <c r="D1365" s="105" t="s">
        <v>60</v>
      </c>
      <c r="E1365" s="105" t="s">
        <v>627</v>
      </c>
      <c r="F1365" s="105" t="s">
        <v>2338</v>
      </c>
      <c r="G1365" s="105">
        <v>55</v>
      </c>
      <c r="H1365" s="105" t="s">
        <v>2531</v>
      </c>
      <c r="I1365" s="107" t="s">
        <v>2532</v>
      </c>
      <c r="J1365" s="107" t="s">
        <v>846</v>
      </c>
      <c r="K1365" s="107" t="s">
        <v>2533</v>
      </c>
      <c r="L1365" s="102" t="s">
        <v>49</v>
      </c>
      <c r="M1365" s="108">
        <v>40318</v>
      </c>
      <c r="N1365" s="102" t="s">
        <v>203</v>
      </c>
      <c r="O1365" s="105" t="s">
        <v>51</v>
      </c>
      <c r="P1365" s="102"/>
      <c r="Q1365" s="102"/>
      <c r="R1365" s="102"/>
      <c r="S1365" s="109" t="s">
        <v>3668</v>
      </c>
      <c r="T1365" s="109" t="s">
        <v>49</v>
      </c>
      <c r="U1365" s="110" t="s">
        <v>3669</v>
      </c>
      <c r="V1365" s="105" t="s">
        <v>3668</v>
      </c>
      <c r="W1365" s="105"/>
    </row>
    <row r="1366" spans="1:23" ht="25.5">
      <c r="A1366" s="102">
        <v>1365</v>
      </c>
      <c r="B1366" s="103" t="s">
        <v>2255</v>
      </c>
      <c r="C1366" s="103" t="s">
        <v>267</v>
      </c>
      <c r="D1366" s="105" t="s">
        <v>60</v>
      </c>
      <c r="E1366" s="105" t="s">
        <v>627</v>
      </c>
      <c r="F1366" s="105" t="s">
        <v>2338</v>
      </c>
      <c r="G1366" s="105">
        <v>55</v>
      </c>
      <c r="H1366" s="105" t="s">
        <v>2531</v>
      </c>
      <c r="I1366" s="107" t="s">
        <v>2532</v>
      </c>
      <c r="J1366" s="107" t="s">
        <v>846</v>
      </c>
      <c r="K1366" s="107" t="s">
        <v>2533</v>
      </c>
      <c r="L1366" s="102" t="s">
        <v>49</v>
      </c>
      <c r="M1366" s="108">
        <v>40318</v>
      </c>
      <c r="N1366" s="102" t="s">
        <v>203</v>
      </c>
      <c r="O1366" s="105" t="s">
        <v>51</v>
      </c>
      <c r="P1366" s="102"/>
      <c r="Q1366" s="102"/>
      <c r="R1366" s="102"/>
      <c r="S1366" s="109" t="s">
        <v>3668</v>
      </c>
      <c r="T1366" s="109" t="s">
        <v>49</v>
      </c>
      <c r="U1366" s="110" t="s">
        <v>3669</v>
      </c>
      <c r="V1366" s="105" t="s">
        <v>3668</v>
      </c>
      <c r="W1366" s="105"/>
    </row>
    <row r="1367" spans="1:23" ht="25.5">
      <c r="A1367" s="102">
        <v>1366</v>
      </c>
      <c r="B1367" s="103" t="s">
        <v>372</v>
      </c>
      <c r="C1367" s="103" t="s">
        <v>267</v>
      </c>
      <c r="D1367" s="105" t="s">
        <v>60</v>
      </c>
      <c r="E1367" s="105" t="s">
        <v>627</v>
      </c>
      <c r="F1367" s="105" t="s">
        <v>2338</v>
      </c>
      <c r="G1367" s="105">
        <v>55</v>
      </c>
      <c r="H1367" s="105" t="s">
        <v>2531</v>
      </c>
      <c r="I1367" s="107" t="s">
        <v>2532</v>
      </c>
      <c r="J1367" s="107" t="s">
        <v>846</v>
      </c>
      <c r="K1367" s="107" t="s">
        <v>2533</v>
      </c>
      <c r="L1367" s="102" t="s">
        <v>49</v>
      </c>
      <c r="M1367" s="108">
        <v>40318</v>
      </c>
      <c r="N1367" s="102" t="s">
        <v>203</v>
      </c>
      <c r="O1367" s="105" t="s">
        <v>51</v>
      </c>
      <c r="P1367" s="102"/>
      <c r="Q1367" s="102"/>
      <c r="R1367" s="102"/>
      <c r="S1367" s="109" t="s">
        <v>3668</v>
      </c>
      <c r="T1367" s="109" t="s">
        <v>49</v>
      </c>
      <c r="U1367" s="110" t="s">
        <v>3669</v>
      </c>
      <c r="V1367" s="105" t="s">
        <v>3668</v>
      </c>
      <c r="W1367" s="105"/>
    </row>
    <row r="1368" spans="1:23" ht="25.5">
      <c r="A1368" s="102">
        <v>1367</v>
      </c>
      <c r="B1368" s="103" t="s">
        <v>373</v>
      </c>
      <c r="C1368" s="103" t="s">
        <v>267</v>
      </c>
      <c r="D1368" s="105" t="s">
        <v>60</v>
      </c>
      <c r="E1368" s="105" t="s">
        <v>627</v>
      </c>
      <c r="F1368" s="105" t="s">
        <v>2338</v>
      </c>
      <c r="G1368" s="105">
        <v>55</v>
      </c>
      <c r="H1368" s="105" t="s">
        <v>2531</v>
      </c>
      <c r="I1368" s="107" t="s">
        <v>2532</v>
      </c>
      <c r="J1368" s="107" t="s">
        <v>846</v>
      </c>
      <c r="K1368" s="107" t="s">
        <v>2533</v>
      </c>
      <c r="L1368" s="102" t="s">
        <v>49</v>
      </c>
      <c r="M1368" s="108">
        <v>40318</v>
      </c>
      <c r="N1368" s="102" t="s">
        <v>203</v>
      </c>
      <c r="O1368" s="105" t="s">
        <v>51</v>
      </c>
      <c r="P1368" s="102"/>
      <c r="Q1368" s="102"/>
      <c r="R1368" s="102"/>
      <c r="S1368" s="109" t="s">
        <v>3668</v>
      </c>
      <c r="T1368" s="109" t="s">
        <v>49</v>
      </c>
      <c r="U1368" s="110" t="s">
        <v>3669</v>
      </c>
      <c r="V1368" s="105" t="s">
        <v>3668</v>
      </c>
      <c r="W1368" s="105"/>
    </row>
    <row r="1369" spans="1:23" ht="191.25">
      <c r="A1369" s="102">
        <v>1368</v>
      </c>
      <c r="B1369" s="103" t="s">
        <v>175</v>
      </c>
      <c r="C1369" s="103" t="s">
        <v>176</v>
      </c>
      <c r="D1369" s="105" t="s">
        <v>60</v>
      </c>
      <c r="E1369" s="105" t="s">
        <v>627</v>
      </c>
      <c r="F1369" s="100" t="s">
        <v>2534</v>
      </c>
      <c r="G1369" s="105">
        <v>55</v>
      </c>
      <c r="H1369" s="100"/>
      <c r="I1369" s="106" t="s">
        <v>2535</v>
      </c>
      <c r="J1369" s="106" t="s">
        <v>2536</v>
      </c>
      <c r="K1369" s="101" t="s">
        <v>3618</v>
      </c>
      <c r="L1369" s="99" t="s">
        <v>63</v>
      </c>
      <c r="M1369" s="108">
        <v>40372</v>
      </c>
      <c r="N1369" s="102" t="s">
        <v>433</v>
      </c>
      <c r="O1369" s="105" t="s">
        <v>181</v>
      </c>
      <c r="P1369" s="102"/>
      <c r="Q1369" s="102"/>
      <c r="R1369" s="102"/>
      <c r="S1369" s="109" t="s">
        <v>3668</v>
      </c>
      <c r="T1369" s="109" t="s">
        <v>63</v>
      </c>
      <c r="U1369" s="110" t="s">
        <v>3669</v>
      </c>
      <c r="V1369" s="105" t="s">
        <v>3668</v>
      </c>
      <c r="W1369" s="105"/>
    </row>
    <row r="1370" spans="1:23" ht="242.25">
      <c r="A1370" s="21">
        <v>1369</v>
      </c>
      <c r="B1370" s="14" t="s">
        <v>175</v>
      </c>
      <c r="C1370" s="14" t="s">
        <v>176</v>
      </c>
      <c r="D1370" s="16" t="s">
        <v>60</v>
      </c>
      <c r="E1370" s="16" t="s">
        <v>627</v>
      </c>
      <c r="F1370" s="15" t="s">
        <v>2456</v>
      </c>
      <c r="G1370" s="16">
        <v>55</v>
      </c>
      <c r="H1370" s="15"/>
      <c r="I1370" s="17" t="s">
        <v>2537</v>
      </c>
      <c r="J1370" s="17" t="s">
        <v>2538</v>
      </c>
      <c r="K1370" s="53" t="s">
        <v>2463</v>
      </c>
      <c r="L1370" s="21" t="s">
        <v>86</v>
      </c>
      <c r="M1370" s="22"/>
      <c r="N1370" s="21" t="s">
        <v>248</v>
      </c>
      <c r="O1370" s="16" t="s">
        <v>191</v>
      </c>
      <c r="P1370" s="21" t="s">
        <v>3232</v>
      </c>
      <c r="Q1370" s="21"/>
      <c r="R1370" s="21"/>
      <c r="S1370" s="25" t="s">
        <v>3668</v>
      </c>
      <c r="T1370" s="25" t="s">
        <v>86</v>
      </c>
      <c r="U1370" s="55" t="s">
        <v>3672</v>
      </c>
      <c r="V1370" s="16" t="s">
        <v>3232</v>
      </c>
      <c r="W1370" s="16"/>
    </row>
    <row r="1371" spans="1:23" ht="25.5">
      <c r="A1371" s="102">
        <v>1370</v>
      </c>
      <c r="B1371" s="107" t="s">
        <v>961</v>
      </c>
      <c r="C1371" s="107" t="s">
        <v>147</v>
      </c>
      <c r="D1371" s="105" t="s">
        <v>60</v>
      </c>
      <c r="E1371" s="105" t="s">
        <v>627</v>
      </c>
      <c r="F1371" s="105" t="s">
        <v>2496</v>
      </c>
      <c r="G1371" s="105">
        <v>56</v>
      </c>
      <c r="H1371" s="105">
        <v>4</v>
      </c>
      <c r="I1371" s="106" t="s">
        <v>2539</v>
      </c>
      <c r="J1371" s="106" t="s">
        <v>2540</v>
      </c>
      <c r="K1371" s="98" t="s">
        <v>3371</v>
      </c>
      <c r="L1371" s="99" t="s">
        <v>63</v>
      </c>
      <c r="M1371" s="108">
        <v>40373</v>
      </c>
      <c r="N1371" s="102" t="s">
        <v>433</v>
      </c>
      <c r="O1371" s="105" t="s">
        <v>51</v>
      </c>
      <c r="P1371" s="102" t="s">
        <v>473</v>
      </c>
      <c r="Q1371" s="102"/>
      <c r="R1371" s="102"/>
      <c r="S1371" s="109" t="s">
        <v>3668</v>
      </c>
      <c r="T1371" s="109" t="s">
        <v>63</v>
      </c>
      <c r="U1371" s="110" t="s">
        <v>3669</v>
      </c>
      <c r="V1371" s="105" t="s">
        <v>3668</v>
      </c>
      <c r="W1371" s="105"/>
    </row>
    <row r="1372" spans="1:23" ht="76.5">
      <c r="A1372" s="21">
        <v>1371</v>
      </c>
      <c r="B1372" s="18" t="s">
        <v>146</v>
      </c>
      <c r="C1372" s="18" t="s">
        <v>147</v>
      </c>
      <c r="D1372" s="16" t="s">
        <v>60</v>
      </c>
      <c r="E1372" s="16">
        <v>6</v>
      </c>
      <c r="F1372" s="16" t="s">
        <v>2541</v>
      </c>
      <c r="G1372" s="16">
        <v>56</v>
      </c>
      <c r="H1372" s="16">
        <v>9</v>
      </c>
      <c r="I1372" s="18" t="s">
        <v>2542</v>
      </c>
      <c r="J1372" s="18" t="s">
        <v>2543</v>
      </c>
      <c r="K1372" s="53" t="s">
        <v>3665</v>
      </c>
      <c r="L1372" s="54" t="s">
        <v>63</v>
      </c>
      <c r="M1372" s="22">
        <v>40435</v>
      </c>
      <c r="N1372" s="21" t="s">
        <v>433</v>
      </c>
      <c r="O1372" s="16" t="s">
        <v>51</v>
      </c>
      <c r="P1372" s="21" t="s">
        <v>473</v>
      </c>
      <c r="Q1372" s="21"/>
      <c r="R1372" s="21"/>
      <c r="S1372" s="25" t="s">
        <v>3668</v>
      </c>
      <c r="T1372" s="25" t="s">
        <v>63</v>
      </c>
      <c r="U1372" s="55" t="s">
        <v>3669</v>
      </c>
      <c r="V1372" s="16" t="s">
        <v>3668</v>
      </c>
      <c r="W1372" s="16"/>
    </row>
    <row r="1373" spans="1:23" ht="51">
      <c r="A1373" s="21">
        <v>1372</v>
      </c>
      <c r="B1373" s="18" t="s">
        <v>961</v>
      </c>
      <c r="C1373" s="18" t="s">
        <v>147</v>
      </c>
      <c r="D1373" s="16" t="s">
        <v>60</v>
      </c>
      <c r="E1373" s="16" t="s">
        <v>627</v>
      </c>
      <c r="F1373" s="16" t="s">
        <v>2496</v>
      </c>
      <c r="G1373" s="16">
        <v>56</v>
      </c>
      <c r="H1373" s="16">
        <v>14</v>
      </c>
      <c r="I1373" s="17" t="s">
        <v>2544</v>
      </c>
      <c r="J1373" s="17" t="s">
        <v>2545</v>
      </c>
      <c r="K1373" s="53" t="s">
        <v>3665</v>
      </c>
      <c r="L1373" s="54" t="s">
        <v>63</v>
      </c>
      <c r="M1373" s="22">
        <v>40435</v>
      </c>
      <c r="N1373" s="21" t="s">
        <v>433</v>
      </c>
      <c r="O1373" s="16" t="s">
        <v>51</v>
      </c>
      <c r="P1373" s="21" t="s">
        <v>473</v>
      </c>
      <c r="Q1373" s="21"/>
      <c r="R1373" s="21"/>
      <c r="S1373" s="25" t="s">
        <v>3668</v>
      </c>
      <c r="T1373" s="25" t="s">
        <v>63</v>
      </c>
      <c r="U1373" s="55" t="s">
        <v>3669</v>
      </c>
      <c r="V1373" s="16" t="s">
        <v>3668</v>
      </c>
      <c r="W1373" s="16"/>
    </row>
    <row r="1374" spans="1:23" ht="51">
      <c r="A1374" s="21">
        <v>1373</v>
      </c>
      <c r="B1374" s="18" t="s">
        <v>408</v>
      </c>
      <c r="C1374" s="14" t="s">
        <v>109</v>
      </c>
      <c r="D1374" s="16" t="s">
        <v>60</v>
      </c>
      <c r="E1374" s="16" t="s">
        <v>627</v>
      </c>
      <c r="F1374" s="16" t="s">
        <v>2546</v>
      </c>
      <c r="G1374" s="16">
        <v>56</v>
      </c>
      <c r="H1374" s="16">
        <v>19</v>
      </c>
      <c r="I1374" s="17" t="s">
        <v>2547</v>
      </c>
      <c r="J1374" s="17" t="s">
        <v>2548</v>
      </c>
      <c r="K1374" s="53" t="s">
        <v>3665</v>
      </c>
      <c r="L1374" s="54" t="s">
        <v>63</v>
      </c>
      <c r="M1374" s="22">
        <v>40435</v>
      </c>
      <c r="N1374" s="21" t="s">
        <v>433</v>
      </c>
      <c r="O1374" s="16" t="s">
        <v>51</v>
      </c>
      <c r="P1374" s="21" t="s">
        <v>2502</v>
      </c>
      <c r="Q1374" s="21"/>
      <c r="R1374" s="21"/>
      <c r="S1374" s="25" t="s">
        <v>3668</v>
      </c>
      <c r="T1374" s="25" t="s">
        <v>63</v>
      </c>
      <c r="U1374" s="55" t="s">
        <v>3669</v>
      </c>
      <c r="V1374" s="16" t="s">
        <v>3668</v>
      </c>
      <c r="W1374" s="16"/>
    </row>
    <row r="1375" spans="1:23" ht="102">
      <c r="A1375" s="21">
        <v>1374</v>
      </c>
      <c r="B1375" s="18" t="s">
        <v>961</v>
      </c>
      <c r="C1375" s="18" t="s">
        <v>147</v>
      </c>
      <c r="D1375" s="16" t="s">
        <v>60</v>
      </c>
      <c r="E1375" s="16" t="s">
        <v>627</v>
      </c>
      <c r="F1375" s="16" t="s">
        <v>2496</v>
      </c>
      <c r="G1375" s="21">
        <v>56</v>
      </c>
      <c r="H1375" s="21">
        <v>19</v>
      </c>
      <c r="I1375" s="17" t="s">
        <v>2549</v>
      </c>
      <c r="J1375" s="17" t="s">
        <v>2550</v>
      </c>
      <c r="K1375" s="53" t="s">
        <v>3665</v>
      </c>
      <c r="L1375" s="54" t="s">
        <v>63</v>
      </c>
      <c r="M1375" s="22">
        <v>40435</v>
      </c>
      <c r="N1375" s="21" t="s">
        <v>433</v>
      </c>
      <c r="O1375" s="16" t="s">
        <v>51</v>
      </c>
      <c r="P1375" s="21" t="s">
        <v>2502</v>
      </c>
      <c r="Q1375" s="21"/>
      <c r="R1375" s="21"/>
      <c r="S1375" s="25" t="s">
        <v>3668</v>
      </c>
      <c r="T1375" s="25" t="s">
        <v>63</v>
      </c>
      <c r="U1375" s="55" t="s">
        <v>3669</v>
      </c>
      <c r="V1375" s="16" t="s">
        <v>3668</v>
      </c>
      <c r="W1375" s="16"/>
    </row>
    <row r="1376" spans="1:23" ht="102">
      <c r="A1376" s="21">
        <v>1375</v>
      </c>
      <c r="B1376" s="18" t="s">
        <v>961</v>
      </c>
      <c r="C1376" s="18" t="s">
        <v>147</v>
      </c>
      <c r="D1376" s="16" t="s">
        <v>60</v>
      </c>
      <c r="E1376" s="16" t="s">
        <v>627</v>
      </c>
      <c r="F1376" s="16" t="s">
        <v>2496</v>
      </c>
      <c r="G1376" s="16">
        <v>56</v>
      </c>
      <c r="H1376" s="16">
        <v>22</v>
      </c>
      <c r="I1376" s="17" t="s">
        <v>2549</v>
      </c>
      <c r="J1376" s="17" t="s">
        <v>2550</v>
      </c>
      <c r="K1376" s="53" t="s">
        <v>3665</v>
      </c>
      <c r="L1376" s="54" t="s">
        <v>63</v>
      </c>
      <c r="M1376" s="22">
        <v>40435</v>
      </c>
      <c r="N1376" s="21" t="s">
        <v>433</v>
      </c>
      <c r="O1376" s="16" t="s">
        <v>51</v>
      </c>
      <c r="P1376" s="21" t="s">
        <v>2502</v>
      </c>
      <c r="Q1376" s="21"/>
      <c r="R1376" s="21"/>
      <c r="S1376" s="25" t="s">
        <v>3668</v>
      </c>
      <c r="T1376" s="25" t="s">
        <v>63</v>
      </c>
      <c r="U1376" s="55" t="s">
        <v>3669</v>
      </c>
      <c r="V1376" s="16" t="s">
        <v>3668</v>
      </c>
      <c r="W1376" s="16"/>
    </row>
    <row r="1377" spans="1:23" ht="51">
      <c r="A1377" s="21">
        <v>1376</v>
      </c>
      <c r="B1377" s="14" t="s">
        <v>175</v>
      </c>
      <c r="C1377" s="14" t="s">
        <v>176</v>
      </c>
      <c r="D1377" s="16" t="s">
        <v>60</v>
      </c>
      <c r="E1377" s="16" t="s">
        <v>627</v>
      </c>
      <c r="F1377" s="15" t="s">
        <v>2496</v>
      </c>
      <c r="G1377" s="16">
        <v>56</v>
      </c>
      <c r="H1377" s="15"/>
      <c r="I1377" s="17" t="s">
        <v>2551</v>
      </c>
      <c r="J1377" s="17" t="s">
        <v>2354</v>
      </c>
      <c r="K1377" s="53" t="s">
        <v>3665</v>
      </c>
      <c r="L1377" s="54" t="s">
        <v>63</v>
      </c>
      <c r="M1377" s="22">
        <v>40435</v>
      </c>
      <c r="N1377" s="21" t="s">
        <v>433</v>
      </c>
      <c r="O1377" s="16" t="s">
        <v>191</v>
      </c>
      <c r="P1377" s="21" t="s">
        <v>2502</v>
      </c>
      <c r="Q1377" s="21"/>
      <c r="R1377" s="21"/>
      <c r="S1377" s="25" t="s">
        <v>3668</v>
      </c>
      <c r="T1377" s="25" t="s">
        <v>63</v>
      </c>
      <c r="U1377" s="55" t="s">
        <v>3669</v>
      </c>
      <c r="V1377" s="16" t="s">
        <v>3668</v>
      </c>
      <c r="W1377" s="16"/>
    </row>
    <row r="1378" spans="1:23" ht="51">
      <c r="A1378" s="21">
        <v>1377</v>
      </c>
      <c r="B1378" s="14" t="s">
        <v>767</v>
      </c>
      <c r="C1378" s="14" t="s">
        <v>768</v>
      </c>
      <c r="D1378" s="16" t="s">
        <v>60</v>
      </c>
      <c r="E1378" s="16">
        <v>6</v>
      </c>
      <c r="F1378" s="16" t="s">
        <v>2541</v>
      </c>
      <c r="G1378" s="16">
        <v>56</v>
      </c>
      <c r="H1378" s="16"/>
      <c r="I1378" s="17" t="s">
        <v>2552</v>
      </c>
      <c r="J1378" s="17" t="s">
        <v>2553</v>
      </c>
      <c r="K1378" s="53" t="s">
        <v>3665</v>
      </c>
      <c r="L1378" s="54" t="s">
        <v>63</v>
      </c>
      <c r="M1378" s="22">
        <v>40435</v>
      </c>
      <c r="N1378" s="21" t="s">
        <v>433</v>
      </c>
      <c r="O1378" s="16" t="s">
        <v>181</v>
      </c>
      <c r="P1378" s="21" t="s">
        <v>2554</v>
      </c>
      <c r="Q1378" s="21"/>
      <c r="R1378" s="21"/>
      <c r="S1378" s="25" t="s">
        <v>3668</v>
      </c>
      <c r="T1378" s="25" t="s">
        <v>63</v>
      </c>
      <c r="U1378" s="55" t="s">
        <v>3669</v>
      </c>
      <c r="V1378" s="16" t="s">
        <v>3668</v>
      </c>
      <c r="W1378" s="16"/>
    </row>
    <row r="1379" spans="1:23" ht="51">
      <c r="A1379" s="21">
        <v>1378</v>
      </c>
      <c r="B1379" s="14" t="s">
        <v>772</v>
      </c>
      <c r="C1379" s="14" t="s">
        <v>773</v>
      </c>
      <c r="D1379" s="16" t="s">
        <v>60</v>
      </c>
      <c r="E1379" s="16">
        <v>6</v>
      </c>
      <c r="F1379" s="16" t="s">
        <v>2541</v>
      </c>
      <c r="G1379" s="16">
        <v>56</v>
      </c>
      <c r="H1379" s="16"/>
      <c r="I1379" s="17" t="s">
        <v>2552</v>
      </c>
      <c r="J1379" s="17" t="s">
        <v>2553</v>
      </c>
      <c r="K1379" s="53" t="s">
        <v>3665</v>
      </c>
      <c r="L1379" s="54" t="s">
        <v>63</v>
      </c>
      <c r="M1379" s="22">
        <v>40435</v>
      </c>
      <c r="N1379" s="21" t="s">
        <v>433</v>
      </c>
      <c r="O1379" s="16" t="s">
        <v>181</v>
      </c>
      <c r="P1379" s="21" t="s">
        <v>2554</v>
      </c>
      <c r="Q1379" s="21"/>
      <c r="R1379" s="21"/>
      <c r="S1379" s="25" t="s">
        <v>3668</v>
      </c>
      <c r="T1379" s="25" t="s">
        <v>63</v>
      </c>
      <c r="U1379" s="55" t="s">
        <v>3669</v>
      </c>
      <c r="V1379" s="16" t="s">
        <v>3668</v>
      </c>
      <c r="W1379" s="16"/>
    </row>
    <row r="1380" spans="1:23" ht="51">
      <c r="A1380" s="21">
        <v>1379</v>
      </c>
      <c r="B1380" s="18" t="s">
        <v>2555</v>
      </c>
      <c r="C1380" s="14" t="s">
        <v>109</v>
      </c>
      <c r="D1380" s="16" t="s">
        <v>60</v>
      </c>
      <c r="E1380" s="16" t="s">
        <v>627</v>
      </c>
      <c r="F1380" s="16" t="s">
        <v>2556</v>
      </c>
      <c r="G1380" s="16">
        <v>57</v>
      </c>
      <c r="H1380" s="16">
        <v>11</v>
      </c>
      <c r="I1380" s="17" t="s">
        <v>2557</v>
      </c>
      <c r="J1380" s="17" t="s">
        <v>2558</v>
      </c>
      <c r="K1380" s="53" t="s">
        <v>3665</v>
      </c>
      <c r="L1380" s="54" t="s">
        <v>63</v>
      </c>
      <c r="M1380" s="22">
        <v>40435</v>
      </c>
      <c r="N1380" s="21" t="s">
        <v>433</v>
      </c>
      <c r="O1380" s="16"/>
      <c r="P1380" s="21" t="s">
        <v>1989</v>
      </c>
      <c r="Q1380" s="21"/>
      <c r="R1380" s="21"/>
      <c r="S1380" s="25" t="s">
        <v>3668</v>
      </c>
      <c r="T1380" s="25" t="s">
        <v>63</v>
      </c>
      <c r="U1380" s="55" t="s">
        <v>3669</v>
      </c>
      <c r="V1380" s="16" t="s">
        <v>3668</v>
      </c>
      <c r="W1380" s="16"/>
    </row>
    <row r="1381" spans="1:23" ht="51">
      <c r="A1381" s="21">
        <v>1380</v>
      </c>
      <c r="B1381" s="18" t="s">
        <v>408</v>
      </c>
      <c r="C1381" s="14" t="s">
        <v>109</v>
      </c>
      <c r="D1381" s="16" t="s">
        <v>60</v>
      </c>
      <c r="E1381" s="16" t="s">
        <v>627</v>
      </c>
      <c r="F1381" s="16" t="s">
        <v>2556</v>
      </c>
      <c r="G1381" s="16">
        <v>57</v>
      </c>
      <c r="H1381" s="16">
        <v>11</v>
      </c>
      <c r="I1381" s="17" t="s">
        <v>2557</v>
      </c>
      <c r="J1381" s="17" t="s">
        <v>2558</v>
      </c>
      <c r="K1381" s="53" t="s">
        <v>3665</v>
      </c>
      <c r="L1381" s="54" t="s">
        <v>63</v>
      </c>
      <c r="M1381" s="22">
        <v>40435</v>
      </c>
      <c r="N1381" s="21" t="s">
        <v>433</v>
      </c>
      <c r="O1381" s="16" t="s">
        <v>51</v>
      </c>
      <c r="P1381" s="21" t="s">
        <v>1989</v>
      </c>
      <c r="Q1381" s="21"/>
      <c r="R1381" s="21"/>
      <c r="S1381" s="25" t="s">
        <v>3668</v>
      </c>
      <c r="T1381" s="25" t="s">
        <v>63</v>
      </c>
      <c r="U1381" s="55" t="s">
        <v>3669</v>
      </c>
      <c r="V1381" s="16" t="s">
        <v>3668</v>
      </c>
      <c r="W1381" s="16"/>
    </row>
    <row r="1382" spans="1:23" ht="38.25">
      <c r="A1382" s="21">
        <v>1381</v>
      </c>
      <c r="B1382" s="18" t="s">
        <v>146</v>
      </c>
      <c r="C1382" s="18" t="s">
        <v>147</v>
      </c>
      <c r="D1382" s="16" t="s">
        <v>60</v>
      </c>
      <c r="E1382" s="16" t="s">
        <v>627</v>
      </c>
      <c r="F1382" s="16" t="s">
        <v>2556</v>
      </c>
      <c r="G1382" s="16">
        <v>57</v>
      </c>
      <c r="H1382" s="16">
        <v>12</v>
      </c>
      <c r="I1382" s="18" t="s">
        <v>2559</v>
      </c>
      <c r="J1382" s="18" t="s">
        <v>2560</v>
      </c>
      <c r="K1382" s="53" t="s">
        <v>3666</v>
      </c>
      <c r="L1382" s="54" t="s">
        <v>237</v>
      </c>
      <c r="M1382" s="22">
        <v>40435</v>
      </c>
      <c r="N1382" s="21" t="s">
        <v>433</v>
      </c>
      <c r="O1382" s="16" t="s">
        <v>51</v>
      </c>
      <c r="P1382" s="21" t="s">
        <v>1989</v>
      </c>
      <c r="Q1382" s="21"/>
      <c r="R1382" s="21"/>
      <c r="S1382" s="25" t="s">
        <v>3668</v>
      </c>
      <c r="T1382" s="25" t="s">
        <v>237</v>
      </c>
      <c r="U1382" s="55" t="s">
        <v>3669</v>
      </c>
      <c r="V1382" s="16" t="s">
        <v>3668</v>
      </c>
      <c r="W1382" s="16"/>
    </row>
    <row r="1383" spans="1:23" ht="114.75">
      <c r="A1383" s="21">
        <v>1382</v>
      </c>
      <c r="B1383" s="18" t="s">
        <v>146</v>
      </c>
      <c r="C1383" s="18" t="s">
        <v>147</v>
      </c>
      <c r="D1383" s="16" t="s">
        <v>60</v>
      </c>
      <c r="E1383" s="16" t="s">
        <v>627</v>
      </c>
      <c r="F1383" s="16" t="s">
        <v>2556</v>
      </c>
      <c r="G1383" s="16">
        <v>57</v>
      </c>
      <c r="H1383" s="16">
        <v>12</v>
      </c>
      <c r="I1383" s="18" t="s">
        <v>2561</v>
      </c>
      <c r="J1383" s="18" t="s">
        <v>2562</v>
      </c>
      <c r="K1383" s="53" t="s">
        <v>3665</v>
      </c>
      <c r="L1383" s="54" t="s">
        <v>63</v>
      </c>
      <c r="M1383" s="22">
        <v>40435</v>
      </c>
      <c r="N1383" s="21" t="s">
        <v>433</v>
      </c>
      <c r="O1383" s="16" t="s">
        <v>51</v>
      </c>
      <c r="P1383" s="21" t="s">
        <v>1989</v>
      </c>
      <c r="Q1383" s="21"/>
      <c r="R1383" s="21"/>
      <c r="S1383" s="25" t="s">
        <v>3668</v>
      </c>
      <c r="T1383" s="25" t="s">
        <v>63</v>
      </c>
      <c r="U1383" s="55" t="s">
        <v>3669</v>
      </c>
      <c r="V1383" s="16" t="s">
        <v>3668</v>
      </c>
      <c r="W1383" s="16"/>
    </row>
    <row r="1384" spans="1:23" ht="25.5">
      <c r="A1384" s="102">
        <v>1383</v>
      </c>
      <c r="B1384" s="103" t="s">
        <v>43</v>
      </c>
      <c r="C1384" s="103" t="s">
        <v>44</v>
      </c>
      <c r="D1384" s="105" t="s">
        <v>60</v>
      </c>
      <c r="E1384" s="105" t="s">
        <v>627</v>
      </c>
      <c r="F1384" s="105" t="s">
        <v>2556</v>
      </c>
      <c r="G1384" s="105">
        <v>57</v>
      </c>
      <c r="H1384" s="105">
        <v>23</v>
      </c>
      <c r="I1384" s="106" t="s">
        <v>2563</v>
      </c>
      <c r="J1384" s="106" t="s">
        <v>2564</v>
      </c>
      <c r="K1384" s="98" t="s">
        <v>48</v>
      </c>
      <c r="L1384" s="102" t="s">
        <v>49</v>
      </c>
      <c r="M1384" s="108">
        <v>40318</v>
      </c>
      <c r="N1384" s="102" t="s">
        <v>433</v>
      </c>
      <c r="O1384" s="105" t="s">
        <v>51</v>
      </c>
      <c r="P1384" s="102"/>
      <c r="Q1384" s="102"/>
      <c r="R1384" s="102"/>
      <c r="S1384" s="109" t="s">
        <v>3668</v>
      </c>
      <c r="T1384" s="109" t="s">
        <v>49</v>
      </c>
      <c r="U1384" s="110" t="s">
        <v>3669</v>
      </c>
      <c r="V1384" s="105" t="s">
        <v>3668</v>
      </c>
      <c r="W1384" s="105"/>
    </row>
    <row r="1385" spans="1:23" ht="102">
      <c r="A1385" s="102">
        <v>1384</v>
      </c>
      <c r="B1385" s="103" t="s">
        <v>43</v>
      </c>
      <c r="C1385" s="103" t="s">
        <v>44</v>
      </c>
      <c r="D1385" s="105" t="s">
        <v>60</v>
      </c>
      <c r="E1385" s="105" t="s">
        <v>627</v>
      </c>
      <c r="F1385" s="105" t="s">
        <v>2565</v>
      </c>
      <c r="G1385" s="105">
        <v>58</v>
      </c>
      <c r="H1385" s="105">
        <v>25</v>
      </c>
      <c r="I1385" s="106" t="s">
        <v>2566</v>
      </c>
      <c r="J1385" s="106" t="s">
        <v>2567</v>
      </c>
      <c r="K1385" s="98" t="s">
        <v>48</v>
      </c>
      <c r="L1385" s="102" t="s">
        <v>49</v>
      </c>
      <c r="M1385" s="108">
        <v>40318</v>
      </c>
      <c r="N1385" s="102" t="s">
        <v>433</v>
      </c>
      <c r="O1385" s="105" t="s">
        <v>51</v>
      </c>
      <c r="P1385" s="102"/>
      <c r="Q1385" s="102"/>
      <c r="R1385" s="102"/>
      <c r="S1385" s="109" t="s">
        <v>3668</v>
      </c>
      <c r="T1385" s="109" t="s">
        <v>49</v>
      </c>
      <c r="U1385" s="110" t="s">
        <v>3669</v>
      </c>
      <c r="V1385" s="105" t="s">
        <v>3668</v>
      </c>
      <c r="W1385" s="105"/>
    </row>
    <row r="1386" spans="1:23" ht="12.75">
      <c r="A1386" s="102">
        <v>1385</v>
      </c>
      <c r="B1386" s="103" t="s">
        <v>82</v>
      </c>
      <c r="C1386" s="103" t="s">
        <v>83</v>
      </c>
      <c r="D1386" s="105" t="s">
        <v>45</v>
      </c>
      <c r="E1386" s="105" t="s">
        <v>627</v>
      </c>
      <c r="F1386" s="105" t="s">
        <v>2565</v>
      </c>
      <c r="G1386" s="105">
        <v>58</v>
      </c>
      <c r="H1386" s="105">
        <v>26</v>
      </c>
      <c r="I1386" s="106" t="s">
        <v>2568</v>
      </c>
      <c r="J1386" s="106"/>
      <c r="K1386" s="107" t="s">
        <v>48</v>
      </c>
      <c r="L1386" s="102" t="s">
        <v>49</v>
      </c>
      <c r="M1386" s="108">
        <v>40399</v>
      </c>
      <c r="N1386" s="102" t="s">
        <v>50</v>
      </c>
      <c r="O1386" s="105" t="s">
        <v>51</v>
      </c>
      <c r="P1386" s="102"/>
      <c r="Q1386" s="102"/>
      <c r="R1386" s="102"/>
      <c r="S1386" s="109" t="s">
        <v>49</v>
      </c>
      <c r="T1386" s="109" t="s">
        <v>3668</v>
      </c>
      <c r="U1386" s="110" t="s">
        <v>3669</v>
      </c>
      <c r="V1386" s="105" t="s">
        <v>3668</v>
      </c>
      <c r="W1386" s="105"/>
    </row>
    <row r="1387" spans="1:23" ht="12.75">
      <c r="A1387" s="102">
        <v>1386</v>
      </c>
      <c r="B1387" s="107" t="s">
        <v>518</v>
      </c>
      <c r="C1387" s="107" t="s">
        <v>519</v>
      </c>
      <c r="D1387" s="105" t="s">
        <v>45</v>
      </c>
      <c r="E1387" s="105" t="s">
        <v>627</v>
      </c>
      <c r="F1387" s="105" t="s">
        <v>2565</v>
      </c>
      <c r="G1387" s="105">
        <v>58</v>
      </c>
      <c r="H1387" s="105">
        <v>36</v>
      </c>
      <c r="I1387" s="106" t="s">
        <v>2569</v>
      </c>
      <c r="J1387" s="106" t="s">
        <v>2570</v>
      </c>
      <c r="K1387" s="107" t="s">
        <v>48</v>
      </c>
      <c r="L1387" s="102" t="s">
        <v>49</v>
      </c>
      <c r="M1387" s="108">
        <v>40399</v>
      </c>
      <c r="N1387" s="102" t="s">
        <v>50</v>
      </c>
      <c r="O1387" s="105" t="s">
        <v>51</v>
      </c>
      <c r="P1387" s="102"/>
      <c r="Q1387" s="102"/>
      <c r="R1387" s="102"/>
      <c r="S1387" s="109" t="s">
        <v>49</v>
      </c>
      <c r="T1387" s="109" t="s">
        <v>3668</v>
      </c>
      <c r="U1387" s="110" t="s">
        <v>3669</v>
      </c>
      <c r="V1387" s="105" t="s">
        <v>3668</v>
      </c>
      <c r="W1387" s="105"/>
    </row>
    <row r="1388" spans="1:23" ht="127.5">
      <c r="A1388" s="102">
        <v>1387</v>
      </c>
      <c r="B1388" s="103" t="s">
        <v>43</v>
      </c>
      <c r="C1388" s="103" t="s">
        <v>44</v>
      </c>
      <c r="D1388" s="105" t="s">
        <v>60</v>
      </c>
      <c r="E1388" s="105" t="s">
        <v>627</v>
      </c>
      <c r="F1388" s="105" t="s">
        <v>2565</v>
      </c>
      <c r="G1388" s="105">
        <v>58</v>
      </c>
      <c r="H1388" s="105">
        <v>40</v>
      </c>
      <c r="I1388" s="101" t="s">
        <v>2571</v>
      </c>
      <c r="J1388" s="106" t="s">
        <v>2572</v>
      </c>
      <c r="K1388" s="98" t="s">
        <v>3533</v>
      </c>
      <c r="L1388" s="102" t="s">
        <v>49</v>
      </c>
      <c r="M1388" s="108">
        <v>40318</v>
      </c>
      <c r="N1388" s="102" t="s">
        <v>433</v>
      </c>
      <c r="O1388" s="105" t="s">
        <v>51</v>
      </c>
      <c r="P1388" s="102"/>
      <c r="Q1388" s="102"/>
      <c r="R1388" s="102"/>
      <c r="S1388" s="109" t="s">
        <v>3668</v>
      </c>
      <c r="T1388" s="109" t="s">
        <v>49</v>
      </c>
      <c r="U1388" s="110" t="s">
        <v>3669</v>
      </c>
      <c r="V1388" s="105" t="s">
        <v>3668</v>
      </c>
      <c r="W1388" s="105"/>
    </row>
    <row r="1389" spans="1:23" ht="102">
      <c r="A1389" s="21">
        <v>1388</v>
      </c>
      <c r="B1389" s="18" t="s">
        <v>146</v>
      </c>
      <c r="C1389" s="18" t="s">
        <v>147</v>
      </c>
      <c r="D1389" s="16" t="s">
        <v>60</v>
      </c>
      <c r="E1389" s="16" t="s">
        <v>627</v>
      </c>
      <c r="F1389" s="16" t="s">
        <v>2565</v>
      </c>
      <c r="G1389" s="16">
        <v>59</v>
      </c>
      <c r="H1389" s="16">
        <v>23</v>
      </c>
      <c r="I1389" s="18" t="s">
        <v>2573</v>
      </c>
      <c r="J1389" s="18" t="s">
        <v>2574</v>
      </c>
      <c r="K1389" s="53" t="s">
        <v>3665</v>
      </c>
      <c r="L1389" s="54" t="s">
        <v>63</v>
      </c>
      <c r="M1389" s="22">
        <v>40435</v>
      </c>
      <c r="N1389" s="21" t="s">
        <v>433</v>
      </c>
      <c r="O1389" s="16" t="s">
        <v>51</v>
      </c>
      <c r="P1389" s="21" t="s">
        <v>2502</v>
      </c>
      <c r="Q1389" s="21"/>
      <c r="R1389" s="21"/>
      <c r="S1389" s="25" t="s">
        <v>3668</v>
      </c>
      <c r="T1389" s="25" t="s">
        <v>63</v>
      </c>
      <c r="U1389" s="55" t="s">
        <v>3669</v>
      </c>
      <c r="V1389" s="16" t="s">
        <v>3668</v>
      </c>
      <c r="W1389" s="16"/>
    </row>
    <row r="1390" spans="1:23" ht="38.25">
      <c r="A1390" s="102">
        <v>1389</v>
      </c>
      <c r="B1390" s="103" t="s">
        <v>270</v>
      </c>
      <c r="C1390" s="103" t="s">
        <v>225</v>
      </c>
      <c r="D1390" s="105" t="s">
        <v>45</v>
      </c>
      <c r="E1390" s="105" t="s">
        <v>627</v>
      </c>
      <c r="F1390" s="105" t="s">
        <v>2565</v>
      </c>
      <c r="G1390" s="105">
        <v>59</v>
      </c>
      <c r="H1390" s="105">
        <v>38</v>
      </c>
      <c r="I1390" s="106" t="s">
        <v>2575</v>
      </c>
      <c r="J1390" s="106" t="s">
        <v>2576</v>
      </c>
      <c r="K1390" s="107" t="s">
        <v>48</v>
      </c>
      <c r="L1390" s="102" t="s">
        <v>49</v>
      </c>
      <c r="M1390" s="108">
        <v>40399</v>
      </c>
      <c r="N1390" s="102" t="s">
        <v>50</v>
      </c>
      <c r="O1390" s="105" t="s">
        <v>72</v>
      </c>
      <c r="P1390" s="102"/>
      <c r="Q1390" s="102"/>
      <c r="R1390" s="102"/>
      <c r="S1390" s="109" t="s">
        <v>49</v>
      </c>
      <c r="T1390" s="109" t="s">
        <v>3668</v>
      </c>
      <c r="U1390" s="110" t="s">
        <v>3669</v>
      </c>
      <c r="V1390" s="105" t="s">
        <v>3668</v>
      </c>
      <c r="W1390" s="105"/>
    </row>
    <row r="1391" spans="1:23" ht="51">
      <c r="A1391" s="21">
        <v>1390</v>
      </c>
      <c r="B1391" s="18" t="s">
        <v>146</v>
      </c>
      <c r="C1391" s="18" t="s">
        <v>147</v>
      </c>
      <c r="D1391" s="16" t="s">
        <v>60</v>
      </c>
      <c r="E1391" s="16" t="s">
        <v>627</v>
      </c>
      <c r="F1391" s="16" t="s">
        <v>2565</v>
      </c>
      <c r="G1391" s="16">
        <v>60</v>
      </c>
      <c r="H1391" s="16">
        <v>1</v>
      </c>
      <c r="I1391" s="18" t="s">
        <v>2577</v>
      </c>
      <c r="J1391" s="18" t="s">
        <v>2574</v>
      </c>
      <c r="K1391" s="53" t="s">
        <v>3665</v>
      </c>
      <c r="L1391" s="54" t="s">
        <v>63</v>
      </c>
      <c r="M1391" s="22">
        <v>40435</v>
      </c>
      <c r="N1391" s="21" t="s">
        <v>433</v>
      </c>
      <c r="O1391" s="16" t="s">
        <v>51</v>
      </c>
      <c r="P1391" s="21" t="s">
        <v>2502</v>
      </c>
      <c r="Q1391" s="21"/>
      <c r="R1391" s="21"/>
      <c r="S1391" s="25" t="s">
        <v>3668</v>
      </c>
      <c r="T1391" s="25" t="s">
        <v>63</v>
      </c>
      <c r="U1391" s="55" t="s">
        <v>3669</v>
      </c>
      <c r="V1391" s="16" t="s">
        <v>3668</v>
      </c>
      <c r="W1391" s="16"/>
    </row>
    <row r="1392" spans="1:23" ht="51">
      <c r="A1392" s="102">
        <v>1391</v>
      </c>
      <c r="B1392" s="103" t="s">
        <v>125</v>
      </c>
      <c r="C1392" s="103" t="s">
        <v>126</v>
      </c>
      <c r="D1392" s="105" t="s">
        <v>60</v>
      </c>
      <c r="E1392" s="105" t="s">
        <v>627</v>
      </c>
      <c r="F1392" s="100" t="s">
        <v>2565</v>
      </c>
      <c r="G1392" s="105">
        <v>60</v>
      </c>
      <c r="H1392" s="100" t="s">
        <v>127</v>
      </c>
      <c r="I1392" s="106" t="s">
        <v>2578</v>
      </c>
      <c r="J1392" s="106" t="s">
        <v>2578</v>
      </c>
      <c r="K1392" s="98" t="s">
        <v>48</v>
      </c>
      <c r="L1392" s="102" t="s">
        <v>49</v>
      </c>
      <c r="M1392" s="108">
        <v>40318</v>
      </c>
      <c r="N1392" s="102" t="s">
        <v>433</v>
      </c>
      <c r="O1392" s="105" t="s">
        <v>51</v>
      </c>
      <c r="P1392" s="102"/>
      <c r="Q1392" s="102"/>
      <c r="R1392" s="102"/>
      <c r="S1392" s="109" t="s">
        <v>3668</v>
      </c>
      <c r="T1392" s="109" t="s">
        <v>49</v>
      </c>
      <c r="U1392" s="110" t="s">
        <v>3669</v>
      </c>
      <c r="V1392" s="105" t="s">
        <v>3668</v>
      </c>
      <c r="W1392" s="105"/>
    </row>
    <row r="1393" spans="1:23" ht="51">
      <c r="A1393" s="102">
        <v>1392</v>
      </c>
      <c r="B1393" s="103" t="s">
        <v>130</v>
      </c>
      <c r="C1393" s="103" t="s">
        <v>131</v>
      </c>
      <c r="D1393" s="105" t="s">
        <v>60</v>
      </c>
      <c r="E1393" s="105" t="s">
        <v>627</v>
      </c>
      <c r="F1393" s="100" t="s">
        <v>2565</v>
      </c>
      <c r="G1393" s="105">
        <v>60</v>
      </c>
      <c r="H1393" s="100" t="s">
        <v>127</v>
      </c>
      <c r="I1393" s="106" t="s">
        <v>2578</v>
      </c>
      <c r="J1393" s="106" t="s">
        <v>2578</v>
      </c>
      <c r="K1393" s="107" t="s">
        <v>2579</v>
      </c>
      <c r="L1393" s="102" t="s">
        <v>49</v>
      </c>
      <c r="M1393" s="108">
        <v>40318</v>
      </c>
      <c r="N1393" s="102" t="s">
        <v>433</v>
      </c>
      <c r="O1393" s="105" t="s">
        <v>51</v>
      </c>
      <c r="P1393" s="102"/>
      <c r="Q1393" s="102"/>
      <c r="R1393" s="102"/>
      <c r="S1393" s="109" t="s">
        <v>3668</v>
      </c>
      <c r="T1393" s="109" t="s">
        <v>49</v>
      </c>
      <c r="U1393" s="110" t="s">
        <v>3669</v>
      </c>
      <c r="V1393" s="105" t="s">
        <v>3668</v>
      </c>
      <c r="W1393" s="105"/>
    </row>
    <row r="1394" spans="1:23" ht="51">
      <c r="A1394" s="102">
        <v>1393</v>
      </c>
      <c r="B1394" s="103" t="s">
        <v>132</v>
      </c>
      <c r="C1394" s="103" t="s">
        <v>131</v>
      </c>
      <c r="D1394" s="105" t="s">
        <v>60</v>
      </c>
      <c r="E1394" s="105" t="s">
        <v>627</v>
      </c>
      <c r="F1394" s="100" t="s">
        <v>2565</v>
      </c>
      <c r="G1394" s="105">
        <v>60</v>
      </c>
      <c r="H1394" s="100" t="s">
        <v>127</v>
      </c>
      <c r="I1394" s="106" t="s">
        <v>2578</v>
      </c>
      <c r="J1394" s="106" t="s">
        <v>2578</v>
      </c>
      <c r="K1394" s="107" t="s">
        <v>2579</v>
      </c>
      <c r="L1394" s="102" t="s">
        <v>49</v>
      </c>
      <c r="M1394" s="108">
        <v>40318</v>
      </c>
      <c r="N1394" s="102" t="s">
        <v>433</v>
      </c>
      <c r="O1394" s="105" t="s">
        <v>51</v>
      </c>
      <c r="P1394" s="102"/>
      <c r="Q1394" s="102"/>
      <c r="R1394" s="102"/>
      <c r="S1394" s="109" t="s">
        <v>3668</v>
      </c>
      <c r="T1394" s="109" t="s">
        <v>49</v>
      </c>
      <c r="U1394" s="110" t="s">
        <v>3669</v>
      </c>
      <c r="V1394" s="105" t="s">
        <v>3668</v>
      </c>
      <c r="W1394" s="105"/>
    </row>
    <row r="1395" spans="1:23" ht="51">
      <c r="A1395" s="102">
        <v>1394</v>
      </c>
      <c r="B1395" s="103" t="s">
        <v>133</v>
      </c>
      <c r="C1395" s="103" t="s">
        <v>131</v>
      </c>
      <c r="D1395" s="105" t="s">
        <v>60</v>
      </c>
      <c r="E1395" s="105" t="s">
        <v>627</v>
      </c>
      <c r="F1395" s="100" t="s">
        <v>2565</v>
      </c>
      <c r="G1395" s="105">
        <v>60</v>
      </c>
      <c r="H1395" s="100" t="s">
        <v>127</v>
      </c>
      <c r="I1395" s="106" t="s">
        <v>2578</v>
      </c>
      <c r="J1395" s="106" t="s">
        <v>2578</v>
      </c>
      <c r="K1395" s="107" t="s">
        <v>2579</v>
      </c>
      <c r="L1395" s="102" t="s">
        <v>49</v>
      </c>
      <c r="M1395" s="108">
        <v>40318</v>
      </c>
      <c r="N1395" s="102" t="s">
        <v>433</v>
      </c>
      <c r="O1395" s="105" t="s">
        <v>51</v>
      </c>
      <c r="P1395" s="102"/>
      <c r="Q1395" s="102"/>
      <c r="R1395" s="102"/>
      <c r="S1395" s="109" t="s">
        <v>3668</v>
      </c>
      <c r="T1395" s="109" t="s">
        <v>49</v>
      </c>
      <c r="U1395" s="110" t="s">
        <v>3669</v>
      </c>
      <c r="V1395" s="105" t="s">
        <v>3668</v>
      </c>
      <c r="W1395" s="105"/>
    </row>
    <row r="1396" spans="1:23" ht="25.5">
      <c r="A1396" s="102">
        <v>1395</v>
      </c>
      <c r="B1396" s="103" t="s">
        <v>175</v>
      </c>
      <c r="C1396" s="103" t="s">
        <v>176</v>
      </c>
      <c r="D1396" s="105" t="s">
        <v>60</v>
      </c>
      <c r="E1396" s="105" t="s">
        <v>627</v>
      </c>
      <c r="F1396" s="100" t="s">
        <v>2496</v>
      </c>
      <c r="G1396" s="105">
        <v>60</v>
      </c>
      <c r="H1396" s="100"/>
      <c r="I1396" s="106" t="s">
        <v>2580</v>
      </c>
      <c r="J1396" s="106" t="s">
        <v>2581</v>
      </c>
      <c r="K1396" s="107" t="s">
        <v>2579</v>
      </c>
      <c r="L1396" s="102" t="s">
        <v>49</v>
      </c>
      <c r="M1396" s="108">
        <v>40318</v>
      </c>
      <c r="N1396" s="102" t="s">
        <v>433</v>
      </c>
      <c r="O1396" s="105" t="s">
        <v>191</v>
      </c>
      <c r="P1396" s="102"/>
      <c r="Q1396" s="102"/>
      <c r="R1396" s="102"/>
      <c r="S1396" s="109" t="s">
        <v>3668</v>
      </c>
      <c r="T1396" s="109" t="s">
        <v>49</v>
      </c>
      <c r="U1396" s="110" t="s">
        <v>3669</v>
      </c>
      <c r="V1396" s="105" t="s">
        <v>3668</v>
      </c>
      <c r="W1396" s="105"/>
    </row>
    <row r="1397" spans="1:23" ht="51">
      <c r="A1397" s="102">
        <v>1396</v>
      </c>
      <c r="B1397" s="103" t="s">
        <v>43</v>
      </c>
      <c r="C1397" s="103" t="s">
        <v>44</v>
      </c>
      <c r="D1397" s="105" t="s">
        <v>60</v>
      </c>
      <c r="E1397" s="105" t="s">
        <v>627</v>
      </c>
      <c r="F1397" s="105" t="s">
        <v>2565</v>
      </c>
      <c r="G1397" s="105">
        <v>61</v>
      </c>
      <c r="H1397" s="105">
        <v>1</v>
      </c>
      <c r="I1397" s="106" t="s">
        <v>2571</v>
      </c>
      <c r="J1397" s="106" t="s">
        <v>2572</v>
      </c>
      <c r="K1397" s="107" t="s">
        <v>2582</v>
      </c>
      <c r="L1397" s="102" t="s">
        <v>63</v>
      </c>
      <c r="M1397" s="108">
        <v>40318</v>
      </c>
      <c r="N1397" s="102" t="s">
        <v>433</v>
      </c>
      <c r="O1397" s="105"/>
      <c r="P1397" s="102"/>
      <c r="Q1397" s="102"/>
      <c r="R1397" s="102"/>
      <c r="S1397" s="109" t="s">
        <v>3668</v>
      </c>
      <c r="T1397" s="109" t="s">
        <v>63</v>
      </c>
      <c r="U1397" s="110" t="s">
        <v>3669</v>
      </c>
      <c r="V1397" s="105" t="s">
        <v>3668</v>
      </c>
      <c r="W1397" s="105"/>
    </row>
    <row r="1398" spans="1:23" ht="63.75">
      <c r="A1398" s="102">
        <v>1397</v>
      </c>
      <c r="B1398" s="103" t="s">
        <v>43</v>
      </c>
      <c r="C1398" s="103" t="s">
        <v>44</v>
      </c>
      <c r="D1398" s="105" t="s">
        <v>60</v>
      </c>
      <c r="E1398" s="105" t="s">
        <v>627</v>
      </c>
      <c r="F1398" s="105" t="s">
        <v>2583</v>
      </c>
      <c r="G1398" s="105">
        <v>61</v>
      </c>
      <c r="H1398" s="105">
        <v>36</v>
      </c>
      <c r="I1398" s="106" t="s">
        <v>2584</v>
      </c>
      <c r="J1398" s="106" t="s">
        <v>2585</v>
      </c>
      <c r="K1398" s="98" t="s">
        <v>48</v>
      </c>
      <c r="L1398" s="102" t="s">
        <v>49</v>
      </c>
      <c r="M1398" s="108">
        <v>40318</v>
      </c>
      <c r="N1398" s="102" t="s">
        <v>433</v>
      </c>
      <c r="O1398" s="105" t="s">
        <v>51</v>
      </c>
      <c r="P1398" s="102"/>
      <c r="Q1398" s="102"/>
      <c r="R1398" s="102"/>
      <c r="S1398" s="109" t="s">
        <v>3668</v>
      </c>
      <c r="T1398" s="109" t="s">
        <v>49</v>
      </c>
      <c r="U1398" s="110" t="s">
        <v>3669</v>
      </c>
      <c r="V1398" s="105" t="s">
        <v>3668</v>
      </c>
      <c r="W1398" s="105"/>
    </row>
    <row r="1399" spans="1:23" ht="76.5">
      <c r="A1399" s="102">
        <v>1398</v>
      </c>
      <c r="B1399" s="107" t="s">
        <v>961</v>
      </c>
      <c r="C1399" s="107" t="s">
        <v>147</v>
      </c>
      <c r="D1399" s="105" t="s">
        <v>45</v>
      </c>
      <c r="E1399" s="105" t="s">
        <v>627</v>
      </c>
      <c r="F1399" s="105" t="s">
        <v>2583</v>
      </c>
      <c r="G1399" s="105">
        <v>61</v>
      </c>
      <c r="H1399" s="105">
        <v>37</v>
      </c>
      <c r="I1399" s="106" t="s">
        <v>2586</v>
      </c>
      <c r="J1399" s="106" t="s">
        <v>2586</v>
      </c>
      <c r="K1399" s="107" t="s">
        <v>3557</v>
      </c>
      <c r="L1399" s="102" t="s">
        <v>237</v>
      </c>
      <c r="M1399" s="108">
        <v>40409</v>
      </c>
      <c r="N1399" s="102" t="s">
        <v>50</v>
      </c>
      <c r="O1399" s="105" t="s">
        <v>51</v>
      </c>
      <c r="P1399" s="102"/>
      <c r="Q1399" s="102"/>
      <c r="R1399" s="102"/>
      <c r="S1399" s="109" t="s">
        <v>237</v>
      </c>
      <c r="T1399" s="109" t="s">
        <v>3668</v>
      </c>
      <c r="U1399" s="110" t="s">
        <v>3669</v>
      </c>
      <c r="V1399" s="105" t="s">
        <v>3668</v>
      </c>
      <c r="W1399" s="105"/>
    </row>
    <row r="1400" spans="1:23" ht="25.5">
      <c r="A1400" s="102">
        <v>1399</v>
      </c>
      <c r="B1400" s="107" t="s">
        <v>961</v>
      </c>
      <c r="C1400" s="107" t="s">
        <v>147</v>
      </c>
      <c r="D1400" s="105" t="s">
        <v>45</v>
      </c>
      <c r="E1400" s="105" t="s">
        <v>627</v>
      </c>
      <c r="F1400" s="105" t="s">
        <v>2583</v>
      </c>
      <c r="G1400" s="105">
        <v>61</v>
      </c>
      <c r="H1400" s="105">
        <v>38</v>
      </c>
      <c r="I1400" s="106" t="s">
        <v>2587</v>
      </c>
      <c r="J1400" s="106" t="s">
        <v>2588</v>
      </c>
      <c r="K1400" s="107" t="s">
        <v>48</v>
      </c>
      <c r="L1400" s="102" t="s">
        <v>49</v>
      </c>
      <c r="M1400" s="108">
        <v>40399</v>
      </c>
      <c r="N1400" s="102" t="s">
        <v>50</v>
      </c>
      <c r="O1400" s="105" t="s">
        <v>51</v>
      </c>
      <c r="P1400" s="102"/>
      <c r="Q1400" s="102"/>
      <c r="R1400" s="102"/>
      <c r="S1400" s="109" t="s">
        <v>49</v>
      </c>
      <c r="T1400" s="109" t="s">
        <v>3668</v>
      </c>
      <c r="U1400" s="110" t="s">
        <v>3669</v>
      </c>
      <c r="V1400" s="105" t="s">
        <v>3668</v>
      </c>
      <c r="W1400" s="105"/>
    </row>
    <row r="1401" spans="1:23" ht="102">
      <c r="A1401" s="102">
        <v>1400</v>
      </c>
      <c r="B1401" s="103" t="s">
        <v>125</v>
      </c>
      <c r="C1401" s="103" t="s">
        <v>126</v>
      </c>
      <c r="D1401" s="105" t="s">
        <v>45</v>
      </c>
      <c r="E1401" s="105" t="s">
        <v>627</v>
      </c>
      <c r="F1401" s="105" t="s">
        <v>2565</v>
      </c>
      <c r="G1401" s="105">
        <v>62</v>
      </c>
      <c r="H1401" s="105">
        <v>9</v>
      </c>
      <c r="I1401" s="106" t="s">
        <v>2589</v>
      </c>
      <c r="J1401" s="106" t="s">
        <v>2589</v>
      </c>
      <c r="K1401" s="107" t="s">
        <v>3545</v>
      </c>
      <c r="L1401" s="102" t="s">
        <v>63</v>
      </c>
      <c r="M1401" s="108">
        <v>40406</v>
      </c>
      <c r="N1401" s="102" t="s">
        <v>50</v>
      </c>
      <c r="O1401" s="105" t="s">
        <v>72</v>
      </c>
      <c r="P1401" s="102"/>
      <c r="Q1401" s="102"/>
      <c r="R1401" s="102"/>
      <c r="S1401" s="109" t="s">
        <v>63</v>
      </c>
      <c r="T1401" s="109" t="s">
        <v>3668</v>
      </c>
      <c r="U1401" s="110" t="s">
        <v>3669</v>
      </c>
      <c r="V1401" s="105" t="s">
        <v>3668</v>
      </c>
      <c r="W1401" s="105"/>
    </row>
    <row r="1402" spans="1:23" ht="25.5">
      <c r="A1402" s="102">
        <v>1401</v>
      </c>
      <c r="B1402" s="103" t="s">
        <v>130</v>
      </c>
      <c r="C1402" s="103" t="s">
        <v>131</v>
      </c>
      <c r="D1402" s="105" t="s">
        <v>45</v>
      </c>
      <c r="E1402" s="105" t="s">
        <v>627</v>
      </c>
      <c r="F1402" s="105" t="s">
        <v>2565</v>
      </c>
      <c r="G1402" s="105">
        <v>62</v>
      </c>
      <c r="H1402" s="105">
        <v>9</v>
      </c>
      <c r="I1402" s="106" t="s">
        <v>2589</v>
      </c>
      <c r="J1402" s="106" t="s">
        <v>2589</v>
      </c>
      <c r="K1402" s="107" t="s">
        <v>2590</v>
      </c>
      <c r="L1402" s="102" t="s">
        <v>63</v>
      </c>
      <c r="M1402" s="108">
        <v>40406</v>
      </c>
      <c r="N1402" s="102" t="s">
        <v>50</v>
      </c>
      <c r="O1402" s="105" t="s">
        <v>51</v>
      </c>
      <c r="P1402" s="102"/>
      <c r="Q1402" s="102"/>
      <c r="R1402" s="102"/>
      <c r="S1402" s="109" t="s">
        <v>63</v>
      </c>
      <c r="T1402" s="109" t="s">
        <v>3668</v>
      </c>
      <c r="U1402" s="110" t="s">
        <v>3669</v>
      </c>
      <c r="V1402" s="105" t="s">
        <v>3668</v>
      </c>
      <c r="W1402" s="105"/>
    </row>
    <row r="1403" spans="1:23" ht="25.5">
      <c r="A1403" s="102">
        <v>1402</v>
      </c>
      <c r="B1403" s="103" t="s">
        <v>132</v>
      </c>
      <c r="C1403" s="103" t="s">
        <v>131</v>
      </c>
      <c r="D1403" s="105" t="s">
        <v>45</v>
      </c>
      <c r="E1403" s="105" t="s">
        <v>627</v>
      </c>
      <c r="F1403" s="105" t="s">
        <v>2565</v>
      </c>
      <c r="G1403" s="105">
        <v>62</v>
      </c>
      <c r="H1403" s="105">
        <v>9</v>
      </c>
      <c r="I1403" s="106" t="s">
        <v>2589</v>
      </c>
      <c r="J1403" s="106" t="s">
        <v>2589</v>
      </c>
      <c r="K1403" s="107" t="s">
        <v>2590</v>
      </c>
      <c r="L1403" s="102" t="s">
        <v>63</v>
      </c>
      <c r="M1403" s="108">
        <v>40406</v>
      </c>
      <c r="N1403" s="102" t="s">
        <v>50</v>
      </c>
      <c r="O1403" s="105" t="s">
        <v>51</v>
      </c>
      <c r="P1403" s="102"/>
      <c r="Q1403" s="102"/>
      <c r="R1403" s="102"/>
      <c r="S1403" s="109" t="s">
        <v>63</v>
      </c>
      <c r="T1403" s="109" t="s">
        <v>3668</v>
      </c>
      <c r="U1403" s="110" t="s">
        <v>3669</v>
      </c>
      <c r="V1403" s="105" t="s">
        <v>3668</v>
      </c>
      <c r="W1403" s="105"/>
    </row>
    <row r="1404" spans="1:23" ht="25.5">
      <c r="A1404" s="102">
        <v>1403</v>
      </c>
      <c r="B1404" s="103" t="s">
        <v>133</v>
      </c>
      <c r="C1404" s="103" t="s">
        <v>131</v>
      </c>
      <c r="D1404" s="105" t="s">
        <v>45</v>
      </c>
      <c r="E1404" s="105" t="s">
        <v>627</v>
      </c>
      <c r="F1404" s="105" t="s">
        <v>2565</v>
      </c>
      <c r="G1404" s="105">
        <v>62</v>
      </c>
      <c r="H1404" s="105">
        <v>9</v>
      </c>
      <c r="I1404" s="106" t="s">
        <v>2589</v>
      </c>
      <c r="J1404" s="106" t="s">
        <v>2589</v>
      </c>
      <c r="K1404" s="107" t="s">
        <v>2590</v>
      </c>
      <c r="L1404" s="102" t="s">
        <v>63</v>
      </c>
      <c r="M1404" s="108">
        <v>40406</v>
      </c>
      <c r="N1404" s="102" t="s">
        <v>50</v>
      </c>
      <c r="O1404" s="105" t="s">
        <v>51</v>
      </c>
      <c r="P1404" s="102"/>
      <c r="Q1404" s="102"/>
      <c r="R1404" s="102"/>
      <c r="S1404" s="109" t="s">
        <v>63</v>
      </c>
      <c r="T1404" s="109" t="s">
        <v>3668</v>
      </c>
      <c r="U1404" s="110" t="s">
        <v>3669</v>
      </c>
      <c r="V1404" s="105" t="s">
        <v>3668</v>
      </c>
      <c r="W1404" s="105"/>
    </row>
    <row r="1405" spans="1:23" ht="76.5">
      <c r="A1405" s="21">
        <v>1404</v>
      </c>
      <c r="B1405" s="18" t="s">
        <v>146</v>
      </c>
      <c r="C1405" s="18" t="s">
        <v>147</v>
      </c>
      <c r="D1405" s="16" t="s">
        <v>60</v>
      </c>
      <c r="E1405" s="16" t="s">
        <v>627</v>
      </c>
      <c r="F1405" s="16" t="s">
        <v>2010</v>
      </c>
      <c r="G1405" s="16">
        <v>62</v>
      </c>
      <c r="H1405" s="16">
        <v>44</v>
      </c>
      <c r="I1405" s="18" t="s">
        <v>2591</v>
      </c>
      <c r="J1405" s="18" t="s">
        <v>2592</v>
      </c>
      <c r="K1405" s="53" t="s">
        <v>3665</v>
      </c>
      <c r="L1405" s="54" t="s">
        <v>63</v>
      </c>
      <c r="M1405" s="22">
        <v>40435</v>
      </c>
      <c r="N1405" s="21" t="s">
        <v>433</v>
      </c>
      <c r="O1405" s="16" t="s">
        <v>51</v>
      </c>
      <c r="P1405" s="21" t="s">
        <v>2502</v>
      </c>
      <c r="Q1405" s="21"/>
      <c r="R1405" s="21"/>
      <c r="S1405" s="25" t="s">
        <v>3668</v>
      </c>
      <c r="T1405" s="25" t="s">
        <v>63</v>
      </c>
      <c r="U1405" s="55" t="s">
        <v>3669</v>
      </c>
      <c r="V1405" s="16" t="s">
        <v>3668</v>
      </c>
      <c r="W1405" s="16"/>
    </row>
    <row r="1406" spans="1:23" ht="38.25">
      <c r="A1406" s="102">
        <v>1405</v>
      </c>
      <c r="B1406" s="103" t="s">
        <v>82</v>
      </c>
      <c r="C1406" s="103" t="s">
        <v>83</v>
      </c>
      <c r="D1406" s="105" t="s">
        <v>60</v>
      </c>
      <c r="E1406" s="105" t="s">
        <v>627</v>
      </c>
      <c r="F1406" s="105" t="s">
        <v>2010</v>
      </c>
      <c r="G1406" s="105">
        <v>62</v>
      </c>
      <c r="H1406" s="105">
        <v>44</v>
      </c>
      <c r="I1406" s="106" t="s">
        <v>2593</v>
      </c>
      <c r="J1406" s="106" t="s">
        <v>2594</v>
      </c>
      <c r="K1406" s="98" t="s">
        <v>3258</v>
      </c>
      <c r="L1406" s="99" t="s">
        <v>63</v>
      </c>
      <c r="M1406" s="108">
        <v>40372</v>
      </c>
      <c r="N1406" s="102" t="s">
        <v>433</v>
      </c>
      <c r="O1406" s="105" t="s">
        <v>51</v>
      </c>
      <c r="P1406" s="102"/>
      <c r="Q1406" s="102"/>
      <c r="R1406" s="102"/>
      <c r="S1406" s="109" t="s">
        <v>3668</v>
      </c>
      <c r="T1406" s="109" t="s">
        <v>63</v>
      </c>
      <c r="U1406" s="110" t="s">
        <v>3669</v>
      </c>
      <c r="V1406" s="105" t="s">
        <v>3668</v>
      </c>
      <c r="W1406" s="105"/>
    </row>
    <row r="1407" spans="1:23" ht="63.75">
      <c r="A1407" s="102">
        <v>1406</v>
      </c>
      <c r="B1407" s="103" t="s">
        <v>82</v>
      </c>
      <c r="C1407" s="103" t="s">
        <v>83</v>
      </c>
      <c r="D1407" s="105" t="s">
        <v>60</v>
      </c>
      <c r="E1407" s="105" t="s">
        <v>627</v>
      </c>
      <c r="F1407" s="105" t="s">
        <v>2010</v>
      </c>
      <c r="G1407" s="105">
        <v>62</v>
      </c>
      <c r="H1407" s="105">
        <v>44</v>
      </c>
      <c r="I1407" s="106" t="s">
        <v>2595</v>
      </c>
      <c r="J1407" s="106" t="s">
        <v>2596</v>
      </c>
      <c r="K1407" s="101" t="s">
        <v>3259</v>
      </c>
      <c r="L1407" s="99" t="s">
        <v>63</v>
      </c>
      <c r="M1407" s="108">
        <v>40372</v>
      </c>
      <c r="N1407" s="102" t="s">
        <v>433</v>
      </c>
      <c r="O1407" s="105" t="s">
        <v>51</v>
      </c>
      <c r="P1407" s="102"/>
      <c r="Q1407" s="102"/>
      <c r="R1407" s="102"/>
      <c r="S1407" s="109" t="s">
        <v>3668</v>
      </c>
      <c r="T1407" s="109" t="s">
        <v>63</v>
      </c>
      <c r="U1407" s="110" t="s">
        <v>3669</v>
      </c>
      <c r="V1407" s="105" t="s">
        <v>3668</v>
      </c>
      <c r="W1407" s="105"/>
    </row>
    <row r="1408" spans="1:23" ht="89.25">
      <c r="A1408" s="102">
        <v>1407</v>
      </c>
      <c r="B1408" s="103" t="s">
        <v>434</v>
      </c>
      <c r="C1408" s="103" t="s">
        <v>435</v>
      </c>
      <c r="D1408" s="105" t="s">
        <v>45</v>
      </c>
      <c r="E1408" s="105" t="s">
        <v>627</v>
      </c>
      <c r="F1408" s="105" t="s">
        <v>2010</v>
      </c>
      <c r="G1408" s="105">
        <v>62</v>
      </c>
      <c r="H1408" s="105">
        <v>46</v>
      </c>
      <c r="I1408" s="106" t="s">
        <v>2597</v>
      </c>
      <c r="J1408" s="106" t="s">
        <v>2598</v>
      </c>
      <c r="K1408" s="98" t="s">
        <v>3260</v>
      </c>
      <c r="L1408" s="99" t="s">
        <v>63</v>
      </c>
      <c r="M1408" s="108">
        <v>40372</v>
      </c>
      <c r="N1408" s="102" t="s">
        <v>433</v>
      </c>
      <c r="O1408" s="105" t="s">
        <v>72</v>
      </c>
      <c r="P1408" s="102"/>
      <c r="Q1408" s="102"/>
      <c r="R1408" s="102"/>
      <c r="S1408" s="109" t="s">
        <v>63</v>
      </c>
      <c r="T1408" s="109" t="s">
        <v>3668</v>
      </c>
      <c r="U1408" s="110" t="s">
        <v>3669</v>
      </c>
      <c r="V1408" s="105" t="s">
        <v>3668</v>
      </c>
      <c r="W1408" s="105"/>
    </row>
    <row r="1409" spans="1:23" ht="63.75">
      <c r="A1409" s="102">
        <v>1408</v>
      </c>
      <c r="B1409" s="103" t="s">
        <v>43</v>
      </c>
      <c r="C1409" s="103" t="s">
        <v>44</v>
      </c>
      <c r="D1409" s="105" t="s">
        <v>60</v>
      </c>
      <c r="E1409" s="105" t="s">
        <v>627</v>
      </c>
      <c r="F1409" s="105" t="s">
        <v>2010</v>
      </c>
      <c r="G1409" s="105">
        <v>62</v>
      </c>
      <c r="H1409" s="105">
        <v>46</v>
      </c>
      <c r="I1409" s="106" t="s">
        <v>2599</v>
      </c>
      <c r="J1409" s="106" t="s">
        <v>2600</v>
      </c>
      <c r="K1409" s="98" t="s">
        <v>3260</v>
      </c>
      <c r="L1409" s="99" t="s">
        <v>63</v>
      </c>
      <c r="M1409" s="108">
        <v>40372</v>
      </c>
      <c r="N1409" s="102" t="s">
        <v>433</v>
      </c>
      <c r="O1409" s="105" t="s">
        <v>51</v>
      </c>
      <c r="P1409" s="102"/>
      <c r="Q1409" s="102"/>
      <c r="R1409" s="102"/>
      <c r="S1409" s="109" t="s">
        <v>3668</v>
      </c>
      <c r="T1409" s="109" t="s">
        <v>63</v>
      </c>
      <c r="U1409" s="110" t="s">
        <v>3669</v>
      </c>
      <c r="V1409" s="105" t="s">
        <v>3668</v>
      </c>
      <c r="W1409" s="105"/>
    </row>
    <row r="1410" spans="1:23" ht="51">
      <c r="A1410" s="21">
        <v>1409</v>
      </c>
      <c r="B1410" s="18" t="s">
        <v>961</v>
      </c>
      <c r="C1410" s="18" t="s">
        <v>147</v>
      </c>
      <c r="D1410" s="16" t="s">
        <v>60</v>
      </c>
      <c r="E1410" s="16" t="s">
        <v>627</v>
      </c>
      <c r="F1410" s="16" t="s">
        <v>2010</v>
      </c>
      <c r="G1410" s="16">
        <v>62</v>
      </c>
      <c r="H1410" s="58">
        <v>48</v>
      </c>
      <c r="I1410" s="17" t="s">
        <v>2601</v>
      </c>
      <c r="J1410" s="17" t="s">
        <v>2601</v>
      </c>
      <c r="K1410" s="53" t="s">
        <v>3665</v>
      </c>
      <c r="L1410" s="54" t="s">
        <v>63</v>
      </c>
      <c r="M1410" s="22">
        <v>40435</v>
      </c>
      <c r="N1410" s="21" t="s">
        <v>433</v>
      </c>
      <c r="O1410" s="16" t="s">
        <v>51</v>
      </c>
      <c r="P1410" s="21" t="s">
        <v>2602</v>
      </c>
      <c r="Q1410" s="21"/>
      <c r="R1410" s="21"/>
      <c r="S1410" s="25" t="s">
        <v>3668</v>
      </c>
      <c r="T1410" s="25" t="s">
        <v>63</v>
      </c>
      <c r="U1410" s="55" t="s">
        <v>3669</v>
      </c>
      <c r="V1410" s="16" t="s">
        <v>3668</v>
      </c>
      <c r="W1410" s="16"/>
    </row>
    <row r="1411" spans="1:23" ht="51">
      <c r="A1411" s="21">
        <v>1410</v>
      </c>
      <c r="B1411" s="18" t="s">
        <v>961</v>
      </c>
      <c r="C1411" s="18" t="s">
        <v>147</v>
      </c>
      <c r="D1411" s="16" t="s">
        <v>60</v>
      </c>
      <c r="E1411" s="16" t="s">
        <v>627</v>
      </c>
      <c r="F1411" s="16" t="s">
        <v>2010</v>
      </c>
      <c r="G1411" s="16">
        <v>62</v>
      </c>
      <c r="H1411" s="16">
        <v>48</v>
      </c>
      <c r="I1411" s="17" t="s">
        <v>2603</v>
      </c>
      <c r="J1411" s="17" t="s">
        <v>2604</v>
      </c>
      <c r="K1411" s="53" t="s">
        <v>3665</v>
      </c>
      <c r="L1411" s="54" t="s">
        <v>63</v>
      </c>
      <c r="M1411" s="22">
        <v>40435</v>
      </c>
      <c r="N1411" s="21" t="s">
        <v>433</v>
      </c>
      <c r="O1411" s="16" t="s">
        <v>51</v>
      </c>
      <c r="P1411" s="21" t="s">
        <v>2502</v>
      </c>
      <c r="Q1411" s="21"/>
      <c r="R1411" s="21"/>
      <c r="S1411" s="25" t="s">
        <v>3668</v>
      </c>
      <c r="T1411" s="25" t="s">
        <v>63</v>
      </c>
      <c r="U1411" s="55" t="s">
        <v>3669</v>
      </c>
      <c r="V1411" s="16" t="s">
        <v>3668</v>
      </c>
      <c r="W1411" s="16"/>
    </row>
    <row r="1412" spans="1:23" ht="51">
      <c r="A1412" s="21">
        <v>1411</v>
      </c>
      <c r="B1412" s="14" t="s">
        <v>2320</v>
      </c>
      <c r="C1412" s="14" t="s">
        <v>2321</v>
      </c>
      <c r="D1412" s="16" t="s">
        <v>60</v>
      </c>
      <c r="E1412" s="16">
        <v>6</v>
      </c>
      <c r="F1412" s="19"/>
      <c r="G1412" s="19">
        <v>62</v>
      </c>
      <c r="H1412" s="19">
        <v>48</v>
      </c>
      <c r="I1412" s="20" t="s">
        <v>2601</v>
      </c>
      <c r="J1412" s="20" t="s">
        <v>2605</v>
      </c>
      <c r="K1412" s="53" t="s">
        <v>3665</v>
      </c>
      <c r="L1412" s="54" t="s">
        <v>63</v>
      </c>
      <c r="M1412" s="22">
        <v>40435</v>
      </c>
      <c r="N1412" s="21" t="s">
        <v>433</v>
      </c>
      <c r="O1412" s="21"/>
      <c r="P1412" s="21" t="s">
        <v>2602</v>
      </c>
      <c r="Q1412" s="21"/>
      <c r="R1412" s="21"/>
      <c r="S1412" s="25" t="s">
        <v>3668</v>
      </c>
      <c r="T1412" s="25" t="s">
        <v>63</v>
      </c>
      <c r="U1412" s="55" t="s">
        <v>3669</v>
      </c>
      <c r="V1412" s="16" t="s">
        <v>3668</v>
      </c>
      <c r="W1412" s="16"/>
    </row>
    <row r="1413" spans="1:23" ht="12.75">
      <c r="A1413" s="102">
        <v>1412</v>
      </c>
      <c r="B1413" s="107" t="s">
        <v>76</v>
      </c>
      <c r="C1413" s="107" t="s">
        <v>59</v>
      </c>
      <c r="D1413" s="105" t="s">
        <v>45</v>
      </c>
      <c r="E1413" s="105" t="s">
        <v>627</v>
      </c>
      <c r="F1413" s="105" t="s">
        <v>2583</v>
      </c>
      <c r="G1413" s="105">
        <v>62</v>
      </c>
      <c r="H1413" s="91" t="s">
        <v>2606</v>
      </c>
      <c r="I1413" s="106" t="s">
        <v>2607</v>
      </c>
      <c r="J1413" s="106" t="s">
        <v>2608</v>
      </c>
      <c r="K1413" s="107" t="s">
        <v>2590</v>
      </c>
      <c r="L1413" s="102" t="s">
        <v>63</v>
      </c>
      <c r="M1413" s="108">
        <v>40409</v>
      </c>
      <c r="N1413" s="102" t="s">
        <v>50</v>
      </c>
      <c r="O1413" s="105" t="s">
        <v>51</v>
      </c>
      <c r="P1413" s="102"/>
      <c r="Q1413" s="102"/>
      <c r="R1413" s="102"/>
      <c r="S1413" s="109" t="s">
        <v>63</v>
      </c>
      <c r="T1413" s="109" t="s">
        <v>3668</v>
      </c>
      <c r="U1413" s="110" t="s">
        <v>3669</v>
      </c>
      <c r="V1413" s="105" t="s">
        <v>3668</v>
      </c>
      <c r="W1413" s="105"/>
    </row>
    <row r="1414" spans="1:23" ht="25.5">
      <c r="A1414" s="102">
        <v>1413</v>
      </c>
      <c r="B1414" s="107" t="s">
        <v>961</v>
      </c>
      <c r="C1414" s="107" t="s">
        <v>147</v>
      </c>
      <c r="D1414" s="105" t="s">
        <v>45</v>
      </c>
      <c r="E1414" s="105" t="s">
        <v>627</v>
      </c>
      <c r="F1414" s="105" t="s">
        <v>2010</v>
      </c>
      <c r="G1414" s="105">
        <v>63</v>
      </c>
      <c r="H1414" s="105">
        <v>3</v>
      </c>
      <c r="I1414" s="96" t="s">
        <v>2609</v>
      </c>
      <c r="J1414" s="106" t="s">
        <v>2610</v>
      </c>
      <c r="K1414" s="107" t="s">
        <v>48</v>
      </c>
      <c r="L1414" s="102" t="s">
        <v>49</v>
      </c>
      <c r="M1414" s="108">
        <v>40409</v>
      </c>
      <c r="N1414" s="102" t="s">
        <v>50</v>
      </c>
      <c r="O1414" s="105" t="s">
        <v>51</v>
      </c>
      <c r="P1414" s="102"/>
      <c r="Q1414" s="102"/>
      <c r="R1414" s="102"/>
      <c r="S1414" s="109" t="s">
        <v>49</v>
      </c>
      <c r="T1414" s="109" t="s">
        <v>3668</v>
      </c>
      <c r="U1414" s="110" t="s">
        <v>3669</v>
      </c>
      <c r="V1414" s="105" t="s">
        <v>3668</v>
      </c>
      <c r="W1414" s="105"/>
    </row>
    <row r="1415" spans="1:23" ht="89.25">
      <c r="A1415" s="21">
        <v>1414</v>
      </c>
      <c r="B1415" s="14" t="s">
        <v>125</v>
      </c>
      <c r="C1415" s="14" t="s">
        <v>126</v>
      </c>
      <c r="D1415" s="16" t="s">
        <v>60</v>
      </c>
      <c r="E1415" s="16" t="s">
        <v>627</v>
      </c>
      <c r="F1415" s="16" t="s">
        <v>2010</v>
      </c>
      <c r="G1415" s="16">
        <v>63</v>
      </c>
      <c r="H1415" s="16">
        <v>39</v>
      </c>
      <c r="I1415" s="17" t="s">
        <v>2611</v>
      </c>
      <c r="J1415" s="17" t="s">
        <v>2612</v>
      </c>
      <c r="K1415" s="53" t="s">
        <v>3665</v>
      </c>
      <c r="L1415" s="54" t="s">
        <v>63</v>
      </c>
      <c r="M1415" s="22">
        <v>40435</v>
      </c>
      <c r="N1415" s="21" t="s">
        <v>433</v>
      </c>
      <c r="O1415" s="16" t="s">
        <v>51</v>
      </c>
      <c r="P1415" s="21" t="s">
        <v>631</v>
      </c>
      <c r="Q1415" s="21"/>
      <c r="R1415" s="21"/>
      <c r="S1415" s="25" t="s">
        <v>3668</v>
      </c>
      <c r="T1415" s="25" t="s">
        <v>63</v>
      </c>
      <c r="U1415" s="55" t="s">
        <v>3669</v>
      </c>
      <c r="V1415" s="16" t="s">
        <v>3668</v>
      </c>
      <c r="W1415" s="16"/>
    </row>
    <row r="1416" spans="1:23" ht="89.25">
      <c r="A1416" s="21">
        <v>1415</v>
      </c>
      <c r="B1416" s="14" t="s">
        <v>130</v>
      </c>
      <c r="C1416" s="14" t="s">
        <v>131</v>
      </c>
      <c r="D1416" s="16" t="s">
        <v>60</v>
      </c>
      <c r="E1416" s="16" t="s">
        <v>627</v>
      </c>
      <c r="F1416" s="16" t="s">
        <v>2010</v>
      </c>
      <c r="G1416" s="16">
        <v>63</v>
      </c>
      <c r="H1416" s="16">
        <v>39</v>
      </c>
      <c r="I1416" s="17" t="s">
        <v>2611</v>
      </c>
      <c r="J1416" s="17" t="s">
        <v>2612</v>
      </c>
      <c r="K1416" s="53" t="s">
        <v>3665</v>
      </c>
      <c r="L1416" s="54" t="s">
        <v>63</v>
      </c>
      <c r="M1416" s="22">
        <v>40435</v>
      </c>
      <c r="N1416" s="21" t="s">
        <v>433</v>
      </c>
      <c r="O1416" s="16" t="s">
        <v>51</v>
      </c>
      <c r="P1416" s="21" t="s">
        <v>631</v>
      </c>
      <c r="Q1416" s="21"/>
      <c r="R1416" s="21"/>
      <c r="S1416" s="25" t="s">
        <v>3668</v>
      </c>
      <c r="T1416" s="25" t="s">
        <v>63</v>
      </c>
      <c r="U1416" s="55" t="s">
        <v>3669</v>
      </c>
      <c r="V1416" s="16" t="s">
        <v>3668</v>
      </c>
      <c r="W1416" s="16"/>
    </row>
    <row r="1417" spans="1:23" ht="89.25">
      <c r="A1417" s="21">
        <v>1416</v>
      </c>
      <c r="B1417" s="14" t="s">
        <v>132</v>
      </c>
      <c r="C1417" s="14" t="s">
        <v>131</v>
      </c>
      <c r="D1417" s="16" t="s">
        <v>60</v>
      </c>
      <c r="E1417" s="16" t="s">
        <v>627</v>
      </c>
      <c r="F1417" s="16" t="s">
        <v>2010</v>
      </c>
      <c r="G1417" s="16">
        <v>63</v>
      </c>
      <c r="H1417" s="16">
        <v>39</v>
      </c>
      <c r="I1417" s="17" t="s">
        <v>2611</v>
      </c>
      <c r="J1417" s="17" t="s">
        <v>2612</v>
      </c>
      <c r="K1417" s="53" t="s">
        <v>3665</v>
      </c>
      <c r="L1417" s="54" t="s">
        <v>63</v>
      </c>
      <c r="M1417" s="22">
        <v>40435</v>
      </c>
      <c r="N1417" s="21" t="s">
        <v>433</v>
      </c>
      <c r="O1417" s="16" t="s">
        <v>51</v>
      </c>
      <c r="P1417" s="21" t="s">
        <v>631</v>
      </c>
      <c r="Q1417" s="21"/>
      <c r="R1417" s="21"/>
      <c r="S1417" s="25" t="s">
        <v>3668</v>
      </c>
      <c r="T1417" s="25" t="s">
        <v>63</v>
      </c>
      <c r="U1417" s="55" t="s">
        <v>3669</v>
      </c>
      <c r="V1417" s="16" t="s">
        <v>3668</v>
      </c>
      <c r="W1417" s="16"/>
    </row>
    <row r="1418" spans="1:23" ht="89.25">
      <c r="A1418" s="21">
        <v>1417</v>
      </c>
      <c r="B1418" s="14" t="s">
        <v>133</v>
      </c>
      <c r="C1418" s="14" t="s">
        <v>131</v>
      </c>
      <c r="D1418" s="16" t="s">
        <v>60</v>
      </c>
      <c r="E1418" s="16" t="s">
        <v>627</v>
      </c>
      <c r="F1418" s="16" t="s">
        <v>2010</v>
      </c>
      <c r="G1418" s="16">
        <v>63</v>
      </c>
      <c r="H1418" s="16">
        <v>39</v>
      </c>
      <c r="I1418" s="17" t="s">
        <v>2611</v>
      </c>
      <c r="J1418" s="17" t="s">
        <v>2612</v>
      </c>
      <c r="K1418" s="53" t="s">
        <v>3665</v>
      </c>
      <c r="L1418" s="54" t="s">
        <v>63</v>
      </c>
      <c r="M1418" s="22">
        <v>40435</v>
      </c>
      <c r="N1418" s="21" t="s">
        <v>433</v>
      </c>
      <c r="O1418" s="16" t="s">
        <v>51</v>
      </c>
      <c r="P1418" s="21" t="s">
        <v>631</v>
      </c>
      <c r="Q1418" s="21"/>
      <c r="R1418" s="21"/>
      <c r="S1418" s="25" t="s">
        <v>3668</v>
      </c>
      <c r="T1418" s="25" t="s">
        <v>63</v>
      </c>
      <c r="U1418" s="55" t="s">
        <v>3669</v>
      </c>
      <c r="V1418" s="16" t="s">
        <v>3668</v>
      </c>
      <c r="W1418" s="16"/>
    </row>
    <row r="1419" spans="1:23" ht="51">
      <c r="A1419" s="102">
        <v>1418</v>
      </c>
      <c r="B1419" s="103" t="s">
        <v>43</v>
      </c>
      <c r="C1419" s="103" t="s">
        <v>44</v>
      </c>
      <c r="D1419" s="105" t="s">
        <v>45</v>
      </c>
      <c r="E1419" s="105" t="s">
        <v>627</v>
      </c>
      <c r="F1419" s="105" t="s">
        <v>2613</v>
      </c>
      <c r="G1419" s="105">
        <v>63</v>
      </c>
      <c r="H1419" s="105">
        <v>41</v>
      </c>
      <c r="I1419" s="106" t="s">
        <v>2614</v>
      </c>
      <c r="J1419" s="106" t="s">
        <v>2615</v>
      </c>
      <c r="K1419" s="107" t="s">
        <v>3534</v>
      </c>
      <c r="L1419" s="102" t="s">
        <v>63</v>
      </c>
      <c r="M1419" s="108">
        <v>40399</v>
      </c>
      <c r="N1419" s="102" t="s">
        <v>50</v>
      </c>
      <c r="O1419" s="105" t="s">
        <v>51</v>
      </c>
      <c r="P1419" s="102"/>
      <c r="Q1419" s="102"/>
      <c r="R1419" s="102"/>
      <c r="S1419" s="109" t="s">
        <v>63</v>
      </c>
      <c r="T1419" s="109" t="s">
        <v>3668</v>
      </c>
      <c r="U1419" s="110" t="s">
        <v>3669</v>
      </c>
      <c r="V1419" s="105" t="s">
        <v>3668</v>
      </c>
      <c r="W1419" s="105"/>
    </row>
    <row r="1420" spans="1:23" ht="25.5">
      <c r="A1420" s="102">
        <v>1419</v>
      </c>
      <c r="B1420" s="107" t="s">
        <v>961</v>
      </c>
      <c r="C1420" s="107" t="s">
        <v>147</v>
      </c>
      <c r="D1420" s="105" t="s">
        <v>45</v>
      </c>
      <c r="E1420" s="105" t="s">
        <v>627</v>
      </c>
      <c r="F1420" s="105" t="s">
        <v>2613</v>
      </c>
      <c r="G1420" s="105">
        <v>63</v>
      </c>
      <c r="H1420" s="105">
        <v>43</v>
      </c>
      <c r="I1420" s="106" t="s">
        <v>2616</v>
      </c>
      <c r="J1420" s="106" t="s">
        <v>2616</v>
      </c>
      <c r="K1420" s="107" t="s">
        <v>48</v>
      </c>
      <c r="L1420" s="102" t="s">
        <v>49</v>
      </c>
      <c r="M1420" s="108">
        <v>40399</v>
      </c>
      <c r="N1420" s="102" t="s">
        <v>50</v>
      </c>
      <c r="O1420" s="105" t="s">
        <v>51</v>
      </c>
      <c r="P1420" s="102"/>
      <c r="Q1420" s="102"/>
      <c r="R1420" s="102"/>
      <c r="S1420" s="109" t="s">
        <v>49</v>
      </c>
      <c r="T1420" s="109" t="s">
        <v>3668</v>
      </c>
      <c r="U1420" s="110" t="s">
        <v>3669</v>
      </c>
      <c r="V1420" s="105" t="s">
        <v>3668</v>
      </c>
      <c r="W1420" s="105"/>
    </row>
    <row r="1421" spans="1:23" ht="51">
      <c r="A1421" s="21">
        <v>1420</v>
      </c>
      <c r="B1421" s="18" t="s">
        <v>961</v>
      </c>
      <c r="C1421" s="18" t="s">
        <v>147</v>
      </c>
      <c r="D1421" s="16" t="s">
        <v>60</v>
      </c>
      <c r="E1421" s="16" t="s">
        <v>627</v>
      </c>
      <c r="F1421" s="16" t="s">
        <v>2617</v>
      </c>
      <c r="G1421" s="16">
        <v>64</v>
      </c>
      <c r="H1421" s="16">
        <v>32</v>
      </c>
      <c r="I1421" s="17" t="s">
        <v>2618</v>
      </c>
      <c r="J1421" s="17" t="s">
        <v>2619</v>
      </c>
      <c r="K1421" s="53" t="s">
        <v>3665</v>
      </c>
      <c r="L1421" s="54" t="s">
        <v>63</v>
      </c>
      <c r="M1421" s="22">
        <v>40435</v>
      </c>
      <c r="N1421" s="21" t="s">
        <v>433</v>
      </c>
      <c r="O1421" s="16" t="s">
        <v>51</v>
      </c>
      <c r="P1421" s="21" t="s">
        <v>2502</v>
      </c>
      <c r="Q1421" s="21"/>
      <c r="R1421" s="21"/>
      <c r="S1421" s="25" t="s">
        <v>3668</v>
      </c>
      <c r="T1421" s="25" t="s">
        <v>63</v>
      </c>
      <c r="U1421" s="55" t="s">
        <v>3669</v>
      </c>
      <c r="V1421" s="16" t="s">
        <v>3668</v>
      </c>
      <c r="W1421" s="16"/>
    </row>
    <row r="1422" spans="1:23" ht="89.25">
      <c r="A1422" s="21">
        <v>1421</v>
      </c>
      <c r="B1422" s="18" t="s">
        <v>146</v>
      </c>
      <c r="C1422" s="18" t="s">
        <v>147</v>
      </c>
      <c r="D1422" s="16" t="s">
        <v>60</v>
      </c>
      <c r="E1422" s="16" t="s">
        <v>627</v>
      </c>
      <c r="F1422" s="16" t="s">
        <v>2617</v>
      </c>
      <c r="G1422" s="16">
        <v>64</v>
      </c>
      <c r="H1422" s="16">
        <v>39</v>
      </c>
      <c r="I1422" s="18" t="s">
        <v>2620</v>
      </c>
      <c r="J1422" s="18" t="s">
        <v>2621</v>
      </c>
      <c r="K1422" s="53" t="s">
        <v>3665</v>
      </c>
      <c r="L1422" s="54" t="s">
        <v>63</v>
      </c>
      <c r="M1422" s="22">
        <v>40435</v>
      </c>
      <c r="N1422" s="21" t="s">
        <v>433</v>
      </c>
      <c r="O1422" s="16" t="s">
        <v>51</v>
      </c>
      <c r="P1422" s="21" t="s">
        <v>2502</v>
      </c>
      <c r="Q1422" s="21"/>
      <c r="R1422" s="21"/>
      <c r="S1422" s="25" t="s">
        <v>3668</v>
      </c>
      <c r="T1422" s="25" t="s">
        <v>63</v>
      </c>
      <c r="U1422" s="55" t="s">
        <v>3669</v>
      </c>
      <c r="V1422" s="16" t="s">
        <v>3668</v>
      </c>
      <c r="W1422" s="16"/>
    </row>
    <row r="1423" spans="1:23" ht="127.5">
      <c r="A1423" s="21">
        <v>1422</v>
      </c>
      <c r="B1423" s="18" t="s">
        <v>961</v>
      </c>
      <c r="C1423" s="18" t="s">
        <v>147</v>
      </c>
      <c r="D1423" s="16" t="s">
        <v>60</v>
      </c>
      <c r="E1423" s="16" t="s">
        <v>627</v>
      </c>
      <c r="F1423" s="16" t="s">
        <v>2617</v>
      </c>
      <c r="G1423" s="16">
        <v>64</v>
      </c>
      <c r="H1423" s="16">
        <v>40</v>
      </c>
      <c r="I1423" s="17" t="s">
        <v>2622</v>
      </c>
      <c r="J1423" s="17" t="s">
        <v>2623</v>
      </c>
      <c r="K1423" s="53" t="s">
        <v>3665</v>
      </c>
      <c r="L1423" s="54" t="s">
        <v>63</v>
      </c>
      <c r="M1423" s="22">
        <v>40435</v>
      </c>
      <c r="N1423" s="21" t="s">
        <v>433</v>
      </c>
      <c r="O1423" s="16" t="s">
        <v>51</v>
      </c>
      <c r="P1423" s="21" t="s">
        <v>2502</v>
      </c>
      <c r="Q1423" s="21"/>
      <c r="R1423" s="21"/>
      <c r="S1423" s="25" t="s">
        <v>3668</v>
      </c>
      <c r="T1423" s="25" t="s">
        <v>63</v>
      </c>
      <c r="U1423" s="55" t="s">
        <v>3669</v>
      </c>
      <c r="V1423" s="16" t="s">
        <v>3668</v>
      </c>
      <c r="W1423" s="16"/>
    </row>
    <row r="1424" spans="1:23" ht="51">
      <c r="A1424" s="21">
        <v>1423</v>
      </c>
      <c r="B1424" s="18" t="s">
        <v>408</v>
      </c>
      <c r="C1424" s="14" t="s">
        <v>109</v>
      </c>
      <c r="D1424" s="16" t="s">
        <v>60</v>
      </c>
      <c r="E1424" s="16" t="s">
        <v>627</v>
      </c>
      <c r="F1424" s="16" t="s">
        <v>2617</v>
      </c>
      <c r="G1424" s="16">
        <v>64</v>
      </c>
      <c r="H1424" s="16"/>
      <c r="I1424" s="17" t="s">
        <v>2624</v>
      </c>
      <c r="J1424" s="17" t="s">
        <v>2625</v>
      </c>
      <c r="K1424" s="53" t="s">
        <v>3665</v>
      </c>
      <c r="L1424" s="54" t="s">
        <v>63</v>
      </c>
      <c r="M1424" s="22">
        <v>40435</v>
      </c>
      <c r="N1424" s="21" t="s">
        <v>433</v>
      </c>
      <c r="O1424" s="16" t="s">
        <v>51</v>
      </c>
      <c r="P1424" s="21" t="s">
        <v>2502</v>
      </c>
      <c r="Q1424" s="21"/>
      <c r="R1424" s="21"/>
      <c r="S1424" s="25" t="s">
        <v>3668</v>
      </c>
      <c r="T1424" s="25" t="s">
        <v>63</v>
      </c>
      <c r="U1424" s="55" t="s">
        <v>3669</v>
      </c>
      <c r="V1424" s="16" t="s">
        <v>3668</v>
      </c>
      <c r="W1424" s="16"/>
    </row>
    <row r="1425" spans="1:23" ht="114.75">
      <c r="A1425" s="102">
        <v>1424</v>
      </c>
      <c r="B1425" s="103" t="s">
        <v>64</v>
      </c>
      <c r="C1425" s="103" t="s">
        <v>65</v>
      </c>
      <c r="D1425" s="105" t="s">
        <v>60</v>
      </c>
      <c r="E1425" s="105" t="s">
        <v>627</v>
      </c>
      <c r="F1425" s="105" t="s">
        <v>2626</v>
      </c>
      <c r="G1425" s="105">
        <v>67</v>
      </c>
      <c r="H1425" s="105">
        <v>23</v>
      </c>
      <c r="I1425" s="106" t="s">
        <v>2627</v>
      </c>
      <c r="J1425" s="106" t="s">
        <v>2628</v>
      </c>
      <c r="K1425" s="98" t="s">
        <v>3261</v>
      </c>
      <c r="L1425" s="99" t="s">
        <v>49</v>
      </c>
      <c r="M1425" s="108">
        <v>40372</v>
      </c>
      <c r="N1425" s="102" t="s">
        <v>248</v>
      </c>
      <c r="O1425" s="105" t="s">
        <v>51</v>
      </c>
      <c r="P1425" s="102"/>
      <c r="Q1425" s="102"/>
      <c r="R1425" s="102"/>
      <c r="S1425" s="109" t="s">
        <v>3668</v>
      </c>
      <c r="T1425" s="109" t="s">
        <v>49</v>
      </c>
      <c r="U1425" s="110" t="s">
        <v>3669</v>
      </c>
      <c r="V1425" s="105" t="s">
        <v>3668</v>
      </c>
      <c r="W1425" s="105"/>
    </row>
    <row r="1426" spans="1:23" ht="38.25">
      <c r="A1426" s="102">
        <v>1425</v>
      </c>
      <c r="B1426" s="103" t="s">
        <v>125</v>
      </c>
      <c r="C1426" s="103" t="s">
        <v>126</v>
      </c>
      <c r="D1426" s="105" t="s">
        <v>60</v>
      </c>
      <c r="E1426" s="105" t="s">
        <v>627</v>
      </c>
      <c r="F1426" s="100" t="s">
        <v>2617</v>
      </c>
      <c r="G1426" s="105">
        <v>66</v>
      </c>
      <c r="H1426" s="105">
        <v>28</v>
      </c>
      <c r="I1426" s="106" t="s">
        <v>2629</v>
      </c>
      <c r="J1426" s="106" t="s">
        <v>2629</v>
      </c>
      <c r="K1426" s="98" t="s">
        <v>3536</v>
      </c>
      <c r="L1426" s="102" t="s">
        <v>49</v>
      </c>
      <c r="M1426" s="108">
        <v>40318</v>
      </c>
      <c r="N1426" s="102" t="s">
        <v>433</v>
      </c>
      <c r="O1426" s="105" t="s">
        <v>51</v>
      </c>
      <c r="P1426" s="102"/>
      <c r="Q1426" s="102"/>
      <c r="R1426" s="102"/>
      <c r="S1426" s="109" t="s">
        <v>3668</v>
      </c>
      <c r="T1426" s="109" t="s">
        <v>49</v>
      </c>
      <c r="U1426" s="110" t="s">
        <v>3669</v>
      </c>
      <c r="V1426" s="105" t="s">
        <v>3668</v>
      </c>
      <c r="W1426" s="105"/>
    </row>
    <row r="1427" spans="1:23" ht="25.5">
      <c r="A1427" s="102">
        <v>1426</v>
      </c>
      <c r="B1427" s="103" t="s">
        <v>130</v>
      </c>
      <c r="C1427" s="103" t="s">
        <v>131</v>
      </c>
      <c r="D1427" s="105" t="s">
        <v>60</v>
      </c>
      <c r="E1427" s="105" t="s">
        <v>627</v>
      </c>
      <c r="F1427" s="100" t="s">
        <v>2617</v>
      </c>
      <c r="G1427" s="105">
        <v>66</v>
      </c>
      <c r="H1427" s="105">
        <v>28</v>
      </c>
      <c r="I1427" s="106" t="s">
        <v>2629</v>
      </c>
      <c r="J1427" s="106" t="s">
        <v>2629</v>
      </c>
      <c r="K1427" s="107" t="s">
        <v>2630</v>
      </c>
      <c r="L1427" s="102" t="s">
        <v>49</v>
      </c>
      <c r="M1427" s="108">
        <v>40318</v>
      </c>
      <c r="N1427" s="102" t="s">
        <v>433</v>
      </c>
      <c r="O1427" s="105" t="s">
        <v>51</v>
      </c>
      <c r="P1427" s="102"/>
      <c r="Q1427" s="102"/>
      <c r="R1427" s="102"/>
      <c r="S1427" s="109" t="s">
        <v>3668</v>
      </c>
      <c r="T1427" s="109" t="s">
        <v>49</v>
      </c>
      <c r="U1427" s="110" t="s">
        <v>3669</v>
      </c>
      <c r="V1427" s="105" t="s">
        <v>3668</v>
      </c>
      <c r="W1427" s="105"/>
    </row>
    <row r="1428" spans="1:23" ht="25.5">
      <c r="A1428" s="102">
        <v>1427</v>
      </c>
      <c r="B1428" s="103" t="s">
        <v>132</v>
      </c>
      <c r="C1428" s="103" t="s">
        <v>131</v>
      </c>
      <c r="D1428" s="105" t="s">
        <v>60</v>
      </c>
      <c r="E1428" s="105" t="s">
        <v>627</v>
      </c>
      <c r="F1428" s="100" t="s">
        <v>2617</v>
      </c>
      <c r="G1428" s="105">
        <v>66</v>
      </c>
      <c r="H1428" s="105">
        <v>28</v>
      </c>
      <c r="I1428" s="106" t="s">
        <v>2629</v>
      </c>
      <c r="J1428" s="106" t="s">
        <v>2629</v>
      </c>
      <c r="K1428" s="107" t="s">
        <v>2630</v>
      </c>
      <c r="L1428" s="102" t="s">
        <v>49</v>
      </c>
      <c r="M1428" s="108">
        <v>40318</v>
      </c>
      <c r="N1428" s="102" t="s">
        <v>433</v>
      </c>
      <c r="O1428" s="105" t="s">
        <v>51</v>
      </c>
      <c r="P1428" s="102"/>
      <c r="Q1428" s="102"/>
      <c r="R1428" s="102"/>
      <c r="S1428" s="109" t="s">
        <v>3668</v>
      </c>
      <c r="T1428" s="109" t="s">
        <v>49</v>
      </c>
      <c r="U1428" s="110" t="s">
        <v>3669</v>
      </c>
      <c r="V1428" s="105" t="s">
        <v>3668</v>
      </c>
      <c r="W1428" s="105"/>
    </row>
    <row r="1429" spans="1:23" ht="25.5">
      <c r="A1429" s="102">
        <v>1428</v>
      </c>
      <c r="B1429" s="103" t="s">
        <v>133</v>
      </c>
      <c r="C1429" s="103" t="s">
        <v>131</v>
      </c>
      <c r="D1429" s="105" t="s">
        <v>60</v>
      </c>
      <c r="E1429" s="105" t="s">
        <v>627</v>
      </c>
      <c r="F1429" s="100" t="s">
        <v>2617</v>
      </c>
      <c r="G1429" s="105">
        <v>66</v>
      </c>
      <c r="H1429" s="105">
        <v>28</v>
      </c>
      <c r="I1429" s="106" t="s">
        <v>2629</v>
      </c>
      <c r="J1429" s="106" t="s">
        <v>2629</v>
      </c>
      <c r="K1429" s="98" t="s">
        <v>2630</v>
      </c>
      <c r="L1429" s="102" t="s">
        <v>49</v>
      </c>
      <c r="M1429" s="108">
        <v>40318</v>
      </c>
      <c r="N1429" s="102" t="s">
        <v>433</v>
      </c>
      <c r="O1429" s="105" t="s">
        <v>51</v>
      </c>
      <c r="P1429" s="102"/>
      <c r="Q1429" s="102"/>
      <c r="R1429" s="102"/>
      <c r="S1429" s="109" t="s">
        <v>3668</v>
      </c>
      <c r="T1429" s="109" t="s">
        <v>49</v>
      </c>
      <c r="U1429" s="110" t="s">
        <v>3669</v>
      </c>
      <c r="V1429" s="105" t="s">
        <v>3668</v>
      </c>
      <c r="W1429" s="105"/>
    </row>
    <row r="1430" spans="1:23" ht="63.75">
      <c r="A1430" s="102">
        <v>1429</v>
      </c>
      <c r="B1430" s="107" t="s">
        <v>961</v>
      </c>
      <c r="C1430" s="107" t="s">
        <v>147</v>
      </c>
      <c r="D1430" s="105" t="s">
        <v>60</v>
      </c>
      <c r="E1430" s="105" t="s">
        <v>627</v>
      </c>
      <c r="F1430" s="105" t="s">
        <v>2631</v>
      </c>
      <c r="G1430" s="105">
        <v>66</v>
      </c>
      <c r="H1430" s="105">
        <v>38</v>
      </c>
      <c r="I1430" s="106" t="s">
        <v>2632</v>
      </c>
      <c r="J1430" s="106" t="s">
        <v>2633</v>
      </c>
      <c r="K1430" s="98" t="s">
        <v>3370</v>
      </c>
      <c r="L1430" s="99" t="s">
        <v>237</v>
      </c>
      <c r="M1430" s="108">
        <v>40373</v>
      </c>
      <c r="N1430" s="102" t="s">
        <v>433</v>
      </c>
      <c r="O1430" s="105" t="s">
        <v>51</v>
      </c>
      <c r="P1430" s="102" t="s">
        <v>2502</v>
      </c>
      <c r="Q1430" s="102"/>
      <c r="R1430" s="102"/>
      <c r="S1430" s="109" t="s">
        <v>3668</v>
      </c>
      <c r="T1430" s="109" t="s">
        <v>237</v>
      </c>
      <c r="U1430" s="110" t="s">
        <v>3669</v>
      </c>
      <c r="V1430" s="105" t="s">
        <v>3668</v>
      </c>
      <c r="W1430" s="105"/>
    </row>
    <row r="1431" spans="1:23" ht="38.25">
      <c r="A1431" s="102">
        <v>1430</v>
      </c>
      <c r="B1431" s="103" t="s">
        <v>125</v>
      </c>
      <c r="C1431" s="103" t="s">
        <v>126</v>
      </c>
      <c r="D1431" s="105" t="s">
        <v>60</v>
      </c>
      <c r="E1431" s="105" t="s">
        <v>627</v>
      </c>
      <c r="F1431" s="100" t="s">
        <v>2546</v>
      </c>
      <c r="G1431" s="105">
        <v>66</v>
      </c>
      <c r="H1431" s="105">
        <v>52</v>
      </c>
      <c r="I1431" s="106" t="s">
        <v>2634</v>
      </c>
      <c r="J1431" s="106" t="s">
        <v>2634</v>
      </c>
      <c r="K1431" s="101" t="s">
        <v>3366</v>
      </c>
      <c r="L1431" s="99" t="s">
        <v>63</v>
      </c>
      <c r="M1431" s="108">
        <v>40373</v>
      </c>
      <c r="N1431" s="102" t="s">
        <v>433</v>
      </c>
      <c r="O1431" s="105" t="s">
        <v>51</v>
      </c>
      <c r="P1431" s="102" t="s">
        <v>1989</v>
      </c>
      <c r="Q1431" s="102"/>
      <c r="R1431" s="102"/>
      <c r="S1431" s="109" t="s">
        <v>3668</v>
      </c>
      <c r="T1431" s="109" t="s">
        <v>63</v>
      </c>
      <c r="U1431" s="110" t="s">
        <v>3669</v>
      </c>
      <c r="V1431" s="105" t="s">
        <v>3668</v>
      </c>
      <c r="W1431" s="105"/>
    </row>
    <row r="1432" spans="1:23" ht="38.25">
      <c r="A1432" s="102">
        <v>1431</v>
      </c>
      <c r="B1432" s="103" t="s">
        <v>130</v>
      </c>
      <c r="C1432" s="103" t="s">
        <v>131</v>
      </c>
      <c r="D1432" s="105" t="s">
        <v>60</v>
      </c>
      <c r="E1432" s="105" t="s">
        <v>627</v>
      </c>
      <c r="F1432" s="100" t="s">
        <v>2546</v>
      </c>
      <c r="G1432" s="105">
        <v>66</v>
      </c>
      <c r="H1432" s="105">
        <v>52</v>
      </c>
      <c r="I1432" s="106" t="s">
        <v>2634</v>
      </c>
      <c r="J1432" s="106" t="s">
        <v>2634</v>
      </c>
      <c r="K1432" s="98" t="s">
        <v>3367</v>
      </c>
      <c r="L1432" s="99" t="s">
        <v>63</v>
      </c>
      <c r="M1432" s="108">
        <v>40373</v>
      </c>
      <c r="N1432" s="102" t="s">
        <v>433</v>
      </c>
      <c r="O1432" s="105" t="s">
        <v>51</v>
      </c>
      <c r="P1432" s="102" t="s">
        <v>1989</v>
      </c>
      <c r="Q1432" s="102"/>
      <c r="R1432" s="102"/>
      <c r="S1432" s="109" t="s">
        <v>3668</v>
      </c>
      <c r="T1432" s="109" t="s">
        <v>63</v>
      </c>
      <c r="U1432" s="110" t="s">
        <v>3669</v>
      </c>
      <c r="V1432" s="105" t="s">
        <v>3668</v>
      </c>
      <c r="W1432" s="105"/>
    </row>
    <row r="1433" spans="1:23" ht="38.25">
      <c r="A1433" s="102">
        <v>1432</v>
      </c>
      <c r="B1433" s="103" t="s">
        <v>132</v>
      </c>
      <c r="C1433" s="103" t="s">
        <v>131</v>
      </c>
      <c r="D1433" s="105" t="s">
        <v>60</v>
      </c>
      <c r="E1433" s="105" t="s">
        <v>627</v>
      </c>
      <c r="F1433" s="100" t="s">
        <v>2546</v>
      </c>
      <c r="G1433" s="105">
        <v>66</v>
      </c>
      <c r="H1433" s="105">
        <v>52</v>
      </c>
      <c r="I1433" s="106" t="s">
        <v>2634</v>
      </c>
      <c r="J1433" s="106" t="s">
        <v>2634</v>
      </c>
      <c r="K1433" s="98" t="s">
        <v>3367</v>
      </c>
      <c r="L1433" s="99" t="s">
        <v>63</v>
      </c>
      <c r="M1433" s="108">
        <v>40373</v>
      </c>
      <c r="N1433" s="102" t="s">
        <v>433</v>
      </c>
      <c r="O1433" s="105" t="s">
        <v>51</v>
      </c>
      <c r="P1433" s="102" t="s">
        <v>1989</v>
      </c>
      <c r="Q1433" s="102"/>
      <c r="R1433" s="102"/>
      <c r="S1433" s="109" t="s">
        <v>3668</v>
      </c>
      <c r="T1433" s="109" t="s">
        <v>63</v>
      </c>
      <c r="U1433" s="110" t="s">
        <v>3669</v>
      </c>
      <c r="V1433" s="105" t="s">
        <v>3668</v>
      </c>
      <c r="W1433" s="105"/>
    </row>
    <row r="1434" spans="1:23" ht="38.25">
      <c r="A1434" s="102">
        <v>1433</v>
      </c>
      <c r="B1434" s="103" t="s">
        <v>133</v>
      </c>
      <c r="C1434" s="103" t="s">
        <v>131</v>
      </c>
      <c r="D1434" s="105" t="s">
        <v>60</v>
      </c>
      <c r="E1434" s="105" t="s">
        <v>627</v>
      </c>
      <c r="F1434" s="100" t="s">
        <v>2546</v>
      </c>
      <c r="G1434" s="105">
        <v>66</v>
      </c>
      <c r="H1434" s="105">
        <v>52</v>
      </c>
      <c r="I1434" s="106" t="s">
        <v>2634</v>
      </c>
      <c r="J1434" s="106" t="s">
        <v>2634</v>
      </c>
      <c r="K1434" s="98" t="s">
        <v>3367</v>
      </c>
      <c r="L1434" s="99" t="s">
        <v>63</v>
      </c>
      <c r="M1434" s="108">
        <v>40373</v>
      </c>
      <c r="N1434" s="102" t="s">
        <v>433</v>
      </c>
      <c r="O1434" s="105" t="s">
        <v>51</v>
      </c>
      <c r="P1434" s="102" t="s">
        <v>1989</v>
      </c>
      <c r="Q1434" s="102"/>
      <c r="R1434" s="102"/>
      <c r="S1434" s="109" t="s">
        <v>3668</v>
      </c>
      <c r="T1434" s="109" t="s">
        <v>63</v>
      </c>
      <c r="U1434" s="110" t="s">
        <v>3669</v>
      </c>
      <c r="V1434" s="105" t="s">
        <v>3668</v>
      </c>
      <c r="W1434" s="105"/>
    </row>
    <row r="1435" spans="1:23" ht="102">
      <c r="A1435" s="21">
        <v>1434</v>
      </c>
      <c r="B1435" s="14" t="s">
        <v>1143</v>
      </c>
      <c r="C1435" s="14" t="s">
        <v>131</v>
      </c>
      <c r="D1435" s="16" t="s">
        <v>60</v>
      </c>
      <c r="E1435" s="16" t="s">
        <v>627</v>
      </c>
      <c r="F1435" s="15" t="s">
        <v>2546</v>
      </c>
      <c r="G1435" s="16">
        <v>67</v>
      </c>
      <c r="H1435" s="16">
        <v>1</v>
      </c>
      <c r="I1435" s="17" t="s">
        <v>2635</v>
      </c>
      <c r="J1435" s="17" t="s">
        <v>2635</v>
      </c>
      <c r="K1435" s="53" t="s">
        <v>3665</v>
      </c>
      <c r="L1435" s="54" t="s">
        <v>63</v>
      </c>
      <c r="M1435" s="22">
        <v>40435</v>
      </c>
      <c r="N1435" s="21" t="s">
        <v>433</v>
      </c>
      <c r="O1435" s="16" t="s">
        <v>51</v>
      </c>
      <c r="P1435" s="21" t="s">
        <v>1989</v>
      </c>
      <c r="Q1435" s="21"/>
      <c r="R1435" s="21"/>
      <c r="S1435" s="25" t="s">
        <v>3668</v>
      </c>
      <c r="T1435" s="25" t="s">
        <v>63</v>
      </c>
      <c r="U1435" s="55" t="s">
        <v>3669</v>
      </c>
      <c r="V1435" s="16" t="s">
        <v>3668</v>
      </c>
      <c r="W1435" s="16"/>
    </row>
    <row r="1436" spans="1:23" ht="102">
      <c r="A1436" s="21">
        <v>1435</v>
      </c>
      <c r="B1436" s="14" t="s">
        <v>125</v>
      </c>
      <c r="C1436" s="14" t="s">
        <v>126</v>
      </c>
      <c r="D1436" s="16" t="s">
        <v>60</v>
      </c>
      <c r="E1436" s="16" t="s">
        <v>627</v>
      </c>
      <c r="F1436" s="15" t="s">
        <v>2546</v>
      </c>
      <c r="G1436" s="16">
        <v>67</v>
      </c>
      <c r="H1436" s="16">
        <v>1</v>
      </c>
      <c r="I1436" s="17" t="s">
        <v>2635</v>
      </c>
      <c r="J1436" s="17" t="s">
        <v>2635</v>
      </c>
      <c r="K1436" s="53" t="s">
        <v>3665</v>
      </c>
      <c r="L1436" s="54" t="s">
        <v>63</v>
      </c>
      <c r="M1436" s="22">
        <v>40435</v>
      </c>
      <c r="N1436" s="21" t="s">
        <v>433</v>
      </c>
      <c r="O1436" s="16" t="s">
        <v>51</v>
      </c>
      <c r="P1436" s="21" t="s">
        <v>1989</v>
      </c>
      <c r="Q1436" s="21"/>
      <c r="R1436" s="21"/>
      <c r="S1436" s="25" t="s">
        <v>3668</v>
      </c>
      <c r="T1436" s="25" t="s">
        <v>63</v>
      </c>
      <c r="U1436" s="55" t="s">
        <v>3669</v>
      </c>
      <c r="V1436" s="16" t="s">
        <v>3668</v>
      </c>
      <c r="W1436" s="16"/>
    </row>
    <row r="1437" spans="1:23" ht="102">
      <c r="A1437" s="21">
        <v>1436</v>
      </c>
      <c r="B1437" s="14" t="s">
        <v>130</v>
      </c>
      <c r="C1437" s="14" t="s">
        <v>131</v>
      </c>
      <c r="D1437" s="16" t="s">
        <v>60</v>
      </c>
      <c r="E1437" s="16" t="s">
        <v>627</v>
      </c>
      <c r="F1437" s="15" t="s">
        <v>2546</v>
      </c>
      <c r="G1437" s="16">
        <v>67</v>
      </c>
      <c r="H1437" s="16">
        <v>1</v>
      </c>
      <c r="I1437" s="17" t="s">
        <v>2635</v>
      </c>
      <c r="J1437" s="17" t="s">
        <v>2635</v>
      </c>
      <c r="K1437" s="53" t="s">
        <v>3665</v>
      </c>
      <c r="L1437" s="54" t="s">
        <v>63</v>
      </c>
      <c r="M1437" s="22">
        <v>40435</v>
      </c>
      <c r="N1437" s="21" t="s">
        <v>433</v>
      </c>
      <c r="O1437" s="16" t="s">
        <v>51</v>
      </c>
      <c r="P1437" s="21" t="s">
        <v>1989</v>
      </c>
      <c r="Q1437" s="21"/>
      <c r="R1437" s="21"/>
      <c r="S1437" s="25" t="s">
        <v>3668</v>
      </c>
      <c r="T1437" s="25" t="s">
        <v>63</v>
      </c>
      <c r="U1437" s="55" t="s">
        <v>3669</v>
      </c>
      <c r="V1437" s="16" t="s">
        <v>3668</v>
      </c>
      <c r="W1437" s="16"/>
    </row>
    <row r="1438" spans="1:23" ht="102">
      <c r="A1438" s="21">
        <v>1437</v>
      </c>
      <c r="B1438" s="14" t="s">
        <v>132</v>
      </c>
      <c r="C1438" s="14" t="s">
        <v>131</v>
      </c>
      <c r="D1438" s="16" t="s">
        <v>60</v>
      </c>
      <c r="E1438" s="16" t="s">
        <v>627</v>
      </c>
      <c r="F1438" s="15" t="s">
        <v>2546</v>
      </c>
      <c r="G1438" s="16">
        <v>67</v>
      </c>
      <c r="H1438" s="16">
        <v>1</v>
      </c>
      <c r="I1438" s="17" t="s">
        <v>2635</v>
      </c>
      <c r="J1438" s="17" t="s">
        <v>2635</v>
      </c>
      <c r="K1438" s="53" t="s">
        <v>3665</v>
      </c>
      <c r="L1438" s="54" t="s">
        <v>63</v>
      </c>
      <c r="M1438" s="22">
        <v>40435</v>
      </c>
      <c r="N1438" s="21" t="s">
        <v>433</v>
      </c>
      <c r="O1438" s="16" t="s">
        <v>51</v>
      </c>
      <c r="P1438" s="21" t="s">
        <v>1989</v>
      </c>
      <c r="Q1438" s="21"/>
      <c r="R1438" s="21"/>
      <c r="S1438" s="25" t="s">
        <v>3668</v>
      </c>
      <c r="T1438" s="25" t="s">
        <v>63</v>
      </c>
      <c r="U1438" s="55" t="s">
        <v>3669</v>
      </c>
      <c r="V1438" s="16" t="s">
        <v>3668</v>
      </c>
      <c r="W1438" s="16"/>
    </row>
    <row r="1439" spans="1:23" ht="102">
      <c r="A1439" s="21">
        <v>1438</v>
      </c>
      <c r="B1439" s="14" t="s">
        <v>133</v>
      </c>
      <c r="C1439" s="14" t="s">
        <v>131</v>
      </c>
      <c r="D1439" s="16" t="s">
        <v>60</v>
      </c>
      <c r="E1439" s="16" t="s">
        <v>627</v>
      </c>
      <c r="F1439" s="15" t="s">
        <v>2546</v>
      </c>
      <c r="G1439" s="16">
        <v>67</v>
      </c>
      <c r="H1439" s="16">
        <v>1</v>
      </c>
      <c r="I1439" s="17" t="s">
        <v>2635</v>
      </c>
      <c r="J1439" s="17" t="s">
        <v>2635</v>
      </c>
      <c r="K1439" s="53" t="s">
        <v>3665</v>
      </c>
      <c r="L1439" s="54" t="s">
        <v>63</v>
      </c>
      <c r="M1439" s="22">
        <v>40435</v>
      </c>
      <c r="N1439" s="21" t="s">
        <v>433</v>
      </c>
      <c r="O1439" s="16" t="s">
        <v>51</v>
      </c>
      <c r="P1439" s="21" t="s">
        <v>1989</v>
      </c>
      <c r="Q1439" s="21"/>
      <c r="R1439" s="21"/>
      <c r="S1439" s="25" t="s">
        <v>3668</v>
      </c>
      <c r="T1439" s="25" t="s">
        <v>63</v>
      </c>
      <c r="U1439" s="55" t="s">
        <v>3669</v>
      </c>
      <c r="V1439" s="16" t="s">
        <v>3668</v>
      </c>
      <c r="W1439" s="16"/>
    </row>
    <row r="1440" spans="1:23" ht="102">
      <c r="A1440" s="102">
        <v>1439</v>
      </c>
      <c r="B1440" s="107" t="s">
        <v>405</v>
      </c>
      <c r="C1440" s="103" t="s">
        <v>109</v>
      </c>
      <c r="D1440" s="105" t="s">
        <v>60</v>
      </c>
      <c r="E1440" s="105" t="s">
        <v>627</v>
      </c>
      <c r="F1440" s="105" t="s">
        <v>2546</v>
      </c>
      <c r="G1440" s="105">
        <v>67</v>
      </c>
      <c r="H1440" s="105">
        <v>5</v>
      </c>
      <c r="I1440" s="101" t="s">
        <v>2636</v>
      </c>
      <c r="J1440" s="106" t="s">
        <v>2637</v>
      </c>
      <c r="K1440" s="107" t="s">
        <v>3535</v>
      </c>
      <c r="L1440" s="102" t="s">
        <v>63</v>
      </c>
      <c r="M1440" s="108">
        <v>40318</v>
      </c>
      <c r="N1440" s="102" t="s">
        <v>592</v>
      </c>
      <c r="O1440" s="105"/>
      <c r="P1440" s="102"/>
      <c r="Q1440" s="102"/>
      <c r="R1440" s="102"/>
      <c r="S1440" s="109" t="s">
        <v>3668</v>
      </c>
      <c r="T1440" s="109" t="s">
        <v>63</v>
      </c>
      <c r="U1440" s="110" t="s">
        <v>3669</v>
      </c>
      <c r="V1440" s="105" t="s">
        <v>3668</v>
      </c>
      <c r="W1440" s="105"/>
    </row>
    <row r="1441" spans="1:23" ht="38.25">
      <c r="A1441" s="102">
        <v>1440</v>
      </c>
      <c r="B1441" s="107" t="s">
        <v>405</v>
      </c>
      <c r="C1441" s="103" t="s">
        <v>109</v>
      </c>
      <c r="D1441" s="105" t="s">
        <v>60</v>
      </c>
      <c r="E1441" s="105" t="s">
        <v>627</v>
      </c>
      <c r="F1441" s="105" t="s">
        <v>2546</v>
      </c>
      <c r="G1441" s="105">
        <v>67</v>
      </c>
      <c r="H1441" s="105">
        <v>5</v>
      </c>
      <c r="I1441" s="106" t="s">
        <v>2638</v>
      </c>
      <c r="J1441" s="106" t="s">
        <v>2639</v>
      </c>
      <c r="K1441" s="107" t="s">
        <v>2640</v>
      </c>
      <c r="L1441" s="102" t="s">
        <v>63</v>
      </c>
      <c r="M1441" s="108">
        <v>40318</v>
      </c>
      <c r="N1441" s="102" t="s">
        <v>433</v>
      </c>
      <c r="O1441" s="102"/>
      <c r="P1441" s="102"/>
      <c r="Q1441" s="102"/>
      <c r="R1441" s="102"/>
      <c r="S1441" s="109" t="s">
        <v>3668</v>
      </c>
      <c r="T1441" s="109" t="s">
        <v>63</v>
      </c>
      <c r="U1441" s="110" t="s">
        <v>3669</v>
      </c>
      <c r="V1441" s="105" t="s">
        <v>3668</v>
      </c>
      <c r="W1441" s="105"/>
    </row>
    <row r="1442" spans="1:23" ht="12.75">
      <c r="A1442" s="102">
        <v>1441</v>
      </c>
      <c r="B1442" s="107" t="s">
        <v>408</v>
      </c>
      <c r="C1442" s="103" t="s">
        <v>109</v>
      </c>
      <c r="D1442" s="105" t="s">
        <v>60</v>
      </c>
      <c r="E1442" s="105" t="s">
        <v>627</v>
      </c>
      <c r="F1442" s="105" t="s">
        <v>2546</v>
      </c>
      <c r="G1442" s="105">
        <v>67</v>
      </c>
      <c r="H1442" s="105">
        <v>5</v>
      </c>
      <c r="I1442" s="106" t="s">
        <v>2636</v>
      </c>
      <c r="J1442" s="106" t="s">
        <v>2637</v>
      </c>
      <c r="K1442" s="107" t="s">
        <v>2641</v>
      </c>
      <c r="L1442" s="102" t="s">
        <v>63</v>
      </c>
      <c r="M1442" s="108">
        <v>40318</v>
      </c>
      <c r="N1442" s="102" t="s">
        <v>592</v>
      </c>
      <c r="O1442" s="105" t="s">
        <v>51</v>
      </c>
      <c r="P1442" s="102"/>
      <c r="Q1442" s="102"/>
      <c r="R1442" s="102"/>
      <c r="S1442" s="109" t="s">
        <v>3668</v>
      </c>
      <c r="T1442" s="109" t="s">
        <v>63</v>
      </c>
      <c r="U1442" s="110" t="s">
        <v>3669</v>
      </c>
      <c r="V1442" s="105" t="s">
        <v>3668</v>
      </c>
      <c r="W1442" s="105"/>
    </row>
    <row r="1443" spans="1:23" ht="25.5">
      <c r="A1443" s="102">
        <v>1442</v>
      </c>
      <c r="B1443" s="107" t="s">
        <v>408</v>
      </c>
      <c r="C1443" s="103" t="s">
        <v>109</v>
      </c>
      <c r="D1443" s="105" t="s">
        <v>60</v>
      </c>
      <c r="E1443" s="105" t="s">
        <v>627</v>
      </c>
      <c r="F1443" s="105" t="s">
        <v>2546</v>
      </c>
      <c r="G1443" s="105">
        <v>67</v>
      </c>
      <c r="H1443" s="105">
        <v>5</v>
      </c>
      <c r="I1443" s="106" t="s">
        <v>2638</v>
      </c>
      <c r="J1443" s="106" t="s">
        <v>2639</v>
      </c>
      <c r="K1443" s="107" t="s">
        <v>2642</v>
      </c>
      <c r="L1443" s="102" t="s">
        <v>63</v>
      </c>
      <c r="M1443" s="108">
        <v>40318</v>
      </c>
      <c r="N1443" s="102" t="s">
        <v>433</v>
      </c>
      <c r="O1443" s="105" t="s">
        <v>51</v>
      </c>
      <c r="P1443" s="102"/>
      <c r="Q1443" s="102"/>
      <c r="R1443" s="102"/>
      <c r="S1443" s="109" t="s">
        <v>3668</v>
      </c>
      <c r="T1443" s="109" t="s">
        <v>63</v>
      </c>
      <c r="U1443" s="110" t="s">
        <v>3669</v>
      </c>
      <c r="V1443" s="105" t="s">
        <v>3668</v>
      </c>
      <c r="W1443" s="105"/>
    </row>
    <row r="1444" spans="1:23" ht="12.75">
      <c r="A1444" s="102">
        <v>1443</v>
      </c>
      <c r="B1444" s="107" t="s">
        <v>108</v>
      </c>
      <c r="C1444" s="103" t="s">
        <v>109</v>
      </c>
      <c r="D1444" s="105" t="s">
        <v>60</v>
      </c>
      <c r="E1444" s="105" t="s">
        <v>627</v>
      </c>
      <c r="F1444" s="105" t="s">
        <v>2546</v>
      </c>
      <c r="G1444" s="105">
        <v>67</v>
      </c>
      <c r="H1444" s="105">
        <v>5</v>
      </c>
      <c r="I1444" s="106" t="s">
        <v>2636</v>
      </c>
      <c r="J1444" s="106" t="s">
        <v>2637</v>
      </c>
      <c r="K1444" s="107" t="s">
        <v>2641</v>
      </c>
      <c r="L1444" s="102" t="s">
        <v>63</v>
      </c>
      <c r="M1444" s="108">
        <v>40318</v>
      </c>
      <c r="N1444" s="102" t="s">
        <v>592</v>
      </c>
      <c r="O1444" s="105" t="s">
        <v>51</v>
      </c>
      <c r="P1444" s="102"/>
      <c r="Q1444" s="102"/>
      <c r="R1444" s="102"/>
      <c r="S1444" s="109" t="s">
        <v>3668</v>
      </c>
      <c r="T1444" s="109" t="s">
        <v>63</v>
      </c>
      <c r="U1444" s="110" t="s">
        <v>3669</v>
      </c>
      <c r="V1444" s="105" t="s">
        <v>3668</v>
      </c>
      <c r="W1444" s="105"/>
    </row>
    <row r="1445" spans="1:23" ht="63.75">
      <c r="A1445" s="21">
        <v>1444</v>
      </c>
      <c r="B1445" s="14" t="s">
        <v>1143</v>
      </c>
      <c r="C1445" s="14" t="s">
        <v>131</v>
      </c>
      <c r="D1445" s="16" t="s">
        <v>60</v>
      </c>
      <c r="E1445" s="16" t="s">
        <v>627</v>
      </c>
      <c r="F1445" s="15" t="s">
        <v>2546</v>
      </c>
      <c r="G1445" s="16">
        <v>67</v>
      </c>
      <c r="H1445" s="16">
        <v>15</v>
      </c>
      <c r="I1445" s="17" t="s">
        <v>2643</v>
      </c>
      <c r="J1445" s="17" t="s">
        <v>2643</v>
      </c>
      <c r="K1445" s="53" t="s">
        <v>3665</v>
      </c>
      <c r="L1445" s="54" t="s">
        <v>63</v>
      </c>
      <c r="M1445" s="22">
        <v>40435</v>
      </c>
      <c r="N1445" s="21" t="s">
        <v>433</v>
      </c>
      <c r="O1445" s="16" t="s">
        <v>51</v>
      </c>
      <c r="P1445" s="21" t="s">
        <v>1989</v>
      </c>
      <c r="Q1445" s="21"/>
      <c r="R1445" s="21"/>
      <c r="S1445" s="25" t="s">
        <v>3668</v>
      </c>
      <c r="T1445" s="25" t="s">
        <v>63</v>
      </c>
      <c r="U1445" s="55" t="s">
        <v>3669</v>
      </c>
      <c r="V1445" s="16" t="s">
        <v>3668</v>
      </c>
      <c r="W1445" s="16"/>
    </row>
    <row r="1446" spans="1:23" ht="63.75">
      <c r="A1446" s="21">
        <v>1445</v>
      </c>
      <c r="B1446" s="14" t="s">
        <v>125</v>
      </c>
      <c r="C1446" s="14" t="s">
        <v>126</v>
      </c>
      <c r="D1446" s="16" t="s">
        <v>60</v>
      </c>
      <c r="E1446" s="16" t="s">
        <v>627</v>
      </c>
      <c r="F1446" s="15" t="s">
        <v>2546</v>
      </c>
      <c r="G1446" s="16">
        <v>67</v>
      </c>
      <c r="H1446" s="16">
        <v>15</v>
      </c>
      <c r="I1446" s="17" t="s">
        <v>2643</v>
      </c>
      <c r="J1446" s="17" t="s">
        <v>2643</v>
      </c>
      <c r="K1446" s="53" t="s">
        <v>3665</v>
      </c>
      <c r="L1446" s="54" t="s">
        <v>63</v>
      </c>
      <c r="M1446" s="22">
        <v>40435</v>
      </c>
      <c r="N1446" s="21" t="s">
        <v>433</v>
      </c>
      <c r="O1446" s="16" t="s">
        <v>51</v>
      </c>
      <c r="P1446" s="21" t="s">
        <v>1989</v>
      </c>
      <c r="Q1446" s="21"/>
      <c r="R1446" s="21"/>
      <c r="S1446" s="25" t="s">
        <v>3668</v>
      </c>
      <c r="T1446" s="25" t="s">
        <v>63</v>
      </c>
      <c r="U1446" s="55" t="s">
        <v>3669</v>
      </c>
      <c r="V1446" s="16" t="s">
        <v>3668</v>
      </c>
      <c r="W1446" s="16"/>
    </row>
    <row r="1447" spans="1:23" ht="63.75">
      <c r="A1447" s="21">
        <v>1446</v>
      </c>
      <c r="B1447" s="14" t="s">
        <v>130</v>
      </c>
      <c r="C1447" s="14" t="s">
        <v>131</v>
      </c>
      <c r="D1447" s="16" t="s">
        <v>60</v>
      </c>
      <c r="E1447" s="16" t="s">
        <v>627</v>
      </c>
      <c r="F1447" s="15" t="s">
        <v>2546</v>
      </c>
      <c r="G1447" s="16">
        <v>67</v>
      </c>
      <c r="H1447" s="16">
        <v>15</v>
      </c>
      <c r="I1447" s="17" t="s">
        <v>2643</v>
      </c>
      <c r="J1447" s="17" t="s">
        <v>2643</v>
      </c>
      <c r="K1447" s="53" t="s">
        <v>3665</v>
      </c>
      <c r="L1447" s="54" t="s">
        <v>63</v>
      </c>
      <c r="M1447" s="22">
        <v>40435</v>
      </c>
      <c r="N1447" s="21" t="s">
        <v>433</v>
      </c>
      <c r="O1447" s="16" t="s">
        <v>51</v>
      </c>
      <c r="P1447" s="21" t="s">
        <v>1989</v>
      </c>
      <c r="Q1447" s="21"/>
      <c r="R1447" s="21"/>
      <c r="S1447" s="25" t="s">
        <v>3668</v>
      </c>
      <c r="T1447" s="25" t="s">
        <v>63</v>
      </c>
      <c r="U1447" s="55" t="s">
        <v>3669</v>
      </c>
      <c r="V1447" s="16" t="s">
        <v>3668</v>
      </c>
      <c r="W1447" s="16"/>
    </row>
    <row r="1448" spans="1:23" ht="63.75">
      <c r="A1448" s="21">
        <v>1447</v>
      </c>
      <c r="B1448" s="14" t="s">
        <v>132</v>
      </c>
      <c r="C1448" s="14" t="s">
        <v>131</v>
      </c>
      <c r="D1448" s="16" t="s">
        <v>60</v>
      </c>
      <c r="E1448" s="16" t="s">
        <v>627</v>
      </c>
      <c r="F1448" s="15" t="s">
        <v>2546</v>
      </c>
      <c r="G1448" s="16">
        <v>67</v>
      </c>
      <c r="H1448" s="16">
        <v>15</v>
      </c>
      <c r="I1448" s="17" t="s">
        <v>2643</v>
      </c>
      <c r="J1448" s="17" t="s">
        <v>2643</v>
      </c>
      <c r="K1448" s="53" t="s">
        <v>3665</v>
      </c>
      <c r="L1448" s="54" t="s">
        <v>63</v>
      </c>
      <c r="M1448" s="22">
        <v>40435</v>
      </c>
      <c r="N1448" s="21" t="s">
        <v>433</v>
      </c>
      <c r="O1448" s="16" t="s">
        <v>51</v>
      </c>
      <c r="P1448" s="21" t="s">
        <v>1989</v>
      </c>
      <c r="Q1448" s="21"/>
      <c r="R1448" s="21"/>
      <c r="S1448" s="25" t="s">
        <v>3668</v>
      </c>
      <c r="T1448" s="25" t="s">
        <v>63</v>
      </c>
      <c r="U1448" s="55" t="s">
        <v>3669</v>
      </c>
      <c r="V1448" s="16" t="s">
        <v>3668</v>
      </c>
      <c r="W1448" s="16"/>
    </row>
    <row r="1449" spans="1:23" ht="63.75">
      <c r="A1449" s="21">
        <v>1448</v>
      </c>
      <c r="B1449" s="14" t="s">
        <v>133</v>
      </c>
      <c r="C1449" s="14" t="s">
        <v>131</v>
      </c>
      <c r="D1449" s="16" t="s">
        <v>60</v>
      </c>
      <c r="E1449" s="16" t="s">
        <v>627</v>
      </c>
      <c r="F1449" s="15" t="s">
        <v>2546</v>
      </c>
      <c r="G1449" s="16">
        <v>67</v>
      </c>
      <c r="H1449" s="16">
        <v>15</v>
      </c>
      <c r="I1449" s="17" t="s">
        <v>2643</v>
      </c>
      <c r="J1449" s="17" t="s">
        <v>2643</v>
      </c>
      <c r="K1449" s="53" t="s">
        <v>3665</v>
      </c>
      <c r="L1449" s="54" t="s">
        <v>63</v>
      </c>
      <c r="M1449" s="22">
        <v>40435</v>
      </c>
      <c r="N1449" s="21" t="s">
        <v>433</v>
      </c>
      <c r="O1449" s="16" t="s">
        <v>51</v>
      </c>
      <c r="P1449" s="21" t="s">
        <v>1989</v>
      </c>
      <c r="Q1449" s="21"/>
      <c r="R1449" s="21"/>
      <c r="S1449" s="25" t="s">
        <v>3668</v>
      </c>
      <c r="T1449" s="25" t="s">
        <v>63</v>
      </c>
      <c r="U1449" s="55" t="s">
        <v>3669</v>
      </c>
      <c r="V1449" s="16" t="s">
        <v>3668</v>
      </c>
      <c r="W1449" s="16"/>
    </row>
    <row r="1450" spans="1:23" ht="51">
      <c r="A1450" s="21">
        <v>1449</v>
      </c>
      <c r="B1450" s="14" t="s">
        <v>133</v>
      </c>
      <c r="C1450" s="14" t="s">
        <v>131</v>
      </c>
      <c r="D1450" s="16" t="s">
        <v>60</v>
      </c>
      <c r="E1450" s="16" t="s">
        <v>627</v>
      </c>
      <c r="F1450" s="15" t="s">
        <v>2546</v>
      </c>
      <c r="G1450" s="16">
        <v>67</v>
      </c>
      <c r="H1450" s="16">
        <v>15</v>
      </c>
      <c r="I1450" s="17" t="s">
        <v>2644</v>
      </c>
      <c r="J1450" s="17" t="s">
        <v>2644</v>
      </c>
      <c r="K1450" s="53" t="s">
        <v>3665</v>
      </c>
      <c r="L1450" s="54" t="s">
        <v>63</v>
      </c>
      <c r="M1450" s="22">
        <v>40435</v>
      </c>
      <c r="N1450" s="21" t="s">
        <v>433</v>
      </c>
      <c r="O1450" s="16" t="s">
        <v>51</v>
      </c>
      <c r="P1450" s="21" t="s">
        <v>1989</v>
      </c>
      <c r="Q1450" s="21"/>
      <c r="R1450" s="21"/>
      <c r="S1450" s="25" t="s">
        <v>3668</v>
      </c>
      <c r="T1450" s="25" t="s">
        <v>63</v>
      </c>
      <c r="U1450" s="55" t="s">
        <v>3669</v>
      </c>
      <c r="V1450" s="16" t="s">
        <v>3668</v>
      </c>
      <c r="W1450" s="16"/>
    </row>
    <row r="1451" spans="1:23" ht="38.25">
      <c r="A1451" s="102">
        <v>1450</v>
      </c>
      <c r="B1451" s="107" t="s">
        <v>961</v>
      </c>
      <c r="C1451" s="107" t="s">
        <v>147</v>
      </c>
      <c r="D1451" s="105" t="s">
        <v>60</v>
      </c>
      <c r="E1451" s="105" t="s">
        <v>627</v>
      </c>
      <c r="F1451" s="105" t="s">
        <v>2645</v>
      </c>
      <c r="G1451" s="105">
        <v>67</v>
      </c>
      <c r="H1451" s="105">
        <v>19</v>
      </c>
      <c r="I1451" s="106" t="s">
        <v>2646</v>
      </c>
      <c r="J1451" s="106" t="s">
        <v>2647</v>
      </c>
      <c r="K1451" s="98" t="s">
        <v>3431</v>
      </c>
      <c r="L1451" s="99" t="s">
        <v>63</v>
      </c>
      <c r="M1451" s="108">
        <v>40374</v>
      </c>
      <c r="N1451" s="102" t="s">
        <v>349</v>
      </c>
      <c r="O1451" s="105" t="s">
        <v>51</v>
      </c>
      <c r="P1451" s="99" t="s">
        <v>2554</v>
      </c>
      <c r="Q1451" s="102"/>
      <c r="R1451" s="102"/>
      <c r="S1451" s="109" t="s">
        <v>3668</v>
      </c>
      <c r="T1451" s="109" t="s">
        <v>63</v>
      </c>
      <c r="U1451" s="110" t="s">
        <v>3669</v>
      </c>
      <c r="V1451" s="105" t="s">
        <v>3668</v>
      </c>
      <c r="W1451" s="105"/>
    </row>
    <row r="1452" spans="1:23" ht="51">
      <c r="A1452" s="21">
        <v>1451</v>
      </c>
      <c r="B1452" s="14" t="s">
        <v>1143</v>
      </c>
      <c r="C1452" s="14" t="s">
        <v>131</v>
      </c>
      <c r="D1452" s="16" t="s">
        <v>60</v>
      </c>
      <c r="E1452" s="16" t="s">
        <v>627</v>
      </c>
      <c r="F1452" s="15" t="s">
        <v>2626</v>
      </c>
      <c r="G1452" s="16">
        <v>67</v>
      </c>
      <c r="H1452" s="16">
        <v>21</v>
      </c>
      <c r="I1452" s="17" t="s">
        <v>2648</v>
      </c>
      <c r="J1452" s="17" t="s">
        <v>2648</v>
      </c>
      <c r="K1452" s="53" t="s">
        <v>3665</v>
      </c>
      <c r="L1452" s="54" t="s">
        <v>63</v>
      </c>
      <c r="M1452" s="22">
        <v>40435</v>
      </c>
      <c r="N1452" s="21" t="s">
        <v>433</v>
      </c>
      <c r="O1452" s="16" t="s">
        <v>51</v>
      </c>
      <c r="P1452" s="21" t="s">
        <v>631</v>
      </c>
      <c r="Q1452" s="21"/>
      <c r="R1452" s="21"/>
      <c r="S1452" s="25" t="s">
        <v>3668</v>
      </c>
      <c r="T1452" s="25" t="s">
        <v>63</v>
      </c>
      <c r="U1452" s="55" t="s">
        <v>3669</v>
      </c>
      <c r="V1452" s="16" t="s">
        <v>3668</v>
      </c>
      <c r="W1452" s="16"/>
    </row>
    <row r="1453" spans="1:23" ht="51">
      <c r="A1453" s="21">
        <v>1452</v>
      </c>
      <c r="B1453" s="14" t="s">
        <v>125</v>
      </c>
      <c r="C1453" s="14" t="s">
        <v>126</v>
      </c>
      <c r="D1453" s="16" t="s">
        <v>60</v>
      </c>
      <c r="E1453" s="16" t="s">
        <v>627</v>
      </c>
      <c r="F1453" s="15" t="s">
        <v>2626</v>
      </c>
      <c r="G1453" s="16">
        <v>67</v>
      </c>
      <c r="H1453" s="16">
        <v>21</v>
      </c>
      <c r="I1453" s="17" t="s">
        <v>2648</v>
      </c>
      <c r="J1453" s="17" t="s">
        <v>2648</v>
      </c>
      <c r="K1453" s="53" t="s">
        <v>3665</v>
      </c>
      <c r="L1453" s="54" t="s">
        <v>63</v>
      </c>
      <c r="M1453" s="22">
        <v>40435</v>
      </c>
      <c r="N1453" s="21" t="s">
        <v>433</v>
      </c>
      <c r="O1453" s="16" t="s">
        <v>72</v>
      </c>
      <c r="P1453" s="21" t="s">
        <v>631</v>
      </c>
      <c r="Q1453" s="21"/>
      <c r="R1453" s="21"/>
      <c r="S1453" s="25" t="s">
        <v>3668</v>
      </c>
      <c r="T1453" s="25" t="s">
        <v>63</v>
      </c>
      <c r="U1453" s="55" t="s">
        <v>3669</v>
      </c>
      <c r="V1453" s="16" t="s">
        <v>3668</v>
      </c>
      <c r="W1453" s="16"/>
    </row>
    <row r="1454" spans="1:23" ht="51">
      <c r="A1454" s="21">
        <v>1453</v>
      </c>
      <c r="B1454" s="14" t="s">
        <v>130</v>
      </c>
      <c r="C1454" s="14" t="s">
        <v>131</v>
      </c>
      <c r="D1454" s="16" t="s">
        <v>60</v>
      </c>
      <c r="E1454" s="16" t="s">
        <v>627</v>
      </c>
      <c r="F1454" s="15" t="s">
        <v>2626</v>
      </c>
      <c r="G1454" s="16">
        <v>67</v>
      </c>
      <c r="H1454" s="16">
        <v>21</v>
      </c>
      <c r="I1454" s="17" t="s">
        <v>2648</v>
      </c>
      <c r="J1454" s="17" t="s">
        <v>2648</v>
      </c>
      <c r="K1454" s="53" t="s">
        <v>3665</v>
      </c>
      <c r="L1454" s="54" t="s">
        <v>63</v>
      </c>
      <c r="M1454" s="22">
        <v>40435</v>
      </c>
      <c r="N1454" s="21" t="s">
        <v>433</v>
      </c>
      <c r="O1454" s="16" t="s">
        <v>51</v>
      </c>
      <c r="P1454" s="21" t="s">
        <v>631</v>
      </c>
      <c r="Q1454" s="21"/>
      <c r="R1454" s="21"/>
      <c r="S1454" s="25" t="s">
        <v>3668</v>
      </c>
      <c r="T1454" s="25" t="s">
        <v>63</v>
      </c>
      <c r="U1454" s="55" t="s">
        <v>3669</v>
      </c>
      <c r="V1454" s="16" t="s">
        <v>3668</v>
      </c>
      <c r="W1454" s="16"/>
    </row>
    <row r="1455" spans="1:23" ht="51">
      <c r="A1455" s="21">
        <v>1454</v>
      </c>
      <c r="B1455" s="14" t="s">
        <v>132</v>
      </c>
      <c r="C1455" s="14" t="s">
        <v>131</v>
      </c>
      <c r="D1455" s="16" t="s">
        <v>60</v>
      </c>
      <c r="E1455" s="16" t="s">
        <v>627</v>
      </c>
      <c r="F1455" s="15" t="s">
        <v>2626</v>
      </c>
      <c r="G1455" s="16">
        <v>67</v>
      </c>
      <c r="H1455" s="16">
        <v>21</v>
      </c>
      <c r="I1455" s="17" t="s">
        <v>2648</v>
      </c>
      <c r="J1455" s="17" t="s">
        <v>2648</v>
      </c>
      <c r="K1455" s="53" t="s">
        <v>3665</v>
      </c>
      <c r="L1455" s="54" t="s">
        <v>63</v>
      </c>
      <c r="M1455" s="22">
        <v>40435</v>
      </c>
      <c r="N1455" s="21" t="s">
        <v>433</v>
      </c>
      <c r="O1455" s="16" t="s">
        <v>51</v>
      </c>
      <c r="P1455" s="21" t="s">
        <v>631</v>
      </c>
      <c r="Q1455" s="21"/>
      <c r="R1455" s="21"/>
      <c r="S1455" s="25" t="s">
        <v>3668</v>
      </c>
      <c r="T1455" s="25" t="s">
        <v>63</v>
      </c>
      <c r="U1455" s="55" t="s">
        <v>3669</v>
      </c>
      <c r="V1455" s="16" t="s">
        <v>3668</v>
      </c>
      <c r="W1455" s="16"/>
    </row>
    <row r="1456" spans="1:23" ht="51">
      <c r="A1456" s="21">
        <v>1455</v>
      </c>
      <c r="B1456" s="14" t="s">
        <v>133</v>
      </c>
      <c r="C1456" s="14" t="s">
        <v>131</v>
      </c>
      <c r="D1456" s="16" t="s">
        <v>60</v>
      </c>
      <c r="E1456" s="16" t="s">
        <v>627</v>
      </c>
      <c r="F1456" s="15" t="s">
        <v>2626</v>
      </c>
      <c r="G1456" s="16">
        <v>67</v>
      </c>
      <c r="H1456" s="16">
        <v>21</v>
      </c>
      <c r="I1456" s="17" t="s">
        <v>2648</v>
      </c>
      <c r="J1456" s="17" t="s">
        <v>2648</v>
      </c>
      <c r="K1456" s="53" t="s">
        <v>3665</v>
      </c>
      <c r="L1456" s="54" t="s">
        <v>63</v>
      </c>
      <c r="M1456" s="22">
        <v>40435</v>
      </c>
      <c r="N1456" s="21" t="s">
        <v>433</v>
      </c>
      <c r="O1456" s="16" t="s">
        <v>51</v>
      </c>
      <c r="P1456" s="21" t="s">
        <v>631</v>
      </c>
      <c r="Q1456" s="21"/>
      <c r="R1456" s="21"/>
      <c r="S1456" s="25" t="s">
        <v>3668</v>
      </c>
      <c r="T1456" s="25" t="s">
        <v>63</v>
      </c>
      <c r="U1456" s="55" t="s">
        <v>3669</v>
      </c>
      <c r="V1456" s="16" t="s">
        <v>3668</v>
      </c>
      <c r="W1456" s="16"/>
    </row>
    <row r="1457" spans="1:23" ht="25.5">
      <c r="A1457" s="21">
        <v>1456</v>
      </c>
      <c r="B1457" s="14" t="s">
        <v>150</v>
      </c>
      <c r="C1457" s="14" t="s">
        <v>151</v>
      </c>
      <c r="D1457" s="16" t="s">
        <v>60</v>
      </c>
      <c r="E1457" s="16" t="s">
        <v>627</v>
      </c>
      <c r="F1457" s="16" t="s">
        <v>2626</v>
      </c>
      <c r="G1457" s="16">
        <v>67</v>
      </c>
      <c r="H1457" s="16">
        <v>23</v>
      </c>
      <c r="I1457" s="17" t="s">
        <v>2650</v>
      </c>
      <c r="J1457" s="17" t="s">
        <v>2651</v>
      </c>
      <c r="K1457" s="18" t="s">
        <v>2649</v>
      </c>
      <c r="L1457" s="21" t="s">
        <v>86</v>
      </c>
      <c r="M1457" s="22"/>
      <c r="N1457" s="21" t="s">
        <v>433</v>
      </c>
      <c r="O1457" s="16" t="s">
        <v>153</v>
      </c>
      <c r="P1457" s="21" t="s">
        <v>631</v>
      </c>
      <c r="Q1457" s="21"/>
      <c r="R1457" s="21"/>
      <c r="S1457" s="25" t="s">
        <v>3668</v>
      </c>
      <c r="T1457" s="25" t="s">
        <v>86</v>
      </c>
      <c r="U1457" s="55" t="s">
        <v>3672</v>
      </c>
      <c r="V1457" s="16" t="s">
        <v>631</v>
      </c>
      <c r="W1457" s="16"/>
    </row>
    <row r="1458" spans="1:23" ht="38.25">
      <c r="A1458" s="102">
        <v>1457</v>
      </c>
      <c r="B1458" s="103" t="s">
        <v>8</v>
      </c>
      <c r="C1458" s="103" t="s">
        <v>10</v>
      </c>
      <c r="D1458" s="105" t="s">
        <v>60</v>
      </c>
      <c r="E1458" s="105" t="s">
        <v>627</v>
      </c>
      <c r="F1458" s="105" t="s">
        <v>2652</v>
      </c>
      <c r="G1458" s="105">
        <v>67</v>
      </c>
      <c r="H1458" s="105">
        <v>31</v>
      </c>
      <c r="I1458" s="106" t="s">
        <v>2653</v>
      </c>
      <c r="J1458" s="106" t="s">
        <v>2654</v>
      </c>
      <c r="K1458" s="107" t="s">
        <v>2655</v>
      </c>
      <c r="L1458" s="102" t="s">
        <v>49</v>
      </c>
      <c r="M1458" s="108">
        <v>40318</v>
      </c>
      <c r="N1458" s="102" t="s">
        <v>248</v>
      </c>
      <c r="O1458" s="105" t="s">
        <v>51</v>
      </c>
      <c r="P1458" s="102"/>
      <c r="Q1458" s="102"/>
      <c r="R1458" s="102"/>
      <c r="S1458" s="109" t="s">
        <v>3668</v>
      </c>
      <c r="T1458" s="109" t="s">
        <v>49</v>
      </c>
      <c r="U1458" s="110" t="s">
        <v>3669</v>
      </c>
      <c r="V1458" s="105" t="s">
        <v>3668</v>
      </c>
      <c r="W1458" s="105"/>
    </row>
    <row r="1459" spans="1:23" ht="25.5">
      <c r="A1459" s="102">
        <v>1458</v>
      </c>
      <c r="B1459" s="103" t="s">
        <v>64</v>
      </c>
      <c r="C1459" s="103" t="s">
        <v>65</v>
      </c>
      <c r="D1459" s="105" t="s">
        <v>60</v>
      </c>
      <c r="E1459" s="105" t="s">
        <v>627</v>
      </c>
      <c r="F1459" s="105" t="s">
        <v>2626</v>
      </c>
      <c r="G1459" s="105">
        <v>67</v>
      </c>
      <c r="H1459" s="105">
        <v>34</v>
      </c>
      <c r="I1459" s="106" t="s">
        <v>2627</v>
      </c>
      <c r="J1459" s="106" t="s">
        <v>2628</v>
      </c>
      <c r="K1459" s="98" t="s">
        <v>48</v>
      </c>
      <c r="L1459" s="102" t="s">
        <v>49</v>
      </c>
      <c r="M1459" s="108">
        <v>40318</v>
      </c>
      <c r="N1459" s="102" t="s">
        <v>248</v>
      </c>
      <c r="O1459" s="105" t="s">
        <v>51</v>
      </c>
      <c r="P1459" s="102"/>
      <c r="Q1459" s="102"/>
      <c r="R1459" s="102"/>
      <c r="S1459" s="109" t="s">
        <v>3668</v>
      </c>
      <c r="T1459" s="109" t="s">
        <v>49</v>
      </c>
      <c r="U1459" s="110" t="s">
        <v>3669</v>
      </c>
      <c r="V1459" s="105" t="s">
        <v>3668</v>
      </c>
      <c r="W1459" s="105"/>
    </row>
    <row r="1460" spans="1:23" ht="76.5">
      <c r="A1460" s="21">
        <v>1459</v>
      </c>
      <c r="B1460" s="18" t="s">
        <v>961</v>
      </c>
      <c r="C1460" s="18" t="s">
        <v>147</v>
      </c>
      <c r="D1460" s="16" t="s">
        <v>60</v>
      </c>
      <c r="E1460" s="16" t="s">
        <v>627</v>
      </c>
      <c r="F1460" s="16" t="s">
        <v>2652</v>
      </c>
      <c r="G1460" s="16">
        <v>67</v>
      </c>
      <c r="H1460" s="16">
        <v>37</v>
      </c>
      <c r="I1460" s="17" t="s">
        <v>2656</v>
      </c>
      <c r="J1460" s="17" t="s">
        <v>2657</v>
      </c>
      <c r="K1460" s="18" t="s">
        <v>2658</v>
      </c>
      <c r="L1460" s="21" t="s">
        <v>86</v>
      </c>
      <c r="M1460" s="22"/>
      <c r="N1460" s="21" t="s">
        <v>203</v>
      </c>
      <c r="O1460" s="16" t="s">
        <v>51</v>
      </c>
      <c r="P1460" s="21" t="s">
        <v>631</v>
      </c>
      <c r="Q1460" s="21"/>
      <c r="R1460" s="21"/>
      <c r="S1460" s="25" t="s">
        <v>3668</v>
      </c>
      <c r="T1460" s="25" t="s">
        <v>86</v>
      </c>
      <c r="U1460" s="55" t="s">
        <v>3672</v>
      </c>
      <c r="V1460" s="16" t="s">
        <v>631</v>
      </c>
      <c r="W1460" s="16"/>
    </row>
    <row r="1461" spans="1:23" ht="51">
      <c r="A1461" s="21">
        <v>1460</v>
      </c>
      <c r="B1461" s="14" t="s">
        <v>188</v>
      </c>
      <c r="C1461" s="14" t="s">
        <v>176</v>
      </c>
      <c r="D1461" s="16" t="s">
        <v>60</v>
      </c>
      <c r="E1461" s="16" t="s">
        <v>627</v>
      </c>
      <c r="F1461" s="15" t="s">
        <v>2659</v>
      </c>
      <c r="G1461" s="16">
        <v>67</v>
      </c>
      <c r="H1461" s="15"/>
      <c r="I1461" s="17" t="s">
        <v>2660</v>
      </c>
      <c r="J1461" s="17" t="s">
        <v>2661</v>
      </c>
      <c r="K1461" s="53" t="s">
        <v>3665</v>
      </c>
      <c r="L1461" s="54" t="s">
        <v>63</v>
      </c>
      <c r="M1461" s="22">
        <v>40435</v>
      </c>
      <c r="N1461" s="21" t="s">
        <v>433</v>
      </c>
      <c r="O1461" s="16" t="s">
        <v>191</v>
      </c>
      <c r="P1461" s="21" t="s">
        <v>631</v>
      </c>
      <c r="Q1461" s="21"/>
      <c r="R1461" s="21"/>
      <c r="S1461" s="25" t="s">
        <v>3668</v>
      </c>
      <c r="T1461" s="25" t="s">
        <v>63</v>
      </c>
      <c r="U1461" s="55" t="s">
        <v>3669</v>
      </c>
      <c r="V1461" s="16" t="s">
        <v>3668</v>
      </c>
      <c r="W1461" s="16"/>
    </row>
    <row r="1462" spans="1:23" ht="51">
      <c r="A1462" s="21">
        <v>1461</v>
      </c>
      <c r="B1462" s="14" t="s">
        <v>175</v>
      </c>
      <c r="C1462" s="14" t="s">
        <v>176</v>
      </c>
      <c r="D1462" s="16" t="s">
        <v>60</v>
      </c>
      <c r="E1462" s="16" t="s">
        <v>627</v>
      </c>
      <c r="F1462" s="15" t="s">
        <v>2659</v>
      </c>
      <c r="G1462" s="16">
        <v>67</v>
      </c>
      <c r="H1462" s="15"/>
      <c r="I1462" s="17" t="s">
        <v>2660</v>
      </c>
      <c r="J1462" s="17" t="s">
        <v>2661</v>
      </c>
      <c r="K1462" s="53" t="s">
        <v>3665</v>
      </c>
      <c r="L1462" s="54" t="s">
        <v>63</v>
      </c>
      <c r="M1462" s="22">
        <v>40435</v>
      </c>
      <c r="N1462" s="21" t="s">
        <v>433</v>
      </c>
      <c r="O1462" s="16" t="s">
        <v>191</v>
      </c>
      <c r="P1462" s="21" t="s">
        <v>631</v>
      </c>
      <c r="Q1462" s="21"/>
      <c r="R1462" s="21"/>
      <c r="S1462" s="25" t="s">
        <v>3668</v>
      </c>
      <c r="T1462" s="25" t="s">
        <v>63</v>
      </c>
      <c r="U1462" s="55" t="s">
        <v>3669</v>
      </c>
      <c r="V1462" s="16" t="s">
        <v>3668</v>
      </c>
      <c r="W1462" s="16"/>
    </row>
    <row r="1463" spans="1:23" ht="12.75">
      <c r="A1463" s="21">
        <v>1462</v>
      </c>
      <c r="B1463" s="14" t="s">
        <v>175</v>
      </c>
      <c r="C1463" s="14" t="s">
        <v>176</v>
      </c>
      <c r="D1463" s="16" t="s">
        <v>60</v>
      </c>
      <c r="E1463" s="16" t="s">
        <v>627</v>
      </c>
      <c r="F1463" s="15" t="s">
        <v>2662</v>
      </c>
      <c r="G1463" s="16">
        <v>67</v>
      </c>
      <c r="H1463" s="15"/>
      <c r="I1463" s="17" t="s">
        <v>2663</v>
      </c>
      <c r="J1463" s="17" t="s">
        <v>2664</v>
      </c>
      <c r="K1463" s="18"/>
      <c r="L1463" s="21" t="s">
        <v>86</v>
      </c>
      <c r="M1463" s="22"/>
      <c r="N1463" s="21" t="s">
        <v>203</v>
      </c>
      <c r="O1463" s="16" t="s">
        <v>191</v>
      </c>
      <c r="P1463" s="21" t="s">
        <v>631</v>
      </c>
      <c r="Q1463" s="21"/>
      <c r="R1463" s="21"/>
      <c r="S1463" s="25" t="s">
        <v>3668</v>
      </c>
      <c r="T1463" s="25" t="s">
        <v>86</v>
      </c>
      <c r="U1463" s="55" t="s">
        <v>3672</v>
      </c>
      <c r="V1463" s="16" t="s">
        <v>631</v>
      </c>
      <c r="W1463" s="16"/>
    </row>
    <row r="1464" spans="1:23" ht="12.75">
      <c r="A1464" s="102">
        <v>1463</v>
      </c>
      <c r="B1464" s="103" t="s">
        <v>64</v>
      </c>
      <c r="C1464" s="103" t="s">
        <v>65</v>
      </c>
      <c r="D1464" s="105" t="s">
        <v>60</v>
      </c>
      <c r="E1464" s="105" t="s">
        <v>627</v>
      </c>
      <c r="F1464" s="105" t="s">
        <v>2665</v>
      </c>
      <c r="G1464" s="105">
        <v>68</v>
      </c>
      <c r="H1464" s="105">
        <v>8</v>
      </c>
      <c r="I1464" s="106" t="s">
        <v>2627</v>
      </c>
      <c r="J1464" s="106" t="s">
        <v>2666</v>
      </c>
      <c r="K1464" s="98" t="s">
        <v>48</v>
      </c>
      <c r="L1464" s="102" t="s">
        <v>49</v>
      </c>
      <c r="M1464" s="108">
        <v>40318</v>
      </c>
      <c r="N1464" s="99" t="s">
        <v>3332</v>
      </c>
      <c r="O1464" s="105" t="s">
        <v>51</v>
      </c>
      <c r="P1464" s="102"/>
      <c r="Q1464" s="102"/>
      <c r="R1464" s="102"/>
      <c r="S1464" s="109" t="s">
        <v>3668</v>
      </c>
      <c r="T1464" s="109" t="s">
        <v>49</v>
      </c>
      <c r="U1464" s="110" t="s">
        <v>3669</v>
      </c>
      <c r="V1464" s="105" t="s">
        <v>3668</v>
      </c>
      <c r="W1464" s="105"/>
    </row>
    <row r="1465" spans="1:23" ht="89.25">
      <c r="A1465" s="102">
        <v>1464</v>
      </c>
      <c r="B1465" s="107" t="s">
        <v>146</v>
      </c>
      <c r="C1465" s="107" t="s">
        <v>147</v>
      </c>
      <c r="D1465" s="105" t="s">
        <v>60</v>
      </c>
      <c r="E1465" s="105" t="s">
        <v>627</v>
      </c>
      <c r="F1465" s="105" t="s">
        <v>2667</v>
      </c>
      <c r="G1465" s="105">
        <v>68</v>
      </c>
      <c r="H1465" s="105">
        <v>11</v>
      </c>
      <c r="I1465" s="107" t="s">
        <v>2668</v>
      </c>
      <c r="J1465" s="107" t="s">
        <v>638</v>
      </c>
      <c r="K1465" s="98" t="s">
        <v>3384</v>
      </c>
      <c r="L1465" s="99" t="s">
        <v>63</v>
      </c>
      <c r="M1465" s="108">
        <v>40374</v>
      </c>
      <c r="N1465" s="102" t="s">
        <v>1248</v>
      </c>
      <c r="O1465" s="105" t="s">
        <v>51</v>
      </c>
      <c r="P1465" s="102" t="s">
        <v>1249</v>
      </c>
      <c r="Q1465" s="102"/>
      <c r="R1465" s="102"/>
      <c r="S1465" s="109" t="s">
        <v>3668</v>
      </c>
      <c r="T1465" s="109" t="s">
        <v>63</v>
      </c>
      <c r="U1465" s="110" t="s">
        <v>3669</v>
      </c>
      <c r="V1465" s="105" t="s">
        <v>3668</v>
      </c>
      <c r="W1465" s="105"/>
    </row>
    <row r="1466" spans="1:23" ht="38.25">
      <c r="A1466" s="102">
        <v>1465</v>
      </c>
      <c r="B1466" s="103" t="s">
        <v>858</v>
      </c>
      <c r="C1466" s="103" t="s">
        <v>285</v>
      </c>
      <c r="D1466" s="105" t="s">
        <v>60</v>
      </c>
      <c r="E1466" s="105" t="s">
        <v>627</v>
      </c>
      <c r="F1466" s="105" t="s">
        <v>2667</v>
      </c>
      <c r="G1466" s="105">
        <v>68</v>
      </c>
      <c r="H1466" s="105">
        <v>11</v>
      </c>
      <c r="I1466" s="106" t="s">
        <v>2669</v>
      </c>
      <c r="J1466" s="106" t="s">
        <v>2670</v>
      </c>
      <c r="K1466" s="98" t="s">
        <v>3384</v>
      </c>
      <c r="L1466" s="99" t="s">
        <v>63</v>
      </c>
      <c r="M1466" s="108">
        <v>40374</v>
      </c>
      <c r="N1466" s="102" t="s">
        <v>1248</v>
      </c>
      <c r="O1466" s="105" t="s">
        <v>51</v>
      </c>
      <c r="P1466" s="102" t="s">
        <v>1249</v>
      </c>
      <c r="Q1466" s="102"/>
      <c r="R1466" s="102"/>
      <c r="S1466" s="109" t="s">
        <v>3668</v>
      </c>
      <c r="T1466" s="109" t="s">
        <v>63</v>
      </c>
      <c r="U1466" s="110" t="s">
        <v>3669</v>
      </c>
      <c r="V1466" s="105" t="s">
        <v>3668</v>
      </c>
      <c r="W1466" s="105"/>
    </row>
    <row r="1467" spans="1:23" ht="51">
      <c r="A1467" s="21">
        <v>1466</v>
      </c>
      <c r="B1467" s="14" t="s">
        <v>150</v>
      </c>
      <c r="C1467" s="14" t="s">
        <v>151</v>
      </c>
      <c r="D1467" s="16" t="s">
        <v>60</v>
      </c>
      <c r="E1467" s="16" t="s">
        <v>627</v>
      </c>
      <c r="F1467" s="16" t="s">
        <v>2667</v>
      </c>
      <c r="G1467" s="16">
        <v>68</v>
      </c>
      <c r="H1467" s="16">
        <v>27</v>
      </c>
      <c r="I1467" s="17" t="s">
        <v>2671</v>
      </c>
      <c r="J1467" s="17" t="s">
        <v>2672</v>
      </c>
      <c r="K1467" s="53" t="s">
        <v>3664</v>
      </c>
      <c r="L1467" s="54" t="s">
        <v>63</v>
      </c>
      <c r="M1467" s="22">
        <v>40435</v>
      </c>
      <c r="N1467" s="21" t="s">
        <v>1248</v>
      </c>
      <c r="O1467" s="16" t="s">
        <v>170</v>
      </c>
      <c r="P1467" s="21" t="s">
        <v>1249</v>
      </c>
      <c r="Q1467" s="21"/>
      <c r="R1467" s="21"/>
      <c r="S1467" s="25" t="s">
        <v>3668</v>
      </c>
      <c r="T1467" s="25" t="s">
        <v>63</v>
      </c>
      <c r="U1467" s="55" t="s">
        <v>3669</v>
      </c>
      <c r="V1467" s="16" t="s">
        <v>3668</v>
      </c>
      <c r="W1467" s="16"/>
    </row>
    <row r="1468" spans="1:23" ht="12.75">
      <c r="A1468" s="102">
        <v>1467</v>
      </c>
      <c r="B1468" s="103" t="s">
        <v>175</v>
      </c>
      <c r="C1468" s="103" t="s">
        <v>176</v>
      </c>
      <c r="D1468" s="105" t="s">
        <v>60</v>
      </c>
      <c r="E1468" s="105" t="s">
        <v>627</v>
      </c>
      <c r="F1468" s="100" t="s">
        <v>2673</v>
      </c>
      <c r="G1468" s="105">
        <v>68</v>
      </c>
      <c r="H1468" s="100" t="s">
        <v>2674</v>
      </c>
      <c r="I1468" s="106" t="s">
        <v>2675</v>
      </c>
      <c r="J1468" s="106" t="s">
        <v>2676</v>
      </c>
      <c r="K1468" s="98" t="s">
        <v>48</v>
      </c>
      <c r="L1468" s="102" t="s">
        <v>49</v>
      </c>
      <c r="M1468" s="108">
        <v>40318</v>
      </c>
      <c r="N1468" s="102" t="s">
        <v>1248</v>
      </c>
      <c r="O1468" s="105" t="s">
        <v>191</v>
      </c>
      <c r="P1468" s="102" t="s">
        <v>1249</v>
      </c>
      <c r="Q1468" s="102"/>
      <c r="R1468" s="102"/>
      <c r="S1468" s="109" t="s">
        <v>3668</v>
      </c>
      <c r="T1468" s="109" t="s">
        <v>49</v>
      </c>
      <c r="U1468" s="110" t="s">
        <v>3669</v>
      </c>
      <c r="V1468" s="105" t="s">
        <v>3668</v>
      </c>
      <c r="W1468" s="105"/>
    </row>
    <row r="1469" spans="1:23" ht="38.25">
      <c r="A1469" s="21">
        <v>1468</v>
      </c>
      <c r="B1469" s="14" t="s">
        <v>1420</v>
      </c>
      <c r="C1469" s="14" t="s">
        <v>1421</v>
      </c>
      <c r="D1469" s="16" t="s">
        <v>60</v>
      </c>
      <c r="E1469" s="16" t="s">
        <v>627</v>
      </c>
      <c r="F1469" s="16" t="s">
        <v>2667</v>
      </c>
      <c r="G1469" s="16">
        <v>68</v>
      </c>
      <c r="H1469" s="16" t="s">
        <v>2677</v>
      </c>
      <c r="I1469" s="17" t="s">
        <v>2678</v>
      </c>
      <c r="J1469" s="17" t="s">
        <v>2679</v>
      </c>
      <c r="K1469" s="53" t="s">
        <v>3664</v>
      </c>
      <c r="L1469" s="54" t="s">
        <v>63</v>
      </c>
      <c r="M1469" s="22">
        <v>40435</v>
      </c>
      <c r="N1469" s="21" t="s">
        <v>1248</v>
      </c>
      <c r="O1469" s="16" t="s">
        <v>51</v>
      </c>
      <c r="P1469" s="21" t="s">
        <v>1249</v>
      </c>
      <c r="Q1469" s="21"/>
      <c r="R1469" s="21"/>
      <c r="S1469" s="25" t="s">
        <v>3668</v>
      </c>
      <c r="T1469" s="25" t="s">
        <v>63</v>
      </c>
      <c r="U1469" s="55" t="s">
        <v>3669</v>
      </c>
      <c r="V1469" s="16" t="s">
        <v>3668</v>
      </c>
      <c r="W1469" s="16"/>
    </row>
    <row r="1470" spans="1:23" ht="102">
      <c r="A1470" s="102">
        <v>1469</v>
      </c>
      <c r="B1470" s="103" t="s">
        <v>175</v>
      </c>
      <c r="C1470" s="103" t="s">
        <v>176</v>
      </c>
      <c r="D1470" s="105" t="s">
        <v>45</v>
      </c>
      <c r="E1470" s="105" t="s">
        <v>627</v>
      </c>
      <c r="F1470" s="100" t="s">
        <v>2667</v>
      </c>
      <c r="G1470" s="105">
        <v>68</v>
      </c>
      <c r="H1470" s="100"/>
      <c r="I1470" s="106" t="s">
        <v>2680</v>
      </c>
      <c r="J1470" s="106" t="s">
        <v>2681</v>
      </c>
      <c r="K1470" s="107" t="s">
        <v>2682</v>
      </c>
      <c r="L1470" s="102" t="s">
        <v>63</v>
      </c>
      <c r="M1470" s="108">
        <v>40339</v>
      </c>
      <c r="N1470" s="102" t="s">
        <v>50</v>
      </c>
      <c r="O1470" s="105" t="s">
        <v>191</v>
      </c>
      <c r="P1470" s="102"/>
      <c r="Q1470" s="102"/>
      <c r="R1470" s="102"/>
      <c r="S1470" s="109" t="s">
        <v>63</v>
      </c>
      <c r="T1470" s="109" t="s">
        <v>3668</v>
      </c>
      <c r="U1470" s="110" t="s">
        <v>3669</v>
      </c>
      <c r="V1470" s="105" t="s">
        <v>3668</v>
      </c>
      <c r="W1470" s="105"/>
    </row>
    <row r="1471" spans="1:23" ht="165.75">
      <c r="A1471" s="102">
        <v>1470</v>
      </c>
      <c r="B1471" s="103" t="s">
        <v>175</v>
      </c>
      <c r="C1471" s="103" t="s">
        <v>176</v>
      </c>
      <c r="D1471" s="105" t="s">
        <v>60</v>
      </c>
      <c r="E1471" s="105" t="s">
        <v>627</v>
      </c>
      <c r="F1471" s="100" t="s">
        <v>2673</v>
      </c>
      <c r="G1471" s="105">
        <v>68</v>
      </c>
      <c r="H1471" s="100"/>
      <c r="I1471" s="106" t="s">
        <v>2683</v>
      </c>
      <c r="J1471" s="106" t="s">
        <v>2684</v>
      </c>
      <c r="K1471" s="98" t="s">
        <v>3384</v>
      </c>
      <c r="L1471" s="99" t="s">
        <v>63</v>
      </c>
      <c r="M1471" s="108">
        <v>40374</v>
      </c>
      <c r="N1471" s="102" t="s">
        <v>1248</v>
      </c>
      <c r="O1471" s="105" t="s">
        <v>191</v>
      </c>
      <c r="P1471" s="102" t="s">
        <v>1249</v>
      </c>
      <c r="Q1471" s="102"/>
      <c r="R1471" s="102"/>
      <c r="S1471" s="109" t="s">
        <v>3668</v>
      </c>
      <c r="T1471" s="109" t="s">
        <v>63</v>
      </c>
      <c r="U1471" s="110" t="s">
        <v>3669</v>
      </c>
      <c r="V1471" s="105" t="s">
        <v>3668</v>
      </c>
      <c r="W1471" s="105"/>
    </row>
    <row r="1472" spans="1:23" ht="165.75">
      <c r="A1472" s="102">
        <v>1471</v>
      </c>
      <c r="B1472" s="103" t="s">
        <v>150</v>
      </c>
      <c r="C1472" s="103" t="s">
        <v>151</v>
      </c>
      <c r="D1472" s="105" t="s">
        <v>45</v>
      </c>
      <c r="E1472" s="105" t="s">
        <v>627</v>
      </c>
      <c r="F1472" s="105" t="s">
        <v>2685</v>
      </c>
      <c r="G1472" s="105">
        <v>69</v>
      </c>
      <c r="H1472" s="105">
        <v>1</v>
      </c>
      <c r="I1472" s="106" t="s">
        <v>2686</v>
      </c>
      <c r="J1472" s="106" t="s">
        <v>2687</v>
      </c>
      <c r="K1472" s="107" t="s">
        <v>3345</v>
      </c>
      <c r="L1472" s="102" t="s">
        <v>63</v>
      </c>
      <c r="M1472" s="108">
        <v>40339</v>
      </c>
      <c r="N1472" s="102" t="s">
        <v>50</v>
      </c>
      <c r="O1472" s="105" t="s">
        <v>153</v>
      </c>
      <c r="P1472" s="102"/>
      <c r="Q1472" s="102"/>
      <c r="R1472" s="102"/>
      <c r="S1472" s="109" t="s">
        <v>63</v>
      </c>
      <c r="T1472" s="109" t="s">
        <v>3668</v>
      </c>
      <c r="U1472" s="110" t="s">
        <v>3669</v>
      </c>
      <c r="V1472" s="105" t="s">
        <v>3668</v>
      </c>
      <c r="W1472" s="105"/>
    </row>
    <row r="1473" spans="1:23" ht="75">
      <c r="A1473" s="102">
        <v>1472</v>
      </c>
      <c r="B1473" s="103" t="s">
        <v>8</v>
      </c>
      <c r="C1473" s="103" t="s">
        <v>10</v>
      </c>
      <c r="D1473" s="105" t="s">
        <v>45</v>
      </c>
      <c r="E1473" s="105" t="s">
        <v>627</v>
      </c>
      <c r="F1473" s="105" t="s">
        <v>2685</v>
      </c>
      <c r="G1473" s="105">
        <v>69</v>
      </c>
      <c r="H1473" s="105">
        <v>7</v>
      </c>
      <c r="I1473" s="106" t="s">
        <v>2688</v>
      </c>
      <c r="J1473" s="106" t="s">
        <v>2689</v>
      </c>
      <c r="K1473" s="120" t="s">
        <v>3610</v>
      </c>
      <c r="L1473" s="102" t="s">
        <v>63</v>
      </c>
      <c r="M1473" s="108">
        <v>40423</v>
      </c>
      <c r="N1473" s="102" t="s">
        <v>50</v>
      </c>
      <c r="O1473" s="105" t="s">
        <v>51</v>
      </c>
      <c r="P1473" s="102"/>
      <c r="Q1473" s="102"/>
      <c r="R1473" s="102"/>
      <c r="S1473" s="109" t="s">
        <v>63</v>
      </c>
      <c r="T1473" s="109" t="s">
        <v>3668</v>
      </c>
      <c r="U1473" s="110" t="s">
        <v>3669</v>
      </c>
      <c r="V1473" s="105" t="s">
        <v>3668</v>
      </c>
      <c r="W1473" s="105"/>
    </row>
    <row r="1474" spans="1:23" ht="127.5">
      <c r="A1474" s="102">
        <v>1473</v>
      </c>
      <c r="B1474" s="103" t="s">
        <v>150</v>
      </c>
      <c r="C1474" s="103" t="s">
        <v>151</v>
      </c>
      <c r="D1474" s="105" t="s">
        <v>45</v>
      </c>
      <c r="E1474" s="105" t="s">
        <v>627</v>
      </c>
      <c r="F1474" s="105" t="s">
        <v>2685</v>
      </c>
      <c r="G1474" s="105">
        <v>69</v>
      </c>
      <c r="H1474" s="105">
        <v>14</v>
      </c>
      <c r="I1474" s="106" t="s">
        <v>2690</v>
      </c>
      <c r="J1474" s="106" t="s">
        <v>2691</v>
      </c>
      <c r="K1474" s="107" t="s">
        <v>3344</v>
      </c>
      <c r="L1474" s="102" t="s">
        <v>63</v>
      </c>
      <c r="M1474" s="108">
        <v>40339</v>
      </c>
      <c r="N1474" s="102" t="s">
        <v>50</v>
      </c>
      <c r="O1474" s="105" t="s">
        <v>153</v>
      </c>
      <c r="P1474" s="102"/>
      <c r="Q1474" s="102"/>
      <c r="R1474" s="102"/>
      <c r="S1474" s="109" t="s">
        <v>63</v>
      </c>
      <c r="T1474" s="109" t="s">
        <v>3668</v>
      </c>
      <c r="U1474" s="110" t="s">
        <v>3669</v>
      </c>
      <c r="V1474" s="105" t="s">
        <v>3668</v>
      </c>
      <c r="W1474" s="105"/>
    </row>
    <row r="1475" spans="1:23" ht="165.75">
      <c r="A1475" s="21">
        <v>1474</v>
      </c>
      <c r="B1475" s="18" t="s">
        <v>146</v>
      </c>
      <c r="C1475" s="18" t="s">
        <v>147</v>
      </c>
      <c r="D1475" s="16" t="s">
        <v>60</v>
      </c>
      <c r="E1475" s="16" t="s">
        <v>627</v>
      </c>
      <c r="F1475" s="16" t="s">
        <v>2692</v>
      </c>
      <c r="G1475" s="16">
        <v>69</v>
      </c>
      <c r="H1475" s="16">
        <v>47</v>
      </c>
      <c r="I1475" s="18" t="s">
        <v>2693</v>
      </c>
      <c r="J1475" s="18" t="s">
        <v>2694</v>
      </c>
      <c r="K1475" s="18"/>
      <c r="L1475" s="21" t="s">
        <v>86</v>
      </c>
      <c r="M1475" s="22"/>
      <c r="N1475" s="21" t="s">
        <v>1248</v>
      </c>
      <c r="O1475" s="16" t="s">
        <v>51</v>
      </c>
      <c r="P1475" s="21" t="s">
        <v>1249</v>
      </c>
      <c r="Q1475" s="21"/>
      <c r="R1475" s="21"/>
      <c r="S1475" s="25" t="s">
        <v>3668</v>
      </c>
      <c r="T1475" s="25" t="s">
        <v>86</v>
      </c>
      <c r="U1475" s="55" t="s">
        <v>3672</v>
      </c>
      <c r="V1475" s="16" t="s">
        <v>1249</v>
      </c>
      <c r="W1475" s="16"/>
    </row>
    <row r="1476" spans="1:23" ht="127.5">
      <c r="A1476" s="102">
        <v>1475</v>
      </c>
      <c r="B1476" s="103" t="s">
        <v>175</v>
      </c>
      <c r="C1476" s="103" t="s">
        <v>176</v>
      </c>
      <c r="D1476" s="105" t="s">
        <v>60</v>
      </c>
      <c r="E1476" s="105" t="s">
        <v>627</v>
      </c>
      <c r="F1476" s="100" t="s">
        <v>2695</v>
      </c>
      <c r="G1476" s="105">
        <v>69</v>
      </c>
      <c r="H1476" s="100"/>
      <c r="I1476" s="106" t="s">
        <v>2696</v>
      </c>
      <c r="J1476" s="106" t="s">
        <v>2697</v>
      </c>
      <c r="K1476" s="98" t="s">
        <v>3384</v>
      </c>
      <c r="L1476" s="99" t="s">
        <v>63</v>
      </c>
      <c r="M1476" s="108">
        <v>40374</v>
      </c>
      <c r="N1476" s="102" t="s">
        <v>1248</v>
      </c>
      <c r="O1476" s="105" t="s">
        <v>191</v>
      </c>
      <c r="P1476" s="102" t="s">
        <v>1249</v>
      </c>
      <c r="Q1476" s="102"/>
      <c r="R1476" s="102"/>
      <c r="S1476" s="109" t="s">
        <v>3668</v>
      </c>
      <c r="T1476" s="109" t="s">
        <v>63</v>
      </c>
      <c r="U1476" s="110" t="s">
        <v>3669</v>
      </c>
      <c r="V1476" s="105" t="s">
        <v>3668</v>
      </c>
      <c r="W1476" s="105"/>
    </row>
    <row r="1477" spans="1:23" ht="178.5">
      <c r="A1477" s="102">
        <v>1476</v>
      </c>
      <c r="B1477" s="103" t="s">
        <v>150</v>
      </c>
      <c r="C1477" s="103" t="s">
        <v>151</v>
      </c>
      <c r="D1477" s="105" t="s">
        <v>45</v>
      </c>
      <c r="E1477" s="105" t="s">
        <v>627</v>
      </c>
      <c r="F1477" s="105" t="s">
        <v>2698</v>
      </c>
      <c r="G1477" s="105">
        <v>70</v>
      </c>
      <c r="H1477" s="105">
        <v>24</v>
      </c>
      <c r="I1477" s="106" t="s">
        <v>2699</v>
      </c>
      <c r="J1477" s="106" t="s">
        <v>2700</v>
      </c>
      <c r="K1477" s="107" t="s">
        <v>3343</v>
      </c>
      <c r="L1477" s="102" t="s">
        <v>63</v>
      </c>
      <c r="M1477" s="108">
        <v>40339</v>
      </c>
      <c r="N1477" s="102" t="s">
        <v>50</v>
      </c>
      <c r="O1477" s="105" t="s">
        <v>153</v>
      </c>
      <c r="P1477" s="102"/>
      <c r="Q1477" s="102"/>
      <c r="R1477" s="102"/>
      <c r="S1477" s="109" t="s">
        <v>63</v>
      </c>
      <c r="T1477" s="109" t="s">
        <v>3668</v>
      </c>
      <c r="U1477" s="110" t="s">
        <v>3669</v>
      </c>
      <c r="V1477" s="105" t="s">
        <v>3668</v>
      </c>
      <c r="W1477" s="105"/>
    </row>
    <row r="1478" spans="1:23" ht="63.75">
      <c r="A1478" s="102">
        <v>1477</v>
      </c>
      <c r="B1478" s="107" t="s">
        <v>224</v>
      </c>
      <c r="C1478" s="107" t="s">
        <v>225</v>
      </c>
      <c r="D1478" s="105" t="s">
        <v>45</v>
      </c>
      <c r="E1478" s="105" t="s">
        <v>627</v>
      </c>
      <c r="F1478" s="102" t="s">
        <v>2701</v>
      </c>
      <c r="G1478" s="102">
        <v>74</v>
      </c>
      <c r="H1478" s="102">
        <v>50</v>
      </c>
      <c r="I1478" s="106" t="s">
        <v>2702</v>
      </c>
      <c r="J1478" s="106" t="s">
        <v>227</v>
      </c>
      <c r="K1478" s="107" t="s">
        <v>3572</v>
      </c>
      <c r="L1478" s="102" t="s">
        <v>63</v>
      </c>
      <c r="M1478" s="108">
        <v>40339</v>
      </c>
      <c r="N1478" s="102" t="s">
        <v>50</v>
      </c>
      <c r="O1478" s="102" t="s">
        <v>72</v>
      </c>
      <c r="P1478" s="102"/>
      <c r="Q1478" s="102"/>
      <c r="R1478" s="102"/>
      <c r="S1478" s="109" t="s">
        <v>63</v>
      </c>
      <c r="T1478" s="109" t="s">
        <v>3668</v>
      </c>
      <c r="U1478" s="110" t="s">
        <v>3669</v>
      </c>
      <c r="V1478" s="105" t="s">
        <v>3668</v>
      </c>
      <c r="W1478" s="105"/>
    </row>
    <row r="1479" spans="1:23" ht="25.5">
      <c r="A1479" s="102">
        <v>1478</v>
      </c>
      <c r="B1479" s="107" t="s">
        <v>518</v>
      </c>
      <c r="C1479" s="107" t="s">
        <v>519</v>
      </c>
      <c r="D1479" s="105" t="s">
        <v>45</v>
      </c>
      <c r="E1479" s="105" t="s">
        <v>627</v>
      </c>
      <c r="F1479" s="105" t="s">
        <v>2703</v>
      </c>
      <c r="G1479" s="105">
        <v>77</v>
      </c>
      <c r="H1479" s="105">
        <v>8</v>
      </c>
      <c r="I1479" s="106" t="s">
        <v>2704</v>
      </c>
      <c r="J1479" s="106" t="s">
        <v>2705</v>
      </c>
      <c r="K1479" s="107" t="s">
        <v>3573</v>
      </c>
      <c r="L1479" s="102" t="s">
        <v>63</v>
      </c>
      <c r="M1479" s="108">
        <v>40339</v>
      </c>
      <c r="N1479" s="102" t="s">
        <v>50</v>
      </c>
      <c r="O1479" s="105" t="s">
        <v>51</v>
      </c>
      <c r="P1479" s="102"/>
      <c r="Q1479" s="102"/>
      <c r="R1479" s="102"/>
      <c r="S1479" s="109" t="s">
        <v>63</v>
      </c>
      <c r="T1479" s="109" t="s">
        <v>3668</v>
      </c>
      <c r="U1479" s="110" t="s">
        <v>3669</v>
      </c>
      <c r="V1479" s="105" t="s">
        <v>3668</v>
      </c>
      <c r="W1479" s="105"/>
    </row>
    <row r="1480" spans="1:23" ht="38.25">
      <c r="A1480" s="102">
        <v>1479</v>
      </c>
      <c r="B1480" s="103" t="s">
        <v>82</v>
      </c>
      <c r="C1480" s="103" t="s">
        <v>83</v>
      </c>
      <c r="D1480" s="105" t="s">
        <v>45</v>
      </c>
      <c r="E1480" s="105" t="s">
        <v>627</v>
      </c>
      <c r="F1480" s="105" t="s">
        <v>2706</v>
      </c>
      <c r="G1480" s="105">
        <v>77</v>
      </c>
      <c r="H1480" s="105">
        <v>8</v>
      </c>
      <c r="I1480" s="106" t="s">
        <v>1558</v>
      </c>
      <c r="J1480" s="106" t="s">
        <v>2707</v>
      </c>
      <c r="K1480" s="98" t="s">
        <v>3608</v>
      </c>
      <c r="L1480" s="102" t="s">
        <v>63</v>
      </c>
      <c r="M1480" s="108">
        <v>40422</v>
      </c>
      <c r="N1480" s="102" t="s">
        <v>50</v>
      </c>
      <c r="O1480" s="105" t="s">
        <v>51</v>
      </c>
      <c r="P1480" s="102"/>
      <c r="Q1480" s="102"/>
      <c r="R1480" s="102"/>
      <c r="S1480" s="109" t="s">
        <v>63</v>
      </c>
      <c r="T1480" s="109" t="s">
        <v>3668</v>
      </c>
      <c r="U1480" s="110" t="s">
        <v>3669</v>
      </c>
      <c r="V1480" s="105" t="s">
        <v>3668</v>
      </c>
      <c r="W1480" s="105"/>
    </row>
    <row r="1481" spans="1:23" ht="38.25">
      <c r="A1481" s="102">
        <v>1480</v>
      </c>
      <c r="B1481" s="107" t="s">
        <v>1763</v>
      </c>
      <c r="C1481" s="103" t="s">
        <v>109</v>
      </c>
      <c r="D1481" s="105" t="s">
        <v>60</v>
      </c>
      <c r="E1481" s="105" t="s">
        <v>627</v>
      </c>
      <c r="F1481" s="105" t="s">
        <v>2703</v>
      </c>
      <c r="G1481" s="105">
        <v>77</v>
      </c>
      <c r="H1481" s="102">
        <v>9</v>
      </c>
      <c r="I1481" s="106" t="s">
        <v>2708</v>
      </c>
      <c r="J1481" s="106" t="s">
        <v>2709</v>
      </c>
      <c r="K1481" s="98" t="s">
        <v>3388</v>
      </c>
      <c r="L1481" s="99" t="s">
        <v>49</v>
      </c>
      <c r="M1481" s="108">
        <v>40374</v>
      </c>
      <c r="N1481" s="102" t="s">
        <v>1248</v>
      </c>
      <c r="O1481" s="105" t="s">
        <v>72</v>
      </c>
      <c r="P1481" s="102" t="s">
        <v>1249</v>
      </c>
      <c r="Q1481" s="102"/>
      <c r="R1481" s="102"/>
      <c r="S1481" s="109" t="s">
        <v>3668</v>
      </c>
      <c r="T1481" s="109" t="s">
        <v>49</v>
      </c>
      <c r="U1481" s="110" t="s">
        <v>3669</v>
      </c>
      <c r="V1481" s="105" t="s">
        <v>3668</v>
      </c>
      <c r="W1481" s="105"/>
    </row>
    <row r="1482" spans="1:23" ht="28.5">
      <c r="A1482" s="102">
        <v>1481</v>
      </c>
      <c r="B1482" s="107" t="s">
        <v>1763</v>
      </c>
      <c r="C1482" s="103" t="s">
        <v>109</v>
      </c>
      <c r="D1482" s="105" t="s">
        <v>45</v>
      </c>
      <c r="E1482" s="105" t="s">
        <v>627</v>
      </c>
      <c r="F1482" s="105" t="s">
        <v>2703</v>
      </c>
      <c r="G1482" s="105">
        <v>77</v>
      </c>
      <c r="H1482" s="102">
        <v>51</v>
      </c>
      <c r="I1482" s="106" t="s">
        <v>2710</v>
      </c>
      <c r="J1482" s="106" t="s">
        <v>2711</v>
      </c>
      <c r="K1482" s="107" t="s">
        <v>48</v>
      </c>
      <c r="L1482" s="102" t="s">
        <v>49</v>
      </c>
      <c r="M1482" s="108">
        <v>40339</v>
      </c>
      <c r="N1482" s="102" t="s">
        <v>50</v>
      </c>
      <c r="O1482" s="105" t="s">
        <v>72</v>
      </c>
      <c r="P1482" s="102"/>
      <c r="Q1482" s="102"/>
      <c r="R1482" s="102"/>
      <c r="S1482" s="109" t="s">
        <v>49</v>
      </c>
      <c r="T1482" s="109" t="s">
        <v>3668</v>
      </c>
      <c r="U1482" s="110" t="s">
        <v>3669</v>
      </c>
      <c r="V1482" s="105" t="s">
        <v>3668</v>
      </c>
      <c r="W1482" s="105"/>
    </row>
    <row r="1483" spans="1:23" ht="12.75">
      <c r="A1483" s="102">
        <v>1482</v>
      </c>
      <c r="B1483" s="107" t="s">
        <v>224</v>
      </c>
      <c r="C1483" s="107" t="s">
        <v>225</v>
      </c>
      <c r="D1483" s="105" t="s">
        <v>45</v>
      </c>
      <c r="E1483" s="105" t="s">
        <v>627</v>
      </c>
      <c r="F1483" s="102" t="s">
        <v>2703</v>
      </c>
      <c r="G1483" s="102">
        <v>77</v>
      </c>
      <c r="H1483" s="102">
        <v>53</v>
      </c>
      <c r="I1483" s="106" t="s">
        <v>2712</v>
      </c>
      <c r="J1483" s="106" t="s">
        <v>227</v>
      </c>
      <c r="K1483" s="107" t="s">
        <v>48</v>
      </c>
      <c r="L1483" s="102" t="s">
        <v>49</v>
      </c>
      <c r="M1483" s="108">
        <v>40339</v>
      </c>
      <c r="N1483" s="102" t="s">
        <v>50</v>
      </c>
      <c r="O1483" s="102" t="s">
        <v>72</v>
      </c>
      <c r="P1483" s="102"/>
      <c r="Q1483" s="102"/>
      <c r="R1483" s="102"/>
      <c r="S1483" s="109" t="s">
        <v>49</v>
      </c>
      <c r="T1483" s="109" t="s">
        <v>3668</v>
      </c>
      <c r="U1483" s="110" t="s">
        <v>3669</v>
      </c>
      <c r="V1483" s="105" t="s">
        <v>3668</v>
      </c>
      <c r="W1483" s="105"/>
    </row>
    <row r="1484" spans="1:23" ht="51">
      <c r="A1484" s="21">
        <v>1483</v>
      </c>
      <c r="B1484" s="14" t="s">
        <v>603</v>
      </c>
      <c r="C1484" s="14" t="s">
        <v>604</v>
      </c>
      <c r="D1484" s="16" t="s">
        <v>60</v>
      </c>
      <c r="E1484" s="16" t="s">
        <v>627</v>
      </c>
      <c r="F1484" s="16" t="s">
        <v>2713</v>
      </c>
      <c r="G1484" s="16">
        <v>78</v>
      </c>
      <c r="H1484" s="16" t="s">
        <v>2714</v>
      </c>
      <c r="I1484" s="18" t="s">
        <v>2715</v>
      </c>
      <c r="J1484" s="18" t="s">
        <v>2716</v>
      </c>
      <c r="K1484" s="53" t="s">
        <v>3664</v>
      </c>
      <c r="L1484" s="54" t="s">
        <v>63</v>
      </c>
      <c r="M1484" s="22">
        <v>40435</v>
      </c>
      <c r="N1484" s="21" t="s">
        <v>1248</v>
      </c>
      <c r="O1484" s="16" t="s">
        <v>51</v>
      </c>
      <c r="P1484" s="21" t="s">
        <v>1249</v>
      </c>
      <c r="Q1484" s="21"/>
      <c r="R1484" s="21"/>
      <c r="S1484" s="25" t="s">
        <v>3668</v>
      </c>
      <c r="T1484" s="25" t="s">
        <v>63</v>
      </c>
      <c r="U1484" s="55" t="s">
        <v>3669</v>
      </c>
      <c r="V1484" s="16" t="s">
        <v>3668</v>
      </c>
      <c r="W1484" s="16"/>
    </row>
    <row r="1485" spans="1:23" ht="51">
      <c r="A1485" s="21">
        <v>1484</v>
      </c>
      <c r="B1485" s="14" t="s">
        <v>603</v>
      </c>
      <c r="C1485" s="14" t="s">
        <v>604</v>
      </c>
      <c r="D1485" s="16" t="s">
        <v>60</v>
      </c>
      <c r="E1485" s="16" t="s">
        <v>627</v>
      </c>
      <c r="F1485" s="16" t="s">
        <v>2713</v>
      </c>
      <c r="G1485" s="16">
        <v>78</v>
      </c>
      <c r="H1485" s="16" t="s">
        <v>2714</v>
      </c>
      <c r="I1485" s="18" t="s">
        <v>2715</v>
      </c>
      <c r="J1485" s="18" t="s">
        <v>2716</v>
      </c>
      <c r="K1485" s="53" t="s">
        <v>3664</v>
      </c>
      <c r="L1485" s="54" t="s">
        <v>63</v>
      </c>
      <c r="M1485" s="22">
        <v>40435</v>
      </c>
      <c r="N1485" s="21" t="s">
        <v>1248</v>
      </c>
      <c r="O1485" s="16" t="s">
        <v>51</v>
      </c>
      <c r="P1485" s="21" t="s">
        <v>1249</v>
      </c>
      <c r="Q1485" s="21"/>
      <c r="R1485" s="21"/>
      <c r="S1485" s="25" t="s">
        <v>3668</v>
      </c>
      <c r="T1485" s="25" t="s">
        <v>63</v>
      </c>
      <c r="U1485" s="55" t="s">
        <v>3669</v>
      </c>
      <c r="V1485" s="16" t="s">
        <v>3668</v>
      </c>
      <c r="W1485" s="16"/>
    </row>
    <row r="1486" spans="1:23" ht="25.5">
      <c r="A1486" s="102">
        <v>1485</v>
      </c>
      <c r="B1486" s="107" t="s">
        <v>146</v>
      </c>
      <c r="C1486" s="107" t="s">
        <v>147</v>
      </c>
      <c r="D1486" s="105" t="s">
        <v>60</v>
      </c>
      <c r="E1486" s="105" t="s">
        <v>627</v>
      </c>
      <c r="F1486" s="105" t="s">
        <v>2717</v>
      </c>
      <c r="G1486" s="105">
        <v>80</v>
      </c>
      <c r="H1486" s="105">
        <v>47</v>
      </c>
      <c r="I1486" s="107" t="s">
        <v>2718</v>
      </c>
      <c r="J1486" s="107" t="s">
        <v>638</v>
      </c>
      <c r="K1486" s="98" t="s">
        <v>3384</v>
      </c>
      <c r="L1486" s="99" t="s">
        <v>63</v>
      </c>
      <c r="M1486" s="108">
        <v>40374</v>
      </c>
      <c r="N1486" s="102" t="s">
        <v>1248</v>
      </c>
      <c r="O1486" s="105" t="s">
        <v>51</v>
      </c>
      <c r="P1486" s="102" t="s">
        <v>1249</v>
      </c>
      <c r="Q1486" s="102"/>
      <c r="R1486" s="102"/>
      <c r="S1486" s="109" t="s">
        <v>3668</v>
      </c>
      <c r="T1486" s="109" t="s">
        <v>63</v>
      </c>
      <c r="U1486" s="110" t="s">
        <v>3669</v>
      </c>
      <c r="V1486" s="105" t="s">
        <v>3668</v>
      </c>
      <c r="W1486" s="105"/>
    </row>
    <row r="1487" spans="1:23" ht="76.5">
      <c r="A1487" s="102">
        <v>1486</v>
      </c>
      <c r="B1487" s="107" t="s">
        <v>1763</v>
      </c>
      <c r="C1487" s="103" t="s">
        <v>109</v>
      </c>
      <c r="D1487" s="105" t="s">
        <v>60</v>
      </c>
      <c r="E1487" s="105" t="s">
        <v>627</v>
      </c>
      <c r="F1487" s="105" t="s">
        <v>2703</v>
      </c>
      <c r="G1487" s="105">
        <v>80</v>
      </c>
      <c r="H1487" s="102" t="s">
        <v>2719</v>
      </c>
      <c r="I1487" s="106" t="s">
        <v>2720</v>
      </c>
      <c r="J1487" s="101" t="s">
        <v>2721</v>
      </c>
      <c r="K1487" s="98" t="s">
        <v>3389</v>
      </c>
      <c r="L1487" s="99" t="s">
        <v>63</v>
      </c>
      <c r="M1487" s="108">
        <v>40374</v>
      </c>
      <c r="N1487" s="99" t="s">
        <v>3332</v>
      </c>
      <c r="O1487" s="105" t="s">
        <v>72</v>
      </c>
      <c r="P1487" s="99" t="s">
        <v>321</v>
      </c>
      <c r="Q1487" s="102"/>
      <c r="R1487" s="102"/>
      <c r="S1487" s="109" t="s">
        <v>3668</v>
      </c>
      <c r="T1487" s="109" t="s">
        <v>63</v>
      </c>
      <c r="U1487" s="110" t="s">
        <v>3669</v>
      </c>
      <c r="V1487" s="105" t="s">
        <v>3668</v>
      </c>
      <c r="W1487" s="105"/>
    </row>
    <row r="1488" spans="1:23" ht="25.5">
      <c r="A1488" s="102">
        <v>1487</v>
      </c>
      <c r="B1488" s="103" t="s">
        <v>175</v>
      </c>
      <c r="C1488" s="103" t="s">
        <v>176</v>
      </c>
      <c r="D1488" s="105" t="s">
        <v>60</v>
      </c>
      <c r="E1488" s="105" t="s">
        <v>627</v>
      </c>
      <c r="F1488" s="100" t="s">
        <v>2722</v>
      </c>
      <c r="G1488" s="105">
        <v>81</v>
      </c>
      <c r="H1488" s="100"/>
      <c r="I1488" s="106" t="s">
        <v>2723</v>
      </c>
      <c r="J1488" s="106" t="s">
        <v>2724</v>
      </c>
      <c r="K1488" s="98" t="s">
        <v>48</v>
      </c>
      <c r="L1488" s="99" t="s">
        <v>49</v>
      </c>
      <c r="M1488" s="108">
        <v>40372</v>
      </c>
      <c r="N1488" s="99" t="s">
        <v>3332</v>
      </c>
      <c r="O1488" s="105" t="s">
        <v>191</v>
      </c>
      <c r="P1488" s="102"/>
      <c r="Q1488" s="102"/>
      <c r="R1488" s="102"/>
      <c r="S1488" s="109" t="s">
        <v>3668</v>
      </c>
      <c r="T1488" s="109" t="s">
        <v>49</v>
      </c>
      <c r="U1488" s="110" t="s">
        <v>3669</v>
      </c>
      <c r="V1488" s="105" t="s">
        <v>3668</v>
      </c>
      <c r="W1488" s="105"/>
    </row>
    <row r="1489" spans="1:23" ht="38.25">
      <c r="A1489" s="102">
        <v>1488</v>
      </c>
      <c r="B1489" s="107" t="s">
        <v>224</v>
      </c>
      <c r="C1489" s="107" t="s">
        <v>225</v>
      </c>
      <c r="D1489" s="105" t="s">
        <v>60</v>
      </c>
      <c r="E1489" s="105" t="s">
        <v>627</v>
      </c>
      <c r="F1489" s="102" t="s">
        <v>2725</v>
      </c>
      <c r="G1489" s="102">
        <v>82</v>
      </c>
      <c r="H1489" s="102">
        <v>48</v>
      </c>
      <c r="I1489" s="106" t="s">
        <v>2726</v>
      </c>
      <c r="J1489" s="106" t="s">
        <v>227</v>
      </c>
      <c r="K1489" s="98" t="s">
        <v>48</v>
      </c>
      <c r="L1489" s="99" t="s">
        <v>49</v>
      </c>
      <c r="M1489" s="108">
        <v>40372</v>
      </c>
      <c r="N1489" s="99" t="s">
        <v>3332</v>
      </c>
      <c r="O1489" s="102" t="s">
        <v>72</v>
      </c>
      <c r="P1489" s="102"/>
      <c r="Q1489" s="102"/>
      <c r="R1489" s="102"/>
      <c r="S1489" s="109" t="s">
        <v>3668</v>
      </c>
      <c r="T1489" s="109" t="s">
        <v>49</v>
      </c>
      <c r="U1489" s="110" t="s">
        <v>3669</v>
      </c>
      <c r="V1489" s="105" t="s">
        <v>3668</v>
      </c>
      <c r="W1489" s="105"/>
    </row>
    <row r="1490" spans="1:23" ht="25.5">
      <c r="A1490" s="102">
        <v>1489</v>
      </c>
      <c r="B1490" s="103" t="s">
        <v>175</v>
      </c>
      <c r="C1490" s="103" t="s">
        <v>176</v>
      </c>
      <c r="D1490" s="105" t="s">
        <v>60</v>
      </c>
      <c r="E1490" s="105" t="s">
        <v>627</v>
      </c>
      <c r="F1490" s="100" t="s">
        <v>2727</v>
      </c>
      <c r="G1490" s="105">
        <v>82</v>
      </c>
      <c r="H1490" s="100"/>
      <c r="I1490" s="106" t="s">
        <v>2728</v>
      </c>
      <c r="J1490" s="106" t="s">
        <v>2729</v>
      </c>
      <c r="K1490" s="98" t="s">
        <v>3390</v>
      </c>
      <c r="L1490" s="99" t="s">
        <v>63</v>
      </c>
      <c r="M1490" s="108">
        <v>40374</v>
      </c>
      <c r="N1490" s="102" t="s">
        <v>1248</v>
      </c>
      <c r="O1490" s="105" t="s">
        <v>191</v>
      </c>
      <c r="P1490" s="102" t="s">
        <v>1249</v>
      </c>
      <c r="Q1490" s="102"/>
      <c r="R1490" s="102"/>
      <c r="S1490" s="109" t="s">
        <v>3668</v>
      </c>
      <c r="T1490" s="109" t="s">
        <v>63</v>
      </c>
      <c r="U1490" s="110" t="s">
        <v>3669</v>
      </c>
      <c r="V1490" s="105" t="s">
        <v>3668</v>
      </c>
      <c r="W1490" s="105"/>
    </row>
    <row r="1491" spans="1:23" ht="38.25">
      <c r="A1491" s="102">
        <v>1490</v>
      </c>
      <c r="B1491" s="107" t="s">
        <v>224</v>
      </c>
      <c r="C1491" s="107" t="s">
        <v>225</v>
      </c>
      <c r="D1491" s="105" t="s">
        <v>60</v>
      </c>
      <c r="E1491" s="105" t="s">
        <v>627</v>
      </c>
      <c r="F1491" s="102" t="s">
        <v>2730</v>
      </c>
      <c r="G1491" s="102">
        <v>83</v>
      </c>
      <c r="H1491" s="102">
        <v>39</v>
      </c>
      <c r="I1491" s="106" t="s">
        <v>2731</v>
      </c>
      <c r="J1491" s="106" t="s">
        <v>227</v>
      </c>
      <c r="K1491" s="98" t="s">
        <v>48</v>
      </c>
      <c r="L1491" s="99" t="s">
        <v>49</v>
      </c>
      <c r="M1491" s="108">
        <v>40372</v>
      </c>
      <c r="N1491" s="99" t="s">
        <v>3332</v>
      </c>
      <c r="O1491" s="102" t="s">
        <v>72</v>
      </c>
      <c r="P1491" s="102"/>
      <c r="Q1491" s="102"/>
      <c r="R1491" s="102"/>
      <c r="S1491" s="109" t="s">
        <v>3668</v>
      </c>
      <c r="T1491" s="109" t="s">
        <v>49</v>
      </c>
      <c r="U1491" s="110" t="s">
        <v>3669</v>
      </c>
      <c r="V1491" s="105" t="s">
        <v>3668</v>
      </c>
      <c r="W1491" s="105"/>
    </row>
    <row r="1492" spans="1:23" ht="25.5">
      <c r="A1492" s="102">
        <v>1491</v>
      </c>
      <c r="B1492" s="107" t="s">
        <v>224</v>
      </c>
      <c r="C1492" s="107" t="s">
        <v>225</v>
      </c>
      <c r="D1492" s="105" t="s">
        <v>45</v>
      </c>
      <c r="E1492" s="105" t="s">
        <v>627</v>
      </c>
      <c r="F1492" s="102" t="s">
        <v>2732</v>
      </c>
      <c r="G1492" s="102">
        <v>84</v>
      </c>
      <c r="H1492" s="102">
        <v>29</v>
      </c>
      <c r="I1492" s="106" t="s">
        <v>2733</v>
      </c>
      <c r="J1492" s="106" t="s">
        <v>227</v>
      </c>
      <c r="K1492" s="107" t="s">
        <v>48</v>
      </c>
      <c r="L1492" s="102" t="s">
        <v>49</v>
      </c>
      <c r="M1492" s="108">
        <v>40339</v>
      </c>
      <c r="N1492" s="102" t="s">
        <v>50</v>
      </c>
      <c r="O1492" s="102" t="s">
        <v>72</v>
      </c>
      <c r="P1492" s="102"/>
      <c r="Q1492" s="102"/>
      <c r="R1492" s="102"/>
      <c r="S1492" s="109" t="s">
        <v>49</v>
      </c>
      <c r="T1492" s="109" t="s">
        <v>3668</v>
      </c>
      <c r="U1492" s="110" t="s">
        <v>3669</v>
      </c>
      <c r="V1492" s="105" t="s">
        <v>3668</v>
      </c>
      <c r="W1492" s="105"/>
    </row>
    <row r="1493" spans="1:23" ht="25.5">
      <c r="A1493" s="102">
        <v>1492</v>
      </c>
      <c r="B1493" s="107" t="s">
        <v>224</v>
      </c>
      <c r="C1493" s="107" t="s">
        <v>225</v>
      </c>
      <c r="D1493" s="105" t="s">
        <v>45</v>
      </c>
      <c r="E1493" s="105" t="s">
        <v>627</v>
      </c>
      <c r="F1493" s="102" t="s">
        <v>2732</v>
      </c>
      <c r="G1493" s="102">
        <v>84</v>
      </c>
      <c r="H1493" s="102">
        <v>50</v>
      </c>
      <c r="I1493" s="106" t="s">
        <v>2734</v>
      </c>
      <c r="J1493" s="106" t="s">
        <v>227</v>
      </c>
      <c r="K1493" s="107" t="s">
        <v>48</v>
      </c>
      <c r="L1493" s="102" t="s">
        <v>49</v>
      </c>
      <c r="M1493" s="108">
        <v>40339</v>
      </c>
      <c r="N1493" s="102" t="s">
        <v>50</v>
      </c>
      <c r="O1493" s="102" t="s">
        <v>72</v>
      </c>
      <c r="P1493" s="102"/>
      <c r="Q1493" s="102"/>
      <c r="R1493" s="102"/>
      <c r="S1493" s="109" t="s">
        <v>49</v>
      </c>
      <c r="T1493" s="109" t="s">
        <v>3668</v>
      </c>
      <c r="U1493" s="110" t="s">
        <v>3669</v>
      </c>
      <c r="V1493" s="105" t="s">
        <v>3668</v>
      </c>
      <c r="W1493" s="105"/>
    </row>
    <row r="1494" spans="1:23" ht="89.25">
      <c r="A1494" s="102">
        <v>1493</v>
      </c>
      <c r="B1494" s="107" t="s">
        <v>224</v>
      </c>
      <c r="C1494" s="107" t="s">
        <v>225</v>
      </c>
      <c r="D1494" s="105" t="s">
        <v>45</v>
      </c>
      <c r="E1494" s="105" t="s">
        <v>627</v>
      </c>
      <c r="F1494" s="102" t="s">
        <v>2732</v>
      </c>
      <c r="G1494" s="102">
        <v>84</v>
      </c>
      <c r="H1494" s="102">
        <v>51</v>
      </c>
      <c r="I1494" s="106" t="s">
        <v>2735</v>
      </c>
      <c r="J1494" s="106" t="s">
        <v>227</v>
      </c>
      <c r="K1494" s="107" t="s">
        <v>48</v>
      </c>
      <c r="L1494" s="102" t="s">
        <v>49</v>
      </c>
      <c r="M1494" s="108">
        <v>40339</v>
      </c>
      <c r="N1494" s="102" t="s">
        <v>50</v>
      </c>
      <c r="O1494" s="102" t="s">
        <v>72</v>
      </c>
      <c r="P1494" s="102"/>
      <c r="Q1494" s="102"/>
      <c r="R1494" s="102"/>
      <c r="S1494" s="109" t="s">
        <v>49</v>
      </c>
      <c r="T1494" s="109" t="s">
        <v>3668</v>
      </c>
      <c r="U1494" s="110" t="s">
        <v>3669</v>
      </c>
      <c r="V1494" s="105" t="s">
        <v>3668</v>
      </c>
      <c r="W1494" s="105"/>
    </row>
    <row r="1495" spans="1:23" ht="178.5">
      <c r="A1495" s="21">
        <v>1494</v>
      </c>
      <c r="B1495" s="18" t="s">
        <v>224</v>
      </c>
      <c r="C1495" s="18" t="s">
        <v>225</v>
      </c>
      <c r="D1495" s="16" t="s">
        <v>45</v>
      </c>
      <c r="E1495" s="16" t="s">
        <v>627</v>
      </c>
      <c r="F1495" s="21" t="s">
        <v>2736</v>
      </c>
      <c r="G1495" s="21">
        <v>85</v>
      </c>
      <c r="H1495" s="21">
        <v>20</v>
      </c>
      <c r="I1495" s="17" t="s">
        <v>2737</v>
      </c>
      <c r="J1495" s="17" t="s">
        <v>2738</v>
      </c>
      <c r="K1495" s="53" t="s">
        <v>3664</v>
      </c>
      <c r="L1495" s="54" t="s">
        <v>63</v>
      </c>
      <c r="M1495" s="22">
        <v>40435</v>
      </c>
      <c r="N1495" s="21" t="s">
        <v>50</v>
      </c>
      <c r="O1495" s="21" t="s">
        <v>72</v>
      </c>
      <c r="P1495" s="21"/>
      <c r="Q1495" s="21"/>
      <c r="R1495" s="21"/>
      <c r="S1495" s="25" t="s">
        <v>63</v>
      </c>
      <c r="T1495" s="25" t="s">
        <v>3668</v>
      </c>
      <c r="U1495" s="55" t="s">
        <v>3669</v>
      </c>
      <c r="V1495" s="16" t="s">
        <v>3668</v>
      </c>
      <c r="W1495" s="16"/>
    </row>
    <row r="1496" spans="1:23" ht="102">
      <c r="A1496" s="102">
        <v>1495</v>
      </c>
      <c r="B1496" s="103" t="s">
        <v>1420</v>
      </c>
      <c r="C1496" s="103" t="s">
        <v>1421</v>
      </c>
      <c r="D1496" s="105" t="s">
        <v>60</v>
      </c>
      <c r="E1496" s="105" t="s">
        <v>627</v>
      </c>
      <c r="F1496" s="105" t="s">
        <v>2739</v>
      </c>
      <c r="G1496" s="105">
        <v>85</v>
      </c>
      <c r="H1496" s="105" t="s">
        <v>2740</v>
      </c>
      <c r="I1496" s="106" t="s">
        <v>2741</v>
      </c>
      <c r="J1496" s="106" t="s">
        <v>2742</v>
      </c>
      <c r="K1496" s="98" t="s">
        <v>3383</v>
      </c>
      <c r="L1496" s="99" t="s">
        <v>237</v>
      </c>
      <c r="M1496" s="108">
        <v>40374</v>
      </c>
      <c r="N1496" s="102" t="s">
        <v>1248</v>
      </c>
      <c r="O1496" s="105" t="s">
        <v>51</v>
      </c>
      <c r="P1496" s="102" t="s">
        <v>1249</v>
      </c>
      <c r="Q1496" s="102"/>
      <c r="R1496" s="102"/>
      <c r="S1496" s="109" t="s">
        <v>3668</v>
      </c>
      <c r="T1496" s="109" t="s">
        <v>237</v>
      </c>
      <c r="U1496" s="110" t="s">
        <v>3669</v>
      </c>
      <c r="V1496" s="105" t="s">
        <v>3668</v>
      </c>
      <c r="W1496" s="105"/>
    </row>
    <row r="1497" spans="1:23" ht="51">
      <c r="A1497" s="21">
        <v>1496</v>
      </c>
      <c r="B1497" s="14" t="s">
        <v>188</v>
      </c>
      <c r="C1497" s="14" t="s">
        <v>176</v>
      </c>
      <c r="D1497" s="16" t="s">
        <v>60</v>
      </c>
      <c r="E1497" s="16" t="s">
        <v>627</v>
      </c>
      <c r="F1497" s="15" t="s">
        <v>2739</v>
      </c>
      <c r="G1497" s="16">
        <v>85</v>
      </c>
      <c r="H1497" s="15"/>
      <c r="I1497" s="17" t="s">
        <v>2743</v>
      </c>
      <c r="J1497" s="17" t="s">
        <v>2744</v>
      </c>
      <c r="K1497" s="53" t="s">
        <v>3664</v>
      </c>
      <c r="L1497" s="54" t="s">
        <v>63</v>
      </c>
      <c r="M1497" s="22">
        <v>40435</v>
      </c>
      <c r="N1497" s="21" t="s">
        <v>1248</v>
      </c>
      <c r="O1497" s="16" t="s">
        <v>191</v>
      </c>
      <c r="P1497" s="21" t="s">
        <v>1249</v>
      </c>
      <c r="Q1497" s="21"/>
      <c r="R1497" s="21"/>
      <c r="S1497" s="25" t="s">
        <v>3668</v>
      </c>
      <c r="T1497" s="25" t="s">
        <v>63</v>
      </c>
      <c r="U1497" s="55" t="s">
        <v>3669</v>
      </c>
      <c r="V1497" s="16" t="s">
        <v>3668</v>
      </c>
      <c r="W1497" s="16"/>
    </row>
    <row r="1498" spans="1:23" ht="38.25">
      <c r="A1498" s="102">
        <v>1497</v>
      </c>
      <c r="B1498" s="103" t="s">
        <v>82</v>
      </c>
      <c r="C1498" s="103" t="s">
        <v>83</v>
      </c>
      <c r="D1498" s="105" t="s">
        <v>60</v>
      </c>
      <c r="E1498" s="105" t="s">
        <v>627</v>
      </c>
      <c r="F1498" s="105" t="s">
        <v>2745</v>
      </c>
      <c r="G1498" s="105">
        <v>86</v>
      </c>
      <c r="H1498" s="105">
        <v>52</v>
      </c>
      <c r="I1498" s="106" t="s">
        <v>2746</v>
      </c>
      <c r="J1498" s="106"/>
      <c r="K1498" s="98" t="s">
        <v>3387</v>
      </c>
      <c r="L1498" s="99" t="s">
        <v>63</v>
      </c>
      <c r="M1498" s="108">
        <v>40374</v>
      </c>
      <c r="N1498" s="102" t="s">
        <v>248</v>
      </c>
      <c r="O1498" s="105" t="s">
        <v>51</v>
      </c>
      <c r="P1498" s="102"/>
      <c r="Q1498" s="102"/>
      <c r="R1498" s="102"/>
      <c r="S1498" s="109" t="s">
        <v>3668</v>
      </c>
      <c r="T1498" s="109" t="s">
        <v>63</v>
      </c>
      <c r="U1498" s="110" t="s">
        <v>3669</v>
      </c>
      <c r="V1498" s="105" t="s">
        <v>3668</v>
      </c>
      <c r="W1498" s="105"/>
    </row>
    <row r="1499" spans="1:23" ht="165.75">
      <c r="A1499" s="21">
        <v>1498</v>
      </c>
      <c r="B1499" s="14" t="s">
        <v>1420</v>
      </c>
      <c r="C1499" s="14" t="s">
        <v>1421</v>
      </c>
      <c r="D1499" s="16" t="s">
        <v>60</v>
      </c>
      <c r="E1499" s="16" t="s">
        <v>627</v>
      </c>
      <c r="F1499" s="16" t="s">
        <v>2748</v>
      </c>
      <c r="G1499" s="16">
        <v>86</v>
      </c>
      <c r="H1499" s="16" t="s">
        <v>2749</v>
      </c>
      <c r="I1499" s="17" t="s">
        <v>2750</v>
      </c>
      <c r="J1499" s="17" t="s">
        <v>2751</v>
      </c>
      <c r="K1499" s="18"/>
      <c r="L1499" s="21" t="s">
        <v>86</v>
      </c>
      <c r="M1499" s="22"/>
      <c r="N1499" s="21" t="s">
        <v>1248</v>
      </c>
      <c r="O1499" s="16" t="s">
        <v>51</v>
      </c>
      <c r="P1499" s="21" t="s">
        <v>1249</v>
      </c>
      <c r="Q1499" s="21"/>
      <c r="R1499" s="21"/>
      <c r="S1499" s="25" t="s">
        <v>3668</v>
      </c>
      <c r="T1499" s="25" t="s">
        <v>86</v>
      </c>
      <c r="U1499" s="55" t="s">
        <v>3672</v>
      </c>
      <c r="V1499" s="16" t="s">
        <v>1249</v>
      </c>
      <c r="W1499" s="16"/>
    </row>
    <row r="1500" spans="1:23" ht="178.5">
      <c r="A1500" s="102">
        <v>1499</v>
      </c>
      <c r="B1500" s="103" t="s">
        <v>150</v>
      </c>
      <c r="C1500" s="103" t="s">
        <v>151</v>
      </c>
      <c r="D1500" s="105" t="s">
        <v>45</v>
      </c>
      <c r="E1500" s="105" t="s">
        <v>627</v>
      </c>
      <c r="F1500" s="105" t="s">
        <v>2745</v>
      </c>
      <c r="G1500" s="105">
        <v>87</v>
      </c>
      <c r="H1500" s="105">
        <v>1</v>
      </c>
      <c r="I1500" s="106" t="s">
        <v>2752</v>
      </c>
      <c r="J1500" s="106" t="s">
        <v>2753</v>
      </c>
      <c r="K1500" s="107" t="s">
        <v>3342</v>
      </c>
      <c r="L1500" s="102" t="s">
        <v>63</v>
      </c>
      <c r="M1500" s="108">
        <v>40339</v>
      </c>
      <c r="N1500" s="102" t="s">
        <v>50</v>
      </c>
      <c r="O1500" s="105" t="s">
        <v>153</v>
      </c>
      <c r="P1500" s="102"/>
      <c r="Q1500" s="102"/>
      <c r="R1500" s="102"/>
      <c r="S1500" s="109" t="s">
        <v>63</v>
      </c>
      <c r="T1500" s="109" t="s">
        <v>3668</v>
      </c>
      <c r="U1500" s="110" t="s">
        <v>3669</v>
      </c>
      <c r="V1500" s="105" t="s">
        <v>3668</v>
      </c>
      <c r="W1500" s="105"/>
    </row>
    <row r="1501" spans="1:23" ht="89.25">
      <c r="A1501" s="21">
        <v>1500</v>
      </c>
      <c r="B1501" s="14" t="s">
        <v>332</v>
      </c>
      <c r="C1501" s="14" t="s">
        <v>333</v>
      </c>
      <c r="D1501" s="16" t="s">
        <v>60</v>
      </c>
      <c r="E1501" s="16" t="s">
        <v>627</v>
      </c>
      <c r="F1501" s="16" t="s">
        <v>2745</v>
      </c>
      <c r="G1501" s="16">
        <v>87</v>
      </c>
      <c r="H1501" s="16">
        <v>1</v>
      </c>
      <c r="I1501" s="17" t="s">
        <v>2754</v>
      </c>
      <c r="J1501" s="17" t="s">
        <v>2755</v>
      </c>
      <c r="K1501" s="18" t="s">
        <v>2756</v>
      </c>
      <c r="L1501" s="21" t="s">
        <v>86</v>
      </c>
      <c r="M1501" s="22"/>
      <c r="N1501" s="21" t="s">
        <v>248</v>
      </c>
      <c r="O1501" s="16" t="s">
        <v>51</v>
      </c>
      <c r="P1501" s="21" t="s">
        <v>87</v>
      </c>
      <c r="Q1501" s="21"/>
      <c r="R1501" s="21"/>
      <c r="S1501" s="25" t="s">
        <v>3668</v>
      </c>
      <c r="T1501" s="25" t="s">
        <v>86</v>
      </c>
      <c r="U1501" s="55" t="s">
        <v>3672</v>
      </c>
      <c r="V1501" s="16" t="s">
        <v>87</v>
      </c>
      <c r="W1501" s="16"/>
    </row>
    <row r="1502" spans="1:23" ht="63.75">
      <c r="A1502" s="21">
        <v>1501</v>
      </c>
      <c r="B1502" s="14" t="s">
        <v>64</v>
      </c>
      <c r="C1502" s="14" t="s">
        <v>65</v>
      </c>
      <c r="D1502" s="16" t="s">
        <v>60</v>
      </c>
      <c r="E1502" s="16" t="s">
        <v>627</v>
      </c>
      <c r="F1502" s="16" t="s">
        <v>2757</v>
      </c>
      <c r="G1502" s="16">
        <v>87</v>
      </c>
      <c r="H1502" s="16">
        <v>2</v>
      </c>
      <c r="I1502" s="17" t="s">
        <v>2758</v>
      </c>
      <c r="J1502" s="17" t="s">
        <v>2759</v>
      </c>
      <c r="K1502" s="18"/>
      <c r="L1502" s="21" t="s">
        <v>86</v>
      </c>
      <c r="M1502" s="22"/>
      <c r="N1502" s="21" t="s">
        <v>1248</v>
      </c>
      <c r="O1502" s="16" t="s">
        <v>51</v>
      </c>
      <c r="P1502" s="21" t="s">
        <v>1249</v>
      </c>
      <c r="Q1502" s="21"/>
      <c r="R1502" s="21"/>
      <c r="S1502" s="25" t="s">
        <v>3668</v>
      </c>
      <c r="T1502" s="25" t="s">
        <v>86</v>
      </c>
      <c r="U1502" s="55" t="s">
        <v>3672</v>
      </c>
      <c r="V1502" s="16" t="s">
        <v>1249</v>
      </c>
      <c r="W1502" s="16"/>
    </row>
    <row r="1503" spans="1:23" ht="38.25">
      <c r="A1503" s="21">
        <v>1502</v>
      </c>
      <c r="B1503" s="14" t="s">
        <v>332</v>
      </c>
      <c r="C1503" s="14" t="s">
        <v>333</v>
      </c>
      <c r="D1503" s="16" t="s">
        <v>60</v>
      </c>
      <c r="E1503" s="16" t="s">
        <v>627</v>
      </c>
      <c r="F1503" s="16" t="s">
        <v>2745</v>
      </c>
      <c r="G1503" s="16">
        <v>87</v>
      </c>
      <c r="H1503" s="16">
        <v>7</v>
      </c>
      <c r="I1503" s="17" t="s">
        <v>2760</v>
      </c>
      <c r="J1503" s="17" t="s">
        <v>2761</v>
      </c>
      <c r="K1503" s="53" t="s">
        <v>3664</v>
      </c>
      <c r="L1503" s="54" t="s">
        <v>63</v>
      </c>
      <c r="M1503" s="22">
        <v>40435</v>
      </c>
      <c r="N1503" s="21" t="s">
        <v>1248</v>
      </c>
      <c r="O1503" s="16" t="s">
        <v>51</v>
      </c>
      <c r="P1503" s="21" t="s">
        <v>1249</v>
      </c>
      <c r="Q1503" s="21"/>
      <c r="R1503" s="21"/>
      <c r="S1503" s="25" t="s">
        <v>3668</v>
      </c>
      <c r="T1503" s="25" t="s">
        <v>63</v>
      </c>
      <c r="U1503" s="55" t="s">
        <v>3669</v>
      </c>
      <c r="V1503" s="16" t="s">
        <v>3668</v>
      </c>
      <c r="W1503" s="16"/>
    </row>
    <row r="1504" spans="1:23" ht="178.5">
      <c r="A1504" s="102">
        <v>1503</v>
      </c>
      <c r="B1504" s="103" t="s">
        <v>43</v>
      </c>
      <c r="C1504" s="103" t="s">
        <v>44</v>
      </c>
      <c r="D1504" s="105" t="s">
        <v>60</v>
      </c>
      <c r="E1504" s="105" t="s">
        <v>627</v>
      </c>
      <c r="F1504" s="105" t="s">
        <v>2745</v>
      </c>
      <c r="G1504" s="105">
        <v>87</v>
      </c>
      <c r="H1504" s="105">
        <v>13</v>
      </c>
      <c r="I1504" s="106" t="s">
        <v>2762</v>
      </c>
      <c r="J1504" s="106" t="s">
        <v>2763</v>
      </c>
      <c r="K1504" s="98" t="s">
        <v>3262</v>
      </c>
      <c r="L1504" s="99" t="s">
        <v>237</v>
      </c>
      <c r="M1504" s="108">
        <v>40372</v>
      </c>
      <c r="N1504" s="102" t="s">
        <v>248</v>
      </c>
      <c r="O1504" s="105"/>
      <c r="P1504" s="102"/>
      <c r="Q1504" s="102"/>
      <c r="R1504" s="102"/>
      <c r="S1504" s="109" t="s">
        <v>3668</v>
      </c>
      <c r="T1504" s="109" t="s">
        <v>237</v>
      </c>
      <c r="U1504" s="110" t="s">
        <v>3669</v>
      </c>
      <c r="V1504" s="105" t="s">
        <v>3668</v>
      </c>
      <c r="W1504" s="105"/>
    </row>
    <row r="1505" spans="1:23" ht="25.5">
      <c r="A1505" s="102">
        <v>1504</v>
      </c>
      <c r="B1505" s="103" t="s">
        <v>150</v>
      </c>
      <c r="C1505" s="103" t="s">
        <v>151</v>
      </c>
      <c r="D1505" s="105" t="s">
        <v>60</v>
      </c>
      <c r="E1505" s="105" t="s">
        <v>627</v>
      </c>
      <c r="F1505" s="105" t="s">
        <v>2745</v>
      </c>
      <c r="G1505" s="105">
        <v>87</v>
      </c>
      <c r="H1505" s="105">
        <v>19</v>
      </c>
      <c r="I1505" s="106" t="s">
        <v>2764</v>
      </c>
      <c r="J1505" s="106" t="s">
        <v>2765</v>
      </c>
      <c r="K1505" s="107" t="s">
        <v>2747</v>
      </c>
      <c r="L1505" s="102" t="s">
        <v>49</v>
      </c>
      <c r="M1505" s="108">
        <v>40318</v>
      </c>
      <c r="N1505" s="102" t="s">
        <v>248</v>
      </c>
      <c r="O1505" s="105" t="s">
        <v>170</v>
      </c>
      <c r="P1505" s="102"/>
      <c r="Q1505" s="102"/>
      <c r="R1505" s="102"/>
      <c r="S1505" s="109" t="s">
        <v>3668</v>
      </c>
      <c r="T1505" s="109" t="s">
        <v>49</v>
      </c>
      <c r="U1505" s="110" t="s">
        <v>3669</v>
      </c>
      <c r="V1505" s="105" t="s">
        <v>3668</v>
      </c>
      <c r="W1505" s="105"/>
    </row>
    <row r="1506" spans="1:23" ht="25.5">
      <c r="A1506" s="102">
        <v>1505</v>
      </c>
      <c r="B1506" s="103" t="s">
        <v>1143</v>
      </c>
      <c r="C1506" s="103" t="s">
        <v>131</v>
      </c>
      <c r="D1506" s="105" t="s">
        <v>60</v>
      </c>
      <c r="E1506" s="105" t="s">
        <v>627</v>
      </c>
      <c r="F1506" s="100" t="s">
        <v>2745</v>
      </c>
      <c r="G1506" s="105">
        <v>87</v>
      </c>
      <c r="H1506" s="105">
        <v>20</v>
      </c>
      <c r="I1506" s="106" t="s">
        <v>2766</v>
      </c>
      <c r="J1506" s="106" t="s">
        <v>2767</v>
      </c>
      <c r="K1506" s="107" t="s">
        <v>2747</v>
      </c>
      <c r="L1506" s="102" t="s">
        <v>49</v>
      </c>
      <c r="M1506" s="108">
        <v>40318</v>
      </c>
      <c r="N1506" s="102" t="s">
        <v>248</v>
      </c>
      <c r="O1506" s="105" t="s">
        <v>51</v>
      </c>
      <c r="P1506" s="102"/>
      <c r="Q1506" s="102"/>
      <c r="R1506" s="102"/>
      <c r="S1506" s="109" t="s">
        <v>3668</v>
      </c>
      <c r="T1506" s="109" t="s">
        <v>49</v>
      </c>
      <c r="U1506" s="110" t="s">
        <v>3669</v>
      </c>
      <c r="V1506" s="105" t="s">
        <v>3668</v>
      </c>
      <c r="W1506" s="105"/>
    </row>
    <row r="1507" spans="1:23" ht="63.75">
      <c r="A1507" s="102">
        <v>1506</v>
      </c>
      <c r="B1507" s="103" t="s">
        <v>125</v>
      </c>
      <c r="C1507" s="103" t="s">
        <v>126</v>
      </c>
      <c r="D1507" s="105" t="s">
        <v>60</v>
      </c>
      <c r="E1507" s="105" t="s">
        <v>627</v>
      </c>
      <c r="F1507" s="100" t="s">
        <v>2745</v>
      </c>
      <c r="G1507" s="105">
        <v>87</v>
      </c>
      <c r="H1507" s="105">
        <v>20</v>
      </c>
      <c r="I1507" s="106" t="s">
        <v>2766</v>
      </c>
      <c r="J1507" s="106" t="s">
        <v>2768</v>
      </c>
      <c r="K1507" s="98" t="s">
        <v>48</v>
      </c>
      <c r="L1507" s="102" t="s">
        <v>49</v>
      </c>
      <c r="M1507" s="108">
        <v>40318</v>
      </c>
      <c r="N1507" s="102" t="s">
        <v>248</v>
      </c>
      <c r="O1507" s="105" t="s">
        <v>51</v>
      </c>
      <c r="P1507" s="102"/>
      <c r="Q1507" s="102"/>
      <c r="R1507" s="102"/>
      <c r="S1507" s="109" t="s">
        <v>3668</v>
      </c>
      <c r="T1507" s="109" t="s">
        <v>49</v>
      </c>
      <c r="U1507" s="110" t="s">
        <v>3669</v>
      </c>
      <c r="V1507" s="105" t="s">
        <v>3668</v>
      </c>
      <c r="W1507" s="105"/>
    </row>
    <row r="1508" spans="1:23" ht="63.75">
      <c r="A1508" s="102">
        <v>1507</v>
      </c>
      <c r="B1508" s="103" t="s">
        <v>130</v>
      </c>
      <c r="C1508" s="103" t="s">
        <v>131</v>
      </c>
      <c r="D1508" s="105" t="s">
        <v>60</v>
      </c>
      <c r="E1508" s="105" t="s">
        <v>627</v>
      </c>
      <c r="F1508" s="100" t="s">
        <v>2745</v>
      </c>
      <c r="G1508" s="105">
        <v>87</v>
      </c>
      <c r="H1508" s="105">
        <v>20</v>
      </c>
      <c r="I1508" s="106" t="s">
        <v>2766</v>
      </c>
      <c r="J1508" s="106" t="s">
        <v>2768</v>
      </c>
      <c r="K1508" s="107" t="s">
        <v>2747</v>
      </c>
      <c r="L1508" s="102" t="s">
        <v>49</v>
      </c>
      <c r="M1508" s="108">
        <v>40318</v>
      </c>
      <c r="N1508" s="102" t="s">
        <v>248</v>
      </c>
      <c r="O1508" s="105" t="s">
        <v>51</v>
      </c>
      <c r="P1508" s="102"/>
      <c r="Q1508" s="102"/>
      <c r="R1508" s="102"/>
      <c r="S1508" s="109" t="s">
        <v>3668</v>
      </c>
      <c r="T1508" s="109" t="s">
        <v>49</v>
      </c>
      <c r="U1508" s="110" t="s">
        <v>3669</v>
      </c>
      <c r="V1508" s="105" t="s">
        <v>3668</v>
      </c>
      <c r="W1508" s="105"/>
    </row>
    <row r="1509" spans="1:23" ht="63.75">
      <c r="A1509" s="102">
        <v>1508</v>
      </c>
      <c r="B1509" s="103" t="s">
        <v>132</v>
      </c>
      <c r="C1509" s="103" t="s">
        <v>131</v>
      </c>
      <c r="D1509" s="105" t="s">
        <v>60</v>
      </c>
      <c r="E1509" s="105" t="s">
        <v>627</v>
      </c>
      <c r="F1509" s="100" t="s">
        <v>2745</v>
      </c>
      <c r="G1509" s="105">
        <v>87</v>
      </c>
      <c r="H1509" s="105">
        <v>20</v>
      </c>
      <c r="I1509" s="106" t="s">
        <v>2766</v>
      </c>
      <c r="J1509" s="106" t="s">
        <v>2768</v>
      </c>
      <c r="K1509" s="107" t="s">
        <v>2747</v>
      </c>
      <c r="L1509" s="102" t="s">
        <v>49</v>
      </c>
      <c r="M1509" s="108">
        <v>40318</v>
      </c>
      <c r="N1509" s="102" t="s">
        <v>248</v>
      </c>
      <c r="O1509" s="105" t="s">
        <v>51</v>
      </c>
      <c r="P1509" s="102"/>
      <c r="Q1509" s="102"/>
      <c r="R1509" s="102"/>
      <c r="S1509" s="109" t="s">
        <v>3668</v>
      </c>
      <c r="T1509" s="109" t="s">
        <v>49</v>
      </c>
      <c r="U1509" s="110" t="s">
        <v>3669</v>
      </c>
      <c r="V1509" s="105" t="s">
        <v>3668</v>
      </c>
      <c r="W1509" s="105"/>
    </row>
    <row r="1510" spans="1:23" ht="63.75">
      <c r="A1510" s="102">
        <v>1509</v>
      </c>
      <c r="B1510" s="103" t="s">
        <v>133</v>
      </c>
      <c r="C1510" s="103" t="s">
        <v>131</v>
      </c>
      <c r="D1510" s="105" t="s">
        <v>60</v>
      </c>
      <c r="E1510" s="105" t="s">
        <v>627</v>
      </c>
      <c r="F1510" s="100" t="s">
        <v>2745</v>
      </c>
      <c r="G1510" s="105">
        <v>87</v>
      </c>
      <c r="H1510" s="105">
        <v>20</v>
      </c>
      <c r="I1510" s="106" t="s">
        <v>2766</v>
      </c>
      <c r="J1510" s="106" t="s">
        <v>2768</v>
      </c>
      <c r="K1510" s="107" t="s">
        <v>2747</v>
      </c>
      <c r="L1510" s="102" t="s">
        <v>49</v>
      </c>
      <c r="M1510" s="108">
        <v>40318</v>
      </c>
      <c r="N1510" s="102" t="s">
        <v>248</v>
      </c>
      <c r="O1510" s="105" t="s">
        <v>51</v>
      </c>
      <c r="P1510" s="102"/>
      <c r="Q1510" s="102"/>
      <c r="R1510" s="102"/>
      <c r="S1510" s="109" t="s">
        <v>3668</v>
      </c>
      <c r="T1510" s="109" t="s">
        <v>49</v>
      </c>
      <c r="U1510" s="110" t="s">
        <v>3669</v>
      </c>
      <c r="V1510" s="105" t="s">
        <v>3668</v>
      </c>
      <c r="W1510" s="105"/>
    </row>
    <row r="1511" spans="1:23" ht="51">
      <c r="A1511" s="21">
        <v>1510</v>
      </c>
      <c r="B1511" s="14" t="s">
        <v>496</v>
      </c>
      <c r="C1511" s="14" t="s">
        <v>131</v>
      </c>
      <c r="D1511" s="16" t="s">
        <v>60</v>
      </c>
      <c r="E1511" s="16" t="s">
        <v>627</v>
      </c>
      <c r="F1511" s="15" t="s">
        <v>2769</v>
      </c>
      <c r="G1511" s="16">
        <v>87</v>
      </c>
      <c r="H1511" s="15" t="s">
        <v>2770</v>
      </c>
      <c r="I1511" s="17" t="s">
        <v>2771</v>
      </c>
      <c r="J1511" s="17" t="s">
        <v>2772</v>
      </c>
      <c r="K1511" s="53" t="s">
        <v>3305</v>
      </c>
      <c r="L1511" s="21" t="s">
        <v>86</v>
      </c>
      <c r="M1511" s="22"/>
      <c r="N1511" s="21" t="s">
        <v>248</v>
      </c>
      <c r="O1511" s="16" t="s">
        <v>51</v>
      </c>
      <c r="P1511" s="21" t="s">
        <v>2773</v>
      </c>
      <c r="Q1511" s="21"/>
      <c r="R1511" s="21"/>
      <c r="S1511" s="25" t="s">
        <v>3668</v>
      </c>
      <c r="T1511" s="25" t="s">
        <v>86</v>
      </c>
      <c r="U1511" s="55" t="s">
        <v>3672</v>
      </c>
      <c r="V1511" s="16" t="s">
        <v>2773</v>
      </c>
      <c r="W1511" s="16"/>
    </row>
    <row r="1512" spans="1:23" ht="51">
      <c r="A1512" s="21">
        <v>1511</v>
      </c>
      <c r="B1512" s="14" t="s">
        <v>496</v>
      </c>
      <c r="C1512" s="14" t="s">
        <v>131</v>
      </c>
      <c r="D1512" s="16" t="s">
        <v>60</v>
      </c>
      <c r="E1512" s="16" t="s">
        <v>627</v>
      </c>
      <c r="F1512" s="15" t="s">
        <v>2769</v>
      </c>
      <c r="G1512" s="16">
        <v>87</v>
      </c>
      <c r="H1512" s="15" t="s">
        <v>2770</v>
      </c>
      <c r="I1512" s="17" t="s">
        <v>2774</v>
      </c>
      <c r="J1512" s="17" t="s">
        <v>2775</v>
      </c>
      <c r="K1512" s="53" t="s">
        <v>3665</v>
      </c>
      <c r="L1512" s="54" t="s">
        <v>63</v>
      </c>
      <c r="M1512" s="22">
        <v>40435</v>
      </c>
      <c r="N1512" s="21" t="s">
        <v>433</v>
      </c>
      <c r="O1512" s="16" t="s">
        <v>51</v>
      </c>
      <c r="P1512" s="21" t="s">
        <v>631</v>
      </c>
      <c r="Q1512" s="21"/>
      <c r="R1512" s="21"/>
      <c r="S1512" s="25" t="s">
        <v>3668</v>
      </c>
      <c r="T1512" s="25" t="s">
        <v>63</v>
      </c>
      <c r="U1512" s="55" t="s">
        <v>3669</v>
      </c>
      <c r="V1512" s="16" t="s">
        <v>3668</v>
      </c>
      <c r="W1512" s="16"/>
    </row>
    <row r="1513" spans="1:23" ht="51">
      <c r="A1513" s="21">
        <v>1512</v>
      </c>
      <c r="B1513" s="14" t="s">
        <v>1143</v>
      </c>
      <c r="C1513" s="14" t="s">
        <v>131</v>
      </c>
      <c r="D1513" s="16" t="s">
        <v>60</v>
      </c>
      <c r="E1513" s="16" t="s">
        <v>627</v>
      </c>
      <c r="F1513" s="15" t="s">
        <v>2769</v>
      </c>
      <c r="G1513" s="16">
        <v>87</v>
      </c>
      <c r="H1513" s="15" t="s">
        <v>2770</v>
      </c>
      <c r="I1513" s="17" t="s">
        <v>2774</v>
      </c>
      <c r="J1513" s="17" t="s">
        <v>2775</v>
      </c>
      <c r="K1513" s="53" t="s">
        <v>3665</v>
      </c>
      <c r="L1513" s="54" t="s">
        <v>63</v>
      </c>
      <c r="M1513" s="22">
        <v>40435</v>
      </c>
      <c r="N1513" s="21" t="s">
        <v>433</v>
      </c>
      <c r="O1513" s="16" t="s">
        <v>51</v>
      </c>
      <c r="P1513" s="21" t="s">
        <v>631</v>
      </c>
      <c r="Q1513" s="21"/>
      <c r="R1513" s="21"/>
      <c r="S1513" s="25" t="s">
        <v>3668</v>
      </c>
      <c r="T1513" s="25" t="s">
        <v>63</v>
      </c>
      <c r="U1513" s="55" t="s">
        <v>3669</v>
      </c>
      <c r="V1513" s="16" t="s">
        <v>3668</v>
      </c>
      <c r="W1513" s="16"/>
    </row>
    <row r="1514" spans="1:23" ht="25.5">
      <c r="A1514" s="21">
        <v>1513</v>
      </c>
      <c r="B1514" s="14" t="s">
        <v>125</v>
      </c>
      <c r="C1514" s="14" t="s">
        <v>126</v>
      </c>
      <c r="D1514" s="16" t="s">
        <v>60</v>
      </c>
      <c r="E1514" s="16" t="s">
        <v>627</v>
      </c>
      <c r="F1514" s="15" t="s">
        <v>2769</v>
      </c>
      <c r="G1514" s="16">
        <v>87</v>
      </c>
      <c r="H1514" s="15" t="s">
        <v>2770</v>
      </c>
      <c r="I1514" s="17" t="s">
        <v>2771</v>
      </c>
      <c r="J1514" s="17" t="s">
        <v>2772</v>
      </c>
      <c r="K1514" s="18" t="s">
        <v>2776</v>
      </c>
      <c r="L1514" s="21" t="s">
        <v>86</v>
      </c>
      <c r="M1514" s="22"/>
      <c r="N1514" s="21" t="s">
        <v>248</v>
      </c>
      <c r="O1514" s="16" t="s">
        <v>51</v>
      </c>
      <c r="P1514" s="21" t="s">
        <v>2773</v>
      </c>
      <c r="Q1514" s="21"/>
      <c r="R1514" s="21"/>
      <c r="S1514" s="25" t="s">
        <v>3668</v>
      </c>
      <c r="T1514" s="25" t="s">
        <v>86</v>
      </c>
      <c r="U1514" s="55" t="s">
        <v>3672</v>
      </c>
      <c r="V1514" s="16" t="s">
        <v>2773</v>
      </c>
      <c r="W1514" s="16"/>
    </row>
    <row r="1515" spans="1:23" ht="51">
      <c r="A1515" s="21">
        <v>1514</v>
      </c>
      <c r="B1515" s="14" t="s">
        <v>125</v>
      </c>
      <c r="C1515" s="14" t="s">
        <v>126</v>
      </c>
      <c r="D1515" s="16" t="s">
        <v>60</v>
      </c>
      <c r="E1515" s="16" t="s">
        <v>627</v>
      </c>
      <c r="F1515" s="15" t="s">
        <v>2769</v>
      </c>
      <c r="G1515" s="16">
        <v>87</v>
      </c>
      <c r="H1515" s="15" t="s">
        <v>2770</v>
      </c>
      <c r="I1515" s="17" t="s">
        <v>2774</v>
      </c>
      <c r="J1515" s="17" t="s">
        <v>2775</v>
      </c>
      <c r="K1515" s="53" t="s">
        <v>3665</v>
      </c>
      <c r="L1515" s="54" t="s">
        <v>63</v>
      </c>
      <c r="M1515" s="22">
        <v>40435</v>
      </c>
      <c r="N1515" s="21" t="s">
        <v>433</v>
      </c>
      <c r="O1515" s="16" t="s">
        <v>51</v>
      </c>
      <c r="P1515" s="21" t="s">
        <v>631</v>
      </c>
      <c r="Q1515" s="21"/>
      <c r="R1515" s="21"/>
      <c r="S1515" s="25" t="s">
        <v>3668</v>
      </c>
      <c r="T1515" s="25" t="s">
        <v>63</v>
      </c>
      <c r="U1515" s="55" t="s">
        <v>3669</v>
      </c>
      <c r="V1515" s="16" t="s">
        <v>3668</v>
      </c>
      <c r="W1515" s="16"/>
    </row>
    <row r="1516" spans="1:23" ht="25.5">
      <c r="A1516" s="21">
        <v>1515</v>
      </c>
      <c r="B1516" s="14" t="s">
        <v>130</v>
      </c>
      <c r="C1516" s="14" t="s">
        <v>131</v>
      </c>
      <c r="D1516" s="16" t="s">
        <v>60</v>
      </c>
      <c r="E1516" s="16" t="s">
        <v>627</v>
      </c>
      <c r="F1516" s="15" t="s">
        <v>2769</v>
      </c>
      <c r="G1516" s="16">
        <v>87</v>
      </c>
      <c r="H1516" s="15" t="s">
        <v>2770</v>
      </c>
      <c r="I1516" s="17" t="s">
        <v>2771</v>
      </c>
      <c r="J1516" s="17" t="s">
        <v>2772</v>
      </c>
      <c r="K1516" s="18" t="s">
        <v>2776</v>
      </c>
      <c r="L1516" s="21" t="s">
        <v>86</v>
      </c>
      <c r="M1516" s="22"/>
      <c r="N1516" s="21" t="s">
        <v>248</v>
      </c>
      <c r="O1516" s="16" t="s">
        <v>51</v>
      </c>
      <c r="P1516" s="21" t="s">
        <v>2773</v>
      </c>
      <c r="Q1516" s="21"/>
      <c r="R1516" s="21"/>
      <c r="S1516" s="25" t="s">
        <v>3668</v>
      </c>
      <c r="T1516" s="25" t="s">
        <v>86</v>
      </c>
      <c r="U1516" s="55" t="s">
        <v>3672</v>
      </c>
      <c r="V1516" s="16" t="s">
        <v>2773</v>
      </c>
      <c r="W1516" s="16"/>
    </row>
    <row r="1517" spans="1:23" ht="51">
      <c r="A1517" s="21">
        <v>1516</v>
      </c>
      <c r="B1517" s="14" t="s">
        <v>130</v>
      </c>
      <c r="C1517" s="14" t="s">
        <v>131</v>
      </c>
      <c r="D1517" s="16" t="s">
        <v>60</v>
      </c>
      <c r="E1517" s="16" t="s">
        <v>627</v>
      </c>
      <c r="F1517" s="15" t="s">
        <v>2769</v>
      </c>
      <c r="G1517" s="16">
        <v>87</v>
      </c>
      <c r="H1517" s="15" t="s">
        <v>2770</v>
      </c>
      <c r="I1517" s="17" t="s">
        <v>2774</v>
      </c>
      <c r="J1517" s="17" t="s">
        <v>2775</v>
      </c>
      <c r="K1517" s="53" t="s">
        <v>3665</v>
      </c>
      <c r="L1517" s="54" t="s">
        <v>63</v>
      </c>
      <c r="M1517" s="22">
        <v>40435</v>
      </c>
      <c r="N1517" s="21" t="s">
        <v>433</v>
      </c>
      <c r="O1517" s="16" t="s">
        <v>51</v>
      </c>
      <c r="P1517" s="21" t="s">
        <v>631</v>
      </c>
      <c r="Q1517" s="21"/>
      <c r="R1517" s="21"/>
      <c r="S1517" s="25" t="s">
        <v>3668</v>
      </c>
      <c r="T1517" s="25" t="s">
        <v>63</v>
      </c>
      <c r="U1517" s="55" t="s">
        <v>3669</v>
      </c>
      <c r="V1517" s="16" t="s">
        <v>3668</v>
      </c>
      <c r="W1517" s="16"/>
    </row>
    <row r="1518" spans="1:23" ht="25.5">
      <c r="A1518" s="21">
        <v>1517</v>
      </c>
      <c r="B1518" s="14" t="s">
        <v>132</v>
      </c>
      <c r="C1518" s="14" t="s">
        <v>131</v>
      </c>
      <c r="D1518" s="16" t="s">
        <v>60</v>
      </c>
      <c r="E1518" s="16" t="s">
        <v>627</v>
      </c>
      <c r="F1518" s="15" t="s">
        <v>2769</v>
      </c>
      <c r="G1518" s="16">
        <v>87</v>
      </c>
      <c r="H1518" s="15" t="s">
        <v>2770</v>
      </c>
      <c r="I1518" s="17" t="s">
        <v>2771</v>
      </c>
      <c r="J1518" s="17" t="s">
        <v>2772</v>
      </c>
      <c r="K1518" s="18" t="s">
        <v>2776</v>
      </c>
      <c r="L1518" s="21" t="s">
        <v>86</v>
      </c>
      <c r="M1518" s="22"/>
      <c r="N1518" s="21" t="s">
        <v>248</v>
      </c>
      <c r="O1518" s="16" t="s">
        <v>51</v>
      </c>
      <c r="P1518" s="21" t="s">
        <v>2773</v>
      </c>
      <c r="Q1518" s="21"/>
      <c r="R1518" s="21"/>
      <c r="S1518" s="25" t="s">
        <v>3668</v>
      </c>
      <c r="T1518" s="25" t="s">
        <v>86</v>
      </c>
      <c r="U1518" s="55" t="s">
        <v>3672</v>
      </c>
      <c r="V1518" s="16" t="s">
        <v>2773</v>
      </c>
      <c r="W1518" s="16"/>
    </row>
    <row r="1519" spans="1:23" ht="51">
      <c r="A1519" s="21">
        <v>1518</v>
      </c>
      <c r="B1519" s="14" t="s">
        <v>132</v>
      </c>
      <c r="C1519" s="14" t="s">
        <v>131</v>
      </c>
      <c r="D1519" s="16" t="s">
        <v>60</v>
      </c>
      <c r="E1519" s="16" t="s">
        <v>627</v>
      </c>
      <c r="F1519" s="15" t="s">
        <v>2769</v>
      </c>
      <c r="G1519" s="16">
        <v>87</v>
      </c>
      <c r="H1519" s="15" t="s">
        <v>2770</v>
      </c>
      <c r="I1519" s="17" t="s">
        <v>2774</v>
      </c>
      <c r="J1519" s="17" t="s">
        <v>2775</v>
      </c>
      <c r="K1519" s="53" t="s">
        <v>3665</v>
      </c>
      <c r="L1519" s="54" t="s">
        <v>63</v>
      </c>
      <c r="M1519" s="22">
        <v>40435</v>
      </c>
      <c r="N1519" s="21" t="s">
        <v>433</v>
      </c>
      <c r="O1519" s="16" t="s">
        <v>51</v>
      </c>
      <c r="P1519" s="21" t="s">
        <v>631</v>
      </c>
      <c r="Q1519" s="21"/>
      <c r="R1519" s="21"/>
      <c r="S1519" s="25" t="s">
        <v>3668</v>
      </c>
      <c r="T1519" s="25" t="s">
        <v>63</v>
      </c>
      <c r="U1519" s="55" t="s">
        <v>3669</v>
      </c>
      <c r="V1519" s="16" t="s">
        <v>3668</v>
      </c>
      <c r="W1519" s="16"/>
    </row>
    <row r="1520" spans="1:23" ht="25.5">
      <c r="A1520" s="21">
        <v>1519</v>
      </c>
      <c r="B1520" s="14" t="s">
        <v>133</v>
      </c>
      <c r="C1520" s="14" t="s">
        <v>131</v>
      </c>
      <c r="D1520" s="16" t="s">
        <v>60</v>
      </c>
      <c r="E1520" s="16" t="s">
        <v>627</v>
      </c>
      <c r="F1520" s="15" t="s">
        <v>2769</v>
      </c>
      <c r="G1520" s="16">
        <v>87</v>
      </c>
      <c r="H1520" s="15" t="s">
        <v>2770</v>
      </c>
      <c r="I1520" s="17" t="s">
        <v>2771</v>
      </c>
      <c r="J1520" s="17" t="s">
        <v>2772</v>
      </c>
      <c r="K1520" s="18" t="s">
        <v>2776</v>
      </c>
      <c r="L1520" s="21" t="s">
        <v>86</v>
      </c>
      <c r="M1520" s="22"/>
      <c r="N1520" s="21" t="s">
        <v>248</v>
      </c>
      <c r="O1520" s="16" t="s">
        <v>51</v>
      </c>
      <c r="P1520" s="21" t="s">
        <v>2773</v>
      </c>
      <c r="Q1520" s="21"/>
      <c r="R1520" s="21"/>
      <c r="S1520" s="25" t="s">
        <v>3668</v>
      </c>
      <c r="T1520" s="25" t="s">
        <v>86</v>
      </c>
      <c r="U1520" s="55" t="s">
        <v>3672</v>
      </c>
      <c r="V1520" s="16" t="s">
        <v>2773</v>
      </c>
      <c r="W1520" s="16"/>
    </row>
    <row r="1521" spans="1:23" ht="51">
      <c r="A1521" s="21">
        <v>1520</v>
      </c>
      <c r="B1521" s="14" t="s">
        <v>133</v>
      </c>
      <c r="C1521" s="14" t="s">
        <v>131</v>
      </c>
      <c r="D1521" s="16" t="s">
        <v>60</v>
      </c>
      <c r="E1521" s="16" t="s">
        <v>627</v>
      </c>
      <c r="F1521" s="15" t="s">
        <v>2769</v>
      </c>
      <c r="G1521" s="16">
        <v>87</v>
      </c>
      <c r="H1521" s="15" t="s">
        <v>2770</v>
      </c>
      <c r="I1521" s="17" t="s">
        <v>2774</v>
      </c>
      <c r="J1521" s="17" t="s">
        <v>2775</v>
      </c>
      <c r="K1521" s="53" t="s">
        <v>3665</v>
      </c>
      <c r="L1521" s="54" t="s">
        <v>63</v>
      </c>
      <c r="M1521" s="22">
        <v>40435</v>
      </c>
      <c r="N1521" s="21" t="s">
        <v>433</v>
      </c>
      <c r="O1521" s="16" t="s">
        <v>51</v>
      </c>
      <c r="P1521" s="21" t="s">
        <v>631</v>
      </c>
      <c r="Q1521" s="21"/>
      <c r="R1521" s="21"/>
      <c r="S1521" s="25" t="s">
        <v>3668</v>
      </c>
      <c r="T1521" s="25" t="s">
        <v>63</v>
      </c>
      <c r="U1521" s="55" t="s">
        <v>3669</v>
      </c>
      <c r="V1521" s="16" t="s">
        <v>3668</v>
      </c>
      <c r="W1521" s="16"/>
    </row>
    <row r="1522" spans="1:23" ht="51">
      <c r="A1522" s="21">
        <v>1521</v>
      </c>
      <c r="B1522" s="14" t="s">
        <v>64</v>
      </c>
      <c r="C1522" s="14" t="s">
        <v>65</v>
      </c>
      <c r="D1522" s="16" t="s">
        <v>60</v>
      </c>
      <c r="E1522" s="16" t="s">
        <v>627</v>
      </c>
      <c r="F1522" s="16" t="s">
        <v>2777</v>
      </c>
      <c r="G1522" s="16">
        <v>87</v>
      </c>
      <c r="H1522" s="16">
        <v>54</v>
      </c>
      <c r="I1522" s="17" t="s">
        <v>2778</v>
      </c>
      <c r="J1522" s="17" t="s">
        <v>2779</v>
      </c>
      <c r="K1522" s="53" t="s">
        <v>3665</v>
      </c>
      <c r="L1522" s="54" t="s">
        <v>63</v>
      </c>
      <c r="M1522" s="22">
        <v>40435</v>
      </c>
      <c r="N1522" s="21" t="s">
        <v>433</v>
      </c>
      <c r="O1522" s="16" t="s">
        <v>51</v>
      </c>
      <c r="P1522" s="54" t="s">
        <v>1989</v>
      </c>
      <c r="Q1522" s="21"/>
      <c r="R1522" s="21"/>
      <c r="S1522" s="25" t="s">
        <v>3668</v>
      </c>
      <c r="T1522" s="25" t="s">
        <v>63</v>
      </c>
      <c r="U1522" s="55" t="s">
        <v>3669</v>
      </c>
      <c r="V1522" s="16" t="s">
        <v>3668</v>
      </c>
      <c r="W1522" s="16"/>
    </row>
    <row r="1523" spans="1:23" ht="63.75">
      <c r="A1523" s="102">
        <v>1522</v>
      </c>
      <c r="B1523" s="103" t="s">
        <v>175</v>
      </c>
      <c r="C1523" s="103" t="s">
        <v>176</v>
      </c>
      <c r="D1523" s="105" t="s">
        <v>45</v>
      </c>
      <c r="E1523" s="105" t="s">
        <v>627</v>
      </c>
      <c r="F1523" s="100" t="s">
        <v>2780</v>
      </c>
      <c r="G1523" s="105">
        <v>87</v>
      </c>
      <c r="H1523" s="100"/>
      <c r="I1523" s="106" t="s">
        <v>2781</v>
      </c>
      <c r="J1523" s="106" t="s">
        <v>2782</v>
      </c>
      <c r="K1523" s="98" t="s">
        <v>3574</v>
      </c>
      <c r="L1523" s="99" t="s">
        <v>63</v>
      </c>
      <c r="M1523" s="108">
        <v>40415</v>
      </c>
      <c r="N1523" s="102" t="s">
        <v>248</v>
      </c>
      <c r="O1523" s="105" t="s">
        <v>191</v>
      </c>
      <c r="P1523" s="102"/>
      <c r="Q1523" s="102"/>
      <c r="R1523" s="102"/>
      <c r="S1523" s="109" t="s">
        <v>63</v>
      </c>
      <c r="T1523" s="109" t="s">
        <v>3668</v>
      </c>
      <c r="U1523" s="110" t="s">
        <v>3669</v>
      </c>
      <c r="V1523" s="105" t="s">
        <v>3668</v>
      </c>
      <c r="W1523" s="105"/>
    </row>
    <row r="1524" spans="1:23" ht="51">
      <c r="A1524" s="21">
        <v>1523</v>
      </c>
      <c r="B1524" s="14" t="s">
        <v>175</v>
      </c>
      <c r="C1524" s="14" t="s">
        <v>176</v>
      </c>
      <c r="D1524" s="16" t="s">
        <v>60</v>
      </c>
      <c r="E1524" s="16" t="s">
        <v>627</v>
      </c>
      <c r="F1524" s="15" t="s">
        <v>2769</v>
      </c>
      <c r="G1524" s="16">
        <v>87</v>
      </c>
      <c r="H1524" s="15"/>
      <c r="I1524" s="17" t="s">
        <v>2783</v>
      </c>
      <c r="J1524" s="17" t="s">
        <v>2784</v>
      </c>
      <c r="K1524" s="53" t="s">
        <v>3665</v>
      </c>
      <c r="L1524" s="54" t="s">
        <v>63</v>
      </c>
      <c r="M1524" s="22">
        <v>40435</v>
      </c>
      <c r="N1524" s="21" t="s">
        <v>433</v>
      </c>
      <c r="O1524" s="16" t="s">
        <v>191</v>
      </c>
      <c r="P1524" s="21" t="s">
        <v>631</v>
      </c>
      <c r="Q1524" s="21"/>
      <c r="R1524" s="21"/>
      <c r="S1524" s="25" t="s">
        <v>3668</v>
      </c>
      <c r="T1524" s="25" t="s">
        <v>63</v>
      </c>
      <c r="U1524" s="55" t="s">
        <v>3669</v>
      </c>
      <c r="V1524" s="16" t="s">
        <v>3668</v>
      </c>
      <c r="W1524" s="16"/>
    </row>
    <row r="1525" spans="1:23" ht="25.5">
      <c r="A1525" s="102">
        <v>1524</v>
      </c>
      <c r="B1525" s="103" t="s">
        <v>64</v>
      </c>
      <c r="C1525" s="103" t="s">
        <v>65</v>
      </c>
      <c r="D1525" s="105" t="s">
        <v>60</v>
      </c>
      <c r="E1525" s="105" t="s">
        <v>627</v>
      </c>
      <c r="F1525" s="105" t="s">
        <v>2785</v>
      </c>
      <c r="G1525" s="105">
        <v>88</v>
      </c>
      <c r="H1525" s="105">
        <v>9</v>
      </c>
      <c r="I1525" s="106" t="s">
        <v>2627</v>
      </c>
      <c r="J1525" s="106" t="s">
        <v>2628</v>
      </c>
      <c r="K1525" s="98" t="s">
        <v>48</v>
      </c>
      <c r="L1525" s="102" t="s">
        <v>49</v>
      </c>
      <c r="M1525" s="108">
        <v>40318</v>
      </c>
      <c r="N1525" s="102" t="s">
        <v>248</v>
      </c>
      <c r="O1525" s="105" t="s">
        <v>51</v>
      </c>
      <c r="P1525" s="102"/>
      <c r="Q1525" s="102"/>
      <c r="R1525" s="102"/>
      <c r="S1525" s="109" t="s">
        <v>3668</v>
      </c>
      <c r="T1525" s="109" t="s">
        <v>49</v>
      </c>
      <c r="U1525" s="110" t="s">
        <v>3669</v>
      </c>
      <c r="V1525" s="105" t="s">
        <v>3668</v>
      </c>
      <c r="W1525" s="105"/>
    </row>
    <row r="1526" spans="1:23" ht="63.75">
      <c r="A1526" s="21">
        <v>1525</v>
      </c>
      <c r="B1526" s="14" t="s">
        <v>496</v>
      </c>
      <c r="C1526" s="14" t="s">
        <v>131</v>
      </c>
      <c r="D1526" s="16" t="s">
        <v>60</v>
      </c>
      <c r="E1526" s="16" t="s">
        <v>627</v>
      </c>
      <c r="F1526" s="15" t="s">
        <v>2786</v>
      </c>
      <c r="G1526" s="16">
        <v>88</v>
      </c>
      <c r="H1526" s="15" t="s">
        <v>178</v>
      </c>
      <c r="I1526" s="17" t="s">
        <v>2787</v>
      </c>
      <c r="J1526" s="17" t="s">
        <v>2788</v>
      </c>
      <c r="K1526" s="53" t="s">
        <v>3306</v>
      </c>
      <c r="L1526" s="21" t="s">
        <v>86</v>
      </c>
      <c r="M1526" s="22"/>
      <c r="N1526" s="21" t="s">
        <v>433</v>
      </c>
      <c r="O1526" s="16" t="s">
        <v>51</v>
      </c>
      <c r="P1526" s="21" t="s">
        <v>1989</v>
      </c>
      <c r="Q1526" s="21"/>
      <c r="R1526" s="21"/>
      <c r="S1526" s="25" t="s">
        <v>3668</v>
      </c>
      <c r="T1526" s="25" t="s">
        <v>86</v>
      </c>
      <c r="U1526" s="55" t="s">
        <v>3672</v>
      </c>
      <c r="V1526" s="16" t="s">
        <v>1989</v>
      </c>
      <c r="W1526" s="16"/>
    </row>
    <row r="1527" spans="1:23" ht="38.25">
      <c r="A1527" s="21">
        <v>1526</v>
      </c>
      <c r="B1527" s="14" t="s">
        <v>1143</v>
      </c>
      <c r="C1527" s="14" t="s">
        <v>131</v>
      </c>
      <c r="D1527" s="16" t="s">
        <v>60</v>
      </c>
      <c r="E1527" s="16" t="s">
        <v>627</v>
      </c>
      <c r="F1527" s="15" t="s">
        <v>2786</v>
      </c>
      <c r="G1527" s="16">
        <v>88</v>
      </c>
      <c r="H1527" s="15" t="s">
        <v>178</v>
      </c>
      <c r="I1527" s="17" t="s">
        <v>2787</v>
      </c>
      <c r="J1527" s="17" t="s">
        <v>2788</v>
      </c>
      <c r="K1527" s="18" t="s">
        <v>2789</v>
      </c>
      <c r="L1527" s="21" t="s">
        <v>86</v>
      </c>
      <c r="M1527" s="22"/>
      <c r="N1527" s="21" t="s">
        <v>433</v>
      </c>
      <c r="O1527" s="16" t="s">
        <v>51</v>
      </c>
      <c r="P1527" s="21" t="s">
        <v>1989</v>
      </c>
      <c r="Q1527" s="21"/>
      <c r="R1527" s="21"/>
      <c r="S1527" s="25" t="s">
        <v>3668</v>
      </c>
      <c r="T1527" s="25" t="s">
        <v>86</v>
      </c>
      <c r="U1527" s="55" t="s">
        <v>3672</v>
      </c>
      <c r="V1527" s="16" t="s">
        <v>1989</v>
      </c>
      <c r="W1527" s="16"/>
    </row>
    <row r="1528" spans="1:23" ht="38.25">
      <c r="A1528" s="21">
        <v>1527</v>
      </c>
      <c r="B1528" s="14" t="s">
        <v>125</v>
      </c>
      <c r="C1528" s="14" t="s">
        <v>126</v>
      </c>
      <c r="D1528" s="16" t="s">
        <v>60</v>
      </c>
      <c r="E1528" s="16" t="s">
        <v>627</v>
      </c>
      <c r="F1528" s="15" t="s">
        <v>2786</v>
      </c>
      <c r="G1528" s="16">
        <v>88</v>
      </c>
      <c r="H1528" s="15" t="s">
        <v>178</v>
      </c>
      <c r="I1528" s="17" t="s">
        <v>2787</v>
      </c>
      <c r="J1528" s="17" t="s">
        <v>2788</v>
      </c>
      <c r="K1528" s="18" t="s">
        <v>2789</v>
      </c>
      <c r="L1528" s="21" t="s">
        <v>86</v>
      </c>
      <c r="M1528" s="22"/>
      <c r="N1528" s="21" t="s">
        <v>433</v>
      </c>
      <c r="O1528" s="16" t="s">
        <v>51</v>
      </c>
      <c r="P1528" s="21" t="s">
        <v>1989</v>
      </c>
      <c r="Q1528" s="21"/>
      <c r="R1528" s="21"/>
      <c r="S1528" s="25" t="s">
        <v>3668</v>
      </c>
      <c r="T1528" s="25" t="s">
        <v>86</v>
      </c>
      <c r="U1528" s="55" t="s">
        <v>3672</v>
      </c>
      <c r="V1528" s="16" t="s">
        <v>1989</v>
      </c>
      <c r="W1528" s="16"/>
    </row>
    <row r="1529" spans="1:23" ht="38.25">
      <c r="A1529" s="21">
        <v>1528</v>
      </c>
      <c r="B1529" s="14" t="s">
        <v>130</v>
      </c>
      <c r="C1529" s="14" t="s">
        <v>131</v>
      </c>
      <c r="D1529" s="16" t="s">
        <v>60</v>
      </c>
      <c r="E1529" s="16" t="s">
        <v>627</v>
      </c>
      <c r="F1529" s="15" t="s">
        <v>2786</v>
      </c>
      <c r="G1529" s="16">
        <v>88</v>
      </c>
      <c r="H1529" s="15" t="s">
        <v>178</v>
      </c>
      <c r="I1529" s="17" t="s">
        <v>2787</v>
      </c>
      <c r="J1529" s="17" t="s">
        <v>2788</v>
      </c>
      <c r="K1529" s="18" t="s">
        <v>2789</v>
      </c>
      <c r="L1529" s="21" t="s">
        <v>86</v>
      </c>
      <c r="M1529" s="22"/>
      <c r="N1529" s="21" t="s">
        <v>433</v>
      </c>
      <c r="O1529" s="16" t="s">
        <v>51</v>
      </c>
      <c r="P1529" s="21" t="s">
        <v>1989</v>
      </c>
      <c r="Q1529" s="21"/>
      <c r="R1529" s="21"/>
      <c r="S1529" s="25" t="s">
        <v>3668</v>
      </c>
      <c r="T1529" s="25" t="s">
        <v>86</v>
      </c>
      <c r="U1529" s="55" t="s">
        <v>3672</v>
      </c>
      <c r="V1529" s="16" t="s">
        <v>1989</v>
      </c>
      <c r="W1529" s="16"/>
    </row>
    <row r="1530" spans="1:23" ht="38.25">
      <c r="A1530" s="21">
        <v>1529</v>
      </c>
      <c r="B1530" s="14" t="s">
        <v>132</v>
      </c>
      <c r="C1530" s="14" t="s">
        <v>131</v>
      </c>
      <c r="D1530" s="16" t="s">
        <v>60</v>
      </c>
      <c r="E1530" s="16" t="s">
        <v>627</v>
      </c>
      <c r="F1530" s="15" t="s">
        <v>2786</v>
      </c>
      <c r="G1530" s="16">
        <v>88</v>
      </c>
      <c r="H1530" s="15" t="s">
        <v>178</v>
      </c>
      <c r="I1530" s="17" t="s">
        <v>2787</v>
      </c>
      <c r="J1530" s="17" t="s">
        <v>2788</v>
      </c>
      <c r="K1530" s="18" t="s">
        <v>2789</v>
      </c>
      <c r="L1530" s="21" t="s">
        <v>86</v>
      </c>
      <c r="M1530" s="22"/>
      <c r="N1530" s="21" t="s">
        <v>433</v>
      </c>
      <c r="O1530" s="16" t="s">
        <v>51</v>
      </c>
      <c r="P1530" s="21" t="s">
        <v>1989</v>
      </c>
      <c r="Q1530" s="21"/>
      <c r="R1530" s="21"/>
      <c r="S1530" s="25" t="s">
        <v>3668</v>
      </c>
      <c r="T1530" s="25" t="s">
        <v>86</v>
      </c>
      <c r="U1530" s="55" t="s">
        <v>3672</v>
      </c>
      <c r="V1530" s="16" t="s">
        <v>1989</v>
      </c>
      <c r="W1530" s="16"/>
    </row>
    <row r="1531" spans="1:23" ht="38.25">
      <c r="A1531" s="21">
        <v>1530</v>
      </c>
      <c r="B1531" s="14" t="s">
        <v>133</v>
      </c>
      <c r="C1531" s="14" t="s">
        <v>131</v>
      </c>
      <c r="D1531" s="16" t="s">
        <v>60</v>
      </c>
      <c r="E1531" s="16" t="s">
        <v>627</v>
      </c>
      <c r="F1531" s="15" t="s">
        <v>2786</v>
      </c>
      <c r="G1531" s="16">
        <v>88</v>
      </c>
      <c r="H1531" s="15" t="s">
        <v>178</v>
      </c>
      <c r="I1531" s="17" t="s">
        <v>2787</v>
      </c>
      <c r="J1531" s="17" t="s">
        <v>2790</v>
      </c>
      <c r="K1531" s="18" t="s">
        <v>2789</v>
      </c>
      <c r="L1531" s="21" t="s">
        <v>86</v>
      </c>
      <c r="M1531" s="22"/>
      <c r="N1531" s="21" t="s">
        <v>433</v>
      </c>
      <c r="O1531" s="16" t="s">
        <v>51</v>
      </c>
      <c r="P1531" s="21" t="s">
        <v>1989</v>
      </c>
      <c r="Q1531" s="21"/>
      <c r="R1531" s="21"/>
      <c r="S1531" s="25" t="s">
        <v>3668</v>
      </c>
      <c r="T1531" s="25" t="s">
        <v>86</v>
      </c>
      <c r="U1531" s="55" t="s">
        <v>3672</v>
      </c>
      <c r="V1531" s="16" t="s">
        <v>1989</v>
      </c>
      <c r="W1531" s="16"/>
    </row>
    <row r="1532" spans="1:23" ht="178.5">
      <c r="A1532" s="102">
        <v>1531</v>
      </c>
      <c r="B1532" s="107" t="s">
        <v>146</v>
      </c>
      <c r="C1532" s="107" t="s">
        <v>147</v>
      </c>
      <c r="D1532" s="105" t="s">
        <v>60</v>
      </c>
      <c r="E1532" s="105" t="s">
        <v>627</v>
      </c>
      <c r="F1532" s="105" t="s">
        <v>2786</v>
      </c>
      <c r="G1532" s="105">
        <v>88</v>
      </c>
      <c r="H1532" s="105">
        <v>13</v>
      </c>
      <c r="I1532" s="107" t="s">
        <v>2791</v>
      </c>
      <c r="J1532" s="107" t="s">
        <v>2792</v>
      </c>
      <c r="K1532" s="98" t="s">
        <v>3263</v>
      </c>
      <c r="L1532" s="99" t="s">
        <v>63</v>
      </c>
      <c r="M1532" s="108">
        <v>40372</v>
      </c>
      <c r="N1532" s="102" t="s">
        <v>248</v>
      </c>
      <c r="O1532" s="105" t="s">
        <v>51</v>
      </c>
      <c r="P1532" s="102"/>
      <c r="Q1532" s="102"/>
      <c r="R1532" s="102"/>
      <c r="S1532" s="109" t="s">
        <v>3668</v>
      </c>
      <c r="T1532" s="109" t="s">
        <v>63</v>
      </c>
      <c r="U1532" s="110" t="s">
        <v>3669</v>
      </c>
      <c r="V1532" s="105" t="s">
        <v>3668</v>
      </c>
      <c r="W1532" s="105"/>
    </row>
    <row r="1533" spans="1:23" ht="51">
      <c r="A1533" s="102">
        <v>1532</v>
      </c>
      <c r="B1533" s="103" t="s">
        <v>64</v>
      </c>
      <c r="C1533" s="103" t="s">
        <v>65</v>
      </c>
      <c r="D1533" s="105" t="s">
        <v>45</v>
      </c>
      <c r="E1533" s="105">
        <v>6</v>
      </c>
      <c r="F1533" s="105"/>
      <c r="G1533" s="105"/>
      <c r="H1533" s="105">
        <v>23</v>
      </c>
      <c r="I1533" s="106" t="s">
        <v>2793</v>
      </c>
      <c r="J1533" s="106" t="s">
        <v>2794</v>
      </c>
      <c r="K1533" s="107" t="s">
        <v>3575</v>
      </c>
      <c r="L1533" s="102" t="s">
        <v>49</v>
      </c>
      <c r="M1533" s="108">
        <v>40415</v>
      </c>
      <c r="N1533" s="102" t="s">
        <v>50</v>
      </c>
      <c r="O1533" s="105" t="s">
        <v>51</v>
      </c>
      <c r="P1533" s="102"/>
      <c r="Q1533" s="102"/>
      <c r="R1533" s="102"/>
      <c r="S1533" s="109" t="s">
        <v>49</v>
      </c>
      <c r="T1533" s="109" t="s">
        <v>3668</v>
      </c>
      <c r="U1533" s="110" t="s">
        <v>3669</v>
      </c>
      <c r="V1533" s="105" t="s">
        <v>3668</v>
      </c>
      <c r="W1533" s="105"/>
    </row>
    <row r="1534" spans="1:23" ht="51">
      <c r="A1534" s="102">
        <v>1533</v>
      </c>
      <c r="B1534" s="103" t="s">
        <v>188</v>
      </c>
      <c r="C1534" s="103" t="s">
        <v>176</v>
      </c>
      <c r="D1534" s="105" t="s">
        <v>45</v>
      </c>
      <c r="E1534" s="105" t="s">
        <v>627</v>
      </c>
      <c r="F1534" s="100" t="s">
        <v>2795</v>
      </c>
      <c r="G1534" s="105"/>
      <c r="H1534" s="100"/>
      <c r="I1534" s="106" t="s">
        <v>2796</v>
      </c>
      <c r="J1534" s="106" t="s">
        <v>2797</v>
      </c>
      <c r="K1534" s="98" t="s">
        <v>3576</v>
      </c>
      <c r="L1534" s="99" t="s">
        <v>63</v>
      </c>
      <c r="M1534" s="108">
        <v>40416</v>
      </c>
      <c r="N1534" s="102" t="s">
        <v>50</v>
      </c>
      <c r="O1534" s="105" t="s">
        <v>181</v>
      </c>
      <c r="P1534" s="102"/>
      <c r="Q1534" s="102"/>
      <c r="R1534" s="102"/>
      <c r="S1534" s="109" t="s">
        <v>63</v>
      </c>
      <c r="T1534" s="109" t="s">
        <v>3668</v>
      </c>
      <c r="U1534" s="110" t="s">
        <v>3669</v>
      </c>
      <c r="V1534" s="105" t="s">
        <v>3668</v>
      </c>
      <c r="W1534" s="105"/>
    </row>
    <row r="1535" spans="1:23" ht="216.75">
      <c r="A1535" s="102">
        <v>1534</v>
      </c>
      <c r="B1535" s="103" t="s">
        <v>232</v>
      </c>
      <c r="C1535" s="103" t="s">
        <v>233</v>
      </c>
      <c r="D1535" s="105" t="s">
        <v>60</v>
      </c>
      <c r="E1535" s="105" t="s">
        <v>627</v>
      </c>
      <c r="F1535" s="105">
        <v>6</v>
      </c>
      <c r="G1535" s="105"/>
      <c r="H1535" s="94"/>
      <c r="I1535" s="107" t="s">
        <v>2798</v>
      </c>
      <c r="J1535" s="106" t="s">
        <v>2799</v>
      </c>
      <c r="K1535" s="98" t="s">
        <v>3375</v>
      </c>
      <c r="L1535" s="99" t="s">
        <v>237</v>
      </c>
      <c r="M1535" s="108">
        <v>40373</v>
      </c>
      <c r="N1535" s="102" t="s">
        <v>1591</v>
      </c>
      <c r="O1535" s="105" t="s">
        <v>51</v>
      </c>
      <c r="P1535" s="102" t="s">
        <v>1592</v>
      </c>
      <c r="Q1535" s="102"/>
      <c r="R1535" s="102"/>
      <c r="S1535" s="109" t="s">
        <v>3668</v>
      </c>
      <c r="T1535" s="109" t="s">
        <v>237</v>
      </c>
      <c r="U1535" s="110" t="s">
        <v>3669</v>
      </c>
      <c r="V1535" s="105" t="s">
        <v>3668</v>
      </c>
      <c r="W1535" s="105"/>
    </row>
    <row r="1536" spans="1:23" ht="38.25">
      <c r="A1536" s="21">
        <v>1535</v>
      </c>
      <c r="B1536" s="18" t="s">
        <v>146</v>
      </c>
      <c r="C1536" s="18" t="s">
        <v>147</v>
      </c>
      <c r="D1536" s="16" t="s">
        <v>60</v>
      </c>
      <c r="E1536" s="16" t="s">
        <v>3772</v>
      </c>
      <c r="F1536" s="16">
        <v>7</v>
      </c>
      <c r="G1536" s="16">
        <v>11</v>
      </c>
      <c r="H1536" s="16">
        <v>1</v>
      </c>
      <c r="I1536" s="18" t="s">
        <v>2800</v>
      </c>
      <c r="J1536" s="18" t="s">
        <v>638</v>
      </c>
      <c r="K1536" s="18" t="s">
        <v>2801</v>
      </c>
      <c r="L1536" s="21" t="s">
        <v>86</v>
      </c>
      <c r="M1536" s="22"/>
      <c r="N1536" s="21" t="s">
        <v>1789</v>
      </c>
      <c r="O1536" s="16" t="s">
        <v>51</v>
      </c>
      <c r="P1536" s="21" t="s">
        <v>321</v>
      </c>
      <c r="Q1536" s="21"/>
      <c r="R1536" s="21"/>
      <c r="S1536" s="25" t="s">
        <v>3668</v>
      </c>
      <c r="T1536" s="25" t="s">
        <v>86</v>
      </c>
      <c r="U1536" s="55" t="s">
        <v>3672</v>
      </c>
      <c r="V1536" s="16" t="s">
        <v>321</v>
      </c>
      <c r="W1536" s="16"/>
    </row>
    <row r="1537" spans="1:23" ht="51">
      <c r="A1537" s="21">
        <v>1536</v>
      </c>
      <c r="B1537" s="18" t="s">
        <v>146</v>
      </c>
      <c r="C1537" s="18" t="s">
        <v>147</v>
      </c>
      <c r="D1537" s="16" t="s">
        <v>60</v>
      </c>
      <c r="E1537" s="16" t="s">
        <v>3772</v>
      </c>
      <c r="F1537" s="16">
        <v>7</v>
      </c>
      <c r="G1537" s="16">
        <v>11</v>
      </c>
      <c r="H1537" s="16">
        <v>1</v>
      </c>
      <c r="I1537" s="18" t="s">
        <v>2802</v>
      </c>
      <c r="J1537" s="18" t="s">
        <v>2803</v>
      </c>
      <c r="K1537" s="18"/>
      <c r="L1537" s="21" t="s">
        <v>86</v>
      </c>
      <c r="M1537" s="22"/>
      <c r="N1537" s="21" t="s">
        <v>881</v>
      </c>
      <c r="O1537" s="16" t="s">
        <v>51</v>
      </c>
      <c r="P1537" s="21" t="s">
        <v>2804</v>
      </c>
      <c r="Q1537" s="21"/>
      <c r="R1537" s="21"/>
      <c r="S1537" s="25" t="s">
        <v>3668</v>
      </c>
      <c r="T1537" s="25" t="s">
        <v>86</v>
      </c>
      <c r="U1537" s="55">
        <v>40373</v>
      </c>
      <c r="V1537" s="16" t="s">
        <v>2804</v>
      </c>
      <c r="W1537" s="16"/>
    </row>
    <row r="1538" spans="1:23" ht="25.5">
      <c r="A1538" s="102">
        <v>1537</v>
      </c>
      <c r="B1538" s="103" t="s">
        <v>43</v>
      </c>
      <c r="C1538" s="103" t="s">
        <v>44</v>
      </c>
      <c r="D1538" s="105" t="s">
        <v>45</v>
      </c>
      <c r="E1538" s="105" t="s">
        <v>3772</v>
      </c>
      <c r="F1538" s="105">
        <v>7</v>
      </c>
      <c r="G1538" s="105">
        <v>11</v>
      </c>
      <c r="H1538" s="105">
        <v>1</v>
      </c>
      <c r="I1538" s="106" t="s">
        <v>2805</v>
      </c>
      <c r="J1538" s="106" t="s">
        <v>2806</v>
      </c>
      <c r="K1538" s="107" t="s">
        <v>48</v>
      </c>
      <c r="L1538" s="102" t="s">
        <v>49</v>
      </c>
      <c r="M1538" s="108">
        <v>40331</v>
      </c>
      <c r="N1538" s="102" t="s">
        <v>1789</v>
      </c>
      <c r="O1538" s="105" t="s">
        <v>51</v>
      </c>
      <c r="P1538" s="102"/>
      <c r="Q1538" s="102"/>
      <c r="R1538" s="102"/>
      <c r="S1538" s="109" t="s">
        <v>49</v>
      </c>
      <c r="T1538" s="109" t="s">
        <v>3668</v>
      </c>
      <c r="U1538" s="110" t="s">
        <v>3669</v>
      </c>
      <c r="V1538" s="105" t="s">
        <v>3668</v>
      </c>
      <c r="W1538" s="105"/>
    </row>
    <row r="1539" spans="1:23" ht="25.5">
      <c r="A1539" s="102">
        <v>1538</v>
      </c>
      <c r="B1539" s="107" t="s">
        <v>76</v>
      </c>
      <c r="C1539" s="107" t="s">
        <v>59</v>
      </c>
      <c r="D1539" s="105" t="s">
        <v>45</v>
      </c>
      <c r="E1539" s="105">
        <v>7</v>
      </c>
      <c r="F1539" s="105"/>
      <c r="G1539" s="91">
        <v>11</v>
      </c>
      <c r="H1539" s="105">
        <v>1</v>
      </c>
      <c r="I1539" s="106" t="s">
        <v>2807</v>
      </c>
      <c r="J1539" s="106" t="s">
        <v>2808</v>
      </c>
      <c r="K1539" s="107" t="s">
        <v>2809</v>
      </c>
      <c r="L1539" s="102" t="s">
        <v>49</v>
      </c>
      <c r="M1539" s="108">
        <v>40331</v>
      </c>
      <c r="N1539" s="102" t="s">
        <v>50</v>
      </c>
      <c r="O1539" s="105" t="s">
        <v>51</v>
      </c>
      <c r="P1539" s="102"/>
      <c r="Q1539" s="102"/>
      <c r="R1539" s="102"/>
      <c r="S1539" s="109" t="s">
        <v>49</v>
      </c>
      <c r="T1539" s="109" t="s">
        <v>3668</v>
      </c>
      <c r="U1539" s="110" t="s">
        <v>3669</v>
      </c>
      <c r="V1539" s="105" t="s">
        <v>3668</v>
      </c>
      <c r="W1539" s="105"/>
    </row>
    <row r="1540" spans="1:23" ht="165.75">
      <c r="A1540" s="102">
        <v>1539</v>
      </c>
      <c r="B1540" s="103" t="s">
        <v>683</v>
      </c>
      <c r="C1540" s="103" t="s">
        <v>671</v>
      </c>
      <c r="D1540" s="105" t="s">
        <v>60</v>
      </c>
      <c r="E1540" s="105" t="s">
        <v>3772</v>
      </c>
      <c r="F1540" s="105" t="s">
        <v>2810</v>
      </c>
      <c r="G1540" s="105">
        <v>11</v>
      </c>
      <c r="H1540" s="105">
        <v>19</v>
      </c>
      <c r="I1540" s="106" t="s">
        <v>2811</v>
      </c>
      <c r="J1540" s="106" t="s">
        <v>2812</v>
      </c>
      <c r="K1540" s="98" t="s">
        <v>3593</v>
      </c>
      <c r="L1540" s="99" t="s">
        <v>63</v>
      </c>
      <c r="M1540" s="108">
        <v>40372</v>
      </c>
      <c r="N1540" s="102" t="s">
        <v>1789</v>
      </c>
      <c r="O1540" s="105" t="s">
        <v>51</v>
      </c>
      <c r="P1540" s="102"/>
      <c r="Q1540" s="102"/>
      <c r="R1540" s="102"/>
      <c r="S1540" s="109" t="s">
        <v>3668</v>
      </c>
      <c r="T1540" s="109" t="s">
        <v>63</v>
      </c>
      <c r="U1540" s="110" t="s">
        <v>3669</v>
      </c>
      <c r="V1540" s="105" t="s">
        <v>3668</v>
      </c>
      <c r="W1540" s="105"/>
    </row>
    <row r="1541" spans="1:23" ht="76.5">
      <c r="A1541" s="102">
        <v>1540</v>
      </c>
      <c r="B1541" s="103" t="s">
        <v>610</v>
      </c>
      <c r="C1541" s="103" t="s">
        <v>460</v>
      </c>
      <c r="D1541" s="105" t="s">
        <v>60</v>
      </c>
      <c r="E1541" s="105" t="s">
        <v>3772</v>
      </c>
      <c r="F1541" s="102" t="s">
        <v>2813</v>
      </c>
      <c r="G1541" s="105">
        <v>11</v>
      </c>
      <c r="H1541" s="105">
        <v>35</v>
      </c>
      <c r="I1541" s="106" t="s">
        <v>2814</v>
      </c>
      <c r="J1541" s="106" t="s">
        <v>2815</v>
      </c>
      <c r="K1541" s="98" t="s">
        <v>3264</v>
      </c>
      <c r="L1541" s="99" t="s">
        <v>63</v>
      </c>
      <c r="M1541" s="108">
        <v>40374</v>
      </c>
      <c r="N1541" s="102" t="s">
        <v>264</v>
      </c>
      <c r="O1541" s="105" t="s">
        <v>72</v>
      </c>
      <c r="P1541" s="99" t="s">
        <v>299</v>
      </c>
      <c r="Q1541" s="102"/>
      <c r="R1541" s="102"/>
      <c r="S1541" s="109" t="s">
        <v>3668</v>
      </c>
      <c r="T1541" s="109" t="s">
        <v>63</v>
      </c>
      <c r="U1541" s="110" t="s">
        <v>3669</v>
      </c>
      <c r="V1541" s="105" t="s">
        <v>3668</v>
      </c>
      <c r="W1541" s="105"/>
    </row>
    <row r="1542" spans="1:23" ht="38.25">
      <c r="A1542" s="21">
        <v>1541</v>
      </c>
      <c r="B1542" s="18" t="s">
        <v>146</v>
      </c>
      <c r="C1542" s="18" t="s">
        <v>147</v>
      </c>
      <c r="D1542" s="16" t="s">
        <v>60</v>
      </c>
      <c r="E1542" s="16" t="s">
        <v>3772</v>
      </c>
      <c r="F1542" s="16" t="s">
        <v>2813</v>
      </c>
      <c r="G1542" s="16">
        <v>11</v>
      </c>
      <c r="H1542" s="16">
        <v>39</v>
      </c>
      <c r="I1542" s="18" t="s">
        <v>2816</v>
      </c>
      <c r="J1542" s="18" t="s">
        <v>2817</v>
      </c>
      <c r="K1542" s="18" t="s">
        <v>2818</v>
      </c>
      <c r="L1542" s="21" t="s">
        <v>86</v>
      </c>
      <c r="M1542" s="22"/>
      <c r="N1542" s="21" t="s">
        <v>264</v>
      </c>
      <c r="O1542" s="16" t="s">
        <v>51</v>
      </c>
      <c r="P1542" s="21" t="s">
        <v>624</v>
      </c>
      <c r="Q1542" s="21"/>
      <c r="R1542" s="21"/>
      <c r="S1542" s="25" t="s">
        <v>3668</v>
      </c>
      <c r="T1542" s="25" t="s">
        <v>86</v>
      </c>
      <c r="U1542" s="55" t="s">
        <v>3672</v>
      </c>
      <c r="V1542" s="16" t="s">
        <v>624</v>
      </c>
      <c r="W1542" s="16"/>
    </row>
    <row r="1543" spans="1:23" ht="63.75">
      <c r="A1543" s="102">
        <v>1542</v>
      </c>
      <c r="B1543" s="103" t="s">
        <v>266</v>
      </c>
      <c r="C1543" s="103" t="s">
        <v>267</v>
      </c>
      <c r="D1543" s="105" t="s">
        <v>60</v>
      </c>
      <c r="E1543" s="105" t="s">
        <v>3772</v>
      </c>
      <c r="F1543" s="105" t="s">
        <v>2813</v>
      </c>
      <c r="G1543" s="105">
        <v>11</v>
      </c>
      <c r="H1543" s="94">
        <v>39</v>
      </c>
      <c r="I1543" s="107" t="s">
        <v>2819</v>
      </c>
      <c r="J1543" s="107" t="s">
        <v>2820</v>
      </c>
      <c r="K1543" s="98" t="s">
        <v>3264</v>
      </c>
      <c r="L1543" s="99" t="s">
        <v>63</v>
      </c>
      <c r="M1543" s="108">
        <v>40374</v>
      </c>
      <c r="N1543" s="102" t="s">
        <v>264</v>
      </c>
      <c r="O1543" s="105" t="s">
        <v>51</v>
      </c>
      <c r="P1543" s="99" t="s">
        <v>299</v>
      </c>
      <c r="Q1543" s="102"/>
      <c r="R1543" s="102"/>
      <c r="S1543" s="109" t="s">
        <v>3668</v>
      </c>
      <c r="T1543" s="109" t="s">
        <v>63</v>
      </c>
      <c r="U1543" s="110" t="s">
        <v>3669</v>
      </c>
      <c r="V1543" s="105" t="s">
        <v>3668</v>
      </c>
      <c r="W1543" s="105"/>
    </row>
    <row r="1544" spans="1:23" ht="12.75">
      <c r="A1544" s="102">
        <v>1543</v>
      </c>
      <c r="B1544" s="103" t="s">
        <v>163</v>
      </c>
      <c r="C1544" s="103" t="s">
        <v>164</v>
      </c>
      <c r="D1544" s="105" t="s">
        <v>45</v>
      </c>
      <c r="E1544" s="105" t="s">
        <v>3772</v>
      </c>
      <c r="F1544" s="105" t="s">
        <v>2821</v>
      </c>
      <c r="G1544" s="105">
        <v>11</v>
      </c>
      <c r="H1544" s="105">
        <v>50</v>
      </c>
      <c r="I1544" s="106" t="s">
        <v>2822</v>
      </c>
      <c r="J1544" s="106" t="s">
        <v>2823</v>
      </c>
      <c r="K1544" s="107" t="s">
        <v>48</v>
      </c>
      <c r="L1544" s="102" t="s">
        <v>49</v>
      </c>
      <c r="M1544" s="108">
        <v>40339</v>
      </c>
      <c r="N1544" s="102" t="s">
        <v>50</v>
      </c>
      <c r="O1544" s="105"/>
      <c r="P1544" s="102"/>
      <c r="Q1544" s="102"/>
      <c r="R1544" s="102"/>
      <c r="S1544" s="109" t="s">
        <v>49</v>
      </c>
      <c r="T1544" s="109" t="s">
        <v>3668</v>
      </c>
      <c r="U1544" s="110" t="s">
        <v>3669</v>
      </c>
      <c r="V1544" s="105" t="s">
        <v>3668</v>
      </c>
      <c r="W1544" s="105"/>
    </row>
    <row r="1545" spans="1:23" ht="25.5">
      <c r="A1545" s="102">
        <v>1544</v>
      </c>
      <c r="B1545" s="103" t="s">
        <v>150</v>
      </c>
      <c r="C1545" s="103" t="s">
        <v>151</v>
      </c>
      <c r="D1545" s="105" t="s">
        <v>60</v>
      </c>
      <c r="E1545" s="105" t="s">
        <v>3772</v>
      </c>
      <c r="F1545" s="105" t="s">
        <v>2821</v>
      </c>
      <c r="G1545" s="105">
        <v>11</v>
      </c>
      <c r="H1545" s="105">
        <v>50</v>
      </c>
      <c r="I1545" s="106" t="s">
        <v>2824</v>
      </c>
      <c r="J1545" s="106" t="s">
        <v>2765</v>
      </c>
      <c r="K1545" s="98" t="s">
        <v>48</v>
      </c>
      <c r="L1545" s="102" t="s">
        <v>49</v>
      </c>
      <c r="M1545" s="108">
        <v>40318</v>
      </c>
      <c r="N1545" s="102" t="s">
        <v>1789</v>
      </c>
      <c r="O1545" s="105" t="s">
        <v>170</v>
      </c>
      <c r="P1545" s="102"/>
      <c r="Q1545" s="102"/>
      <c r="R1545" s="102"/>
      <c r="S1545" s="109" t="s">
        <v>3668</v>
      </c>
      <c r="T1545" s="109" t="s">
        <v>49</v>
      </c>
      <c r="U1545" s="110" t="s">
        <v>3669</v>
      </c>
      <c r="V1545" s="105" t="s">
        <v>3668</v>
      </c>
      <c r="W1545" s="105"/>
    </row>
    <row r="1546" spans="1:23" ht="63.75">
      <c r="A1546" s="102">
        <v>1545</v>
      </c>
      <c r="B1546" s="103" t="s">
        <v>150</v>
      </c>
      <c r="C1546" s="103" t="s">
        <v>151</v>
      </c>
      <c r="D1546" s="105" t="s">
        <v>60</v>
      </c>
      <c r="E1546" s="105" t="s">
        <v>3772</v>
      </c>
      <c r="F1546" s="105" t="s">
        <v>2821</v>
      </c>
      <c r="G1546" s="105">
        <v>11</v>
      </c>
      <c r="H1546" s="105">
        <v>50</v>
      </c>
      <c r="I1546" s="106" t="s">
        <v>2825</v>
      </c>
      <c r="J1546" s="106" t="s">
        <v>2826</v>
      </c>
      <c r="K1546" s="107" t="s">
        <v>2827</v>
      </c>
      <c r="L1546" s="102" t="s">
        <v>63</v>
      </c>
      <c r="M1546" s="108">
        <v>40318</v>
      </c>
      <c r="N1546" s="102" t="s">
        <v>1789</v>
      </c>
      <c r="O1546" s="105" t="s">
        <v>170</v>
      </c>
      <c r="P1546" s="102"/>
      <c r="Q1546" s="102"/>
      <c r="R1546" s="102"/>
      <c r="S1546" s="109" t="s">
        <v>3668</v>
      </c>
      <c r="T1546" s="109" t="s">
        <v>63</v>
      </c>
      <c r="U1546" s="110" t="s">
        <v>3669</v>
      </c>
      <c r="V1546" s="105" t="s">
        <v>3668</v>
      </c>
      <c r="W1546" s="105"/>
    </row>
    <row r="1547" spans="1:23" ht="25.5">
      <c r="A1547" s="102">
        <v>1546</v>
      </c>
      <c r="B1547" s="103" t="s">
        <v>2255</v>
      </c>
      <c r="C1547" s="103" t="s">
        <v>267</v>
      </c>
      <c r="D1547" s="105" t="s">
        <v>45</v>
      </c>
      <c r="E1547" s="105" t="s">
        <v>3772</v>
      </c>
      <c r="F1547" s="105" t="s">
        <v>2821</v>
      </c>
      <c r="G1547" s="105">
        <v>11</v>
      </c>
      <c r="H1547" s="105">
        <v>50</v>
      </c>
      <c r="I1547" s="107" t="s">
        <v>2828</v>
      </c>
      <c r="J1547" s="107" t="s">
        <v>846</v>
      </c>
      <c r="K1547" s="107" t="s">
        <v>2829</v>
      </c>
      <c r="L1547" s="102" t="s">
        <v>49</v>
      </c>
      <c r="M1547" s="108">
        <v>40339</v>
      </c>
      <c r="N1547" s="102" t="s">
        <v>839</v>
      </c>
      <c r="O1547" s="105" t="s">
        <v>51</v>
      </c>
      <c r="P1547" s="102"/>
      <c r="Q1547" s="102"/>
      <c r="R1547" s="102"/>
      <c r="S1547" s="109" t="s">
        <v>49</v>
      </c>
      <c r="T1547" s="109" t="s">
        <v>3668</v>
      </c>
      <c r="U1547" s="110" t="s">
        <v>3669</v>
      </c>
      <c r="V1547" s="105" t="s">
        <v>3668</v>
      </c>
      <c r="W1547" s="105"/>
    </row>
    <row r="1548" spans="1:23" ht="38.25">
      <c r="A1548" s="102">
        <v>1547</v>
      </c>
      <c r="B1548" s="107" t="s">
        <v>76</v>
      </c>
      <c r="C1548" s="107" t="s">
        <v>59</v>
      </c>
      <c r="D1548" s="105" t="s">
        <v>60</v>
      </c>
      <c r="E1548" s="105" t="s">
        <v>3772</v>
      </c>
      <c r="F1548" s="89" t="s">
        <v>2821</v>
      </c>
      <c r="G1548" s="91">
        <v>11</v>
      </c>
      <c r="H1548" s="105">
        <v>50</v>
      </c>
      <c r="I1548" s="106" t="s">
        <v>2830</v>
      </c>
      <c r="J1548" s="106" t="s">
        <v>2831</v>
      </c>
      <c r="K1548" s="98" t="s">
        <v>48</v>
      </c>
      <c r="L1548" s="102" t="s">
        <v>49</v>
      </c>
      <c r="M1548" s="108">
        <v>40318</v>
      </c>
      <c r="N1548" s="102" t="s">
        <v>1789</v>
      </c>
      <c r="O1548" s="105" t="s">
        <v>51</v>
      </c>
      <c r="P1548" s="102"/>
      <c r="Q1548" s="102"/>
      <c r="R1548" s="102"/>
      <c r="S1548" s="109" t="s">
        <v>3668</v>
      </c>
      <c r="T1548" s="109" t="s">
        <v>49</v>
      </c>
      <c r="U1548" s="110" t="s">
        <v>3669</v>
      </c>
      <c r="V1548" s="105" t="s">
        <v>3668</v>
      </c>
      <c r="W1548" s="105"/>
    </row>
    <row r="1549" spans="1:23" ht="25.5">
      <c r="A1549" s="102">
        <v>1548</v>
      </c>
      <c r="B1549" s="103" t="s">
        <v>82</v>
      </c>
      <c r="C1549" s="103" t="s">
        <v>83</v>
      </c>
      <c r="D1549" s="105" t="s">
        <v>60</v>
      </c>
      <c r="E1549" s="105" t="s">
        <v>3772</v>
      </c>
      <c r="F1549" s="105" t="s">
        <v>2821</v>
      </c>
      <c r="G1549" s="105">
        <v>11</v>
      </c>
      <c r="H1549" s="105">
        <v>50</v>
      </c>
      <c r="I1549" s="106" t="s">
        <v>2832</v>
      </c>
      <c r="J1549" s="106" t="s">
        <v>2833</v>
      </c>
      <c r="K1549" s="98" t="s">
        <v>3265</v>
      </c>
      <c r="L1549" s="99" t="s">
        <v>49</v>
      </c>
      <c r="M1549" s="108">
        <v>40372</v>
      </c>
      <c r="N1549" s="102" t="s">
        <v>1789</v>
      </c>
      <c r="O1549" s="105" t="s">
        <v>51</v>
      </c>
      <c r="P1549" s="102"/>
      <c r="Q1549" s="102"/>
      <c r="R1549" s="102"/>
      <c r="S1549" s="109" t="s">
        <v>3668</v>
      </c>
      <c r="T1549" s="109" t="s">
        <v>49</v>
      </c>
      <c r="U1549" s="110" t="s">
        <v>3669</v>
      </c>
      <c r="V1549" s="105" t="s">
        <v>3668</v>
      </c>
      <c r="W1549" s="105"/>
    </row>
    <row r="1550" spans="1:23" ht="76.5">
      <c r="A1550" s="21">
        <v>1549</v>
      </c>
      <c r="B1550" s="18" t="s">
        <v>76</v>
      </c>
      <c r="C1550" s="18" t="s">
        <v>59</v>
      </c>
      <c r="D1550" s="16" t="s">
        <v>60</v>
      </c>
      <c r="E1550" s="16" t="s">
        <v>3772</v>
      </c>
      <c r="F1550" s="16" t="s">
        <v>2813</v>
      </c>
      <c r="G1550" s="16">
        <v>11</v>
      </c>
      <c r="H1550" s="16" t="s">
        <v>2834</v>
      </c>
      <c r="I1550" s="17" t="s">
        <v>2835</v>
      </c>
      <c r="J1550" s="17" t="s">
        <v>2836</v>
      </c>
      <c r="K1550" s="18" t="s">
        <v>2837</v>
      </c>
      <c r="L1550" s="21" t="s">
        <v>86</v>
      </c>
      <c r="M1550" s="22"/>
      <c r="N1550" s="21" t="s">
        <v>264</v>
      </c>
      <c r="O1550" s="16" t="s">
        <v>51</v>
      </c>
      <c r="P1550" s="21" t="s">
        <v>624</v>
      </c>
      <c r="Q1550" s="21"/>
      <c r="R1550" s="21"/>
      <c r="S1550" s="25" t="s">
        <v>3668</v>
      </c>
      <c r="T1550" s="25" t="s">
        <v>86</v>
      </c>
      <c r="U1550" s="55" t="s">
        <v>3672</v>
      </c>
      <c r="V1550" s="16" t="s">
        <v>624</v>
      </c>
      <c r="W1550" s="16"/>
    </row>
    <row r="1551" spans="1:23" ht="63.75">
      <c r="A1551" s="21">
        <v>1550</v>
      </c>
      <c r="B1551" s="14" t="s">
        <v>366</v>
      </c>
      <c r="C1551" s="14" t="s">
        <v>267</v>
      </c>
      <c r="D1551" s="16" t="s">
        <v>60</v>
      </c>
      <c r="E1551" s="16" t="s">
        <v>3772</v>
      </c>
      <c r="F1551" s="16" t="s">
        <v>2813</v>
      </c>
      <c r="G1551" s="16">
        <v>11</v>
      </c>
      <c r="H1551" s="16" t="s">
        <v>2838</v>
      </c>
      <c r="I1551" s="18" t="s">
        <v>2839</v>
      </c>
      <c r="J1551" s="18" t="s">
        <v>2820</v>
      </c>
      <c r="K1551" s="18" t="s">
        <v>2840</v>
      </c>
      <c r="L1551" s="21" t="s">
        <v>86</v>
      </c>
      <c r="M1551" s="22"/>
      <c r="N1551" s="21" t="s">
        <v>264</v>
      </c>
      <c r="O1551" s="16" t="s">
        <v>51</v>
      </c>
      <c r="P1551" s="21" t="s">
        <v>624</v>
      </c>
      <c r="Q1551" s="21"/>
      <c r="R1551" s="21"/>
      <c r="S1551" s="25" t="s">
        <v>3668</v>
      </c>
      <c r="T1551" s="25" t="s">
        <v>86</v>
      </c>
      <c r="U1551" s="55" t="s">
        <v>3672</v>
      </c>
      <c r="V1551" s="16" t="s">
        <v>624</v>
      </c>
      <c r="W1551" s="16"/>
    </row>
    <row r="1552" spans="1:23" ht="63.75">
      <c r="A1552" s="21">
        <v>1551</v>
      </c>
      <c r="B1552" s="14" t="s">
        <v>369</v>
      </c>
      <c r="C1552" s="14" t="s">
        <v>370</v>
      </c>
      <c r="D1552" s="16" t="s">
        <v>60</v>
      </c>
      <c r="E1552" s="16" t="s">
        <v>3772</v>
      </c>
      <c r="F1552" s="16" t="s">
        <v>2813</v>
      </c>
      <c r="G1552" s="16">
        <v>11</v>
      </c>
      <c r="H1552" s="16" t="s">
        <v>2838</v>
      </c>
      <c r="I1552" s="18" t="s">
        <v>2839</v>
      </c>
      <c r="J1552" s="18" t="s">
        <v>2820</v>
      </c>
      <c r="K1552" s="18" t="s">
        <v>2840</v>
      </c>
      <c r="L1552" s="21" t="s">
        <v>86</v>
      </c>
      <c r="M1552" s="22"/>
      <c r="N1552" s="21" t="s">
        <v>264</v>
      </c>
      <c r="O1552" s="16" t="s">
        <v>51</v>
      </c>
      <c r="P1552" s="21" t="s">
        <v>624</v>
      </c>
      <c r="Q1552" s="21"/>
      <c r="R1552" s="21"/>
      <c r="S1552" s="25" t="s">
        <v>3668</v>
      </c>
      <c r="T1552" s="25" t="s">
        <v>86</v>
      </c>
      <c r="U1552" s="55" t="s">
        <v>3672</v>
      </c>
      <c r="V1552" s="16" t="s">
        <v>624</v>
      </c>
      <c r="W1552" s="16"/>
    </row>
    <row r="1553" spans="1:23" ht="63.75">
      <c r="A1553" s="21">
        <v>1552</v>
      </c>
      <c r="B1553" s="14" t="s">
        <v>371</v>
      </c>
      <c r="C1553" s="14" t="s">
        <v>370</v>
      </c>
      <c r="D1553" s="16" t="s">
        <v>60</v>
      </c>
      <c r="E1553" s="16" t="s">
        <v>3772</v>
      </c>
      <c r="F1553" s="16" t="s">
        <v>2813</v>
      </c>
      <c r="G1553" s="16">
        <v>11</v>
      </c>
      <c r="H1553" s="16" t="s">
        <v>2838</v>
      </c>
      <c r="I1553" s="18" t="s">
        <v>2839</v>
      </c>
      <c r="J1553" s="18" t="s">
        <v>2820</v>
      </c>
      <c r="K1553" s="18" t="s">
        <v>2840</v>
      </c>
      <c r="L1553" s="21" t="s">
        <v>86</v>
      </c>
      <c r="M1553" s="22"/>
      <c r="N1553" s="21" t="s">
        <v>264</v>
      </c>
      <c r="O1553" s="16" t="s">
        <v>51</v>
      </c>
      <c r="P1553" s="21" t="s">
        <v>624</v>
      </c>
      <c r="Q1553" s="21"/>
      <c r="R1553" s="21"/>
      <c r="S1553" s="25" t="s">
        <v>3668</v>
      </c>
      <c r="T1553" s="25" t="s">
        <v>86</v>
      </c>
      <c r="U1553" s="55" t="s">
        <v>3672</v>
      </c>
      <c r="V1553" s="16" t="s">
        <v>624</v>
      </c>
      <c r="W1553" s="16"/>
    </row>
    <row r="1554" spans="1:23" ht="63.75">
      <c r="A1554" s="21">
        <v>1553</v>
      </c>
      <c r="B1554" s="14" t="s">
        <v>2255</v>
      </c>
      <c r="C1554" s="14" t="s">
        <v>267</v>
      </c>
      <c r="D1554" s="16" t="s">
        <v>60</v>
      </c>
      <c r="E1554" s="16" t="s">
        <v>3772</v>
      </c>
      <c r="F1554" s="16" t="s">
        <v>2813</v>
      </c>
      <c r="G1554" s="16">
        <v>11</v>
      </c>
      <c r="H1554" s="16" t="s">
        <v>2838</v>
      </c>
      <c r="I1554" s="18" t="s">
        <v>2839</v>
      </c>
      <c r="J1554" s="18" t="s">
        <v>2820</v>
      </c>
      <c r="K1554" s="18" t="s">
        <v>2840</v>
      </c>
      <c r="L1554" s="21" t="s">
        <v>86</v>
      </c>
      <c r="M1554" s="22"/>
      <c r="N1554" s="21" t="s">
        <v>264</v>
      </c>
      <c r="O1554" s="16" t="s">
        <v>51</v>
      </c>
      <c r="P1554" s="21" t="s">
        <v>624</v>
      </c>
      <c r="Q1554" s="21"/>
      <c r="R1554" s="21"/>
      <c r="S1554" s="25" t="s">
        <v>3668</v>
      </c>
      <c r="T1554" s="25" t="s">
        <v>86</v>
      </c>
      <c r="U1554" s="55" t="s">
        <v>3672</v>
      </c>
      <c r="V1554" s="16" t="s">
        <v>624</v>
      </c>
      <c r="W1554" s="16"/>
    </row>
    <row r="1555" spans="1:23" ht="63.75">
      <c r="A1555" s="21">
        <v>1554</v>
      </c>
      <c r="B1555" s="14" t="s">
        <v>372</v>
      </c>
      <c r="C1555" s="14" t="s">
        <v>267</v>
      </c>
      <c r="D1555" s="16" t="s">
        <v>60</v>
      </c>
      <c r="E1555" s="16" t="s">
        <v>3772</v>
      </c>
      <c r="F1555" s="16" t="s">
        <v>2813</v>
      </c>
      <c r="G1555" s="16">
        <v>11</v>
      </c>
      <c r="H1555" s="16" t="s">
        <v>2838</v>
      </c>
      <c r="I1555" s="18" t="s">
        <v>2839</v>
      </c>
      <c r="J1555" s="18" t="s">
        <v>2820</v>
      </c>
      <c r="K1555" s="18" t="s">
        <v>2840</v>
      </c>
      <c r="L1555" s="21" t="s">
        <v>86</v>
      </c>
      <c r="M1555" s="22"/>
      <c r="N1555" s="21" t="s">
        <v>264</v>
      </c>
      <c r="O1555" s="16" t="s">
        <v>51</v>
      </c>
      <c r="P1555" s="21" t="s">
        <v>624</v>
      </c>
      <c r="Q1555" s="21"/>
      <c r="R1555" s="21"/>
      <c r="S1555" s="25" t="s">
        <v>3668</v>
      </c>
      <c r="T1555" s="25" t="s">
        <v>86</v>
      </c>
      <c r="U1555" s="55" t="s">
        <v>3672</v>
      </c>
      <c r="V1555" s="16" t="s">
        <v>624</v>
      </c>
      <c r="W1555" s="16"/>
    </row>
    <row r="1556" spans="1:23" ht="63.75">
      <c r="A1556" s="21">
        <v>1555</v>
      </c>
      <c r="B1556" s="14" t="s">
        <v>373</v>
      </c>
      <c r="C1556" s="14" t="s">
        <v>267</v>
      </c>
      <c r="D1556" s="16" t="s">
        <v>60</v>
      </c>
      <c r="E1556" s="16" t="s">
        <v>3772</v>
      </c>
      <c r="F1556" s="16" t="s">
        <v>2813</v>
      </c>
      <c r="G1556" s="16">
        <v>11</v>
      </c>
      <c r="H1556" s="16" t="s">
        <v>2838</v>
      </c>
      <c r="I1556" s="18" t="s">
        <v>2839</v>
      </c>
      <c r="J1556" s="18" t="s">
        <v>2820</v>
      </c>
      <c r="K1556" s="18" t="s">
        <v>2840</v>
      </c>
      <c r="L1556" s="21" t="s">
        <v>86</v>
      </c>
      <c r="M1556" s="22"/>
      <c r="N1556" s="21" t="s">
        <v>264</v>
      </c>
      <c r="O1556" s="16" t="s">
        <v>51</v>
      </c>
      <c r="P1556" s="21" t="s">
        <v>624</v>
      </c>
      <c r="Q1556" s="21"/>
      <c r="R1556" s="21"/>
      <c r="S1556" s="25" t="s">
        <v>3668</v>
      </c>
      <c r="T1556" s="25" t="s">
        <v>86</v>
      </c>
      <c r="U1556" s="55" t="s">
        <v>3672</v>
      </c>
      <c r="V1556" s="16" t="s">
        <v>624</v>
      </c>
      <c r="W1556" s="16"/>
    </row>
    <row r="1557" spans="1:23" ht="89.25">
      <c r="A1557" s="21">
        <v>1556</v>
      </c>
      <c r="B1557" s="14" t="s">
        <v>1759</v>
      </c>
      <c r="C1557" s="14" t="s">
        <v>109</v>
      </c>
      <c r="D1557" s="16" t="s">
        <v>60</v>
      </c>
      <c r="E1557" s="16" t="s">
        <v>3772</v>
      </c>
      <c r="F1557" s="16" t="s">
        <v>2813</v>
      </c>
      <c r="G1557" s="16">
        <v>11</v>
      </c>
      <c r="H1557" s="16" t="s">
        <v>2841</v>
      </c>
      <c r="I1557" s="17" t="s">
        <v>2842</v>
      </c>
      <c r="J1557" s="17" t="s">
        <v>2843</v>
      </c>
      <c r="K1557" s="18" t="s">
        <v>2840</v>
      </c>
      <c r="L1557" s="21" t="s">
        <v>86</v>
      </c>
      <c r="M1557" s="22"/>
      <c r="N1557" s="21" t="s">
        <v>264</v>
      </c>
      <c r="O1557" s="16" t="s">
        <v>51</v>
      </c>
      <c r="P1557" s="21" t="s">
        <v>624</v>
      </c>
      <c r="Q1557" s="21"/>
      <c r="R1557" s="21"/>
      <c r="S1557" s="25" t="s">
        <v>3668</v>
      </c>
      <c r="T1557" s="25" t="s">
        <v>86</v>
      </c>
      <c r="U1557" s="55" t="s">
        <v>3672</v>
      </c>
      <c r="V1557" s="16" t="s">
        <v>624</v>
      </c>
      <c r="W1557" s="16"/>
    </row>
    <row r="1558" spans="1:23" ht="76.5">
      <c r="A1558" s="102">
        <v>1557</v>
      </c>
      <c r="B1558" s="103" t="s">
        <v>188</v>
      </c>
      <c r="C1558" s="103" t="s">
        <v>176</v>
      </c>
      <c r="D1558" s="105" t="s">
        <v>60</v>
      </c>
      <c r="E1558" s="105" t="s">
        <v>3772</v>
      </c>
      <c r="F1558" s="100" t="s">
        <v>2813</v>
      </c>
      <c r="G1558" s="105">
        <v>11</v>
      </c>
      <c r="H1558" s="100"/>
      <c r="I1558" s="106" t="s">
        <v>2844</v>
      </c>
      <c r="J1558" s="106" t="s">
        <v>2845</v>
      </c>
      <c r="K1558" s="107" t="s">
        <v>2846</v>
      </c>
      <c r="L1558" s="102" t="s">
        <v>237</v>
      </c>
      <c r="M1558" s="108">
        <v>40318</v>
      </c>
      <c r="N1558" s="102" t="s">
        <v>1789</v>
      </c>
      <c r="O1558" s="105" t="s">
        <v>191</v>
      </c>
      <c r="P1558" s="102"/>
      <c r="Q1558" s="102"/>
      <c r="R1558" s="102"/>
      <c r="S1558" s="109" t="s">
        <v>3668</v>
      </c>
      <c r="T1558" s="109" t="s">
        <v>237</v>
      </c>
      <c r="U1558" s="110" t="s">
        <v>3669</v>
      </c>
      <c r="V1558" s="105" t="s">
        <v>3668</v>
      </c>
      <c r="W1558" s="105"/>
    </row>
    <row r="1559" spans="1:23" ht="51">
      <c r="A1559" s="102">
        <v>1558</v>
      </c>
      <c r="B1559" s="107" t="s">
        <v>76</v>
      </c>
      <c r="C1559" s="107" t="s">
        <v>59</v>
      </c>
      <c r="D1559" s="105" t="s">
        <v>60</v>
      </c>
      <c r="E1559" s="105" t="s">
        <v>3772</v>
      </c>
      <c r="F1559" s="105" t="s">
        <v>2821</v>
      </c>
      <c r="G1559" s="105">
        <v>12</v>
      </c>
      <c r="H1559" s="105">
        <v>41</v>
      </c>
      <c r="I1559" s="106" t="s">
        <v>2847</v>
      </c>
      <c r="J1559" s="106" t="s">
        <v>2848</v>
      </c>
      <c r="K1559" s="98" t="s">
        <v>3333</v>
      </c>
      <c r="L1559" s="99" t="s">
        <v>63</v>
      </c>
      <c r="M1559" s="108">
        <v>40372</v>
      </c>
      <c r="N1559" s="102" t="s">
        <v>1789</v>
      </c>
      <c r="O1559" s="105" t="s">
        <v>51</v>
      </c>
      <c r="P1559" s="102" t="s">
        <v>220</v>
      </c>
      <c r="Q1559" s="102"/>
      <c r="R1559" s="102"/>
      <c r="S1559" s="109" t="s">
        <v>3668</v>
      </c>
      <c r="T1559" s="109" t="s">
        <v>63</v>
      </c>
      <c r="U1559" s="110" t="s">
        <v>3669</v>
      </c>
      <c r="V1559" s="105" t="s">
        <v>3668</v>
      </c>
      <c r="W1559" s="105"/>
    </row>
    <row r="1560" spans="1:23" ht="25.5">
      <c r="A1560" s="102">
        <v>1559</v>
      </c>
      <c r="B1560" s="103" t="s">
        <v>270</v>
      </c>
      <c r="C1560" s="103" t="s">
        <v>225</v>
      </c>
      <c r="D1560" s="105" t="s">
        <v>45</v>
      </c>
      <c r="E1560" s="105" t="s">
        <v>3772</v>
      </c>
      <c r="F1560" s="105" t="s">
        <v>2821</v>
      </c>
      <c r="G1560" s="105">
        <v>12</v>
      </c>
      <c r="H1560" s="105">
        <v>42</v>
      </c>
      <c r="I1560" s="106" t="s">
        <v>2849</v>
      </c>
      <c r="J1560" s="106"/>
      <c r="K1560" s="107" t="s">
        <v>2850</v>
      </c>
      <c r="L1560" s="102" t="s">
        <v>63</v>
      </c>
      <c r="M1560" s="108">
        <v>40339</v>
      </c>
      <c r="N1560" s="102" t="s">
        <v>50</v>
      </c>
      <c r="O1560" s="105" t="s">
        <v>72</v>
      </c>
      <c r="P1560" s="102"/>
      <c r="Q1560" s="102"/>
      <c r="R1560" s="102"/>
      <c r="S1560" s="109" t="s">
        <v>63</v>
      </c>
      <c r="T1560" s="109" t="s">
        <v>3668</v>
      </c>
      <c r="U1560" s="110" t="s">
        <v>3669</v>
      </c>
      <c r="V1560" s="105" t="s">
        <v>3668</v>
      </c>
      <c r="W1560" s="105"/>
    </row>
    <row r="1561" spans="1:23" ht="38.25">
      <c r="A1561" s="102">
        <v>1560</v>
      </c>
      <c r="B1561" s="107" t="s">
        <v>76</v>
      </c>
      <c r="C1561" s="107" t="s">
        <v>59</v>
      </c>
      <c r="D1561" s="105" t="s">
        <v>60</v>
      </c>
      <c r="E1561" s="105" t="s">
        <v>3772</v>
      </c>
      <c r="F1561" s="105" t="s">
        <v>2821</v>
      </c>
      <c r="G1561" s="105">
        <v>12</v>
      </c>
      <c r="H1561" s="105">
        <v>43</v>
      </c>
      <c r="I1561" s="106" t="s">
        <v>2851</v>
      </c>
      <c r="J1561" s="106" t="s">
        <v>2848</v>
      </c>
      <c r="K1561" s="98" t="s">
        <v>3334</v>
      </c>
      <c r="L1561" s="99" t="s">
        <v>63</v>
      </c>
      <c r="M1561" s="108">
        <v>40372</v>
      </c>
      <c r="N1561" s="102" t="s">
        <v>1789</v>
      </c>
      <c r="O1561" s="105" t="s">
        <v>51</v>
      </c>
      <c r="P1561" s="102" t="s">
        <v>220</v>
      </c>
      <c r="Q1561" s="102"/>
      <c r="R1561" s="102"/>
      <c r="S1561" s="109" t="s">
        <v>3668</v>
      </c>
      <c r="T1561" s="109" t="s">
        <v>63</v>
      </c>
      <c r="U1561" s="110" t="s">
        <v>3669</v>
      </c>
      <c r="V1561" s="105" t="s">
        <v>3668</v>
      </c>
      <c r="W1561" s="105"/>
    </row>
    <row r="1562" spans="1:23" ht="25.5">
      <c r="A1562" s="102">
        <v>1561</v>
      </c>
      <c r="B1562" s="107" t="s">
        <v>76</v>
      </c>
      <c r="C1562" s="107" t="s">
        <v>59</v>
      </c>
      <c r="D1562" s="105" t="s">
        <v>60</v>
      </c>
      <c r="E1562" s="105" t="s">
        <v>3772</v>
      </c>
      <c r="F1562" s="105" t="s">
        <v>2821</v>
      </c>
      <c r="G1562" s="105">
        <v>12</v>
      </c>
      <c r="H1562" s="105">
        <v>45</v>
      </c>
      <c r="I1562" s="106" t="s">
        <v>2852</v>
      </c>
      <c r="J1562" s="106" t="s">
        <v>2853</v>
      </c>
      <c r="K1562" s="107" t="s">
        <v>2854</v>
      </c>
      <c r="L1562" s="102" t="s">
        <v>237</v>
      </c>
      <c r="M1562" s="108">
        <v>40318</v>
      </c>
      <c r="N1562" s="102" t="s">
        <v>1789</v>
      </c>
      <c r="O1562" s="105" t="s">
        <v>51</v>
      </c>
      <c r="P1562" s="102"/>
      <c r="Q1562" s="102"/>
      <c r="R1562" s="102"/>
      <c r="S1562" s="109" t="s">
        <v>3668</v>
      </c>
      <c r="T1562" s="109" t="s">
        <v>237</v>
      </c>
      <c r="U1562" s="110" t="s">
        <v>3669</v>
      </c>
      <c r="V1562" s="105" t="s">
        <v>3668</v>
      </c>
      <c r="W1562" s="105"/>
    </row>
    <row r="1563" spans="1:23" ht="51">
      <c r="A1563" s="102">
        <v>1562</v>
      </c>
      <c r="B1563" s="107" t="s">
        <v>76</v>
      </c>
      <c r="C1563" s="107" t="s">
        <v>59</v>
      </c>
      <c r="D1563" s="105" t="s">
        <v>60</v>
      </c>
      <c r="E1563" s="105" t="s">
        <v>3772</v>
      </c>
      <c r="F1563" s="105" t="s">
        <v>2821</v>
      </c>
      <c r="G1563" s="105">
        <v>12</v>
      </c>
      <c r="H1563" s="105">
        <v>48</v>
      </c>
      <c r="I1563" s="106" t="s">
        <v>2855</v>
      </c>
      <c r="J1563" s="106" t="s">
        <v>2848</v>
      </c>
      <c r="K1563" s="98" t="s">
        <v>3334</v>
      </c>
      <c r="L1563" s="99" t="s">
        <v>63</v>
      </c>
      <c r="M1563" s="108">
        <v>40372</v>
      </c>
      <c r="N1563" s="102" t="s">
        <v>1789</v>
      </c>
      <c r="O1563" s="105" t="s">
        <v>51</v>
      </c>
      <c r="P1563" s="102" t="s">
        <v>220</v>
      </c>
      <c r="Q1563" s="102"/>
      <c r="R1563" s="102"/>
      <c r="S1563" s="109" t="s">
        <v>3668</v>
      </c>
      <c r="T1563" s="109" t="s">
        <v>63</v>
      </c>
      <c r="U1563" s="110" t="s">
        <v>3669</v>
      </c>
      <c r="V1563" s="105" t="s">
        <v>3668</v>
      </c>
      <c r="W1563" s="105"/>
    </row>
    <row r="1564" spans="1:23" ht="38.25">
      <c r="A1564" s="21">
        <v>1563</v>
      </c>
      <c r="B1564" s="14" t="s">
        <v>150</v>
      </c>
      <c r="C1564" s="14" t="s">
        <v>151</v>
      </c>
      <c r="D1564" s="16" t="s">
        <v>60</v>
      </c>
      <c r="E1564" s="16" t="s">
        <v>3772</v>
      </c>
      <c r="F1564" s="16" t="s">
        <v>2821</v>
      </c>
      <c r="G1564" s="16">
        <v>12</v>
      </c>
      <c r="H1564" s="16">
        <v>54</v>
      </c>
      <c r="I1564" s="17" t="s">
        <v>2856</v>
      </c>
      <c r="J1564" s="17" t="s">
        <v>2857</v>
      </c>
      <c r="K1564" s="18" t="s">
        <v>2858</v>
      </c>
      <c r="L1564" s="21" t="s">
        <v>63</v>
      </c>
      <c r="M1564" s="22">
        <v>40318</v>
      </c>
      <c r="N1564" s="21" t="s">
        <v>1789</v>
      </c>
      <c r="O1564" s="16" t="s">
        <v>170</v>
      </c>
      <c r="P1564" s="21"/>
      <c r="Q1564" s="21"/>
      <c r="R1564" s="21"/>
      <c r="S1564" s="25" t="s">
        <v>3668</v>
      </c>
      <c r="T1564" s="25" t="s">
        <v>63</v>
      </c>
      <c r="U1564" s="55" t="s">
        <v>3669</v>
      </c>
      <c r="V1564" s="16" t="s">
        <v>3668</v>
      </c>
      <c r="W1564" s="16"/>
    </row>
    <row r="1565" spans="1:23" ht="25.5">
      <c r="A1565" s="21">
        <v>1564</v>
      </c>
      <c r="B1565" s="14" t="s">
        <v>150</v>
      </c>
      <c r="C1565" s="14" t="s">
        <v>151</v>
      </c>
      <c r="D1565" s="16" t="s">
        <v>60</v>
      </c>
      <c r="E1565" s="16" t="s">
        <v>3772</v>
      </c>
      <c r="F1565" s="16" t="s">
        <v>2821</v>
      </c>
      <c r="G1565" s="16">
        <v>12</v>
      </c>
      <c r="H1565" s="16">
        <v>54</v>
      </c>
      <c r="I1565" s="17" t="s">
        <v>2859</v>
      </c>
      <c r="J1565" s="17" t="s">
        <v>2860</v>
      </c>
      <c r="K1565" s="18" t="s">
        <v>2861</v>
      </c>
      <c r="L1565" s="21" t="s">
        <v>63</v>
      </c>
      <c r="M1565" s="22">
        <v>40318</v>
      </c>
      <c r="N1565" s="21" t="s">
        <v>1789</v>
      </c>
      <c r="O1565" s="16" t="s">
        <v>153</v>
      </c>
      <c r="P1565" s="21"/>
      <c r="Q1565" s="21"/>
      <c r="R1565" s="21"/>
      <c r="S1565" s="25" t="s">
        <v>3668</v>
      </c>
      <c r="T1565" s="25" t="s">
        <v>63</v>
      </c>
      <c r="U1565" s="55" t="s">
        <v>3669</v>
      </c>
      <c r="V1565" s="16" t="s">
        <v>3668</v>
      </c>
      <c r="W1565" s="16"/>
    </row>
    <row r="1566" spans="1:23" ht="12.75">
      <c r="A1566" s="102">
        <v>1565</v>
      </c>
      <c r="B1566" s="103" t="s">
        <v>2255</v>
      </c>
      <c r="C1566" s="103" t="s">
        <v>267</v>
      </c>
      <c r="D1566" s="105" t="s">
        <v>45</v>
      </c>
      <c r="E1566" s="105" t="s">
        <v>3772</v>
      </c>
      <c r="F1566" s="105" t="s">
        <v>2821</v>
      </c>
      <c r="G1566" s="105">
        <v>12</v>
      </c>
      <c r="H1566" s="105" t="s">
        <v>2862</v>
      </c>
      <c r="I1566" s="107" t="s">
        <v>2863</v>
      </c>
      <c r="J1566" s="107" t="s">
        <v>846</v>
      </c>
      <c r="K1566" s="107" t="s">
        <v>2864</v>
      </c>
      <c r="L1566" s="102" t="s">
        <v>49</v>
      </c>
      <c r="M1566" s="108">
        <v>40339</v>
      </c>
      <c r="N1566" s="102" t="s">
        <v>50</v>
      </c>
      <c r="O1566" s="105" t="s">
        <v>51</v>
      </c>
      <c r="P1566" s="102"/>
      <c r="Q1566" s="102"/>
      <c r="R1566" s="102"/>
      <c r="S1566" s="109" t="s">
        <v>49</v>
      </c>
      <c r="T1566" s="109" t="s">
        <v>3668</v>
      </c>
      <c r="U1566" s="110" t="s">
        <v>3669</v>
      </c>
      <c r="V1566" s="105" t="s">
        <v>3668</v>
      </c>
      <c r="W1566" s="105"/>
    </row>
    <row r="1567" spans="1:23" ht="76.5">
      <c r="A1567" s="102">
        <v>1566</v>
      </c>
      <c r="B1567" s="103" t="s">
        <v>82</v>
      </c>
      <c r="C1567" s="103" t="s">
        <v>83</v>
      </c>
      <c r="D1567" s="105" t="s">
        <v>45</v>
      </c>
      <c r="E1567" s="105" t="s">
        <v>3772</v>
      </c>
      <c r="F1567" s="105" t="s">
        <v>2865</v>
      </c>
      <c r="G1567" s="105">
        <v>13</v>
      </c>
      <c r="H1567" s="105">
        <v>4</v>
      </c>
      <c r="I1567" s="106" t="s">
        <v>2866</v>
      </c>
      <c r="J1567" s="106" t="s">
        <v>2867</v>
      </c>
      <c r="K1567" s="107" t="s">
        <v>48</v>
      </c>
      <c r="L1567" s="102" t="s">
        <v>49</v>
      </c>
      <c r="M1567" s="108">
        <v>40339</v>
      </c>
      <c r="N1567" s="102" t="s">
        <v>50</v>
      </c>
      <c r="O1567" s="105" t="s">
        <v>51</v>
      </c>
      <c r="P1567" s="102"/>
      <c r="Q1567" s="102"/>
      <c r="R1567" s="102"/>
      <c r="S1567" s="109" t="s">
        <v>49</v>
      </c>
      <c r="T1567" s="109" t="s">
        <v>3668</v>
      </c>
      <c r="U1567" s="110" t="s">
        <v>3669</v>
      </c>
      <c r="V1567" s="105" t="s">
        <v>3668</v>
      </c>
      <c r="W1567" s="105"/>
    </row>
    <row r="1568" spans="1:23" ht="63.75">
      <c r="A1568" s="102">
        <v>1567</v>
      </c>
      <c r="B1568" s="103" t="s">
        <v>150</v>
      </c>
      <c r="C1568" s="103" t="s">
        <v>151</v>
      </c>
      <c r="D1568" s="105" t="s">
        <v>60</v>
      </c>
      <c r="E1568" s="105" t="s">
        <v>3772</v>
      </c>
      <c r="F1568" s="105" t="s">
        <v>2868</v>
      </c>
      <c r="G1568" s="105">
        <v>14</v>
      </c>
      <c r="H1568" s="105">
        <v>19</v>
      </c>
      <c r="I1568" s="106" t="s">
        <v>2869</v>
      </c>
      <c r="J1568" s="106" t="s">
        <v>2870</v>
      </c>
      <c r="K1568" s="107" t="s">
        <v>2871</v>
      </c>
      <c r="L1568" s="102" t="s">
        <v>63</v>
      </c>
      <c r="M1568" s="108">
        <v>40318</v>
      </c>
      <c r="N1568" s="102" t="s">
        <v>1789</v>
      </c>
      <c r="O1568" s="105" t="s">
        <v>170</v>
      </c>
      <c r="P1568" s="102"/>
      <c r="Q1568" s="102"/>
      <c r="R1568" s="102"/>
      <c r="S1568" s="109" t="s">
        <v>3668</v>
      </c>
      <c r="T1568" s="109" t="s">
        <v>63</v>
      </c>
      <c r="U1568" s="110" t="s">
        <v>3669</v>
      </c>
      <c r="V1568" s="105" t="s">
        <v>3668</v>
      </c>
      <c r="W1568" s="105"/>
    </row>
    <row r="1569" spans="1:23" ht="191.25">
      <c r="A1569" s="21">
        <v>1568</v>
      </c>
      <c r="B1569" s="14" t="s">
        <v>332</v>
      </c>
      <c r="C1569" s="14" t="s">
        <v>333</v>
      </c>
      <c r="D1569" s="16" t="s">
        <v>60</v>
      </c>
      <c r="E1569" s="16" t="s">
        <v>3772</v>
      </c>
      <c r="F1569" s="16" t="s">
        <v>2872</v>
      </c>
      <c r="G1569" s="16">
        <v>14</v>
      </c>
      <c r="H1569" s="16">
        <v>20</v>
      </c>
      <c r="I1569" s="17" t="s">
        <v>2873</v>
      </c>
      <c r="J1569" s="17" t="s">
        <v>2874</v>
      </c>
      <c r="K1569" s="53" t="s">
        <v>3266</v>
      </c>
      <c r="L1569" s="54" t="s">
        <v>237</v>
      </c>
      <c r="M1569" s="22">
        <v>40434</v>
      </c>
      <c r="N1569" s="21" t="s">
        <v>264</v>
      </c>
      <c r="O1569" s="16" t="s">
        <v>72</v>
      </c>
      <c r="P1569" s="54" t="s">
        <v>299</v>
      </c>
      <c r="Q1569" s="21"/>
      <c r="R1569" s="21"/>
      <c r="S1569" s="25" t="s">
        <v>3668</v>
      </c>
      <c r="T1569" s="25" t="s">
        <v>237</v>
      </c>
      <c r="U1569" s="55" t="s">
        <v>3669</v>
      </c>
      <c r="V1569" s="16" t="s">
        <v>3668</v>
      </c>
      <c r="W1569" s="16"/>
    </row>
    <row r="1570" spans="1:23" ht="38.25">
      <c r="A1570" s="102">
        <v>1569</v>
      </c>
      <c r="B1570" s="103" t="s">
        <v>82</v>
      </c>
      <c r="C1570" s="103" t="s">
        <v>83</v>
      </c>
      <c r="D1570" s="105" t="s">
        <v>60</v>
      </c>
      <c r="E1570" s="105" t="s">
        <v>3772</v>
      </c>
      <c r="F1570" s="105" t="s">
        <v>2872</v>
      </c>
      <c r="G1570" s="105">
        <v>14</v>
      </c>
      <c r="H1570" s="105">
        <v>36</v>
      </c>
      <c r="I1570" s="106" t="s">
        <v>2875</v>
      </c>
      <c r="J1570" s="106" t="s">
        <v>2876</v>
      </c>
      <c r="K1570" s="98" t="s">
        <v>3391</v>
      </c>
      <c r="L1570" s="99" t="s">
        <v>63</v>
      </c>
      <c r="M1570" s="108">
        <v>40374</v>
      </c>
      <c r="N1570" s="102" t="s">
        <v>264</v>
      </c>
      <c r="O1570" s="105" t="s">
        <v>51</v>
      </c>
      <c r="P1570" s="99" t="s">
        <v>299</v>
      </c>
      <c r="Q1570" s="102"/>
      <c r="R1570" s="102"/>
      <c r="S1570" s="109" t="s">
        <v>3668</v>
      </c>
      <c r="T1570" s="109" t="s">
        <v>63</v>
      </c>
      <c r="U1570" s="110" t="s">
        <v>3669</v>
      </c>
      <c r="V1570" s="105" t="s">
        <v>3668</v>
      </c>
      <c r="W1570" s="105"/>
    </row>
    <row r="1571" spans="1:23" ht="153">
      <c r="A1571" s="102">
        <v>1570</v>
      </c>
      <c r="B1571" s="107" t="s">
        <v>76</v>
      </c>
      <c r="C1571" s="107" t="s">
        <v>59</v>
      </c>
      <c r="D1571" s="105" t="s">
        <v>60</v>
      </c>
      <c r="E1571" s="105" t="s">
        <v>3772</v>
      </c>
      <c r="F1571" s="105" t="s">
        <v>2872</v>
      </c>
      <c r="G1571" s="102">
        <v>14</v>
      </c>
      <c r="H1571" s="91" t="s">
        <v>2877</v>
      </c>
      <c r="I1571" s="106" t="s">
        <v>2878</v>
      </c>
      <c r="J1571" s="106" t="s">
        <v>2879</v>
      </c>
      <c r="K1571" s="107" t="s">
        <v>2880</v>
      </c>
      <c r="L1571" s="102" t="s">
        <v>237</v>
      </c>
      <c r="M1571" s="108">
        <v>40318</v>
      </c>
      <c r="N1571" s="102" t="s">
        <v>1789</v>
      </c>
      <c r="O1571" s="105"/>
      <c r="P1571" s="102"/>
      <c r="Q1571" s="102"/>
      <c r="R1571" s="102"/>
      <c r="S1571" s="109" t="s">
        <v>3668</v>
      </c>
      <c r="T1571" s="109" t="s">
        <v>237</v>
      </c>
      <c r="U1571" s="110" t="s">
        <v>3669</v>
      </c>
      <c r="V1571" s="105" t="s">
        <v>3668</v>
      </c>
      <c r="W1571" s="105"/>
    </row>
    <row r="1572" spans="1:23" ht="25.5">
      <c r="A1572" s="102">
        <v>1571</v>
      </c>
      <c r="B1572" s="103" t="s">
        <v>1759</v>
      </c>
      <c r="C1572" s="103" t="s">
        <v>109</v>
      </c>
      <c r="D1572" s="105" t="s">
        <v>60</v>
      </c>
      <c r="E1572" s="105" t="s">
        <v>3772</v>
      </c>
      <c r="F1572" s="105" t="s">
        <v>2868</v>
      </c>
      <c r="G1572" s="105">
        <v>14</v>
      </c>
      <c r="H1572" s="105" t="s">
        <v>2881</v>
      </c>
      <c r="I1572" s="106" t="s">
        <v>2882</v>
      </c>
      <c r="J1572" s="106" t="s">
        <v>2883</v>
      </c>
      <c r="K1572" s="107" t="s">
        <v>2884</v>
      </c>
      <c r="L1572" s="102" t="s">
        <v>49</v>
      </c>
      <c r="M1572" s="108">
        <v>40318</v>
      </c>
      <c r="N1572" s="102" t="s">
        <v>1789</v>
      </c>
      <c r="O1572" s="105" t="s">
        <v>51</v>
      </c>
      <c r="P1572" s="102"/>
      <c r="Q1572" s="102"/>
      <c r="R1572" s="102"/>
      <c r="S1572" s="109" t="s">
        <v>3668</v>
      </c>
      <c r="T1572" s="109" t="s">
        <v>49</v>
      </c>
      <c r="U1572" s="110" t="s">
        <v>3669</v>
      </c>
      <c r="V1572" s="105" t="s">
        <v>3668</v>
      </c>
      <c r="W1572" s="105"/>
    </row>
    <row r="1573" spans="1:23" ht="102">
      <c r="A1573" s="102">
        <v>1572</v>
      </c>
      <c r="B1573" s="103" t="s">
        <v>2885</v>
      </c>
      <c r="C1573" s="103" t="s">
        <v>2886</v>
      </c>
      <c r="D1573" s="105" t="s">
        <v>60</v>
      </c>
      <c r="E1573" s="105" t="s">
        <v>3772</v>
      </c>
      <c r="F1573" s="105" t="s">
        <v>2887</v>
      </c>
      <c r="G1573" s="105">
        <v>14</v>
      </c>
      <c r="H1573" s="105"/>
      <c r="I1573" s="106" t="s">
        <v>2888</v>
      </c>
      <c r="J1573" s="106" t="s">
        <v>2889</v>
      </c>
      <c r="K1573" s="98" t="s">
        <v>3318</v>
      </c>
      <c r="L1573" s="99" t="s">
        <v>63</v>
      </c>
      <c r="M1573" s="108">
        <v>40374</v>
      </c>
      <c r="N1573" s="102" t="s">
        <v>264</v>
      </c>
      <c r="O1573" s="105"/>
      <c r="P1573" s="99" t="s">
        <v>299</v>
      </c>
      <c r="Q1573" s="102"/>
      <c r="R1573" s="102"/>
      <c r="S1573" s="109" t="s">
        <v>3668</v>
      </c>
      <c r="T1573" s="109" t="s">
        <v>63</v>
      </c>
      <c r="U1573" s="110" t="s">
        <v>3669</v>
      </c>
      <c r="V1573" s="105" t="s">
        <v>3668</v>
      </c>
      <c r="W1573" s="105"/>
    </row>
    <row r="1574" spans="1:23" ht="89.25">
      <c r="A1574" s="102">
        <v>1573</v>
      </c>
      <c r="B1574" s="103" t="s">
        <v>188</v>
      </c>
      <c r="C1574" s="103" t="s">
        <v>176</v>
      </c>
      <c r="D1574" s="105" t="s">
        <v>60</v>
      </c>
      <c r="E1574" s="105" t="s">
        <v>3772</v>
      </c>
      <c r="F1574" s="100" t="s">
        <v>2890</v>
      </c>
      <c r="G1574" s="105">
        <v>14</v>
      </c>
      <c r="H1574" s="100"/>
      <c r="I1574" s="106" t="s">
        <v>2891</v>
      </c>
      <c r="J1574" s="106" t="s">
        <v>2892</v>
      </c>
      <c r="K1574" s="98" t="s">
        <v>3421</v>
      </c>
      <c r="L1574" s="99" t="s">
        <v>63</v>
      </c>
      <c r="M1574" s="108">
        <v>40374</v>
      </c>
      <c r="N1574" s="102" t="s">
        <v>264</v>
      </c>
      <c r="O1574" s="105" t="s">
        <v>181</v>
      </c>
      <c r="P1574" s="99" t="s">
        <v>299</v>
      </c>
      <c r="Q1574" s="102"/>
      <c r="R1574" s="102"/>
      <c r="S1574" s="109" t="s">
        <v>3668</v>
      </c>
      <c r="T1574" s="109" t="s">
        <v>63</v>
      </c>
      <c r="U1574" s="110" t="s">
        <v>3669</v>
      </c>
      <c r="V1574" s="105" t="s">
        <v>3668</v>
      </c>
      <c r="W1574" s="105"/>
    </row>
    <row r="1575" spans="1:23" ht="51">
      <c r="A1575" s="102">
        <v>1574</v>
      </c>
      <c r="B1575" s="103" t="s">
        <v>82</v>
      </c>
      <c r="C1575" s="103" t="s">
        <v>83</v>
      </c>
      <c r="D1575" s="105" t="s">
        <v>60</v>
      </c>
      <c r="E1575" s="105" t="s">
        <v>3772</v>
      </c>
      <c r="F1575" s="105" t="s">
        <v>2872</v>
      </c>
      <c r="G1575" s="105">
        <v>15</v>
      </c>
      <c r="H1575" s="105">
        <v>20</v>
      </c>
      <c r="I1575" s="106" t="s">
        <v>2893</v>
      </c>
      <c r="J1575" s="106" t="s">
        <v>2894</v>
      </c>
      <c r="K1575" s="107" t="s">
        <v>2895</v>
      </c>
      <c r="L1575" s="102" t="s">
        <v>49</v>
      </c>
      <c r="M1575" s="108">
        <v>40318</v>
      </c>
      <c r="N1575" s="102" t="s">
        <v>264</v>
      </c>
      <c r="O1575" s="105" t="s">
        <v>51</v>
      </c>
      <c r="P1575" s="102"/>
      <c r="Q1575" s="102"/>
      <c r="R1575" s="102"/>
      <c r="S1575" s="109" t="s">
        <v>3668</v>
      </c>
      <c r="T1575" s="109" t="s">
        <v>49</v>
      </c>
      <c r="U1575" s="110" t="s">
        <v>3669</v>
      </c>
      <c r="V1575" s="105" t="s">
        <v>3668</v>
      </c>
      <c r="W1575" s="105"/>
    </row>
    <row r="1576" spans="1:23" ht="51">
      <c r="A1576" s="102">
        <v>1575</v>
      </c>
      <c r="B1576" s="103" t="s">
        <v>82</v>
      </c>
      <c r="C1576" s="103" t="s">
        <v>83</v>
      </c>
      <c r="D1576" s="105" t="s">
        <v>60</v>
      </c>
      <c r="E1576" s="105" t="s">
        <v>3772</v>
      </c>
      <c r="F1576" s="105" t="s">
        <v>2872</v>
      </c>
      <c r="G1576" s="105">
        <v>15</v>
      </c>
      <c r="H1576" s="105">
        <v>20</v>
      </c>
      <c r="I1576" s="106" t="s">
        <v>2896</v>
      </c>
      <c r="J1576" s="106" t="s">
        <v>445</v>
      </c>
      <c r="K1576" s="98" t="s">
        <v>3391</v>
      </c>
      <c r="L1576" s="99" t="s">
        <v>63</v>
      </c>
      <c r="M1576" s="108">
        <v>40374</v>
      </c>
      <c r="N1576" s="102" t="s">
        <v>264</v>
      </c>
      <c r="O1576" s="105" t="s">
        <v>51</v>
      </c>
      <c r="P1576" s="99" t="s">
        <v>299</v>
      </c>
      <c r="Q1576" s="102"/>
      <c r="R1576" s="102"/>
      <c r="S1576" s="109" t="s">
        <v>3668</v>
      </c>
      <c r="T1576" s="109" t="s">
        <v>63</v>
      </c>
      <c r="U1576" s="110" t="s">
        <v>3669</v>
      </c>
      <c r="V1576" s="105" t="s">
        <v>3668</v>
      </c>
      <c r="W1576" s="105"/>
    </row>
    <row r="1577" spans="1:23" ht="89.25">
      <c r="A1577" s="102">
        <v>1576</v>
      </c>
      <c r="B1577" s="103" t="s">
        <v>82</v>
      </c>
      <c r="C1577" s="103" t="s">
        <v>83</v>
      </c>
      <c r="D1577" s="105" t="s">
        <v>60</v>
      </c>
      <c r="E1577" s="105" t="s">
        <v>3772</v>
      </c>
      <c r="F1577" s="105" t="s">
        <v>2872</v>
      </c>
      <c r="G1577" s="105">
        <v>15</v>
      </c>
      <c r="H1577" s="105">
        <v>23</v>
      </c>
      <c r="I1577" s="106" t="s">
        <v>2897</v>
      </c>
      <c r="J1577" s="106" t="s">
        <v>2898</v>
      </c>
      <c r="K1577" s="98" t="s">
        <v>3594</v>
      </c>
      <c r="L1577" s="99" t="s">
        <v>63</v>
      </c>
      <c r="M1577" s="108">
        <v>40374</v>
      </c>
      <c r="N1577" s="102" t="s">
        <v>264</v>
      </c>
      <c r="O1577" s="105" t="s">
        <v>51</v>
      </c>
      <c r="P1577" s="102" t="s">
        <v>299</v>
      </c>
      <c r="Q1577" s="102"/>
      <c r="R1577" s="102"/>
      <c r="S1577" s="109" t="s">
        <v>3668</v>
      </c>
      <c r="T1577" s="109" t="s">
        <v>63</v>
      </c>
      <c r="U1577" s="110" t="s">
        <v>3669</v>
      </c>
      <c r="V1577" s="105" t="s">
        <v>3668</v>
      </c>
      <c r="W1577" s="95"/>
    </row>
    <row r="1578" spans="1:23" ht="76.5">
      <c r="A1578" s="81">
        <v>1577</v>
      </c>
      <c r="B1578" s="82" t="s">
        <v>610</v>
      </c>
      <c r="C1578" s="82" t="s">
        <v>460</v>
      </c>
      <c r="D1578" s="83" t="s">
        <v>45</v>
      </c>
      <c r="E1578" s="83" t="s">
        <v>3772</v>
      </c>
      <c r="F1578" s="81" t="s">
        <v>2872</v>
      </c>
      <c r="G1578" s="83">
        <v>15</v>
      </c>
      <c r="H1578" s="83">
        <v>26</v>
      </c>
      <c r="I1578" s="84" t="s">
        <v>2899</v>
      </c>
      <c r="J1578" s="84" t="s">
        <v>2900</v>
      </c>
      <c r="K1578" s="87" t="s">
        <v>2901</v>
      </c>
      <c r="L1578" s="81" t="s">
        <v>63</v>
      </c>
      <c r="M1578" s="86" t="s">
        <v>156</v>
      </c>
      <c r="N1578" s="81" t="s">
        <v>203</v>
      </c>
      <c r="O1578" s="83" t="s">
        <v>51</v>
      </c>
      <c r="P1578" s="81"/>
      <c r="Q1578" s="81"/>
      <c r="R1578" s="81"/>
      <c r="S1578" s="109" t="s">
        <v>63</v>
      </c>
      <c r="T1578" s="109" t="s">
        <v>3668</v>
      </c>
      <c r="U1578" s="110" t="s">
        <v>3669</v>
      </c>
      <c r="V1578" s="105" t="s">
        <v>3668</v>
      </c>
      <c r="W1578" s="105"/>
    </row>
    <row r="1579" spans="1:23" ht="280.5">
      <c r="A1579" s="102">
        <v>1578</v>
      </c>
      <c r="B1579" s="103" t="s">
        <v>266</v>
      </c>
      <c r="C1579" s="103" t="s">
        <v>267</v>
      </c>
      <c r="D1579" s="105" t="s">
        <v>60</v>
      </c>
      <c r="E1579" s="105" t="s">
        <v>3772</v>
      </c>
      <c r="F1579" s="105" t="s">
        <v>2872</v>
      </c>
      <c r="G1579" s="105">
        <v>15</v>
      </c>
      <c r="H1579" s="94">
        <v>26</v>
      </c>
      <c r="I1579" s="107" t="s">
        <v>2902</v>
      </c>
      <c r="J1579" s="107" t="s">
        <v>2903</v>
      </c>
      <c r="K1579" s="107" t="s">
        <v>48</v>
      </c>
      <c r="L1579" s="102" t="s">
        <v>49</v>
      </c>
      <c r="M1579" s="108">
        <v>40318</v>
      </c>
      <c r="N1579" s="102" t="s">
        <v>264</v>
      </c>
      <c r="O1579" s="105" t="s">
        <v>51</v>
      </c>
      <c r="P1579" s="102"/>
      <c r="Q1579" s="102"/>
      <c r="R1579" s="102"/>
      <c r="S1579" s="109" t="s">
        <v>3668</v>
      </c>
      <c r="T1579" s="109" t="s">
        <v>49</v>
      </c>
      <c r="U1579" s="110" t="s">
        <v>3669</v>
      </c>
      <c r="V1579" s="105" t="s">
        <v>3668</v>
      </c>
      <c r="W1579" s="105"/>
    </row>
    <row r="1580" spans="1:23" ht="63.75">
      <c r="A1580" s="102">
        <v>1579</v>
      </c>
      <c r="B1580" s="103" t="s">
        <v>108</v>
      </c>
      <c r="C1580" s="103" t="s">
        <v>109</v>
      </c>
      <c r="D1580" s="105" t="s">
        <v>60</v>
      </c>
      <c r="E1580" s="105" t="s">
        <v>3772</v>
      </c>
      <c r="F1580" s="105" t="s">
        <v>2872</v>
      </c>
      <c r="G1580" s="105">
        <v>15</v>
      </c>
      <c r="H1580" s="105">
        <v>26</v>
      </c>
      <c r="I1580" s="106" t="s">
        <v>2904</v>
      </c>
      <c r="J1580" s="106" t="s">
        <v>2905</v>
      </c>
      <c r="K1580" s="107" t="s">
        <v>2906</v>
      </c>
      <c r="L1580" s="102" t="s">
        <v>49</v>
      </c>
      <c r="M1580" s="108">
        <v>40318</v>
      </c>
      <c r="N1580" s="102" t="s">
        <v>264</v>
      </c>
      <c r="O1580" s="105" t="s">
        <v>51</v>
      </c>
      <c r="P1580" s="102"/>
      <c r="Q1580" s="102"/>
      <c r="R1580" s="102"/>
      <c r="S1580" s="109" t="s">
        <v>3668</v>
      </c>
      <c r="T1580" s="109" t="s">
        <v>49</v>
      </c>
      <c r="U1580" s="110" t="s">
        <v>3669</v>
      </c>
      <c r="V1580" s="105" t="s">
        <v>3668</v>
      </c>
      <c r="W1580" s="105"/>
    </row>
    <row r="1581" spans="1:23" ht="63.75">
      <c r="A1581" s="102">
        <v>1580</v>
      </c>
      <c r="B1581" s="103" t="s">
        <v>150</v>
      </c>
      <c r="C1581" s="103" t="s">
        <v>151</v>
      </c>
      <c r="D1581" s="105" t="s">
        <v>60</v>
      </c>
      <c r="E1581" s="105" t="s">
        <v>3772</v>
      </c>
      <c r="F1581" s="105" t="s">
        <v>2872</v>
      </c>
      <c r="G1581" s="105">
        <v>15</v>
      </c>
      <c r="H1581" s="105">
        <v>28</v>
      </c>
      <c r="I1581" s="106" t="s">
        <v>2907</v>
      </c>
      <c r="J1581" s="106" t="s">
        <v>2908</v>
      </c>
      <c r="K1581" s="107" t="s">
        <v>2906</v>
      </c>
      <c r="L1581" s="102" t="s">
        <v>49</v>
      </c>
      <c r="M1581" s="108">
        <v>40318</v>
      </c>
      <c r="N1581" s="102" t="s">
        <v>264</v>
      </c>
      <c r="O1581" s="105" t="s">
        <v>170</v>
      </c>
      <c r="P1581" s="102"/>
      <c r="Q1581" s="102"/>
      <c r="R1581" s="102"/>
      <c r="S1581" s="109" t="s">
        <v>3668</v>
      </c>
      <c r="T1581" s="109" t="s">
        <v>49</v>
      </c>
      <c r="U1581" s="110" t="s">
        <v>3669</v>
      </c>
      <c r="V1581" s="105" t="s">
        <v>3668</v>
      </c>
      <c r="W1581" s="105"/>
    </row>
    <row r="1582" spans="1:23" ht="63.75">
      <c r="A1582" s="102">
        <v>1581</v>
      </c>
      <c r="B1582" s="103" t="s">
        <v>150</v>
      </c>
      <c r="C1582" s="103" t="s">
        <v>151</v>
      </c>
      <c r="D1582" s="105" t="s">
        <v>60</v>
      </c>
      <c r="E1582" s="105" t="s">
        <v>3772</v>
      </c>
      <c r="F1582" s="105" t="s">
        <v>2872</v>
      </c>
      <c r="G1582" s="105">
        <v>15</v>
      </c>
      <c r="H1582" s="105">
        <v>28</v>
      </c>
      <c r="I1582" s="106" t="s">
        <v>2909</v>
      </c>
      <c r="J1582" s="106" t="s">
        <v>2908</v>
      </c>
      <c r="K1582" s="107" t="s">
        <v>2906</v>
      </c>
      <c r="L1582" s="102" t="s">
        <v>49</v>
      </c>
      <c r="M1582" s="108">
        <v>40318</v>
      </c>
      <c r="N1582" s="102" t="s">
        <v>264</v>
      </c>
      <c r="O1582" s="105" t="s">
        <v>170</v>
      </c>
      <c r="P1582" s="102"/>
      <c r="Q1582" s="102"/>
      <c r="R1582" s="102"/>
      <c r="S1582" s="109" t="s">
        <v>3668</v>
      </c>
      <c r="T1582" s="109" t="s">
        <v>49</v>
      </c>
      <c r="U1582" s="110" t="s">
        <v>3669</v>
      </c>
      <c r="V1582" s="105" t="s">
        <v>3668</v>
      </c>
      <c r="W1582" s="105"/>
    </row>
    <row r="1583" spans="1:23" ht="51">
      <c r="A1583" s="102">
        <v>1582</v>
      </c>
      <c r="B1583" s="103" t="s">
        <v>82</v>
      </c>
      <c r="C1583" s="103" t="s">
        <v>83</v>
      </c>
      <c r="D1583" s="105" t="s">
        <v>60</v>
      </c>
      <c r="E1583" s="105" t="s">
        <v>3772</v>
      </c>
      <c r="F1583" s="105" t="s">
        <v>2872</v>
      </c>
      <c r="G1583" s="105">
        <v>15</v>
      </c>
      <c r="H1583" s="105">
        <v>28</v>
      </c>
      <c r="I1583" s="106" t="s">
        <v>2910</v>
      </c>
      <c r="J1583" s="106" t="s">
        <v>2911</v>
      </c>
      <c r="K1583" s="107" t="s">
        <v>2906</v>
      </c>
      <c r="L1583" s="102" t="s">
        <v>49</v>
      </c>
      <c r="M1583" s="108">
        <v>40318</v>
      </c>
      <c r="N1583" s="102" t="s">
        <v>264</v>
      </c>
      <c r="O1583" s="105" t="s">
        <v>51</v>
      </c>
      <c r="P1583" s="102"/>
      <c r="Q1583" s="102"/>
      <c r="R1583" s="102"/>
      <c r="S1583" s="109" t="s">
        <v>3668</v>
      </c>
      <c r="T1583" s="109" t="s">
        <v>49</v>
      </c>
      <c r="U1583" s="110" t="s">
        <v>3669</v>
      </c>
      <c r="V1583" s="105" t="s">
        <v>3668</v>
      </c>
      <c r="W1583" s="105"/>
    </row>
    <row r="1584" spans="1:23" ht="38.25">
      <c r="A1584" s="102">
        <v>1583</v>
      </c>
      <c r="B1584" s="103" t="s">
        <v>82</v>
      </c>
      <c r="C1584" s="103" t="s">
        <v>83</v>
      </c>
      <c r="D1584" s="105" t="s">
        <v>45</v>
      </c>
      <c r="E1584" s="105" t="s">
        <v>3772</v>
      </c>
      <c r="F1584" s="105" t="s">
        <v>2872</v>
      </c>
      <c r="G1584" s="105">
        <v>15</v>
      </c>
      <c r="H1584" s="105">
        <v>29</v>
      </c>
      <c r="I1584" s="106" t="s">
        <v>2912</v>
      </c>
      <c r="J1584" s="106" t="s">
        <v>2913</v>
      </c>
      <c r="K1584" s="107" t="s">
        <v>3595</v>
      </c>
      <c r="L1584" s="102" t="s">
        <v>63</v>
      </c>
      <c r="M1584" s="108">
        <v>40420</v>
      </c>
      <c r="N1584" s="102" t="s">
        <v>50</v>
      </c>
      <c r="O1584" s="105" t="s">
        <v>51</v>
      </c>
      <c r="P1584" s="102"/>
      <c r="Q1584" s="102"/>
      <c r="R1584" s="102"/>
      <c r="S1584" s="109" t="s">
        <v>63</v>
      </c>
      <c r="T1584" s="109" t="s">
        <v>3668</v>
      </c>
      <c r="U1584" s="110" t="s">
        <v>3669</v>
      </c>
      <c r="V1584" s="105" t="s">
        <v>3668</v>
      </c>
      <c r="W1584" s="105"/>
    </row>
    <row r="1585" spans="1:23" ht="76.5">
      <c r="A1585" s="102">
        <v>1584</v>
      </c>
      <c r="B1585" s="107" t="s">
        <v>108</v>
      </c>
      <c r="C1585" s="103" t="s">
        <v>109</v>
      </c>
      <c r="D1585" s="105" t="s">
        <v>45</v>
      </c>
      <c r="E1585" s="105" t="s">
        <v>3772</v>
      </c>
      <c r="F1585" s="105" t="s">
        <v>2872</v>
      </c>
      <c r="G1585" s="105">
        <v>15</v>
      </c>
      <c r="H1585" s="102">
        <v>29</v>
      </c>
      <c r="I1585" s="106" t="s">
        <v>2914</v>
      </c>
      <c r="J1585" s="106" t="s">
        <v>2915</v>
      </c>
      <c r="K1585" s="101" t="s">
        <v>3627</v>
      </c>
      <c r="L1585" s="99" t="s">
        <v>63</v>
      </c>
      <c r="M1585" s="108">
        <v>40428</v>
      </c>
      <c r="N1585" s="102" t="s">
        <v>264</v>
      </c>
      <c r="O1585" s="102" t="s">
        <v>72</v>
      </c>
      <c r="P1585" s="102"/>
      <c r="Q1585" s="102"/>
      <c r="R1585" s="102"/>
      <c r="S1585" s="109" t="s">
        <v>63</v>
      </c>
      <c r="T1585" s="109" t="s">
        <v>3668</v>
      </c>
      <c r="U1585" s="110" t="s">
        <v>3669</v>
      </c>
      <c r="V1585" s="105" t="s">
        <v>3668</v>
      </c>
      <c r="W1585" s="105"/>
    </row>
    <row r="1586" spans="1:23" ht="178.5">
      <c r="A1586" s="102">
        <v>1585</v>
      </c>
      <c r="B1586" s="103" t="s">
        <v>332</v>
      </c>
      <c r="C1586" s="103" t="s">
        <v>333</v>
      </c>
      <c r="D1586" s="105" t="s">
        <v>60</v>
      </c>
      <c r="E1586" s="105" t="s">
        <v>3772</v>
      </c>
      <c r="F1586" s="105" t="s">
        <v>2872</v>
      </c>
      <c r="G1586" s="105">
        <v>15</v>
      </c>
      <c r="H1586" s="105">
        <v>33</v>
      </c>
      <c r="I1586" s="106" t="s">
        <v>2917</v>
      </c>
      <c r="J1586" s="106" t="s">
        <v>2918</v>
      </c>
      <c r="K1586" s="106" t="s">
        <v>2916</v>
      </c>
      <c r="L1586" s="99" t="s">
        <v>63</v>
      </c>
      <c r="M1586" s="108">
        <v>40374</v>
      </c>
      <c r="N1586" s="102" t="s">
        <v>264</v>
      </c>
      <c r="O1586" s="105" t="s">
        <v>51</v>
      </c>
      <c r="P1586" s="99" t="s">
        <v>299</v>
      </c>
      <c r="Q1586" s="102"/>
      <c r="R1586" s="102"/>
      <c r="S1586" s="109" t="s">
        <v>3668</v>
      </c>
      <c r="T1586" s="109" t="s">
        <v>63</v>
      </c>
      <c r="U1586" s="110" t="s">
        <v>3669</v>
      </c>
      <c r="V1586" s="105" t="s">
        <v>3668</v>
      </c>
      <c r="W1586" s="105"/>
    </row>
    <row r="1587" spans="1:23" ht="267.75">
      <c r="A1587" s="102">
        <v>1586</v>
      </c>
      <c r="B1587" s="103" t="s">
        <v>366</v>
      </c>
      <c r="C1587" s="103" t="s">
        <v>267</v>
      </c>
      <c r="D1587" s="105" t="s">
        <v>60</v>
      </c>
      <c r="E1587" s="105" t="s">
        <v>3772</v>
      </c>
      <c r="F1587" s="105" t="s">
        <v>2872</v>
      </c>
      <c r="G1587" s="105">
        <v>15</v>
      </c>
      <c r="H1587" s="105" t="s">
        <v>1452</v>
      </c>
      <c r="I1587" s="107" t="s">
        <v>2919</v>
      </c>
      <c r="J1587" s="107" t="s">
        <v>2903</v>
      </c>
      <c r="K1587" s="107" t="s">
        <v>2906</v>
      </c>
      <c r="L1587" s="102" t="s">
        <v>49</v>
      </c>
      <c r="M1587" s="108">
        <v>40318</v>
      </c>
      <c r="N1587" s="102" t="s">
        <v>264</v>
      </c>
      <c r="O1587" s="105" t="s">
        <v>51</v>
      </c>
      <c r="P1587" s="102"/>
      <c r="Q1587" s="102"/>
      <c r="R1587" s="102"/>
      <c r="S1587" s="109" t="s">
        <v>3668</v>
      </c>
      <c r="T1587" s="109" t="s">
        <v>49</v>
      </c>
      <c r="U1587" s="110" t="s">
        <v>3669</v>
      </c>
      <c r="V1587" s="105" t="s">
        <v>3668</v>
      </c>
      <c r="W1587" s="105"/>
    </row>
    <row r="1588" spans="1:23" ht="267.75">
      <c r="A1588" s="102">
        <v>1587</v>
      </c>
      <c r="B1588" s="103" t="s">
        <v>369</v>
      </c>
      <c r="C1588" s="103" t="s">
        <v>370</v>
      </c>
      <c r="D1588" s="105" t="s">
        <v>60</v>
      </c>
      <c r="E1588" s="105" t="s">
        <v>3772</v>
      </c>
      <c r="F1588" s="105" t="s">
        <v>2872</v>
      </c>
      <c r="G1588" s="105">
        <v>15</v>
      </c>
      <c r="H1588" s="105" t="s">
        <v>1452</v>
      </c>
      <c r="I1588" s="107" t="s">
        <v>2919</v>
      </c>
      <c r="J1588" s="107" t="s">
        <v>2903</v>
      </c>
      <c r="K1588" s="107" t="s">
        <v>2906</v>
      </c>
      <c r="L1588" s="102" t="s">
        <v>49</v>
      </c>
      <c r="M1588" s="108">
        <v>40318</v>
      </c>
      <c r="N1588" s="102" t="s">
        <v>264</v>
      </c>
      <c r="O1588" s="105" t="s">
        <v>51</v>
      </c>
      <c r="P1588" s="102"/>
      <c r="Q1588" s="102"/>
      <c r="R1588" s="102"/>
      <c r="S1588" s="109" t="s">
        <v>3668</v>
      </c>
      <c r="T1588" s="109" t="s">
        <v>49</v>
      </c>
      <c r="U1588" s="110" t="s">
        <v>3669</v>
      </c>
      <c r="V1588" s="105" t="s">
        <v>3668</v>
      </c>
      <c r="W1588" s="105"/>
    </row>
    <row r="1589" spans="1:23" ht="267.75">
      <c r="A1589" s="102">
        <v>1588</v>
      </c>
      <c r="B1589" s="103" t="s">
        <v>371</v>
      </c>
      <c r="C1589" s="103" t="s">
        <v>370</v>
      </c>
      <c r="D1589" s="105" t="s">
        <v>60</v>
      </c>
      <c r="E1589" s="105" t="s">
        <v>3772</v>
      </c>
      <c r="F1589" s="105" t="s">
        <v>2872</v>
      </c>
      <c r="G1589" s="105">
        <v>15</v>
      </c>
      <c r="H1589" s="105" t="s">
        <v>1452</v>
      </c>
      <c r="I1589" s="107" t="s">
        <v>2919</v>
      </c>
      <c r="J1589" s="107" t="s">
        <v>2903</v>
      </c>
      <c r="K1589" s="107" t="s">
        <v>2906</v>
      </c>
      <c r="L1589" s="102" t="s">
        <v>49</v>
      </c>
      <c r="M1589" s="108">
        <v>40318</v>
      </c>
      <c r="N1589" s="102" t="s">
        <v>264</v>
      </c>
      <c r="O1589" s="105" t="s">
        <v>51</v>
      </c>
      <c r="P1589" s="102"/>
      <c r="Q1589" s="102"/>
      <c r="R1589" s="102"/>
      <c r="S1589" s="109" t="s">
        <v>3668</v>
      </c>
      <c r="T1589" s="109" t="s">
        <v>49</v>
      </c>
      <c r="U1589" s="110" t="s">
        <v>3669</v>
      </c>
      <c r="V1589" s="105" t="s">
        <v>3668</v>
      </c>
      <c r="W1589" s="105"/>
    </row>
    <row r="1590" spans="1:23" ht="267.75">
      <c r="A1590" s="102">
        <v>1589</v>
      </c>
      <c r="B1590" s="103" t="s">
        <v>2255</v>
      </c>
      <c r="C1590" s="103" t="s">
        <v>267</v>
      </c>
      <c r="D1590" s="105" t="s">
        <v>60</v>
      </c>
      <c r="E1590" s="105" t="s">
        <v>3772</v>
      </c>
      <c r="F1590" s="105" t="s">
        <v>2872</v>
      </c>
      <c r="G1590" s="105">
        <v>15</v>
      </c>
      <c r="H1590" s="105" t="s">
        <v>1452</v>
      </c>
      <c r="I1590" s="107" t="s">
        <v>2919</v>
      </c>
      <c r="J1590" s="107" t="s">
        <v>2903</v>
      </c>
      <c r="K1590" s="107" t="s">
        <v>2906</v>
      </c>
      <c r="L1590" s="102" t="s">
        <v>49</v>
      </c>
      <c r="M1590" s="108">
        <v>40318</v>
      </c>
      <c r="N1590" s="102" t="s">
        <v>264</v>
      </c>
      <c r="O1590" s="105" t="s">
        <v>51</v>
      </c>
      <c r="P1590" s="102"/>
      <c r="Q1590" s="102"/>
      <c r="R1590" s="102"/>
      <c r="S1590" s="109" t="s">
        <v>3668</v>
      </c>
      <c r="T1590" s="109" t="s">
        <v>49</v>
      </c>
      <c r="U1590" s="110" t="s">
        <v>3669</v>
      </c>
      <c r="V1590" s="105" t="s">
        <v>3668</v>
      </c>
      <c r="W1590" s="105"/>
    </row>
    <row r="1591" spans="1:23" ht="267.75">
      <c r="A1591" s="102">
        <v>1590</v>
      </c>
      <c r="B1591" s="103" t="s">
        <v>372</v>
      </c>
      <c r="C1591" s="103" t="s">
        <v>267</v>
      </c>
      <c r="D1591" s="105" t="s">
        <v>60</v>
      </c>
      <c r="E1591" s="105" t="s">
        <v>3772</v>
      </c>
      <c r="F1591" s="105" t="s">
        <v>2872</v>
      </c>
      <c r="G1591" s="105">
        <v>15</v>
      </c>
      <c r="H1591" s="105" t="s">
        <v>1452</v>
      </c>
      <c r="I1591" s="107" t="s">
        <v>2919</v>
      </c>
      <c r="J1591" s="107" t="s">
        <v>2903</v>
      </c>
      <c r="K1591" s="107" t="s">
        <v>2906</v>
      </c>
      <c r="L1591" s="102" t="s">
        <v>49</v>
      </c>
      <c r="M1591" s="108">
        <v>40318</v>
      </c>
      <c r="N1591" s="102" t="s">
        <v>264</v>
      </c>
      <c r="O1591" s="105" t="s">
        <v>51</v>
      </c>
      <c r="P1591" s="102"/>
      <c r="Q1591" s="102"/>
      <c r="R1591" s="102"/>
      <c r="S1591" s="109" t="s">
        <v>3668</v>
      </c>
      <c r="T1591" s="109" t="s">
        <v>49</v>
      </c>
      <c r="U1591" s="110" t="s">
        <v>3669</v>
      </c>
      <c r="V1591" s="105" t="s">
        <v>3668</v>
      </c>
      <c r="W1591" s="105"/>
    </row>
    <row r="1592" spans="1:23" ht="267.75">
      <c r="A1592" s="102">
        <v>1591</v>
      </c>
      <c r="B1592" s="103" t="s">
        <v>373</v>
      </c>
      <c r="C1592" s="103" t="s">
        <v>267</v>
      </c>
      <c r="D1592" s="105" t="s">
        <v>60</v>
      </c>
      <c r="E1592" s="105" t="s">
        <v>3772</v>
      </c>
      <c r="F1592" s="105" t="s">
        <v>2872</v>
      </c>
      <c r="G1592" s="105">
        <v>15</v>
      </c>
      <c r="H1592" s="105" t="s">
        <v>1452</v>
      </c>
      <c r="I1592" s="107" t="s">
        <v>2919</v>
      </c>
      <c r="J1592" s="107" t="s">
        <v>2903</v>
      </c>
      <c r="K1592" s="107" t="s">
        <v>2906</v>
      </c>
      <c r="L1592" s="102" t="s">
        <v>49</v>
      </c>
      <c r="M1592" s="108">
        <v>40318</v>
      </c>
      <c r="N1592" s="102" t="s">
        <v>264</v>
      </c>
      <c r="O1592" s="105" t="s">
        <v>51</v>
      </c>
      <c r="P1592" s="102"/>
      <c r="Q1592" s="102"/>
      <c r="R1592" s="102"/>
      <c r="S1592" s="109" t="s">
        <v>3668</v>
      </c>
      <c r="T1592" s="109" t="s">
        <v>49</v>
      </c>
      <c r="U1592" s="110" t="s">
        <v>3669</v>
      </c>
      <c r="V1592" s="105" t="s">
        <v>3668</v>
      </c>
      <c r="W1592" s="105"/>
    </row>
    <row r="1593" spans="1:23" ht="51">
      <c r="A1593" s="102">
        <v>1592</v>
      </c>
      <c r="B1593" s="107" t="s">
        <v>76</v>
      </c>
      <c r="C1593" s="107" t="s">
        <v>59</v>
      </c>
      <c r="D1593" s="105" t="s">
        <v>60</v>
      </c>
      <c r="E1593" s="105" t="s">
        <v>3772</v>
      </c>
      <c r="F1593" s="105" t="s">
        <v>2872</v>
      </c>
      <c r="G1593" s="105">
        <v>15</v>
      </c>
      <c r="H1593" s="105" t="s">
        <v>2920</v>
      </c>
      <c r="I1593" s="106" t="s">
        <v>2921</v>
      </c>
      <c r="J1593" s="106" t="s">
        <v>2922</v>
      </c>
      <c r="K1593" s="107" t="s">
        <v>2906</v>
      </c>
      <c r="L1593" s="102" t="s">
        <v>49</v>
      </c>
      <c r="M1593" s="108">
        <v>40318</v>
      </c>
      <c r="N1593" s="102" t="s">
        <v>264</v>
      </c>
      <c r="O1593" s="105" t="s">
        <v>51</v>
      </c>
      <c r="P1593" s="102"/>
      <c r="Q1593" s="102"/>
      <c r="R1593" s="102"/>
      <c r="S1593" s="109" t="s">
        <v>3668</v>
      </c>
      <c r="T1593" s="109" t="s">
        <v>49</v>
      </c>
      <c r="U1593" s="110" t="s">
        <v>3669</v>
      </c>
      <c r="V1593" s="105" t="s">
        <v>3668</v>
      </c>
      <c r="W1593" s="105"/>
    </row>
    <row r="1594" spans="1:23" ht="89.25">
      <c r="A1594" s="102">
        <v>1593</v>
      </c>
      <c r="B1594" s="107" t="s">
        <v>76</v>
      </c>
      <c r="C1594" s="107" t="s">
        <v>59</v>
      </c>
      <c r="D1594" s="105" t="s">
        <v>60</v>
      </c>
      <c r="E1594" s="105" t="s">
        <v>3772</v>
      </c>
      <c r="F1594" s="105" t="s">
        <v>2872</v>
      </c>
      <c r="G1594" s="105">
        <v>15</v>
      </c>
      <c r="H1594" s="105" t="s">
        <v>2923</v>
      </c>
      <c r="I1594" s="106" t="s">
        <v>2924</v>
      </c>
      <c r="J1594" s="106" t="s">
        <v>2925</v>
      </c>
      <c r="K1594" s="101" t="s">
        <v>3268</v>
      </c>
      <c r="L1594" s="99" t="s">
        <v>49</v>
      </c>
      <c r="M1594" s="108">
        <v>40374</v>
      </c>
      <c r="N1594" s="102" t="s">
        <v>264</v>
      </c>
      <c r="O1594" s="105" t="s">
        <v>51</v>
      </c>
      <c r="P1594" s="99" t="s">
        <v>299</v>
      </c>
      <c r="Q1594" s="102"/>
      <c r="R1594" s="102"/>
      <c r="S1594" s="109" t="s">
        <v>3668</v>
      </c>
      <c r="T1594" s="109" t="s">
        <v>49</v>
      </c>
      <c r="U1594" s="110" t="s">
        <v>3669</v>
      </c>
      <c r="V1594" s="105" t="s">
        <v>3668</v>
      </c>
      <c r="W1594" s="105"/>
    </row>
    <row r="1595" spans="1:23" ht="140.25">
      <c r="A1595" s="102">
        <v>1594</v>
      </c>
      <c r="B1595" s="103" t="s">
        <v>1759</v>
      </c>
      <c r="C1595" s="103" t="s">
        <v>109</v>
      </c>
      <c r="D1595" s="105" t="s">
        <v>60</v>
      </c>
      <c r="E1595" s="105" t="s">
        <v>3772</v>
      </c>
      <c r="F1595" s="105" t="s">
        <v>2872</v>
      </c>
      <c r="G1595" s="105">
        <v>15</v>
      </c>
      <c r="H1595" s="105" t="s">
        <v>2926</v>
      </c>
      <c r="I1595" s="106" t="s">
        <v>2927</v>
      </c>
      <c r="J1595" s="106" t="s">
        <v>2928</v>
      </c>
      <c r="K1595" s="107" t="s">
        <v>2906</v>
      </c>
      <c r="L1595" s="102" t="s">
        <v>49</v>
      </c>
      <c r="M1595" s="108">
        <v>40318</v>
      </c>
      <c r="N1595" s="102" t="s">
        <v>264</v>
      </c>
      <c r="O1595" s="105" t="s">
        <v>51</v>
      </c>
      <c r="P1595" s="102"/>
      <c r="Q1595" s="102"/>
      <c r="R1595" s="102"/>
      <c r="S1595" s="109" t="s">
        <v>3668</v>
      </c>
      <c r="T1595" s="109" t="s">
        <v>49</v>
      </c>
      <c r="U1595" s="110" t="s">
        <v>3669</v>
      </c>
      <c r="V1595" s="105" t="s">
        <v>3668</v>
      </c>
      <c r="W1595" s="105"/>
    </row>
    <row r="1596" spans="1:23" ht="165.75">
      <c r="A1596" s="21">
        <v>1595</v>
      </c>
      <c r="B1596" s="18" t="s">
        <v>146</v>
      </c>
      <c r="C1596" s="18" t="s">
        <v>147</v>
      </c>
      <c r="D1596" s="16" t="s">
        <v>60</v>
      </c>
      <c r="E1596" s="16" t="s">
        <v>3772</v>
      </c>
      <c r="F1596" s="16">
        <v>7.3</v>
      </c>
      <c r="G1596" s="16">
        <v>16</v>
      </c>
      <c r="H1596" s="16">
        <v>1</v>
      </c>
      <c r="I1596" s="18" t="s">
        <v>2929</v>
      </c>
      <c r="J1596" s="18" t="s">
        <v>2930</v>
      </c>
      <c r="K1596" s="53" t="s">
        <v>3662</v>
      </c>
      <c r="L1596" s="54" t="s">
        <v>63</v>
      </c>
      <c r="M1596" s="22">
        <v>40435</v>
      </c>
      <c r="N1596" s="21" t="s">
        <v>264</v>
      </c>
      <c r="O1596" s="16" t="s">
        <v>51</v>
      </c>
      <c r="P1596" s="21" t="s">
        <v>265</v>
      </c>
      <c r="Q1596" s="21"/>
      <c r="R1596" s="21"/>
      <c r="S1596" s="25" t="s">
        <v>3668</v>
      </c>
      <c r="T1596" s="25" t="s">
        <v>63</v>
      </c>
      <c r="U1596" s="55" t="s">
        <v>3669</v>
      </c>
      <c r="V1596" s="16" t="s">
        <v>3668</v>
      </c>
      <c r="W1596" s="16"/>
    </row>
    <row r="1597" spans="1:23" ht="102">
      <c r="A1597" s="21">
        <v>1596</v>
      </c>
      <c r="B1597" s="14" t="s">
        <v>332</v>
      </c>
      <c r="C1597" s="14" t="s">
        <v>333</v>
      </c>
      <c r="D1597" s="16" t="s">
        <v>60</v>
      </c>
      <c r="E1597" s="16" t="s">
        <v>3772</v>
      </c>
      <c r="F1597" s="16" t="s">
        <v>2932</v>
      </c>
      <c r="G1597" s="16">
        <v>16</v>
      </c>
      <c r="H1597" s="16">
        <v>12</v>
      </c>
      <c r="I1597" s="17" t="s">
        <v>2933</v>
      </c>
      <c r="J1597" s="17" t="s">
        <v>2934</v>
      </c>
      <c r="K1597" s="53" t="s">
        <v>3662</v>
      </c>
      <c r="L1597" s="54" t="s">
        <v>63</v>
      </c>
      <c r="M1597" s="22">
        <v>40435</v>
      </c>
      <c r="N1597" s="21" t="s">
        <v>264</v>
      </c>
      <c r="O1597" s="16" t="s">
        <v>51</v>
      </c>
      <c r="P1597" s="21" t="s">
        <v>265</v>
      </c>
      <c r="Q1597" s="21"/>
      <c r="R1597" s="21"/>
      <c r="S1597" s="25" t="s">
        <v>3668</v>
      </c>
      <c r="T1597" s="25" t="s">
        <v>63</v>
      </c>
      <c r="U1597" s="55" t="s">
        <v>3669</v>
      </c>
      <c r="V1597" s="16" t="s">
        <v>3668</v>
      </c>
      <c r="W1597" s="16"/>
    </row>
    <row r="1598" spans="1:23" ht="140.25">
      <c r="A1598" s="21">
        <v>1597</v>
      </c>
      <c r="B1598" s="14" t="s">
        <v>332</v>
      </c>
      <c r="C1598" s="14" t="s">
        <v>333</v>
      </c>
      <c r="D1598" s="16" t="s">
        <v>60</v>
      </c>
      <c r="E1598" s="16" t="s">
        <v>3772</v>
      </c>
      <c r="F1598" s="16" t="s">
        <v>2932</v>
      </c>
      <c r="G1598" s="16">
        <v>16</v>
      </c>
      <c r="H1598" s="16">
        <v>13</v>
      </c>
      <c r="I1598" s="17" t="s">
        <v>2935</v>
      </c>
      <c r="J1598" s="17" t="s">
        <v>2936</v>
      </c>
      <c r="K1598" s="53" t="s">
        <v>3662</v>
      </c>
      <c r="L1598" s="54" t="s">
        <v>63</v>
      </c>
      <c r="M1598" s="22">
        <v>40435</v>
      </c>
      <c r="N1598" s="21" t="s">
        <v>264</v>
      </c>
      <c r="O1598" s="16" t="s">
        <v>72</v>
      </c>
      <c r="P1598" s="21" t="s">
        <v>265</v>
      </c>
      <c r="Q1598" s="21"/>
      <c r="R1598" s="21"/>
      <c r="S1598" s="25" t="s">
        <v>3668</v>
      </c>
      <c r="T1598" s="25" t="s">
        <v>63</v>
      </c>
      <c r="U1598" s="55" t="s">
        <v>3669</v>
      </c>
      <c r="V1598" s="16" t="s">
        <v>3668</v>
      </c>
      <c r="W1598" s="16"/>
    </row>
    <row r="1599" spans="1:23" ht="76.5">
      <c r="A1599" s="21">
        <v>1598</v>
      </c>
      <c r="B1599" s="14" t="s">
        <v>266</v>
      </c>
      <c r="C1599" s="14" t="s">
        <v>267</v>
      </c>
      <c r="D1599" s="16" t="s">
        <v>60</v>
      </c>
      <c r="E1599" s="16" t="s">
        <v>3772</v>
      </c>
      <c r="F1599" s="16">
        <v>7.3</v>
      </c>
      <c r="G1599" s="16">
        <v>16</v>
      </c>
      <c r="H1599" s="58">
        <v>27</v>
      </c>
      <c r="I1599" s="18" t="s">
        <v>2937</v>
      </c>
      <c r="J1599" s="18" t="s">
        <v>2938</v>
      </c>
      <c r="K1599" s="53" t="s">
        <v>3662</v>
      </c>
      <c r="L1599" s="54" t="s">
        <v>63</v>
      </c>
      <c r="M1599" s="22">
        <v>40435</v>
      </c>
      <c r="N1599" s="21" t="s">
        <v>264</v>
      </c>
      <c r="O1599" s="16" t="s">
        <v>51</v>
      </c>
      <c r="P1599" s="21" t="s">
        <v>265</v>
      </c>
      <c r="Q1599" s="21"/>
      <c r="R1599" s="21"/>
      <c r="S1599" s="25" t="s">
        <v>3668</v>
      </c>
      <c r="T1599" s="25" t="s">
        <v>63</v>
      </c>
      <c r="U1599" s="55" t="s">
        <v>3669</v>
      </c>
      <c r="V1599" s="16" t="s">
        <v>3668</v>
      </c>
      <c r="W1599" s="16"/>
    </row>
    <row r="1600" spans="1:23" ht="38.25">
      <c r="A1600" s="21">
        <v>1599</v>
      </c>
      <c r="B1600" s="18" t="s">
        <v>94</v>
      </c>
      <c r="C1600" s="18" t="s">
        <v>95</v>
      </c>
      <c r="D1600" s="16" t="s">
        <v>60</v>
      </c>
      <c r="E1600" s="16" t="s">
        <v>3772</v>
      </c>
      <c r="F1600" s="62" t="s">
        <v>2939</v>
      </c>
      <c r="G1600" s="21">
        <v>16</v>
      </c>
      <c r="H1600" s="21">
        <v>29</v>
      </c>
      <c r="I1600" s="17" t="s">
        <v>2940</v>
      </c>
      <c r="J1600" s="17" t="s">
        <v>2941</v>
      </c>
      <c r="K1600" s="53" t="s">
        <v>3662</v>
      </c>
      <c r="L1600" s="54" t="s">
        <v>63</v>
      </c>
      <c r="M1600" s="22">
        <v>40435</v>
      </c>
      <c r="N1600" s="21" t="s">
        <v>264</v>
      </c>
      <c r="O1600" s="21"/>
      <c r="P1600" s="21" t="s">
        <v>265</v>
      </c>
      <c r="Q1600" s="21"/>
      <c r="R1600" s="21"/>
      <c r="S1600" s="25" t="s">
        <v>3668</v>
      </c>
      <c r="T1600" s="25" t="s">
        <v>63</v>
      </c>
      <c r="U1600" s="55" t="s">
        <v>3669</v>
      </c>
      <c r="V1600" s="16" t="s">
        <v>3668</v>
      </c>
      <c r="W1600" s="16"/>
    </row>
    <row r="1601" spans="1:23" ht="127.5">
      <c r="A1601" s="21">
        <v>1600</v>
      </c>
      <c r="B1601" s="14" t="s">
        <v>82</v>
      </c>
      <c r="C1601" s="14" t="s">
        <v>83</v>
      </c>
      <c r="D1601" s="16" t="s">
        <v>60</v>
      </c>
      <c r="E1601" s="16" t="s">
        <v>3772</v>
      </c>
      <c r="F1601" s="16" t="s">
        <v>2939</v>
      </c>
      <c r="G1601" s="16">
        <v>16</v>
      </c>
      <c r="H1601" s="16">
        <v>29</v>
      </c>
      <c r="I1601" s="17" t="s">
        <v>2942</v>
      </c>
      <c r="J1601" s="17" t="s">
        <v>2943</v>
      </c>
      <c r="K1601" s="53" t="s">
        <v>3662</v>
      </c>
      <c r="L1601" s="54" t="s">
        <v>63</v>
      </c>
      <c r="M1601" s="22">
        <v>40435</v>
      </c>
      <c r="N1601" s="21" t="s">
        <v>264</v>
      </c>
      <c r="O1601" s="16" t="s">
        <v>51</v>
      </c>
      <c r="P1601" s="21" t="s">
        <v>265</v>
      </c>
      <c r="Q1601" s="21"/>
      <c r="R1601" s="21"/>
      <c r="S1601" s="25" t="s">
        <v>3668</v>
      </c>
      <c r="T1601" s="25" t="s">
        <v>63</v>
      </c>
      <c r="U1601" s="55" t="s">
        <v>3669</v>
      </c>
      <c r="V1601" s="16" t="s">
        <v>3668</v>
      </c>
      <c r="W1601" s="16"/>
    </row>
    <row r="1602" spans="1:23" ht="25.5">
      <c r="A1602" s="102">
        <v>1601</v>
      </c>
      <c r="B1602" s="103" t="s">
        <v>82</v>
      </c>
      <c r="C1602" s="103" t="s">
        <v>83</v>
      </c>
      <c r="D1602" s="105" t="s">
        <v>45</v>
      </c>
      <c r="E1602" s="105" t="s">
        <v>3772</v>
      </c>
      <c r="F1602" s="105" t="s">
        <v>2939</v>
      </c>
      <c r="G1602" s="105">
        <v>16</v>
      </c>
      <c r="H1602" s="105">
        <v>30</v>
      </c>
      <c r="I1602" s="106" t="s">
        <v>2944</v>
      </c>
      <c r="J1602" s="106" t="s">
        <v>2945</v>
      </c>
      <c r="K1602" s="107" t="s">
        <v>48</v>
      </c>
      <c r="L1602" s="102" t="s">
        <v>49</v>
      </c>
      <c r="M1602" s="108">
        <v>40339</v>
      </c>
      <c r="N1602" s="102" t="s">
        <v>264</v>
      </c>
      <c r="O1602" s="105" t="s">
        <v>51</v>
      </c>
      <c r="P1602" s="102"/>
      <c r="Q1602" s="102"/>
      <c r="R1602" s="102"/>
      <c r="S1602" s="109" t="s">
        <v>49</v>
      </c>
      <c r="T1602" s="109" t="s">
        <v>3668</v>
      </c>
      <c r="U1602" s="110" t="s">
        <v>3669</v>
      </c>
      <c r="V1602" s="105" t="s">
        <v>3668</v>
      </c>
      <c r="W1602" s="105"/>
    </row>
    <row r="1603" spans="1:23" ht="76.5">
      <c r="A1603" s="21">
        <v>1602</v>
      </c>
      <c r="B1603" s="14" t="s">
        <v>82</v>
      </c>
      <c r="C1603" s="14" t="s">
        <v>83</v>
      </c>
      <c r="D1603" s="16" t="s">
        <v>60</v>
      </c>
      <c r="E1603" s="16" t="s">
        <v>3772</v>
      </c>
      <c r="F1603" s="16" t="s">
        <v>2939</v>
      </c>
      <c r="G1603" s="16">
        <v>16</v>
      </c>
      <c r="H1603" s="16">
        <v>31</v>
      </c>
      <c r="I1603" s="17" t="s">
        <v>2946</v>
      </c>
      <c r="J1603" s="17" t="s">
        <v>2947</v>
      </c>
      <c r="K1603" s="53" t="s">
        <v>3662</v>
      </c>
      <c r="L1603" s="54" t="s">
        <v>63</v>
      </c>
      <c r="M1603" s="22">
        <v>40435</v>
      </c>
      <c r="N1603" s="21" t="s">
        <v>264</v>
      </c>
      <c r="O1603" s="16" t="s">
        <v>51</v>
      </c>
      <c r="P1603" s="21" t="s">
        <v>265</v>
      </c>
      <c r="Q1603" s="21"/>
      <c r="R1603" s="21"/>
      <c r="S1603" s="25" t="s">
        <v>3668</v>
      </c>
      <c r="T1603" s="25" t="s">
        <v>63</v>
      </c>
      <c r="U1603" s="55" t="s">
        <v>3669</v>
      </c>
      <c r="V1603" s="16" t="s">
        <v>3668</v>
      </c>
      <c r="W1603" s="16"/>
    </row>
    <row r="1604" spans="1:23" ht="38.25">
      <c r="A1604" s="21">
        <v>1603</v>
      </c>
      <c r="B1604" s="14" t="s">
        <v>82</v>
      </c>
      <c r="C1604" s="14" t="s">
        <v>83</v>
      </c>
      <c r="D1604" s="16" t="s">
        <v>60</v>
      </c>
      <c r="E1604" s="16" t="s">
        <v>3772</v>
      </c>
      <c r="F1604" s="16" t="s">
        <v>2939</v>
      </c>
      <c r="G1604" s="16">
        <v>16</v>
      </c>
      <c r="H1604" s="16">
        <v>31</v>
      </c>
      <c r="I1604" s="17" t="s">
        <v>2948</v>
      </c>
      <c r="J1604" s="17" t="s">
        <v>2949</v>
      </c>
      <c r="K1604" s="53" t="s">
        <v>3662</v>
      </c>
      <c r="L1604" s="54" t="s">
        <v>63</v>
      </c>
      <c r="M1604" s="22">
        <v>40435</v>
      </c>
      <c r="N1604" s="21" t="s">
        <v>264</v>
      </c>
      <c r="O1604" s="16" t="s">
        <v>51</v>
      </c>
      <c r="P1604" s="21" t="s">
        <v>265</v>
      </c>
      <c r="Q1604" s="21"/>
      <c r="R1604" s="21"/>
      <c r="S1604" s="25" t="s">
        <v>3668</v>
      </c>
      <c r="T1604" s="25" t="s">
        <v>63</v>
      </c>
      <c r="U1604" s="55" t="s">
        <v>3669</v>
      </c>
      <c r="V1604" s="16" t="s">
        <v>3668</v>
      </c>
      <c r="W1604" s="16"/>
    </row>
    <row r="1605" spans="1:23" ht="280.5">
      <c r="A1605" s="21">
        <v>1604</v>
      </c>
      <c r="B1605" s="18" t="s">
        <v>76</v>
      </c>
      <c r="C1605" s="18" t="s">
        <v>59</v>
      </c>
      <c r="D1605" s="16" t="s">
        <v>60</v>
      </c>
      <c r="E1605" s="16" t="s">
        <v>3772</v>
      </c>
      <c r="F1605" s="57" t="s">
        <v>2950</v>
      </c>
      <c r="G1605" s="16">
        <v>16</v>
      </c>
      <c r="H1605" s="56" t="s">
        <v>2951</v>
      </c>
      <c r="I1605" s="17" t="s">
        <v>2952</v>
      </c>
      <c r="J1605" s="17" t="s">
        <v>2953</v>
      </c>
      <c r="K1605" s="53" t="s">
        <v>3662</v>
      </c>
      <c r="L1605" s="54" t="s">
        <v>63</v>
      </c>
      <c r="M1605" s="22">
        <v>40435</v>
      </c>
      <c r="N1605" s="21" t="s">
        <v>264</v>
      </c>
      <c r="O1605" s="16" t="s">
        <v>51</v>
      </c>
      <c r="P1605" s="21" t="s">
        <v>265</v>
      </c>
      <c r="Q1605" s="21"/>
      <c r="R1605" s="21"/>
      <c r="S1605" s="25" t="s">
        <v>3668</v>
      </c>
      <c r="T1605" s="25" t="s">
        <v>63</v>
      </c>
      <c r="U1605" s="55" t="s">
        <v>3669</v>
      </c>
      <c r="V1605" s="16" t="s">
        <v>3668</v>
      </c>
      <c r="W1605" s="16"/>
    </row>
    <row r="1606" spans="1:23" ht="76.5">
      <c r="A1606" s="21">
        <v>1605</v>
      </c>
      <c r="B1606" s="14" t="s">
        <v>366</v>
      </c>
      <c r="C1606" s="14" t="s">
        <v>267</v>
      </c>
      <c r="D1606" s="16" t="s">
        <v>60</v>
      </c>
      <c r="E1606" s="16" t="s">
        <v>3772</v>
      </c>
      <c r="F1606" s="16">
        <v>7.3</v>
      </c>
      <c r="G1606" s="16">
        <v>16</v>
      </c>
      <c r="H1606" s="16" t="s">
        <v>2954</v>
      </c>
      <c r="I1606" s="18" t="s">
        <v>2937</v>
      </c>
      <c r="J1606" s="18" t="s">
        <v>2938</v>
      </c>
      <c r="K1606" s="53" t="s">
        <v>3662</v>
      </c>
      <c r="L1606" s="54" t="s">
        <v>63</v>
      </c>
      <c r="M1606" s="22">
        <v>40435</v>
      </c>
      <c r="N1606" s="21" t="s">
        <v>264</v>
      </c>
      <c r="O1606" s="16" t="s">
        <v>51</v>
      </c>
      <c r="P1606" s="21" t="s">
        <v>265</v>
      </c>
      <c r="Q1606" s="21"/>
      <c r="R1606" s="21"/>
      <c r="S1606" s="25" t="s">
        <v>3668</v>
      </c>
      <c r="T1606" s="25" t="s">
        <v>63</v>
      </c>
      <c r="U1606" s="55" t="s">
        <v>3669</v>
      </c>
      <c r="V1606" s="16" t="s">
        <v>3668</v>
      </c>
      <c r="W1606" s="16"/>
    </row>
    <row r="1607" spans="1:23" ht="76.5">
      <c r="A1607" s="21">
        <v>1606</v>
      </c>
      <c r="B1607" s="14" t="s">
        <v>369</v>
      </c>
      <c r="C1607" s="14" t="s">
        <v>370</v>
      </c>
      <c r="D1607" s="16" t="s">
        <v>60</v>
      </c>
      <c r="E1607" s="16" t="s">
        <v>3772</v>
      </c>
      <c r="F1607" s="16">
        <v>7.3</v>
      </c>
      <c r="G1607" s="16">
        <v>16</v>
      </c>
      <c r="H1607" s="16" t="s">
        <v>2954</v>
      </c>
      <c r="I1607" s="18" t="s">
        <v>2937</v>
      </c>
      <c r="J1607" s="18" t="s">
        <v>2938</v>
      </c>
      <c r="K1607" s="53" t="s">
        <v>3662</v>
      </c>
      <c r="L1607" s="54" t="s">
        <v>63</v>
      </c>
      <c r="M1607" s="22">
        <v>40435</v>
      </c>
      <c r="N1607" s="21" t="s">
        <v>264</v>
      </c>
      <c r="O1607" s="16" t="s">
        <v>51</v>
      </c>
      <c r="P1607" s="21" t="s">
        <v>265</v>
      </c>
      <c r="Q1607" s="21"/>
      <c r="R1607" s="21"/>
      <c r="S1607" s="25" t="s">
        <v>3668</v>
      </c>
      <c r="T1607" s="25" t="s">
        <v>63</v>
      </c>
      <c r="U1607" s="55" t="s">
        <v>3669</v>
      </c>
      <c r="V1607" s="16" t="s">
        <v>3668</v>
      </c>
      <c r="W1607" s="16"/>
    </row>
    <row r="1608" spans="1:23" ht="76.5">
      <c r="A1608" s="21">
        <v>1607</v>
      </c>
      <c r="B1608" s="14" t="s">
        <v>371</v>
      </c>
      <c r="C1608" s="14" t="s">
        <v>370</v>
      </c>
      <c r="D1608" s="16" t="s">
        <v>60</v>
      </c>
      <c r="E1608" s="16" t="s">
        <v>3772</v>
      </c>
      <c r="F1608" s="16">
        <v>7.3</v>
      </c>
      <c r="G1608" s="16">
        <v>16</v>
      </c>
      <c r="H1608" s="16" t="s">
        <v>2954</v>
      </c>
      <c r="I1608" s="18" t="s">
        <v>2937</v>
      </c>
      <c r="J1608" s="18" t="s">
        <v>2938</v>
      </c>
      <c r="K1608" s="53" t="s">
        <v>3662</v>
      </c>
      <c r="L1608" s="54" t="s">
        <v>63</v>
      </c>
      <c r="M1608" s="22">
        <v>40435</v>
      </c>
      <c r="N1608" s="21" t="s">
        <v>264</v>
      </c>
      <c r="O1608" s="16" t="s">
        <v>51</v>
      </c>
      <c r="P1608" s="21" t="s">
        <v>265</v>
      </c>
      <c r="Q1608" s="21"/>
      <c r="R1608" s="21"/>
      <c r="S1608" s="25" t="s">
        <v>3668</v>
      </c>
      <c r="T1608" s="25" t="s">
        <v>63</v>
      </c>
      <c r="U1608" s="55" t="s">
        <v>3669</v>
      </c>
      <c r="V1608" s="16" t="s">
        <v>3668</v>
      </c>
      <c r="W1608" s="16"/>
    </row>
    <row r="1609" spans="1:23" ht="76.5">
      <c r="A1609" s="21">
        <v>1608</v>
      </c>
      <c r="B1609" s="14" t="s">
        <v>2255</v>
      </c>
      <c r="C1609" s="14" t="s">
        <v>267</v>
      </c>
      <c r="D1609" s="16" t="s">
        <v>60</v>
      </c>
      <c r="E1609" s="16" t="s">
        <v>3772</v>
      </c>
      <c r="F1609" s="16">
        <v>7.3</v>
      </c>
      <c r="G1609" s="16">
        <v>16</v>
      </c>
      <c r="H1609" s="16" t="s">
        <v>2954</v>
      </c>
      <c r="I1609" s="18" t="s">
        <v>2937</v>
      </c>
      <c r="J1609" s="18" t="s">
        <v>2938</v>
      </c>
      <c r="K1609" s="53" t="s">
        <v>3662</v>
      </c>
      <c r="L1609" s="54" t="s">
        <v>63</v>
      </c>
      <c r="M1609" s="22">
        <v>40435</v>
      </c>
      <c r="N1609" s="21" t="s">
        <v>264</v>
      </c>
      <c r="O1609" s="16" t="s">
        <v>51</v>
      </c>
      <c r="P1609" s="21" t="s">
        <v>265</v>
      </c>
      <c r="Q1609" s="21"/>
      <c r="R1609" s="21"/>
      <c r="S1609" s="25" t="s">
        <v>3668</v>
      </c>
      <c r="T1609" s="25" t="s">
        <v>63</v>
      </c>
      <c r="U1609" s="55" t="s">
        <v>3669</v>
      </c>
      <c r="V1609" s="16" t="s">
        <v>3668</v>
      </c>
      <c r="W1609" s="16"/>
    </row>
    <row r="1610" spans="1:23" ht="76.5">
      <c r="A1610" s="21">
        <v>1609</v>
      </c>
      <c r="B1610" s="14" t="s">
        <v>372</v>
      </c>
      <c r="C1610" s="14" t="s">
        <v>267</v>
      </c>
      <c r="D1610" s="16" t="s">
        <v>60</v>
      </c>
      <c r="E1610" s="16" t="s">
        <v>3772</v>
      </c>
      <c r="F1610" s="16">
        <v>7.3</v>
      </c>
      <c r="G1610" s="16">
        <v>16</v>
      </c>
      <c r="H1610" s="16" t="s">
        <v>2954</v>
      </c>
      <c r="I1610" s="18" t="s">
        <v>2937</v>
      </c>
      <c r="J1610" s="18" t="s">
        <v>2938</v>
      </c>
      <c r="K1610" s="53" t="s">
        <v>3662</v>
      </c>
      <c r="L1610" s="54" t="s">
        <v>63</v>
      </c>
      <c r="M1610" s="22">
        <v>40435</v>
      </c>
      <c r="N1610" s="21" t="s">
        <v>264</v>
      </c>
      <c r="O1610" s="16" t="s">
        <v>51</v>
      </c>
      <c r="P1610" s="21" t="s">
        <v>265</v>
      </c>
      <c r="Q1610" s="21"/>
      <c r="R1610" s="21"/>
      <c r="S1610" s="25" t="s">
        <v>3668</v>
      </c>
      <c r="T1610" s="25" t="s">
        <v>63</v>
      </c>
      <c r="U1610" s="55" t="s">
        <v>3669</v>
      </c>
      <c r="V1610" s="16" t="s">
        <v>3668</v>
      </c>
      <c r="W1610" s="16"/>
    </row>
    <row r="1611" spans="1:23" ht="76.5">
      <c r="A1611" s="21">
        <v>1610</v>
      </c>
      <c r="B1611" s="14" t="s">
        <v>373</v>
      </c>
      <c r="C1611" s="14" t="s">
        <v>267</v>
      </c>
      <c r="D1611" s="16" t="s">
        <v>60</v>
      </c>
      <c r="E1611" s="16" t="s">
        <v>3772</v>
      </c>
      <c r="F1611" s="16">
        <v>7.3</v>
      </c>
      <c r="G1611" s="16">
        <v>16</v>
      </c>
      <c r="H1611" s="16" t="s">
        <v>2954</v>
      </c>
      <c r="I1611" s="18" t="s">
        <v>2937</v>
      </c>
      <c r="J1611" s="18" t="s">
        <v>2938</v>
      </c>
      <c r="K1611" s="60" t="s">
        <v>2931</v>
      </c>
      <c r="L1611" s="21" t="s">
        <v>86</v>
      </c>
      <c r="M1611" s="22"/>
      <c r="N1611" s="21" t="s">
        <v>264</v>
      </c>
      <c r="O1611" s="16" t="s">
        <v>51</v>
      </c>
      <c r="P1611" s="21" t="s">
        <v>265</v>
      </c>
      <c r="Q1611" s="21"/>
      <c r="R1611" s="21"/>
      <c r="S1611" s="25" t="s">
        <v>3668</v>
      </c>
      <c r="T1611" s="25" t="s">
        <v>86</v>
      </c>
      <c r="U1611" s="55" t="s">
        <v>3672</v>
      </c>
      <c r="V1611" s="16" t="s">
        <v>265</v>
      </c>
      <c r="W1611" s="16"/>
    </row>
    <row r="1612" spans="1:23" ht="102">
      <c r="A1612" s="21">
        <v>1611</v>
      </c>
      <c r="B1612" s="14" t="s">
        <v>366</v>
      </c>
      <c r="C1612" s="14" t="s">
        <v>267</v>
      </c>
      <c r="D1612" s="16" t="s">
        <v>60</v>
      </c>
      <c r="E1612" s="16" t="s">
        <v>3772</v>
      </c>
      <c r="F1612" s="16">
        <v>7.3</v>
      </c>
      <c r="G1612" s="16">
        <v>16</v>
      </c>
      <c r="H1612" s="16"/>
      <c r="I1612" s="18" t="s">
        <v>2955</v>
      </c>
      <c r="J1612" s="18" t="s">
        <v>2956</v>
      </c>
      <c r="K1612" s="60" t="s">
        <v>2931</v>
      </c>
      <c r="L1612" s="21" t="s">
        <v>86</v>
      </c>
      <c r="M1612" s="22"/>
      <c r="N1612" s="21" t="s">
        <v>264</v>
      </c>
      <c r="O1612" s="16" t="s">
        <v>51</v>
      </c>
      <c r="P1612" s="21" t="s">
        <v>265</v>
      </c>
      <c r="Q1612" s="21"/>
      <c r="R1612" s="21"/>
      <c r="S1612" s="25" t="s">
        <v>3668</v>
      </c>
      <c r="T1612" s="25" t="s">
        <v>86</v>
      </c>
      <c r="U1612" s="55" t="s">
        <v>3672</v>
      </c>
      <c r="V1612" s="16" t="s">
        <v>265</v>
      </c>
      <c r="W1612" s="16"/>
    </row>
    <row r="1613" spans="1:23" ht="102">
      <c r="A1613" s="21">
        <v>1612</v>
      </c>
      <c r="B1613" s="14" t="s">
        <v>369</v>
      </c>
      <c r="C1613" s="14" t="s">
        <v>370</v>
      </c>
      <c r="D1613" s="16" t="s">
        <v>60</v>
      </c>
      <c r="E1613" s="16" t="s">
        <v>3772</v>
      </c>
      <c r="F1613" s="16">
        <v>7.3</v>
      </c>
      <c r="G1613" s="16">
        <v>16</v>
      </c>
      <c r="H1613" s="16"/>
      <c r="I1613" s="18" t="s">
        <v>2955</v>
      </c>
      <c r="J1613" s="18" t="s">
        <v>2956</v>
      </c>
      <c r="K1613" s="53" t="s">
        <v>3662</v>
      </c>
      <c r="L1613" s="54" t="s">
        <v>63</v>
      </c>
      <c r="M1613" s="22">
        <v>40435</v>
      </c>
      <c r="N1613" s="21" t="s">
        <v>264</v>
      </c>
      <c r="O1613" s="16" t="s">
        <v>51</v>
      </c>
      <c r="P1613" s="21" t="s">
        <v>265</v>
      </c>
      <c r="Q1613" s="21"/>
      <c r="R1613" s="21"/>
      <c r="S1613" s="25" t="s">
        <v>3668</v>
      </c>
      <c r="T1613" s="25" t="s">
        <v>63</v>
      </c>
      <c r="U1613" s="55" t="s">
        <v>3669</v>
      </c>
      <c r="V1613" s="16" t="s">
        <v>3668</v>
      </c>
      <c r="W1613" s="16"/>
    </row>
    <row r="1614" spans="1:23" ht="102">
      <c r="A1614" s="21">
        <v>1613</v>
      </c>
      <c r="B1614" s="14" t="s">
        <v>371</v>
      </c>
      <c r="C1614" s="14" t="s">
        <v>370</v>
      </c>
      <c r="D1614" s="16" t="s">
        <v>60</v>
      </c>
      <c r="E1614" s="16" t="s">
        <v>3772</v>
      </c>
      <c r="F1614" s="16">
        <v>7.3</v>
      </c>
      <c r="G1614" s="16">
        <v>16</v>
      </c>
      <c r="H1614" s="16"/>
      <c r="I1614" s="18" t="s">
        <v>2955</v>
      </c>
      <c r="J1614" s="18" t="s">
        <v>2956</v>
      </c>
      <c r="K1614" s="53" t="s">
        <v>3662</v>
      </c>
      <c r="L1614" s="54" t="s">
        <v>63</v>
      </c>
      <c r="M1614" s="22">
        <v>40435</v>
      </c>
      <c r="N1614" s="21" t="s">
        <v>264</v>
      </c>
      <c r="O1614" s="16" t="s">
        <v>51</v>
      </c>
      <c r="P1614" s="21" t="s">
        <v>265</v>
      </c>
      <c r="Q1614" s="21"/>
      <c r="R1614" s="21"/>
      <c r="S1614" s="25" t="s">
        <v>3668</v>
      </c>
      <c r="T1614" s="25" t="s">
        <v>63</v>
      </c>
      <c r="U1614" s="55" t="s">
        <v>3669</v>
      </c>
      <c r="V1614" s="16" t="s">
        <v>3668</v>
      </c>
      <c r="W1614" s="16"/>
    </row>
    <row r="1615" spans="1:23" ht="102">
      <c r="A1615" s="21">
        <v>1614</v>
      </c>
      <c r="B1615" s="14" t="s">
        <v>266</v>
      </c>
      <c r="C1615" s="14" t="s">
        <v>267</v>
      </c>
      <c r="D1615" s="16" t="s">
        <v>60</v>
      </c>
      <c r="E1615" s="16" t="s">
        <v>3772</v>
      </c>
      <c r="F1615" s="16">
        <v>7.3</v>
      </c>
      <c r="G1615" s="16">
        <v>16</v>
      </c>
      <c r="H1615" s="58"/>
      <c r="I1615" s="18" t="s">
        <v>2955</v>
      </c>
      <c r="J1615" s="18" t="s">
        <v>2956</v>
      </c>
      <c r="K1615" s="53" t="s">
        <v>3662</v>
      </c>
      <c r="L1615" s="54" t="s">
        <v>63</v>
      </c>
      <c r="M1615" s="22">
        <v>40435</v>
      </c>
      <c r="N1615" s="21" t="s">
        <v>264</v>
      </c>
      <c r="O1615" s="16" t="s">
        <v>51</v>
      </c>
      <c r="P1615" s="21" t="s">
        <v>265</v>
      </c>
      <c r="Q1615" s="21"/>
      <c r="R1615" s="21"/>
      <c r="S1615" s="25" t="s">
        <v>3668</v>
      </c>
      <c r="T1615" s="25" t="s">
        <v>63</v>
      </c>
      <c r="U1615" s="55" t="s">
        <v>3669</v>
      </c>
      <c r="V1615" s="16" t="s">
        <v>3668</v>
      </c>
      <c r="W1615" s="16"/>
    </row>
    <row r="1616" spans="1:23" ht="102">
      <c r="A1616" s="21">
        <v>1615</v>
      </c>
      <c r="B1616" s="14" t="s">
        <v>2255</v>
      </c>
      <c r="C1616" s="14" t="s">
        <v>267</v>
      </c>
      <c r="D1616" s="16" t="s">
        <v>60</v>
      </c>
      <c r="E1616" s="16" t="s">
        <v>3772</v>
      </c>
      <c r="F1616" s="16">
        <v>7.3</v>
      </c>
      <c r="G1616" s="16">
        <v>16</v>
      </c>
      <c r="H1616" s="16"/>
      <c r="I1616" s="18" t="s">
        <v>2955</v>
      </c>
      <c r="J1616" s="18" t="s">
        <v>2956</v>
      </c>
      <c r="K1616" s="53" t="s">
        <v>3662</v>
      </c>
      <c r="L1616" s="54" t="s">
        <v>63</v>
      </c>
      <c r="M1616" s="22">
        <v>40435</v>
      </c>
      <c r="N1616" s="21" t="s">
        <v>264</v>
      </c>
      <c r="O1616" s="16" t="s">
        <v>51</v>
      </c>
      <c r="P1616" s="21" t="s">
        <v>265</v>
      </c>
      <c r="Q1616" s="21"/>
      <c r="R1616" s="21"/>
      <c r="S1616" s="25" t="s">
        <v>3668</v>
      </c>
      <c r="T1616" s="25" t="s">
        <v>63</v>
      </c>
      <c r="U1616" s="55" t="s">
        <v>3669</v>
      </c>
      <c r="V1616" s="16" t="s">
        <v>3668</v>
      </c>
      <c r="W1616" s="16"/>
    </row>
    <row r="1617" spans="1:23" ht="102">
      <c r="A1617" s="21">
        <v>1616</v>
      </c>
      <c r="B1617" s="14" t="s">
        <v>372</v>
      </c>
      <c r="C1617" s="14" t="s">
        <v>267</v>
      </c>
      <c r="D1617" s="16" t="s">
        <v>60</v>
      </c>
      <c r="E1617" s="16" t="s">
        <v>3772</v>
      </c>
      <c r="F1617" s="16">
        <v>7.3</v>
      </c>
      <c r="G1617" s="16">
        <v>16</v>
      </c>
      <c r="H1617" s="16"/>
      <c r="I1617" s="18" t="s">
        <v>2955</v>
      </c>
      <c r="J1617" s="18" t="s">
        <v>2956</v>
      </c>
      <c r="K1617" s="53" t="s">
        <v>3662</v>
      </c>
      <c r="L1617" s="54" t="s">
        <v>63</v>
      </c>
      <c r="M1617" s="22">
        <v>40435</v>
      </c>
      <c r="N1617" s="21" t="s">
        <v>264</v>
      </c>
      <c r="O1617" s="16" t="s">
        <v>51</v>
      </c>
      <c r="P1617" s="21" t="s">
        <v>265</v>
      </c>
      <c r="Q1617" s="21"/>
      <c r="R1617" s="21"/>
      <c r="S1617" s="25" t="s">
        <v>3668</v>
      </c>
      <c r="T1617" s="25" t="s">
        <v>63</v>
      </c>
      <c r="U1617" s="55" t="s">
        <v>3669</v>
      </c>
      <c r="V1617" s="16" t="s">
        <v>3668</v>
      </c>
      <c r="W1617" s="16"/>
    </row>
    <row r="1618" spans="1:23" ht="102">
      <c r="A1618" s="21">
        <v>1617</v>
      </c>
      <c r="B1618" s="14" t="s">
        <v>373</v>
      </c>
      <c r="C1618" s="14" t="s">
        <v>267</v>
      </c>
      <c r="D1618" s="16" t="s">
        <v>60</v>
      </c>
      <c r="E1618" s="16" t="s">
        <v>3772</v>
      </c>
      <c r="F1618" s="16">
        <v>7.3</v>
      </c>
      <c r="G1618" s="16">
        <v>16</v>
      </c>
      <c r="H1618" s="16"/>
      <c r="I1618" s="18" t="s">
        <v>2955</v>
      </c>
      <c r="J1618" s="18" t="s">
        <v>2956</v>
      </c>
      <c r="K1618" s="53" t="s">
        <v>3662</v>
      </c>
      <c r="L1618" s="54" t="s">
        <v>63</v>
      </c>
      <c r="M1618" s="22">
        <v>40435</v>
      </c>
      <c r="N1618" s="21" t="s">
        <v>264</v>
      </c>
      <c r="O1618" s="16" t="s">
        <v>51</v>
      </c>
      <c r="P1618" s="21" t="s">
        <v>265</v>
      </c>
      <c r="Q1618" s="21"/>
      <c r="R1618" s="21"/>
      <c r="S1618" s="25" t="s">
        <v>3668</v>
      </c>
      <c r="T1618" s="25" t="s">
        <v>63</v>
      </c>
      <c r="U1618" s="55" t="s">
        <v>3669</v>
      </c>
      <c r="V1618" s="16" t="s">
        <v>3668</v>
      </c>
      <c r="W1618" s="16"/>
    </row>
    <row r="1619" spans="1:23" ht="25.5">
      <c r="A1619" s="102">
        <v>1618</v>
      </c>
      <c r="B1619" s="103" t="s">
        <v>82</v>
      </c>
      <c r="C1619" s="103" t="s">
        <v>83</v>
      </c>
      <c r="D1619" s="105" t="s">
        <v>45</v>
      </c>
      <c r="E1619" s="105" t="s">
        <v>3772</v>
      </c>
      <c r="F1619" s="105" t="s">
        <v>2957</v>
      </c>
      <c r="G1619" s="105">
        <v>17</v>
      </c>
      <c r="H1619" s="105">
        <v>1</v>
      </c>
      <c r="I1619" s="106" t="s">
        <v>2958</v>
      </c>
      <c r="J1619" s="106" t="s">
        <v>2442</v>
      </c>
      <c r="K1619" s="107" t="s">
        <v>48</v>
      </c>
      <c r="L1619" s="102" t="s">
        <v>49</v>
      </c>
      <c r="M1619" s="108">
        <v>40339</v>
      </c>
      <c r="N1619" s="102" t="s">
        <v>264</v>
      </c>
      <c r="O1619" s="105" t="s">
        <v>51</v>
      </c>
      <c r="P1619" s="102"/>
      <c r="Q1619" s="102"/>
      <c r="R1619" s="102"/>
      <c r="S1619" s="109" t="s">
        <v>49</v>
      </c>
      <c r="T1619" s="109" t="s">
        <v>3668</v>
      </c>
      <c r="U1619" s="110" t="s">
        <v>3669</v>
      </c>
      <c r="V1619" s="105" t="s">
        <v>3668</v>
      </c>
      <c r="W1619" s="105"/>
    </row>
    <row r="1620" spans="1:23" ht="51">
      <c r="A1620" s="21">
        <v>1619</v>
      </c>
      <c r="B1620" s="14" t="s">
        <v>82</v>
      </c>
      <c r="C1620" s="14" t="s">
        <v>83</v>
      </c>
      <c r="D1620" s="16" t="s">
        <v>60</v>
      </c>
      <c r="E1620" s="16" t="s">
        <v>3772</v>
      </c>
      <c r="F1620" s="16" t="s">
        <v>2957</v>
      </c>
      <c r="G1620" s="16">
        <v>17</v>
      </c>
      <c r="H1620" s="16">
        <v>3</v>
      </c>
      <c r="I1620" s="17" t="s">
        <v>2959</v>
      </c>
      <c r="J1620" s="17" t="s">
        <v>445</v>
      </c>
      <c r="K1620" s="53" t="s">
        <v>3662</v>
      </c>
      <c r="L1620" s="54" t="s">
        <v>63</v>
      </c>
      <c r="M1620" s="22">
        <v>40435</v>
      </c>
      <c r="N1620" s="21" t="s">
        <v>264</v>
      </c>
      <c r="O1620" s="16" t="s">
        <v>51</v>
      </c>
      <c r="P1620" s="21" t="s">
        <v>265</v>
      </c>
      <c r="Q1620" s="21"/>
      <c r="R1620" s="21"/>
      <c r="S1620" s="25" t="s">
        <v>3668</v>
      </c>
      <c r="T1620" s="25" t="s">
        <v>63</v>
      </c>
      <c r="U1620" s="55" t="s">
        <v>3669</v>
      </c>
      <c r="V1620" s="16" t="s">
        <v>3668</v>
      </c>
      <c r="W1620" s="16"/>
    </row>
    <row r="1621" spans="1:23" ht="25.5">
      <c r="A1621" s="102">
        <v>1620</v>
      </c>
      <c r="B1621" s="103" t="s">
        <v>82</v>
      </c>
      <c r="C1621" s="103" t="s">
        <v>83</v>
      </c>
      <c r="D1621" s="105" t="s">
        <v>60</v>
      </c>
      <c r="E1621" s="105" t="s">
        <v>3772</v>
      </c>
      <c r="F1621" s="105" t="s">
        <v>2957</v>
      </c>
      <c r="G1621" s="105">
        <v>17</v>
      </c>
      <c r="H1621" s="105">
        <v>3</v>
      </c>
      <c r="I1621" s="106" t="s">
        <v>2960</v>
      </c>
      <c r="J1621" s="106"/>
      <c r="K1621" s="98" t="s">
        <v>647</v>
      </c>
      <c r="L1621" s="102" t="s">
        <v>648</v>
      </c>
      <c r="M1621" s="108">
        <v>40318</v>
      </c>
      <c r="N1621" s="102" t="s">
        <v>264</v>
      </c>
      <c r="O1621" s="105" t="s">
        <v>51</v>
      </c>
      <c r="P1621" s="102"/>
      <c r="Q1621" s="102"/>
      <c r="R1621" s="102"/>
      <c r="S1621" s="109" t="s">
        <v>3668</v>
      </c>
      <c r="T1621" s="109" t="s">
        <v>648</v>
      </c>
      <c r="U1621" s="110" t="s">
        <v>3669</v>
      </c>
      <c r="V1621" s="105" t="s">
        <v>3668</v>
      </c>
      <c r="W1621" s="105"/>
    </row>
    <row r="1622" spans="1:23" ht="25.5">
      <c r="A1622" s="102">
        <v>1621</v>
      </c>
      <c r="B1622" s="103" t="s">
        <v>2255</v>
      </c>
      <c r="C1622" s="103" t="s">
        <v>267</v>
      </c>
      <c r="D1622" s="105" t="s">
        <v>45</v>
      </c>
      <c r="E1622" s="105" t="s">
        <v>3772</v>
      </c>
      <c r="F1622" s="105" t="s">
        <v>2957</v>
      </c>
      <c r="G1622" s="105">
        <v>17</v>
      </c>
      <c r="H1622" s="105">
        <v>12</v>
      </c>
      <c r="I1622" s="107" t="s">
        <v>2961</v>
      </c>
      <c r="J1622" s="107" t="s">
        <v>846</v>
      </c>
      <c r="K1622" s="107" t="s">
        <v>48</v>
      </c>
      <c r="L1622" s="102" t="s">
        <v>49</v>
      </c>
      <c r="M1622" s="108">
        <v>40339</v>
      </c>
      <c r="N1622" s="102" t="s">
        <v>50</v>
      </c>
      <c r="O1622" s="105" t="s">
        <v>51</v>
      </c>
      <c r="P1622" s="102"/>
      <c r="Q1622" s="102"/>
      <c r="R1622" s="102"/>
      <c r="S1622" s="109" t="s">
        <v>49</v>
      </c>
      <c r="T1622" s="109" t="s">
        <v>3668</v>
      </c>
      <c r="U1622" s="110" t="s">
        <v>3669</v>
      </c>
      <c r="V1622" s="105" t="s">
        <v>3668</v>
      </c>
      <c r="W1622" s="105"/>
    </row>
    <row r="1623" spans="1:23" ht="25.5">
      <c r="A1623" s="102">
        <v>1622</v>
      </c>
      <c r="B1623" s="107" t="s">
        <v>94</v>
      </c>
      <c r="C1623" s="107" t="s">
        <v>95</v>
      </c>
      <c r="D1623" s="105" t="s">
        <v>45</v>
      </c>
      <c r="E1623" s="105" t="s">
        <v>3772</v>
      </c>
      <c r="F1623" s="97" t="s">
        <v>2957</v>
      </c>
      <c r="G1623" s="102">
        <v>17</v>
      </c>
      <c r="H1623" s="102">
        <v>12</v>
      </c>
      <c r="I1623" s="106" t="s">
        <v>2962</v>
      </c>
      <c r="J1623" s="106" t="s">
        <v>2963</v>
      </c>
      <c r="K1623" s="107" t="s">
        <v>2964</v>
      </c>
      <c r="L1623" s="102" t="s">
        <v>49</v>
      </c>
      <c r="M1623" s="108">
        <v>40339</v>
      </c>
      <c r="N1623" s="102" t="s">
        <v>50</v>
      </c>
      <c r="O1623" s="102" t="s">
        <v>51</v>
      </c>
      <c r="P1623" s="102"/>
      <c r="Q1623" s="102"/>
      <c r="R1623" s="102"/>
      <c r="S1623" s="109" t="s">
        <v>49</v>
      </c>
      <c r="T1623" s="109" t="s">
        <v>3668</v>
      </c>
      <c r="U1623" s="110" t="s">
        <v>3669</v>
      </c>
      <c r="V1623" s="105" t="s">
        <v>3668</v>
      </c>
      <c r="W1623" s="105"/>
    </row>
    <row r="1624" spans="1:23" ht="76.5">
      <c r="A1624" s="102">
        <v>1623</v>
      </c>
      <c r="B1624" s="107" t="s">
        <v>146</v>
      </c>
      <c r="C1624" s="107" t="s">
        <v>147</v>
      </c>
      <c r="D1624" s="105" t="s">
        <v>60</v>
      </c>
      <c r="E1624" s="105" t="s">
        <v>3772</v>
      </c>
      <c r="F1624" s="105" t="s">
        <v>2957</v>
      </c>
      <c r="G1624" s="105">
        <v>17</v>
      </c>
      <c r="H1624" s="105">
        <v>18</v>
      </c>
      <c r="I1624" s="107" t="s">
        <v>2965</v>
      </c>
      <c r="J1624" s="107" t="s">
        <v>2966</v>
      </c>
      <c r="K1624" s="107" t="s">
        <v>3504</v>
      </c>
      <c r="L1624" s="102" t="s">
        <v>49</v>
      </c>
      <c r="M1624" s="108">
        <v>40318</v>
      </c>
      <c r="N1624" s="99" t="s">
        <v>3332</v>
      </c>
      <c r="O1624" s="105" t="s">
        <v>51</v>
      </c>
      <c r="P1624" s="102"/>
      <c r="Q1624" s="102"/>
      <c r="R1624" s="102"/>
      <c r="S1624" s="109" t="s">
        <v>3668</v>
      </c>
      <c r="T1624" s="109" t="s">
        <v>49</v>
      </c>
      <c r="U1624" s="110" t="s">
        <v>3669</v>
      </c>
      <c r="V1624" s="105" t="s">
        <v>3668</v>
      </c>
      <c r="W1624" s="105"/>
    </row>
    <row r="1625" spans="1:23" ht="25.5">
      <c r="A1625" s="21">
        <v>1624</v>
      </c>
      <c r="B1625" s="14" t="s">
        <v>82</v>
      </c>
      <c r="C1625" s="14" t="s">
        <v>83</v>
      </c>
      <c r="D1625" s="16" t="s">
        <v>60</v>
      </c>
      <c r="E1625" s="16" t="s">
        <v>3772</v>
      </c>
      <c r="F1625" s="16" t="s">
        <v>2957</v>
      </c>
      <c r="G1625" s="16">
        <v>17</v>
      </c>
      <c r="H1625" s="16">
        <v>30</v>
      </c>
      <c r="I1625" s="17" t="s">
        <v>2967</v>
      </c>
      <c r="J1625" s="17" t="s">
        <v>2968</v>
      </c>
      <c r="K1625" s="53" t="s">
        <v>3662</v>
      </c>
      <c r="L1625" s="54" t="s">
        <v>63</v>
      </c>
      <c r="M1625" s="22">
        <v>40435</v>
      </c>
      <c r="N1625" s="21" t="s">
        <v>264</v>
      </c>
      <c r="O1625" s="16" t="s">
        <v>51</v>
      </c>
      <c r="P1625" s="21" t="s">
        <v>265</v>
      </c>
      <c r="Q1625" s="21"/>
      <c r="R1625" s="21"/>
      <c r="S1625" s="25" t="s">
        <v>3668</v>
      </c>
      <c r="T1625" s="25" t="s">
        <v>63</v>
      </c>
      <c r="U1625" s="55" t="s">
        <v>3669</v>
      </c>
      <c r="V1625" s="16" t="s">
        <v>3668</v>
      </c>
      <c r="W1625" s="16"/>
    </row>
    <row r="1626" spans="1:23" ht="51">
      <c r="A1626" s="102">
        <v>1625</v>
      </c>
      <c r="B1626" s="103" t="s">
        <v>2255</v>
      </c>
      <c r="C1626" s="103" t="s">
        <v>267</v>
      </c>
      <c r="D1626" s="105" t="s">
        <v>45</v>
      </c>
      <c r="E1626" s="105" t="s">
        <v>3772</v>
      </c>
      <c r="F1626" s="105" t="s">
        <v>2957</v>
      </c>
      <c r="G1626" s="105">
        <v>17</v>
      </c>
      <c r="H1626" s="105">
        <v>32</v>
      </c>
      <c r="I1626" s="107" t="s">
        <v>2969</v>
      </c>
      <c r="J1626" s="107" t="s">
        <v>846</v>
      </c>
      <c r="K1626" s="107" t="s">
        <v>2970</v>
      </c>
      <c r="L1626" s="102" t="s">
        <v>237</v>
      </c>
      <c r="M1626" s="108">
        <v>40339</v>
      </c>
      <c r="N1626" s="102" t="s">
        <v>50</v>
      </c>
      <c r="O1626" s="105" t="s">
        <v>51</v>
      </c>
      <c r="P1626" s="102"/>
      <c r="Q1626" s="102"/>
      <c r="R1626" s="102"/>
      <c r="S1626" s="109" t="s">
        <v>237</v>
      </c>
      <c r="T1626" s="109" t="s">
        <v>3668</v>
      </c>
      <c r="U1626" s="110" t="s">
        <v>3669</v>
      </c>
      <c r="V1626" s="105" t="s">
        <v>3668</v>
      </c>
      <c r="W1626" s="105"/>
    </row>
    <row r="1627" spans="1:23" ht="12.75">
      <c r="A1627" s="102">
        <v>1626</v>
      </c>
      <c r="B1627" s="107" t="s">
        <v>94</v>
      </c>
      <c r="C1627" s="107" t="s">
        <v>95</v>
      </c>
      <c r="D1627" s="105" t="s">
        <v>45</v>
      </c>
      <c r="E1627" s="105" t="s">
        <v>3772</v>
      </c>
      <c r="F1627" s="97" t="s">
        <v>2957</v>
      </c>
      <c r="G1627" s="102">
        <v>17</v>
      </c>
      <c r="H1627" s="102">
        <v>33</v>
      </c>
      <c r="I1627" s="106" t="s">
        <v>2962</v>
      </c>
      <c r="J1627" s="106" t="s">
        <v>2963</v>
      </c>
      <c r="K1627" s="107" t="s">
        <v>2971</v>
      </c>
      <c r="L1627" s="102" t="s">
        <v>237</v>
      </c>
      <c r="M1627" s="108">
        <v>40339</v>
      </c>
      <c r="N1627" s="102" t="s">
        <v>50</v>
      </c>
      <c r="O1627" s="102" t="s">
        <v>51</v>
      </c>
      <c r="P1627" s="102"/>
      <c r="Q1627" s="102"/>
      <c r="R1627" s="102"/>
      <c r="S1627" s="109" t="s">
        <v>237</v>
      </c>
      <c r="T1627" s="109" t="s">
        <v>3668</v>
      </c>
      <c r="U1627" s="110" t="s">
        <v>3669</v>
      </c>
      <c r="V1627" s="105" t="s">
        <v>3668</v>
      </c>
      <c r="W1627" s="105"/>
    </row>
    <row r="1628" spans="1:23" ht="38.25">
      <c r="A1628" s="102">
        <v>1627</v>
      </c>
      <c r="B1628" s="107" t="s">
        <v>94</v>
      </c>
      <c r="C1628" s="107" t="s">
        <v>95</v>
      </c>
      <c r="D1628" s="105" t="s">
        <v>45</v>
      </c>
      <c r="E1628" s="105" t="s">
        <v>3772</v>
      </c>
      <c r="F1628" s="97" t="s">
        <v>2972</v>
      </c>
      <c r="G1628" s="102">
        <v>17</v>
      </c>
      <c r="H1628" s="102">
        <v>36</v>
      </c>
      <c r="I1628" s="106" t="s">
        <v>2973</v>
      </c>
      <c r="J1628" s="106" t="s">
        <v>2974</v>
      </c>
      <c r="K1628" s="98" t="s">
        <v>3307</v>
      </c>
      <c r="L1628" s="102" t="s">
        <v>49</v>
      </c>
      <c r="M1628" s="108">
        <v>40339</v>
      </c>
      <c r="N1628" s="102" t="s">
        <v>50</v>
      </c>
      <c r="O1628" s="102" t="s">
        <v>51</v>
      </c>
      <c r="P1628" s="102"/>
      <c r="Q1628" s="102"/>
      <c r="R1628" s="102"/>
      <c r="S1628" s="109" t="s">
        <v>49</v>
      </c>
      <c r="T1628" s="109" t="s">
        <v>3668</v>
      </c>
      <c r="U1628" s="110" t="s">
        <v>3669</v>
      </c>
      <c r="V1628" s="105" t="s">
        <v>3668</v>
      </c>
      <c r="W1628" s="105"/>
    </row>
    <row r="1629" spans="1:23" ht="38.25">
      <c r="A1629" s="102">
        <v>1628</v>
      </c>
      <c r="B1629" s="107" t="s">
        <v>224</v>
      </c>
      <c r="C1629" s="107" t="s">
        <v>225</v>
      </c>
      <c r="D1629" s="105" t="s">
        <v>45</v>
      </c>
      <c r="E1629" s="105" t="s">
        <v>3772</v>
      </c>
      <c r="F1629" s="102" t="s">
        <v>2957</v>
      </c>
      <c r="G1629" s="102">
        <v>17</v>
      </c>
      <c r="H1629" s="102" t="s">
        <v>2975</v>
      </c>
      <c r="I1629" s="106" t="s">
        <v>2976</v>
      </c>
      <c r="J1629" s="106" t="s">
        <v>2977</v>
      </c>
      <c r="K1629" s="107" t="s">
        <v>2978</v>
      </c>
      <c r="L1629" s="102" t="s">
        <v>49</v>
      </c>
      <c r="M1629" s="108">
        <v>40339</v>
      </c>
      <c r="N1629" s="102" t="s">
        <v>50</v>
      </c>
      <c r="O1629" s="102" t="s">
        <v>72</v>
      </c>
      <c r="P1629" s="102"/>
      <c r="Q1629" s="102"/>
      <c r="R1629" s="102"/>
      <c r="S1629" s="109" t="s">
        <v>49</v>
      </c>
      <c r="T1629" s="109" t="s">
        <v>3668</v>
      </c>
      <c r="U1629" s="110" t="s">
        <v>3669</v>
      </c>
      <c r="V1629" s="105" t="s">
        <v>3668</v>
      </c>
      <c r="W1629" s="105"/>
    </row>
    <row r="1630" spans="1:23" ht="38.25">
      <c r="A1630" s="21">
        <v>1629</v>
      </c>
      <c r="B1630" s="14" t="s">
        <v>82</v>
      </c>
      <c r="C1630" s="14" t="s">
        <v>83</v>
      </c>
      <c r="D1630" s="16" t="s">
        <v>60</v>
      </c>
      <c r="E1630" s="16">
        <v>7</v>
      </c>
      <c r="F1630" s="16" t="s">
        <v>2979</v>
      </c>
      <c r="G1630" s="16">
        <v>18</v>
      </c>
      <c r="H1630" s="16">
        <v>5</v>
      </c>
      <c r="I1630" s="17" t="s">
        <v>2980</v>
      </c>
      <c r="J1630" s="17" t="s">
        <v>2981</v>
      </c>
      <c r="K1630" s="113" t="s">
        <v>3663</v>
      </c>
      <c r="L1630" s="54" t="s">
        <v>63</v>
      </c>
      <c r="M1630" s="22">
        <v>40435</v>
      </c>
      <c r="N1630" s="21" t="s">
        <v>264</v>
      </c>
      <c r="O1630" s="16" t="s">
        <v>51</v>
      </c>
      <c r="P1630" s="21" t="s">
        <v>265</v>
      </c>
      <c r="Q1630" s="21"/>
      <c r="R1630" s="21"/>
      <c r="S1630" s="25" t="s">
        <v>3668</v>
      </c>
      <c r="T1630" s="25" t="s">
        <v>63</v>
      </c>
      <c r="U1630" s="55" t="s">
        <v>3669</v>
      </c>
      <c r="V1630" s="16" t="s">
        <v>3668</v>
      </c>
      <c r="W1630" s="16"/>
    </row>
    <row r="1631" spans="1:23" ht="114.75">
      <c r="A1631" s="21">
        <v>1630</v>
      </c>
      <c r="B1631" s="14" t="s">
        <v>366</v>
      </c>
      <c r="C1631" s="14" t="s">
        <v>267</v>
      </c>
      <c r="D1631" s="16" t="s">
        <v>60</v>
      </c>
      <c r="E1631" s="16" t="s">
        <v>3772</v>
      </c>
      <c r="F1631" s="16" t="s">
        <v>2957</v>
      </c>
      <c r="G1631" s="16">
        <v>18</v>
      </c>
      <c r="H1631" s="16"/>
      <c r="I1631" s="18" t="s">
        <v>2982</v>
      </c>
      <c r="J1631" s="18" t="s">
        <v>2983</v>
      </c>
      <c r="K1631" s="113" t="s">
        <v>3663</v>
      </c>
      <c r="L1631" s="54" t="s">
        <v>63</v>
      </c>
      <c r="M1631" s="22">
        <v>40435</v>
      </c>
      <c r="N1631" s="21" t="s">
        <v>264</v>
      </c>
      <c r="O1631" s="16" t="s">
        <v>51</v>
      </c>
      <c r="P1631" s="21" t="s">
        <v>265</v>
      </c>
      <c r="Q1631" s="21"/>
      <c r="R1631" s="21"/>
      <c r="S1631" s="25" t="s">
        <v>3668</v>
      </c>
      <c r="T1631" s="25" t="s">
        <v>63</v>
      </c>
      <c r="U1631" s="55" t="s">
        <v>3669</v>
      </c>
      <c r="V1631" s="16" t="s">
        <v>3668</v>
      </c>
      <c r="W1631" s="16"/>
    </row>
    <row r="1632" spans="1:23" ht="114.75">
      <c r="A1632" s="21">
        <v>1631</v>
      </c>
      <c r="B1632" s="14" t="s">
        <v>369</v>
      </c>
      <c r="C1632" s="14" t="s">
        <v>370</v>
      </c>
      <c r="D1632" s="16" t="s">
        <v>60</v>
      </c>
      <c r="E1632" s="16" t="s">
        <v>3772</v>
      </c>
      <c r="F1632" s="16" t="s">
        <v>2957</v>
      </c>
      <c r="G1632" s="16">
        <v>18</v>
      </c>
      <c r="H1632" s="16"/>
      <c r="I1632" s="18" t="s">
        <v>2982</v>
      </c>
      <c r="J1632" s="18" t="s">
        <v>2983</v>
      </c>
      <c r="K1632" s="113" t="s">
        <v>3663</v>
      </c>
      <c r="L1632" s="54" t="s">
        <v>63</v>
      </c>
      <c r="M1632" s="22">
        <v>40435</v>
      </c>
      <c r="N1632" s="21" t="s">
        <v>264</v>
      </c>
      <c r="O1632" s="16" t="s">
        <v>51</v>
      </c>
      <c r="P1632" s="21" t="s">
        <v>265</v>
      </c>
      <c r="Q1632" s="21"/>
      <c r="R1632" s="21"/>
      <c r="S1632" s="25" t="s">
        <v>3668</v>
      </c>
      <c r="T1632" s="25" t="s">
        <v>63</v>
      </c>
      <c r="U1632" s="55" t="s">
        <v>3669</v>
      </c>
      <c r="V1632" s="16" t="s">
        <v>3668</v>
      </c>
      <c r="W1632" s="16"/>
    </row>
    <row r="1633" spans="1:23" ht="114.75">
      <c r="A1633" s="21">
        <v>1632</v>
      </c>
      <c r="B1633" s="14" t="s">
        <v>371</v>
      </c>
      <c r="C1633" s="14" t="s">
        <v>370</v>
      </c>
      <c r="D1633" s="16" t="s">
        <v>60</v>
      </c>
      <c r="E1633" s="16" t="s">
        <v>3772</v>
      </c>
      <c r="F1633" s="16" t="s">
        <v>2957</v>
      </c>
      <c r="G1633" s="16">
        <v>18</v>
      </c>
      <c r="H1633" s="16"/>
      <c r="I1633" s="18" t="s">
        <v>2982</v>
      </c>
      <c r="J1633" s="18" t="s">
        <v>2983</v>
      </c>
      <c r="K1633" s="113" t="s">
        <v>3663</v>
      </c>
      <c r="L1633" s="54" t="s">
        <v>63</v>
      </c>
      <c r="M1633" s="22">
        <v>40435</v>
      </c>
      <c r="N1633" s="21" t="s">
        <v>264</v>
      </c>
      <c r="O1633" s="16" t="s">
        <v>51</v>
      </c>
      <c r="P1633" s="21" t="s">
        <v>265</v>
      </c>
      <c r="Q1633" s="21"/>
      <c r="R1633" s="21"/>
      <c r="S1633" s="25" t="s">
        <v>3668</v>
      </c>
      <c r="T1633" s="25" t="s">
        <v>63</v>
      </c>
      <c r="U1633" s="55" t="s">
        <v>3669</v>
      </c>
      <c r="V1633" s="16" t="s">
        <v>3668</v>
      </c>
      <c r="W1633" s="16"/>
    </row>
    <row r="1634" spans="1:23" ht="114.75">
      <c r="A1634" s="21">
        <v>1633</v>
      </c>
      <c r="B1634" s="14" t="s">
        <v>266</v>
      </c>
      <c r="C1634" s="14" t="s">
        <v>267</v>
      </c>
      <c r="D1634" s="16" t="s">
        <v>60</v>
      </c>
      <c r="E1634" s="16" t="s">
        <v>3772</v>
      </c>
      <c r="F1634" s="16" t="s">
        <v>2957</v>
      </c>
      <c r="G1634" s="16">
        <v>18</v>
      </c>
      <c r="H1634" s="58"/>
      <c r="I1634" s="18" t="s">
        <v>2982</v>
      </c>
      <c r="J1634" s="18" t="s">
        <v>2983</v>
      </c>
      <c r="K1634" s="113" t="s">
        <v>3663</v>
      </c>
      <c r="L1634" s="54" t="s">
        <v>63</v>
      </c>
      <c r="M1634" s="22">
        <v>40435</v>
      </c>
      <c r="N1634" s="21" t="s">
        <v>264</v>
      </c>
      <c r="O1634" s="16" t="s">
        <v>51</v>
      </c>
      <c r="P1634" s="21" t="s">
        <v>265</v>
      </c>
      <c r="Q1634" s="21"/>
      <c r="R1634" s="21"/>
      <c r="S1634" s="25" t="s">
        <v>3668</v>
      </c>
      <c r="T1634" s="25" t="s">
        <v>63</v>
      </c>
      <c r="U1634" s="55" t="s">
        <v>3669</v>
      </c>
      <c r="V1634" s="16" t="s">
        <v>3668</v>
      </c>
      <c r="W1634" s="16"/>
    </row>
    <row r="1635" spans="1:23" ht="114.75">
      <c r="A1635" s="21">
        <v>1634</v>
      </c>
      <c r="B1635" s="14" t="s">
        <v>2255</v>
      </c>
      <c r="C1635" s="14" t="s">
        <v>267</v>
      </c>
      <c r="D1635" s="16" t="s">
        <v>60</v>
      </c>
      <c r="E1635" s="16" t="s">
        <v>3772</v>
      </c>
      <c r="F1635" s="16" t="s">
        <v>2957</v>
      </c>
      <c r="G1635" s="16">
        <v>18</v>
      </c>
      <c r="H1635" s="16"/>
      <c r="I1635" s="18" t="s">
        <v>2982</v>
      </c>
      <c r="J1635" s="18" t="s">
        <v>2983</v>
      </c>
      <c r="K1635" s="113" t="s">
        <v>3663</v>
      </c>
      <c r="L1635" s="54" t="s">
        <v>63</v>
      </c>
      <c r="M1635" s="22">
        <v>40435</v>
      </c>
      <c r="N1635" s="21" t="s">
        <v>264</v>
      </c>
      <c r="O1635" s="16" t="s">
        <v>51</v>
      </c>
      <c r="P1635" s="21" t="s">
        <v>265</v>
      </c>
      <c r="Q1635" s="21"/>
      <c r="R1635" s="21"/>
      <c r="S1635" s="25" t="s">
        <v>3668</v>
      </c>
      <c r="T1635" s="25" t="s">
        <v>63</v>
      </c>
      <c r="U1635" s="55" t="s">
        <v>3669</v>
      </c>
      <c r="V1635" s="16" t="s">
        <v>3668</v>
      </c>
      <c r="W1635" s="16"/>
    </row>
    <row r="1636" spans="1:23" ht="114.75">
      <c r="A1636" s="21">
        <v>1635</v>
      </c>
      <c r="B1636" s="14" t="s">
        <v>372</v>
      </c>
      <c r="C1636" s="14" t="s">
        <v>267</v>
      </c>
      <c r="D1636" s="16" t="s">
        <v>60</v>
      </c>
      <c r="E1636" s="16" t="s">
        <v>3772</v>
      </c>
      <c r="F1636" s="16" t="s">
        <v>2957</v>
      </c>
      <c r="G1636" s="16">
        <v>18</v>
      </c>
      <c r="H1636" s="16"/>
      <c r="I1636" s="18" t="s">
        <v>2982</v>
      </c>
      <c r="J1636" s="18" t="s">
        <v>2983</v>
      </c>
      <c r="K1636" s="113" t="s">
        <v>3663</v>
      </c>
      <c r="L1636" s="54" t="s">
        <v>63</v>
      </c>
      <c r="M1636" s="22">
        <v>40435</v>
      </c>
      <c r="N1636" s="21" t="s">
        <v>264</v>
      </c>
      <c r="O1636" s="16" t="s">
        <v>51</v>
      </c>
      <c r="P1636" s="21" t="s">
        <v>265</v>
      </c>
      <c r="Q1636" s="21"/>
      <c r="R1636" s="21"/>
      <c r="S1636" s="25" t="s">
        <v>3668</v>
      </c>
      <c r="T1636" s="25" t="s">
        <v>63</v>
      </c>
      <c r="U1636" s="55" t="s">
        <v>3669</v>
      </c>
      <c r="V1636" s="16" t="s">
        <v>3668</v>
      </c>
      <c r="W1636" s="16"/>
    </row>
    <row r="1637" spans="1:23" ht="114.75">
      <c r="A1637" s="21">
        <v>1636</v>
      </c>
      <c r="B1637" s="14" t="s">
        <v>373</v>
      </c>
      <c r="C1637" s="14" t="s">
        <v>267</v>
      </c>
      <c r="D1637" s="16" t="s">
        <v>60</v>
      </c>
      <c r="E1637" s="16" t="s">
        <v>3772</v>
      </c>
      <c r="F1637" s="16" t="s">
        <v>2957</v>
      </c>
      <c r="G1637" s="16">
        <v>18</v>
      </c>
      <c r="H1637" s="16"/>
      <c r="I1637" s="18" t="s">
        <v>2982</v>
      </c>
      <c r="J1637" s="18" t="s">
        <v>2983</v>
      </c>
      <c r="K1637" s="113" t="s">
        <v>3663</v>
      </c>
      <c r="L1637" s="54" t="s">
        <v>63</v>
      </c>
      <c r="M1637" s="22">
        <v>40435</v>
      </c>
      <c r="N1637" s="21" t="s">
        <v>264</v>
      </c>
      <c r="O1637" s="16" t="s">
        <v>51</v>
      </c>
      <c r="P1637" s="21" t="s">
        <v>265</v>
      </c>
      <c r="Q1637" s="21"/>
      <c r="R1637" s="21"/>
      <c r="S1637" s="25" t="s">
        <v>3668</v>
      </c>
      <c r="T1637" s="25" t="s">
        <v>63</v>
      </c>
      <c r="U1637" s="55" t="s">
        <v>3669</v>
      </c>
      <c r="V1637" s="16" t="s">
        <v>3668</v>
      </c>
      <c r="W1637" s="16"/>
    </row>
    <row r="1638" spans="1:23" ht="102">
      <c r="A1638" s="21">
        <v>1637</v>
      </c>
      <c r="B1638" s="14" t="s">
        <v>150</v>
      </c>
      <c r="C1638" s="14" t="s">
        <v>151</v>
      </c>
      <c r="D1638" s="16" t="s">
        <v>60</v>
      </c>
      <c r="E1638" s="16" t="s">
        <v>3772</v>
      </c>
      <c r="F1638" s="16" t="s">
        <v>2984</v>
      </c>
      <c r="G1638" s="16">
        <v>19</v>
      </c>
      <c r="H1638" s="16">
        <v>1</v>
      </c>
      <c r="I1638" s="17" t="s">
        <v>2985</v>
      </c>
      <c r="J1638" s="17" t="s">
        <v>2986</v>
      </c>
      <c r="K1638" s="18"/>
      <c r="L1638" s="21" t="s">
        <v>86</v>
      </c>
      <c r="M1638" s="22"/>
      <c r="N1638" s="21" t="s">
        <v>881</v>
      </c>
      <c r="O1638" s="16" t="s">
        <v>170</v>
      </c>
      <c r="P1638" s="21" t="s">
        <v>2804</v>
      </c>
      <c r="Q1638" s="21"/>
      <c r="R1638" s="21"/>
      <c r="S1638" s="25" t="s">
        <v>3668</v>
      </c>
      <c r="T1638" s="25" t="s">
        <v>86</v>
      </c>
      <c r="U1638" s="55">
        <v>40373</v>
      </c>
      <c r="V1638" s="16" t="s">
        <v>2804</v>
      </c>
      <c r="W1638" s="16"/>
    </row>
    <row r="1639" spans="1:23" ht="178.5">
      <c r="A1639" s="21">
        <v>1638</v>
      </c>
      <c r="B1639" s="14" t="s">
        <v>150</v>
      </c>
      <c r="C1639" s="14" t="s">
        <v>151</v>
      </c>
      <c r="D1639" s="16" t="s">
        <v>60</v>
      </c>
      <c r="E1639" s="16" t="s">
        <v>3772</v>
      </c>
      <c r="F1639" s="16" t="s">
        <v>2984</v>
      </c>
      <c r="G1639" s="16">
        <v>19</v>
      </c>
      <c r="H1639" s="16">
        <v>2</v>
      </c>
      <c r="I1639" s="17" t="s">
        <v>2987</v>
      </c>
      <c r="J1639" s="17" t="s">
        <v>2988</v>
      </c>
      <c r="K1639" s="53" t="s">
        <v>3269</v>
      </c>
      <c r="L1639" s="54" t="s">
        <v>237</v>
      </c>
      <c r="M1639" s="22">
        <v>40434</v>
      </c>
      <c r="N1639" s="21" t="s">
        <v>264</v>
      </c>
      <c r="O1639" s="16" t="s">
        <v>170</v>
      </c>
      <c r="P1639" s="54" t="s">
        <v>299</v>
      </c>
      <c r="Q1639" s="21"/>
      <c r="R1639" s="21"/>
      <c r="S1639" s="25" t="s">
        <v>3668</v>
      </c>
      <c r="T1639" s="25" t="s">
        <v>237</v>
      </c>
      <c r="U1639" s="55" t="s">
        <v>3669</v>
      </c>
      <c r="V1639" s="16" t="s">
        <v>3668</v>
      </c>
      <c r="W1639" s="16"/>
    </row>
    <row r="1640" spans="1:23" ht="51">
      <c r="A1640" s="102">
        <v>1639</v>
      </c>
      <c r="B1640" s="103" t="s">
        <v>266</v>
      </c>
      <c r="C1640" s="103" t="s">
        <v>267</v>
      </c>
      <c r="D1640" s="105" t="s">
        <v>60</v>
      </c>
      <c r="E1640" s="105" t="s">
        <v>3772</v>
      </c>
      <c r="F1640" s="105" t="s">
        <v>2984</v>
      </c>
      <c r="G1640" s="105">
        <v>19</v>
      </c>
      <c r="H1640" s="94">
        <v>9</v>
      </c>
      <c r="I1640" s="107" t="s">
        <v>2989</v>
      </c>
      <c r="J1640" s="107" t="s">
        <v>2990</v>
      </c>
      <c r="K1640" s="98" t="s">
        <v>3391</v>
      </c>
      <c r="L1640" s="99" t="s">
        <v>63</v>
      </c>
      <c r="M1640" s="108">
        <v>40374</v>
      </c>
      <c r="N1640" s="102" t="s">
        <v>264</v>
      </c>
      <c r="O1640" s="105" t="s">
        <v>51</v>
      </c>
      <c r="P1640" s="99" t="s">
        <v>299</v>
      </c>
      <c r="Q1640" s="102"/>
      <c r="R1640" s="102"/>
      <c r="S1640" s="109" t="s">
        <v>3668</v>
      </c>
      <c r="T1640" s="109" t="s">
        <v>63</v>
      </c>
      <c r="U1640" s="110" t="s">
        <v>3669</v>
      </c>
      <c r="V1640" s="105" t="s">
        <v>3668</v>
      </c>
      <c r="W1640" s="105"/>
    </row>
    <row r="1641" spans="1:23" ht="51">
      <c r="A1641" s="102">
        <v>1640</v>
      </c>
      <c r="B1641" s="107" t="s">
        <v>755</v>
      </c>
      <c r="C1641" s="103" t="s">
        <v>756</v>
      </c>
      <c r="D1641" s="105" t="s">
        <v>60</v>
      </c>
      <c r="E1641" s="105">
        <v>7</v>
      </c>
      <c r="F1641" s="105" t="s">
        <v>2991</v>
      </c>
      <c r="G1641" s="105">
        <v>19</v>
      </c>
      <c r="H1641" s="105">
        <v>11</v>
      </c>
      <c r="I1641" s="107" t="s">
        <v>2992</v>
      </c>
      <c r="J1641" s="107" t="s">
        <v>2993</v>
      </c>
      <c r="K1641" s="98" t="s">
        <v>3391</v>
      </c>
      <c r="L1641" s="99" t="s">
        <v>63</v>
      </c>
      <c r="M1641" s="108">
        <v>40374</v>
      </c>
      <c r="N1641" s="102" t="s">
        <v>264</v>
      </c>
      <c r="O1641" s="105" t="s">
        <v>51</v>
      </c>
      <c r="P1641" s="99" t="s">
        <v>299</v>
      </c>
      <c r="Q1641" s="102"/>
      <c r="R1641" s="102"/>
      <c r="S1641" s="109" t="s">
        <v>3668</v>
      </c>
      <c r="T1641" s="109" t="s">
        <v>63</v>
      </c>
      <c r="U1641" s="110" t="s">
        <v>3669</v>
      </c>
      <c r="V1641" s="105" t="s">
        <v>3668</v>
      </c>
      <c r="W1641" s="105"/>
    </row>
    <row r="1642" spans="1:23" ht="25.5">
      <c r="A1642" s="102">
        <v>1641</v>
      </c>
      <c r="B1642" s="103" t="s">
        <v>150</v>
      </c>
      <c r="C1642" s="103" t="s">
        <v>151</v>
      </c>
      <c r="D1642" s="105" t="s">
        <v>60</v>
      </c>
      <c r="E1642" s="105" t="s">
        <v>3772</v>
      </c>
      <c r="F1642" s="105" t="s">
        <v>2984</v>
      </c>
      <c r="G1642" s="105">
        <v>19</v>
      </c>
      <c r="H1642" s="105">
        <v>25</v>
      </c>
      <c r="I1642" s="106" t="s">
        <v>2994</v>
      </c>
      <c r="J1642" s="106" t="s">
        <v>2995</v>
      </c>
      <c r="K1642" s="98" t="s">
        <v>48</v>
      </c>
      <c r="L1642" s="102" t="s">
        <v>49</v>
      </c>
      <c r="M1642" s="108">
        <v>40318</v>
      </c>
      <c r="N1642" s="102" t="s">
        <v>203</v>
      </c>
      <c r="O1642" s="105" t="s">
        <v>170</v>
      </c>
      <c r="P1642" s="102"/>
      <c r="Q1642" s="102"/>
      <c r="R1642" s="102"/>
      <c r="S1642" s="109" t="s">
        <v>3668</v>
      </c>
      <c r="T1642" s="109" t="s">
        <v>49</v>
      </c>
      <c r="U1642" s="110" t="s">
        <v>3669</v>
      </c>
      <c r="V1642" s="105" t="s">
        <v>3668</v>
      </c>
      <c r="W1642" s="105"/>
    </row>
    <row r="1643" spans="1:23" ht="76.5">
      <c r="A1643" s="102">
        <v>1642</v>
      </c>
      <c r="B1643" s="107" t="s">
        <v>146</v>
      </c>
      <c r="C1643" s="107" t="s">
        <v>147</v>
      </c>
      <c r="D1643" s="105" t="s">
        <v>60</v>
      </c>
      <c r="E1643" s="105" t="s">
        <v>3772</v>
      </c>
      <c r="F1643" s="105" t="s">
        <v>2984</v>
      </c>
      <c r="G1643" s="105">
        <v>19</v>
      </c>
      <c r="H1643" s="105">
        <v>26</v>
      </c>
      <c r="I1643" s="107" t="s">
        <v>2996</v>
      </c>
      <c r="J1643" s="107" t="s">
        <v>2997</v>
      </c>
      <c r="K1643" s="98" t="s">
        <v>3287</v>
      </c>
      <c r="L1643" s="99" t="s">
        <v>63</v>
      </c>
      <c r="M1643" s="108">
        <v>40372</v>
      </c>
      <c r="N1643" s="102" t="s">
        <v>1789</v>
      </c>
      <c r="O1643" s="105" t="s">
        <v>51</v>
      </c>
      <c r="P1643" s="102"/>
      <c r="Q1643" s="102"/>
      <c r="R1643" s="102"/>
      <c r="S1643" s="109" t="s">
        <v>3668</v>
      </c>
      <c r="T1643" s="109" t="s">
        <v>63</v>
      </c>
      <c r="U1643" s="110" t="s">
        <v>3669</v>
      </c>
      <c r="V1643" s="105" t="s">
        <v>3668</v>
      </c>
      <c r="W1643" s="105"/>
    </row>
    <row r="1644" spans="1:23" ht="25.5">
      <c r="A1644" s="102">
        <v>1643</v>
      </c>
      <c r="B1644" s="103" t="s">
        <v>82</v>
      </c>
      <c r="C1644" s="103" t="s">
        <v>83</v>
      </c>
      <c r="D1644" s="105" t="s">
        <v>60</v>
      </c>
      <c r="E1644" s="105" t="s">
        <v>3772</v>
      </c>
      <c r="F1644" s="105" t="s">
        <v>2972</v>
      </c>
      <c r="G1644" s="105">
        <v>19</v>
      </c>
      <c r="H1644" s="105">
        <v>34</v>
      </c>
      <c r="I1644" s="106" t="s">
        <v>2998</v>
      </c>
      <c r="J1644" s="106" t="s">
        <v>2947</v>
      </c>
      <c r="K1644" s="98" t="s">
        <v>3391</v>
      </c>
      <c r="L1644" s="99" t="s">
        <v>63</v>
      </c>
      <c r="M1644" s="108">
        <v>40374</v>
      </c>
      <c r="N1644" s="102" t="s">
        <v>264</v>
      </c>
      <c r="O1644" s="105" t="s">
        <v>51</v>
      </c>
      <c r="P1644" s="99" t="s">
        <v>299</v>
      </c>
      <c r="Q1644" s="102"/>
      <c r="R1644" s="102"/>
      <c r="S1644" s="109" t="s">
        <v>3668</v>
      </c>
      <c r="T1644" s="109" t="s">
        <v>63</v>
      </c>
      <c r="U1644" s="110" t="s">
        <v>3669</v>
      </c>
      <c r="V1644" s="105" t="s">
        <v>3668</v>
      </c>
      <c r="W1644" s="105"/>
    </row>
    <row r="1645" spans="1:23" ht="38.25">
      <c r="A1645" s="102">
        <v>1644</v>
      </c>
      <c r="B1645" s="103" t="s">
        <v>366</v>
      </c>
      <c r="C1645" s="103" t="s">
        <v>267</v>
      </c>
      <c r="D1645" s="105" t="s">
        <v>60</v>
      </c>
      <c r="E1645" s="105" t="s">
        <v>3772</v>
      </c>
      <c r="F1645" s="105" t="s">
        <v>2984</v>
      </c>
      <c r="G1645" s="105">
        <v>19</v>
      </c>
      <c r="H1645" s="93" t="s">
        <v>2999</v>
      </c>
      <c r="I1645" s="107" t="s">
        <v>3000</v>
      </c>
      <c r="J1645" s="107" t="s">
        <v>2990</v>
      </c>
      <c r="K1645" s="98" t="s">
        <v>3391</v>
      </c>
      <c r="L1645" s="99" t="s">
        <v>63</v>
      </c>
      <c r="M1645" s="108">
        <v>40374</v>
      </c>
      <c r="N1645" s="102" t="s">
        <v>264</v>
      </c>
      <c r="O1645" s="105" t="s">
        <v>51</v>
      </c>
      <c r="P1645" s="99" t="s">
        <v>299</v>
      </c>
      <c r="Q1645" s="102"/>
      <c r="R1645" s="102"/>
      <c r="S1645" s="109" t="s">
        <v>3668</v>
      </c>
      <c r="T1645" s="109" t="s">
        <v>63</v>
      </c>
      <c r="U1645" s="110" t="s">
        <v>3669</v>
      </c>
      <c r="V1645" s="105" t="s">
        <v>3668</v>
      </c>
      <c r="W1645" s="105"/>
    </row>
    <row r="1646" spans="1:23" ht="38.25">
      <c r="A1646" s="102">
        <v>1645</v>
      </c>
      <c r="B1646" s="103" t="s">
        <v>369</v>
      </c>
      <c r="C1646" s="103" t="s">
        <v>370</v>
      </c>
      <c r="D1646" s="105" t="s">
        <v>60</v>
      </c>
      <c r="E1646" s="105" t="s">
        <v>3772</v>
      </c>
      <c r="F1646" s="105" t="s">
        <v>2984</v>
      </c>
      <c r="G1646" s="105">
        <v>19</v>
      </c>
      <c r="H1646" s="93" t="s">
        <v>2999</v>
      </c>
      <c r="I1646" s="107" t="s">
        <v>3000</v>
      </c>
      <c r="J1646" s="107" t="s">
        <v>2990</v>
      </c>
      <c r="K1646" s="98" t="s">
        <v>3391</v>
      </c>
      <c r="L1646" s="99" t="s">
        <v>63</v>
      </c>
      <c r="M1646" s="108">
        <v>40374</v>
      </c>
      <c r="N1646" s="102" t="s">
        <v>264</v>
      </c>
      <c r="O1646" s="105" t="s">
        <v>51</v>
      </c>
      <c r="P1646" s="99" t="s">
        <v>299</v>
      </c>
      <c r="Q1646" s="102"/>
      <c r="R1646" s="102"/>
      <c r="S1646" s="109" t="s">
        <v>3668</v>
      </c>
      <c r="T1646" s="109" t="s">
        <v>63</v>
      </c>
      <c r="U1646" s="110" t="s">
        <v>3669</v>
      </c>
      <c r="V1646" s="105" t="s">
        <v>3668</v>
      </c>
      <c r="W1646" s="105"/>
    </row>
    <row r="1647" spans="1:23" ht="38.25">
      <c r="A1647" s="102">
        <v>1646</v>
      </c>
      <c r="B1647" s="103" t="s">
        <v>371</v>
      </c>
      <c r="C1647" s="103" t="s">
        <v>370</v>
      </c>
      <c r="D1647" s="105" t="s">
        <v>60</v>
      </c>
      <c r="E1647" s="105" t="s">
        <v>3772</v>
      </c>
      <c r="F1647" s="105" t="s">
        <v>2984</v>
      </c>
      <c r="G1647" s="105">
        <v>19</v>
      </c>
      <c r="H1647" s="93" t="s">
        <v>2999</v>
      </c>
      <c r="I1647" s="107" t="s">
        <v>3000</v>
      </c>
      <c r="J1647" s="107" t="s">
        <v>2990</v>
      </c>
      <c r="K1647" s="98" t="s">
        <v>3391</v>
      </c>
      <c r="L1647" s="99" t="s">
        <v>63</v>
      </c>
      <c r="M1647" s="108">
        <v>40374</v>
      </c>
      <c r="N1647" s="102" t="s">
        <v>264</v>
      </c>
      <c r="O1647" s="105" t="s">
        <v>51</v>
      </c>
      <c r="P1647" s="99" t="s">
        <v>299</v>
      </c>
      <c r="Q1647" s="102"/>
      <c r="R1647" s="102"/>
      <c r="S1647" s="109" t="s">
        <v>3668</v>
      </c>
      <c r="T1647" s="109" t="s">
        <v>63</v>
      </c>
      <c r="U1647" s="110" t="s">
        <v>3669</v>
      </c>
      <c r="V1647" s="105" t="s">
        <v>3668</v>
      </c>
      <c r="W1647" s="105"/>
    </row>
    <row r="1648" spans="1:23" ht="38.25">
      <c r="A1648" s="102">
        <v>1647</v>
      </c>
      <c r="B1648" s="103" t="s">
        <v>2255</v>
      </c>
      <c r="C1648" s="103" t="s">
        <v>267</v>
      </c>
      <c r="D1648" s="105" t="s">
        <v>60</v>
      </c>
      <c r="E1648" s="105" t="s">
        <v>3772</v>
      </c>
      <c r="F1648" s="105" t="s">
        <v>2984</v>
      </c>
      <c r="G1648" s="105">
        <v>19</v>
      </c>
      <c r="H1648" s="93" t="s">
        <v>2999</v>
      </c>
      <c r="I1648" s="107" t="s">
        <v>3000</v>
      </c>
      <c r="J1648" s="107" t="s">
        <v>2990</v>
      </c>
      <c r="K1648" s="98" t="s">
        <v>3391</v>
      </c>
      <c r="L1648" s="99" t="s">
        <v>63</v>
      </c>
      <c r="M1648" s="108">
        <v>40374</v>
      </c>
      <c r="N1648" s="102" t="s">
        <v>264</v>
      </c>
      <c r="O1648" s="105" t="s">
        <v>51</v>
      </c>
      <c r="P1648" s="99" t="s">
        <v>299</v>
      </c>
      <c r="Q1648" s="102"/>
      <c r="R1648" s="102"/>
      <c r="S1648" s="109" t="s">
        <v>3668</v>
      </c>
      <c r="T1648" s="109" t="s">
        <v>63</v>
      </c>
      <c r="U1648" s="110" t="s">
        <v>3669</v>
      </c>
      <c r="V1648" s="105" t="s">
        <v>3668</v>
      </c>
      <c r="W1648" s="105"/>
    </row>
    <row r="1649" spans="1:23" ht="38.25">
      <c r="A1649" s="102">
        <v>1648</v>
      </c>
      <c r="B1649" s="103" t="s">
        <v>372</v>
      </c>
      <c r="C1649" s="103" t="s">
        <v>267</v>
      </c>
      <c r="D1649" s="105" t="s">
        <v>60</v>
      </c>
      <c r="E1649" s="105" t="s">
        <v>3772</v>
      </c>
      <c r="F1649" s="105" t="s">
        <v>2984</v>
      </c>
      <c r="G1649" s="105">
        <v>19</v>
      </c>
      <c r="H1649" s="93" t="s">
        <v>2999</v>
      </c>
      <c r="I1649" s="107" t="s">
        <v>3000</v>
      </c>
      <c r="J1649" s="107" t="s">
        <v>2990</v>
      </c>
      <c r="K1649" s="98" t="s">
        <v>3391</v>
      </c>
      <c r="L1649" s="99" t="s">
        <v>63</v>
      </c>
      <c r="M1649" s="108">
        <v>40374</v>
      </c>
      <c r="N1649" s="102" t="s">
        <v>264</v>
      </c>
      <c r="O1649" s="105" t="s">
        <v>51</v>
      </c>
      <c r="P1649" s="99" t="s">
        <v>299</v>
      </c>
      <c r="Q1649" s="102"/>
      <c r="R1649" s="102"/>
      <c r="S1649" s="109" t="s">
        <v>3668</v>
      </c>
      <c r="T1649" s="109" t="s">
        <v>63</v>
      </c>
      <c r="U1649" s="110" t="s">
        <v>3669</v>
      </c>
      <c r="V1649" s="105" t="s">
        <v>3668</v>
      </c>
      <c r="W1649" s="105"/>
    </row>
    <row r="1650" spans="1:23" ht="38.25">
      <c r="A1650" s="102">
        <v>1649</v>
      </c>
      <c r="B1650" s="103" t="s">
        <v>373</v>
      </c>
      <c r="C1650" s="103" t="s">
        <v>267</v>
      </c>
      <c r="D1650" s="105" t="s">
        <v>60</v>
      </c>
      <c r="E1650" s="105" t="s">
        <v>3772</v>
      </c>
      <c r="F1650" s="105" t="s">
        <v>2984</v>
      </c>
      <c r="G1650" s="105">
        <v>19</v>
      </c>
      <c r="H1650" s="93" t="s">
        <v>2999</v>
      </c>
      <c r="I1650" s="107" t="s">
        <v>3000</v>
      </c>
      <c r="J1650" s="107" t="s">
        <v>2990</v>
      </c>
      <c r="K1650" s="98" t="s">
        <v>3391</v>
      </c>
      <c r="L1650" s="99" t="s">
        <v>63</v>
      </c>
      <c r="M1650" s="108">
        <v>40374</v>
      </c>
      <c r="N1650" s="102" t="s">
        <v>264</v>
      </c>
      <c r="O1650" s="105" t="s">
        <v>51</v>
      </c>
      <c r="P1650" s="99" t="s">
        <v>299</v>
      </c>
      <c r="Q1650" s="102"/>
      <c r="R1650" s="102"/>
      <c r="S1650" s="109" t="s">
        <v>3668</v>
      </c>
      <c r="T1650" s="109" t="s">
        <v>63</v>
      </c>
      <c r="U1650" s="110" t="s">
        <v>3669</v>
      </c>
      <c r="V1650" s="105" t="s">
        <v>3668</v>
      </c>
      <c r="W1650" s="105"/>
    </row>
    <row r="1651" spans="1:23" ht="63.75">
      <c r="A1651" s="102">
        <v>1650</v>
      </c>
      <c r="B1651" s="103" t="s">
        <v>82</v>
      </c>
      <c r="C1651" s="103" t="s">
        <v>83</v>
      </c>
      <c r="D1651" s="105" t="s">
        <v>60</v>
      </c>
      <c r="E1651" s="105">
        <v>7</v>
      </c>
      <c r="F1651" s="105" t="s">
        <v>3001</v>
      </c>
      <c r="G1651" s="105">
        <v>20</v>
      </c>
      <c r="H1651" s="105">
        <v>12</v>
      </c>
      <c r="I1651" s="106" t="s">
        <v>3002</v>
      </c>
      <c r="J1651" s="106" t="s">
        <v>3003</v>
      </c>
      <c r="K1651" s="98" t="s">
        <v>3392</v>
      </c>
      <c r="L1651" s="99" t="s">
        <v>63</v>
      </c>
      <c r="M1651" s="108">
        <v>40374</v>
      </c>
      <c r="N1651" s="102" t="s">
        <v>264</v>
      </c>
      <c r="O1651" s="105" t="s">
        <v>51</v>
      </c>
      <c r="P1651" s="99" t="s">
        <v>299</v>
      </c>
      <c r="Q1651" s="102"/>
      <c r="R1651" s="102"/>
      <c r="S1651" s="109" t="s">
        <v>3668</v>
      </c>
      <c r="T1651" s="109" t="s">
        <v>63</v>
      </c>
      <c r="U1651" s="110" t="s">
        <v>3669</v>
      </c>
      <c r="V1651" s="105" t="s">
        <v>3668</v>
      </c>
      <c r="W1651" s="105"/>
    </row>
    <row r="1652" spans="1:23" ht="51">
      <c r="A1652" s="102">
        <v>1651</v>
      </c>
      <c r="B1652" s="103" t="s">
        <v>366</v>
      </c>
      <c r="C1652" s="103" t="s">
        <v>267</v>
      </c>
      <c r="D1652" s="105" t="s">
        <v>60</v>
      </c>
      <c r="E1652" s="105" t="s">
        <v>3772</v>
      </c>
      <c r="F1652" s="105" t="s">
        <v>2972</v>
      </c>
      <c r="G1652" s="105">
        <v>20</v>
      </c>
      <c r="H1652" s="93" t="s">
        <v>3004</v>
      </c>
      <c r="I1652" s="107" t="s">
        <v>3005</v>
      </c>
      <c r="J1652" s="107" t="s">
        <v>3006</v>
      </c>
      <c r="K1652" s="98" t="s">
        <v>3391</v>
      </c>
      <c r="L1652" s="99" t="s">
        <v>63</v>
      </c>
      <c r="M1652" s="108">
        <v>40374</v>
      </c>
      <c r="N1652" s="102" t="s">
        <v>264</v>
      </c>
      <c r="O1652" s="105" t="s">
        <v>51</v>
      </c>
      <c r="P1652" s="99" t="s">
        <v>299</v>
      </c>
      <c r="Q1652" s="102"/>
      <c r="R1652" s="102"/>
      <c r="S1652" s="109" t="s">
        <v>3668</v>
      </c>
      <c r="T1652" s="109" t="s">
        <v>63</v>
      </c>
      <c r="U1652" s="110" t="s">
        <v>3669</v>
      </c>
      <c r="V1652" s="105" t="s">
        <v>3668</v>
      </c>
      <c r="W1652" s="105"/>
    </row>
    <row r="1653" spans="1:23" ht="51">
      <c r="A1653" s="102">
        <v>1652</v>
      </c>
      <c r="B1653" s="103" t="s">
        <v>369</v>
      </c>
      <c r="C1653" s="103" t="s">
        <v>370</v>
      </c>
      <c r="D1653" s="105" t="s">
        <v>60</v>
      </c>
      <c r="E1653" s="105" t="s">
        <v>3772</v>
      </c>
      <c r="F1653" s="105" t="s">
        <v>2972</v>
      </c>
      <c r="G1653" s="105">
        <v>20</v>
      </c>
      <c r="H1653" s="93" t="s">
        <v>3004</v>
      </c>
      <c r="I1653" s="107" t="s">
        <v>3005</v>
      </c>
      <c r="J1653" s="107" t="s">
        <v>3006</v>
      </c>
      <c r="K1653" s="98" t="s">
        <v>3391</v>
      </c>
      <c r="L1653" s="99" t="s">
        <v>63</v>
      </c>
      <c r="M1653" s="108">
        <v>40374</v>
      </c>
      <c r="N1653" s="102" t="s">
        <v>264</v>
      </c>
      <c r="O1653" s="105" t="s">
        <v>51</v>
      </c>
      <c r="P1653" s="99" t="s">
        <v>299</v>
      </c>
      <c r="Q1653" s="102"/>
      <c r="R1653" s="102"/>
      <c r="S1653" s="109" t="s">
        <v>3668</v>
      </c>
      <c r="T1653" s="109" t="s">
        <v>63</v>
      </c>
      <c r="U1653" s="110" t="s">
        <v>3669</v>
      </c>
      <c r="V1653" s="105" t="s">
        <v>3668</v>
      </c>
      <c r="W1653" s="105"/>
    </row>
    <row r="1654" spans="1:23" ht="51">
      <c r="A1654" s="102">
        <v>1653</v>
      </c>
      <c r="B1654" s="103" t="s">
        <v>371</v>
      </c>
      <c r="C1654" s="103" t="s">
        <v>370</v>
      </c>
      <c r="D1654" s="105" t="s">
        <v>60</v>
      </c>
      <c r="E1654" s="105" t="s">
        <v>3772</v>
      </c>
      <c r="F1654" s="105" t="s">
        <v>2972</v>
      </c>
      <c r="G1654" s="105">
        <v>20</v>
      </c>
      <c r="H1654" s="93" t="s">
        <v>3004</v>
      </c>
      <c r="I1654" s="107" t="s">
        <v>3005</v>
      </c>
      <c r="J1654" s="107" t="s">
        <v>3006</v>
      </c>
      <c r="K1654" s="98" t="s">
        <v>3391</v>
      </c>
      <c r="L1654" s="99" t="s">
        <v>63</v>
      </c>
      <c r="M1654" s="108">
        <v>40374</v>
      </c>
      <c r="N1654" s="102" t="s">
        <v>264</v>
      </c>
      <c r="O1654" s="105" t="s">
        <v>51</v>
      </c>
      <c r="P1654" s="99" t="s">
        <v>299</v>
      </c>
      <c r="Q1654" s="102"/>
      <c r="R1654" s="102"/>
      <c r="S1654" s="109" t="s">
        <v>3668</v>
      </c>
      <c r="T1654" s="109" t="s">
        <v>63</v>
      </c>
      <c r="U1654" s="110" t="s">
        <v>3669</v>
      </c>
      <c r="V1654" s="105" t="s">
        <v>3668</v>
      </c>
      <c r="W1654" s="105"/>
    </row>
    <row r="1655" spans="1:23" ht="51">
      <c r="A1655" s="102">
        <v>1654</v>
      </c>
      <c r="B1655" s="103" t="s">
        <v>266</v>
      </c>
      <c r="C1655" s="103" t="s">
        <v>267</v>
      </c>
      <c r="D1655" s="105" t="s">
        <v>60</v>
      </c>
      <c r="E1655" s="105" t="s">
        <v>3772</v>
      </c>
      <c r="F1655" s="105" t="s">
        <v>2972</v>
      </c>
      <c r="G1655" s="105">
        <v>20</v>
      </c>
      <c r="H1655" s="94">
        <v>28</v>
      </c>
      <c r="I1655" s="107" t="s">
        <v>3005</v>
      </c>
      <c r="J1655" s="107" t="s">
        <v>3006</v>
      </c>
      <c r="K1655" s="98" t="s">
        <v>3391</v>
      </c>
      <c r="L1655" s="99" t="s">
        <v>63</v>
      </c>
      <c r="M1655" s="108">
        <v>40374</v>
      </c>
      <c r="N1655" s="102" t="s">
        <v>264</v>
      </c>
      <c r="O1655" s="105" t="s">
        <v>51</v>
      </c>
      <c r="P1655" s="99" t="s">
        <v>299</v>
      </c>
      <c r="Q1655" s="102"/>
      <c r="R1655" s="102"/>
      <c r="S1655" s="109" t="s">
        <v>3668</v>
      </c>
      <c r="T1655" s="109" t="s">
        <v>63</v>
      </c>
      <c r="U1655" s="110" t="s">
        <v>3669</v>
      </c>
      <c r="V1655" s="105" t="s">
        <v>3668</v>
      </c>
      <c r="W1655" s="105"/>
    </row>
    <row r="1656" spans="1:23" ht="51">
      <c r="A1656" s="102">
        <v>1655</v>
      </c>
      <c r="B1656" s="103" t="s">
        <v>2255</v>
      </c>
      <c r="C1656" s="103" t="s">
        <v>267</v>
      </c>
      <c r="D1656" s="105" t="s">
        <v>60</v>
      </c>
      <c r="E1656" s="105" t="s">
        <v>3772</v>
      </c>
      <c r="F1656" s="105" t="s">
        <v>2972</v>
      </c>
      <c r="G1656" s="105">
        <v>20</v>
      </c>
      <c r="H1656" s="93" t="s">
        <v>3004</v>
      </c>
      <c r="I1656" s="107" t="s">
        <v>3005</v>
      </c>
      <c r="J1656" s="107" t="s">
        <v>3006</v>
      </c>
      <c r="K1656" s="98" t="s">
        <v>3391</v>
      </c>
      <c r="L1656" s="99" t="s">
        <v>63</v>
      </c>
      <c r="M1656" s="108">
        <v>40374</v>
      </c>
      <c r="N1656" s="102" t="s">
        <v>264</v>
      </c>
      <c r="O1656" s="105" t="s">
        <v>51</v>
      </c>
      <c r="P1656" s="99" t="s">
        <v>299</v>
      </c>
      <c r="Q1656" s="102"/>
      <c r="R1656" s="102"/>
      <c r="S1656" s="109" t="s">
        <v>3668</v>
      </c>
      <c r="T1656" s="109" t="s">
        <v>63</v>
      </c>
      <c r="U1656" s="110" t="s">
        <v>3669</v>
      </c>
      <c r="V1656" s="105" t="s">
        <v>3668</v>
      </c>
      <c r="W1656" s="105"/>
    </row>
    <row r="1657" spans="1:23" ht="51">
      <c r="A1657" s="102">
        <v>1656</v>
      </c>
      <c r="B1657" s="103" t="s">
        <v>372</v>
      </c>
      <c r="C1657" s="103" t="s">
        <v>267</v>
      </c>
      <c r="D1657" s="105" t="s">
        <v>60</v>
      </c>
      <c r="E1657" s="105" t="s">
        <v>3772</v>
      </c>
      <c r="F1657" s="105" t="s">
        <v>2972</v>
      </c>
      <c r="G1657" s="105">
        <v>20</v>
      </c>
      <c r="H1657" s="93" t="s">
        <v>3004</v>
      </c>
      <c r="I1657" s="107" t="s">
        <v>3005</v>
      </c>
      <c r="J1657" s="107" t="s">
        <v>3006</v>
      </c>
      <c r="K1657" s="98" t="s">
        <v>3391</v>
      </c>
      <c r="L1657" s="99" t="s">
        <v>63</v>
      </c>
      <c r="M1657" s="108">
        <v>40374</v>
      </c>
      <c r="N1657" s="102" t="s">
        <v>264</v>
      </c>
      <c r="O1657" s="105" t="s">
        <v>51</v>
      </c>
      <c r="P1657" s="99" t="s">
        <v>299</v>
      </c>
      <c r="Q1657" s="102"/>
      <c r="R1657" s="102"/>
      <c r="S1657" s="109" t="s">
        <v>3668</v>
      </c>
      <c r="T1657" s="109" t="s">
        <v>63</v>
      </c>
      <c r="U1657" s="110" t="s">
        <v>3669</v>
      </c>
      <c r="V1657" s="105" t="s">
        <v>3668</v>
      </c>
      <c r="W1657" s="105"/>
    </row>
    <row r="1658" spans="1:23" ht="51">
      <c r="A1658" s="102">
        <v>1657</v>
      </c>
      <c r="B1658" s="103" t="s">
        <v>373</v>
      </c>
      <c r="C1658" s="103" t="s">
        <v>267</v>
      </c>
      <c r="D1658" s="105" t="s">
        <v>60</v>
      </c>
      <c r="E1658" s="105" t="s">
        <v>3772</v>
      </c>
      <c r="F1658" s="105" t="s">
        <v>2972</v>
      </c>
      <c r="G1658" s="105">
        <v>20</v>
      </c>
      <c r="H1658" s="93" t="s">
        <v>3004</v>
      </c>
      <c r="I1658" s="107" t="s">
        <v>3005</v>
      </c>
      <c r="J1658" s="107" t="s">
        <v>3006</v>
      </c>
      <c r="K1658" s="98" t="s">
        <v>3391</v>
      </c>
      <c r="L1658" s="99" t="s">
        <v>63</v>
      </c>
      <c r="M1658" s="108">
        <v>40374</v>
      </c>
      <c r="N1658" s="102" t="s">
        <v>264</v>
      </c>
      <c r="O1658" s="105" t="s">
        <v>51</v>
      </c>
      <c r="P1658" s="99" t="s">
        <v>299</v>
      </c>
      <c r="Q1658" s="102"/>
      <c r="R1658" s="102"/>
      <c r="S1658" s="109" t="s">
        <v>3668</v>
      </c>
      <c r="T1658" s="109" t="s">
        <v>63</v>
      </c>
      <c r="U1658" s="110" t="s">
        <v>3669</v>
      </c>
      <c r="V1658" s="105" t="s">
        <v>3668</v>
      </c>
      <c r="W1658" s="105"/>
    </row>
    <row r="1659" spans="1:23" ht="25.5">
      <c r="A1659" s="102">
        <v>1658</v>
      </c>
      <c r="B1659" s="103" t="s">
        <v>82</v>
      </c>
      <c r="C1659" s="103" t="s">
        <v>83</v>
      </c>
      <c r="D1659" s="105" t="s">
        <v>45</v>
      </c>
      <c r="E1659" s="105" t="s">
        <v>3772</v>
      </c>
      <c r="F1659" s="105" t="s">
        <v>2972</v>
      </c>
      <c r="G1659" s="105">
        <v>20</v>
      </c>
      <c r="H1659" s="105">
        <v>30</v>
      </c>
      <c r="I1659" s="106" t="s">
        <v>3007</v>
      </c>
      <c r="J1659" s="106" t="s">
        <v>3008</v>
      </c>
      <c r="K1659" s="107" t="s">
        <v>48</v>
      </c>
      <c r="L1659" s="92" t="s">
        <v>49</v>
      </c>
      <c r="M1659" s="92">
        <v>40339</v>
      </c>
      <c r="N1659" s="102" t="s">
        <v>50</v>
      </c>
      <c r="O1659" s="105" t="s">
        <v>51</v>
      </c>
      <c r="P1659" s="102"/>
      <c r="Q1659" s="102"/>
      <c r="R1659" s="102"/>
      <c r="S1659" s="109" t="s">
        <v>49</v>
      </c>
      <c r="T1659" s="109" t="s">
        <v>3668</v>
      </c>
      <c r="U1659" s="110" t="s">
        <v>3669</v>
      </c>
      <c r="V1659" s="105" t="s">
        <v>3668</v>
      </c>
      <c r="W1659" s="105"/>
    </row>
    <row r="1660" spans="1:23" ht="25.5">
      <c r="A1660" s="102">
        <v>1659</v>
      </c>
      <c r="B1660" s="103" t="s">
        <v>82</v>
      </c>
      <c r="C1660" s="103" t="s">
        <v>83</v>
      </c>
      <c r="D1660" s="105" t="s">
        <v>45</v>
      </c>
      <c r="E1660" s="105" t="s">
        <v>3772</v>
      </c>
      <c r="F1660" s="105" t="s">
        <v>2972</v>
      </c>
      <c r="G1660" s="105">
        <v>20</v>
      </c>
      <c r="H1660" s="105">
        <v>30</v>
      </c>
      <c r="I1660" s="106" t="s">
        <v>3009</v>
      </c>
      <c r="J1660" s="106" t="s">
        <v>3010</v>
      </c>
      <c r="K1660" s="107" t="s">
        <v>3011</v>
      </c>
      <c r="L1660" s="92" t="s">
        <v>49</v>
      </c>
      <c r="M1660" s="92">
        <v>40339</v>
      </c>
      <c r="N1660" s="102" t="s">
        <v>50</v>
      </c>
      <c r="O1660" s="105" t="s">
        <v>51</v>
      </c>
      <c r="P1660" s="102"/>
      <c r="Q1660" s="102"/>
      <c r="R1660" s="102"/>
      <c r="S1660" s="109" t="s">
        <v>49</v>
      </c>
      <c r="T1660" s="109" t="s">
        <v>3668</v>
      </c>
      <c r="U1660" s="110" t="s">
        <v>3669</v>
      </c>
      <c r="V1660" s="105" t="s">
        <v>3668</v>
      </c>
      <c r="W1660" s="105"/>
    </row>
    <row r="1661" spans="1:23" ht="114.75">
      <c r="A1661" s="102">
        <v>1660</v>
      </c>
      <c r="B1661" s="103" t="s">
        <v>266</v>
      </c>
      <c r="C1661" s="103" t="s">
        <v>267</v>
      </c>
      <c r="D1661" s="105" t="s">
        <v>60</v>
      </c>
      <c r="E1661" s="105" t="s">
        <v>3772</v>
      </c>
      <c r="F1661" s="105" t="s">
        <v>2972</v>
      </c>
      <c r="G1661" s="105">
        <v>20</v>
      </c>
      <c r="H1661" s="94">
        <v>36</v>
      </c>
      <c r="I1661" s="107" t="s">
        <v>3012</v>
      </c>
      <c r="J1661" s="107" t="s">
        <v>3013</v>
      </c>
      <c r="K1661" s="98" t="s">
        <v>3391</v>
      </c>
      <c r="L1661" s="99" t="s">
        <v>63</v>
      </c>
      <c r="M1661" s="108">
        <v>40374</v>
      </c>
      <c r="N1661" s="102" t="s">
        <v>264</v>
      </c>
      <c r="O1661" s="105" t="s">
        <v>51</v>
      </c>
      <c r="P1661" s="99" t="s">
        <v>299</v>
      </c>
      <c r="Q1661" s="102"/>
      <c r="R1661" s="102"/>
      <c r="S1661" s="109" t="s">
        <v>3668</v>
      </c>
      <c r="T1661" s="109" t="s">
        <v>63</v>
      </c>
      <c r="U1661" s="110" t="s">
        <v>3669</v>
      </c>
      <c r="V1661" s="105" t="s">
        <v>3668</v>
      </c>
      <c r="W1661" s="105"/>
    </row>
    <row r="1662" spans="1:23" ht="25.5">
      <c r="A1662" s="102">
        <v>1661</v>
      </c>
      <c r="B1662" s="107" t="s">
        <v>94</v>
      </c>
      <c r="C1662" s="107" t="s">
        <v>95</v>
      </c>
      <c r="D1662" s="105" t="s">
        <v>45</v>
      </c>
      <c r="E1662" s="105" t="s">
        <v>3772</v>
      </c>
      <c r="F1662" s="97" t="s">
        <v>3014</v>
      </c>
      <c r="G1662" s="102">
        <v>20</v>
      </c>
      <c r="H1662" s="102">
        <v>46</v>
      </c>
      <c r="I1662" s="106" t="s">
        <v>3015</v>
      </c>
      <c r="J1662" s="106" t="s">
        <v>3016</v>
      </c>
      <c r="K1662" s="107" t="s">
        <v>3017</v>
      </c>
      <c r="L1662" s="92" t="s">
        <v>63</v>
      </c>
      <c r="M1662" s="92">
        <v>40339</v>
      </c>
      <c r="N1662" s="102" t="s">
        <v>50</v>
      </c>
      <c r="O1662" s="102" t="s">
        <v>51</v>
      </c>
      <c r="P1662" s="102"/>
      <c r="Q1662" s="102"/>
      <c r="R1662" s="102"/>
      <c r="S1662" s="109" t="s">
        <v>63</v>
      </c>
      <c r="T1662" s="109" t="s">
        <v>3668</v>
      </c>
      <c r="U1662" s="110" t="s">
        <v>3669</v>
      </c>
      <c r="V1662" s="105" t="s">
        <v>3668</v>
      </c>
      <c r="W1662" s="105"/>
    </row>
    <row r="1663" spans="1:23" ht="114.75">
      <c r="A1663" s="102">
        <v>1662</v>
      </c>
      <c r="B1663" s="103" t="s">
        <v>366</v>
      </c>
      <c r="C1663" s="103" t="s">
        <v>267</v>
      </c>
      <c r="D1663" s="105" t="s">
        <v>60</v>
      </c>
      <c r="E1663" s="105" t="s">
        <v>3772</v>
      </c>
      <c r="F1663" s="105" t="s">
        <v>2972</v>
      </c>
      <c r="G1663" s="105">
        <v>20</v>
      </c>
      <c r="H1663" s="93" t="s">
        <v>3018</v>
      </c>
      <c r="I1663" s="107" t="s">
        <v>3019</v>
      </c>
      <c r="J1663" s="107" t="s">
        <v>3013</v>
      </c>
      <c r="K1663" s="98" t="s">
        <v>3391</v>
      </c>
      <c r="L1663" s="99" t="s">
        <v>63</v>
      </c>
      <c r="M1663" s="108">
        <v>40374</v>
      </c>
      <c r="N1663" s="102" t="s">
        <v>264</v>
      </c>
      <c r="O1663" s="105" t="s">
        <v>51</v>
      </c>
      <c r="P1663" s="99" t="s">
        <v>299</v>
      </c>
      <c r="Q1663" s="102"/>
      <c r="R1663" s="102"/>
      <c r="S1663" s="109" t="s">
        <v>3668</v>
      </c>
      <c r="T1663" s="109" t="s">
        <v>63</v>
      </c>
      <c r="U1663" s="110" t="s">
        <v>3669</v>
      </c>
      <c r="V1663" s="105" t="s">
        <v>3668</v>
      </c>
      <c r="W1663" s="105"/>
    </row>
    <row r="1664" spans="1:23" ht="114.75">
      <c r="A1664" s="102">
        <v>1663</v>
      </c>
      <c r="B1664" s="103" t="s">
        <v>369</v>
      </c>
      <c r="C1664" s="103" t="s">
        <v>370</v>
      </c>
      <c r="D1664" s="105" t="s">
        <v>60</v>
      </c>
      <c r="E1664" s="105" t="s">
        <v>3772</v>
      </c>
      <c r="F1664" s="105" t="s">
        <v>2972</v>
      </c>
      <c r="G1664" s="105">
        <v>20</v>
      </c>
      <c r="H1664" s="93" t="s">
        <v>3018</v>
      </c>
      <c r="I1664" s="107" t="s">
        <v>3019</v>
      </c>
      <c r="J1664" s="107" t="s">
        <v>3013</v>
      </c>
      <c r="K1664" s="98" t="s">
        <v>3391</v>
      </c>
      <c r="L1664" s="99" t="s">
        <v>63</v>
      </c>
      <c r="M1664" s="108">
        <v>40374</v>
      </c>
      <c r="N1664" s="102" t="s">
        <v>264</v>
      </c>
      <c r="O1664" s="105" t="s">
        <v>51</v>
      </c>
      <c r="P1664" s="99" t="s">
        <v>299</v>
      </c>
      <c r="Q1664" s="102"/>
      <c r="R1664" s="102"/>
      <c r="S1664" s="109" t="s">
        <v>3668</v>
      </c>
      <c r="T1664" s="109" t="s">
        <v>63</v>
      </c>
      <c r="U1664" s="110" t="s">
        <v>3669</v>
      </c>
      <c r="V1664" s="105" t="s">
        <v>3668</v>
      </c>
      <c r="W1664" s="105"/>
    </row>
    <row r="1665" spans="1:23" ht="114.75">
      <c r="A1665" s="102">
        <v>1664</v>
      </c>
      <c r="B1665" s="103" t="s">
        <v>371</v>
      </c>
      <c r="C1665" s="103" t="s">
        <v>370</v>
      </c>
      <c r="D1665" s="105" t="s">
        <v>60</v>
      </c>
      <c r="E1665" s="105" t="s">
        <v>3772</v>
      </c>
      <c r="F1665" s="105" t="s">
        <v>2972</v>
      </c>
      <c r="G1665" s="105">
        <v>20</v>
      </c>
      <c r="H1665" s="93" t="s">
        <v>3018</v>
      </c>
      <c r="I1665" s="107" t="s">
        <v>3019</v>
      </c>
      <c r="J1665" s="107" t="s">
        <v>3013</v>
      </c>
      <c r="K1665" s="98" t="s">
        <v>3391</v>
      </c>
      <c r="L1665" s="99" t="s">
        <v>63</v>
      </c>
      <c r="M1665" s="108">
        <v>40374</v>
      </c>
      <c r="N1665" s="102" t="s">
        <v>264</v>
      </c>
      <c r="O1665" s="105" t="s">
        <v>51</v>
      </c>
      <c r="P1665" s="99" t="s">
        <v>299</v>
      </c>
      <c r="Q1665" s="102"/>
      <c r="R1665" s="102"/>
      <c r="S1665" s="109" t="s">
        <v>3668</v>
      </c>
      <c r="T1665" s="109" t="s">
        <v>63</v>
      </c>
      <c r="U1665" s="110" t="s">
        <v>3669</v>
      </c>
      <c r="V1665" s="105" t="s">
        <v>3668</v>
      </c>
      <c r="W1665" s="105"/>
    </row>
    <row r="1666" spans="1:23" ht="114.75">
      <c r="A1666" s="102">
        <v>1665</v>
      </c>
      <c r="B1666" s="103" t="s">
        <v>2255</v>
      </c>
      <c r="C1666" s="103" t="s">
        <v>267</v>
      </c>
      <c r="D1666" s="105" t="s">
        <v>60</v>
      </c>
      <c r="E1666" s="105" t="s">
        <v>3772</v>
      </c>
      <c r="F1666" s="105" t="s">
        <v>2972</v>
      </c>
      <c r="G1666" s="105">
        <v>20</v>
      </c>
      <c r="H1666" s="93" t="s">
        <v>3018</v>
      </c>
      <c r="I1666" s="107" t="s">
        <v>3019</v>
      </c>
      <c r="J1666" s="107" t="s">
        <v>3013</v>
      </c>
      <c r="K1666" s="98" t="s">
        <v>3391</v>
      </c>
      <c r="L1666" s="99" t="s">
        <v>63</v>
      </c>
      <c r="M1666" s="108">
        <v>40374</v>
      </c>
      <c r="N1666" s="102" t="s">
        <v>264</v>
      </c>
      <c r="O1666" s="105" t="s">
        <v>51</v>
      </c>
      <c r="P1666" s="99" t="s">
        <v>299</v>
      </c>
      <c r="Q1666" s="102"/>
      <c r="R1666" s="102"/>
      <c r="S1666" s="109" t="s">
        <v>3668</v>
      </c>
      <c r="T1666" s="109" t="s">
        <v>63</v>
      </c>
      <c r="U1666" s="110" t="s">
        <v>3669</v>
      </c>
      <c r="V1666" s="105" t="s">
        <v>3668</v>
      </c>
      <c r="W1666" s="105"/>
    </row>
    <row r="1667" spans="1:23" ht="114.75">
      <c r="A1667" s="102">
        <v>1666</v>
      </c>
      <c r="B1667" s="103" t="s">
        <v>372</v>
      </c>
      <c r="C1667" s="103" t="s">
        <v>267</v>
      </c>
      <c r="D1667" s="105" t="s">
        <v>60</v>
      </c>
      <c r="E1667" s="105" t="s">
        <v>3772</v>
      </c>
      <c r="F1667" s="105" t="s">
        <v>2972</v>
      </c>
      <c r="G1667" s="105">
        <v>20</v>
      </c>
      <c r="H1667" s="93" t="s">
        <v>3018</v>
      </c>
      <c r="I1667" s="107" t="s">
        <v>3019</v>
      </c>
      <c r="J1667" s="107" t="s">
        <v>3013</v>
      </c>
      <c r="K1667" s="98" t="s">
        <v>3391</v>
      </c>
      <c r="L1667" s="99" t="s">
        <v>63</v>
      </c>
      <c r="M1667" s="108">
        <v>40374</v>
      </c>
      <c r="N1667" s="102" t="s">
        <v>264</v>
      </c>
      <c r="O1667" s="105" t="s">
        <v>51</v>
      </c>
      <c r="P1667" s="99" t="s">
        <v>299</v>
      </c>
      <c r="Q1667" s="102"/>
      <c r="R1667" s="102"/>
      <c r="S1667" s="109" t="s">
        <v>3668</v>
      </c>
      <c r="T1667" s="109" t="s">
        <v>63</v>
      </c>
      <c r="U1667" s="110" t="s">
        <v>3669</v>
      </c>
      <c r="V1667" s="105" t="s">
        <v>3668</v>
      </c>
      <c r="W1667" s="105"/>
    </row>
    <row r="1668" spans="1:23" ht="114.75">
      <c r="A1668" s="102">
        <v>1667</v>
      </c>
      <c r="B1668" s="103" t="s">
        <v>373</v>
      </c>
      <c r="C1668" s="103" t="s">
        <v>267</v>
      </c>
      <c r="D1668" s="105" t="s">
        <v>60</v>
      </c>
      <c r="E1668" s="105" t="s">
        <v>3772</v>
      </c>
      <c r="F1668" s="105" t="s">
        <v>2972</v>
      </c>
      <c r="G1668" s="105">
        <v>20</v>
      </c>
      <c r="H1668" s="93" t="s">
        <v>3018</v>
      </c>
      <c r="I1668" s="107" t="s">
        <v>3019</v>
      </c>
      <c r="J1668" s="107" t="s">
        <v>3013</v>
      </c>
      <c r="K1668" s="98" t="s">
        <v>3391</v>
      </c>
      <c r="L1668" s="99" t="s">
        <v>63</v>
      </c>
      <c r="M1668" s="108">
        <v>40374</v>
      </c>
      <c r="N1668" s="102" t="s">
        <v>264</v>
      </c>
      <c r="O1668" s="105" t="s">
        <v>51</v>
      </c>
      <c r="P1668" s="99" t="s">
        <v>299</v>
      </c>
      <c r="Q1668" s="102"/>
      <c r="R1668" s="102"/>
      <c r="S1668" s="109" t="s">
        <v>3668</v>
      </c>
      <c r="T1668" s="109" t="s">
        <v>63</v>
      </c>
      <c r="U1668" s="110" t="s">
        <v>3669</v>
      </c>
      <c r="V1668" s="105" t="s">
        <v>3668</v>
      </c>
      <c r="W1668" s="105"/>
    </row>
    <row r="1669" spans="1:23" ht="63.75">
      <c r="A1669" s="21">
        <v>1668</v>
      </c>
      <c r="B1669" s="18" t="s">
        <v>94</v>
      </c>
      <c r="C1669" s="18" t="s">
        <v>95</v>
      </c>
      <c r="D1669" s="16" t="s">
        <v>45</v>
      </c>
      <c r="E1669" s="16" t="s">
        <v>3772</v>
      </c>
      <c r="F1669" s="62" t="s">
        <v>3020</v>
      </c>
      <c r="G1669" s="21">
        <v>21</v>
      </c>
      <c r="H1669" s="21">
        <v>1</v>
      </c>
      <c r="I1669" s="17" t="s">
        <v>3021</v>
      </c>
      <c r="J1669" s="17" t="s">
        <v>3022</v>
      </c>
      <c r="K1669" s="53" t="s">
        <v>3611</v>
      </c>
      <c r="L1669" s="21" t="s">
        <v>63</v>
      </c>
      <c r="M1669" s="22"/>
      <c r="N1669" s="21" t="s">
        <v>50</v>
      </c>
      <c r="O1669" s="21" t="s">
        <v>51</v>
      </c>
      <c r="P1669" s="21"/>
      <c r="Q1669" s="21"/>
      <c r="R1669" s="21"/>
      <c r="S1669" s="25" t="s">
        <v>63</v>
      </c>
      <c r="T1669" s="25" t="s">
        <v>3668</v>
      </c>
      <c r="U1669" s="55" t="s">
        <v>3672</v>
      </c>
      <c r="V1669" s="16" t="s">
        <v>3668</v>
      </c>
      <c r="W1669" s="16"/>
    </row>
    <row r="1670" spans="1:23" ht="51">
      <c r="A1670" s="21">
        <v>1669</v>
      </c>
      <c r="B1670" s="14" t="s">
        <v>496</v>
      </c>
      <c r="C1670" s="14" t="s">
        <v>131</v>
      </c>
      <c r="D1670" s="16" t="s">
        <v>60</v>
      </c>
      <c r="E1670" s="16" t="s">
        <v>3772</v>
      </c>
      <c r="F1670" s="15" t="s">
        <v>3020</v>
      </c>
      <c r="G1670" s="16">
        <v>21</v>
      </c>
      <c r="H1670" s="15" t="s">
        <v>3023</v>
      </c>
      <c r="I1670" s="17" t="s">
        <v>3024</v>
      </c>
      <c r="J1670" s="17" t="s">
        <v>3025</v>
      </c>
      <c r="K1670" s="53" t="s">
        <v>3665</v>
      </c>
      <c r="L1670" s="54" t="s">
        <v>63</v>
      </c>
      <c r="M1670" s="22">
        <v>40435</v>
      </c>
      <c r="N1670" s="21" t="s">
        <v>433</v>
      </c>
      <c r="O1670" s="16" t="s">
        <v>51</v>
      </c>
      <c r="P1670" s="21" t="s">
        <v>2502</v>
      </c>
      <c r="Q1670" s="21"/>
      <c r="R1670" s="21"/>
      <c r="S1670" s="25" t="s">
        <v>3668</v>
      </c>
      <c r="T1670" s="25" t="s">
        <v>63</v>
      </c>
      <c r="U1670" s="55" t="s">
        <v>3669</v>
      </c>
      <c r="V1670" s="16" t="s">
        <v>3668</v>
      </c>
      <c r="W1670" s="16"/>
    </row>
    <row r="1671" spans="1:23" ht="25.5">
      <c r="A1671" s="21">
        <v>1670</v>
      </c>
      <c r="B1671" s="14" t="s">
        <v>610</v>
      </c>
      <c r="C1671" s="14" t="s">
        <v>460</v>
      </c>
      <c r="D1671" s="16" t="s">
        <v>60</v>
      </c>
      <c r="E1671" s="16" t="s">
        <v>3772</v>
      </c>
      <c r="F1671" s="21" t="s">
        <v>3020</v>
      </c>
      <c r="G1671" s="16">
        <v>21</v>
      </c>
      <c r="H1671" s="16">
        <v>3</v>
      </c>
      <c r="I1671" s="17" t="s">
        <v>3026</v>
      </c>
      <c r="J1671" s="17" t="s">
        <v>3027</v>
      </c>
      <c r="K1671" s="113" t="s">
        <v>3663</v>
      </c>
      <c r="L1671" s="54" t="s">
        <v>63</v>
      </c>
      <c r="M1671" s="22">
        <v>40435</v>
      </c>
      <c r="N1671" s="21" t="s">
        <v>264</v>
      </c>
      <c r="O1671" s="16" t="s">
        <v>51</v>
      </c>
      <c r="P1671" s="21" t="s">
        <v>265</v>
      </c>
      <c r="Q1671" s="21"/>
      <c r="R1671" s="21"/>
      <c r="S1671" s="25" t="s">
        <v>3668</v>
      </c>
      <c r="T1671" s="25" t="s">
        <v>63</v>
      </c>
      <c r="U1671" s="55" t="s">
        <v>3669</v>
      </c>
      <c r="V1671" s="16" t="s">
        <v>3668</v>
      </c>
      <c r="W1671" s="16"/>
    </row>
    <row r="1672" spans="1:23" ht="63.75">
      <c r="A1672" s="21">
        <v>1671</v>
      </c>
      <c r="B1672" s="14" t="s">
        <v>150</v>
      </c>
      <c r="C1672" s="14" t="s">
        <v>151</v>
      </c>
      <c r="D1672" s="16" t="s">
        <v>60</v>
      </c>
      <c r="E1672" s="16" t="s">
        <v>3772</v>
      </c>
      <c r="F1672" s="16" t="s">
        <v>3020</v>
      </c>
      <c r="G1672" s="16">
        <v>21</v>
      </c>
      <c r="H1672" s="16">
        <v>3</v>
      </c>
      <c r="I1672" s="17" t="s">
        <v>3028</v>
      </c>
      <c r="J1672" s="17" t="s">
        <v>3029</v>
      </c>
      <c r="K1672" s="113" t="s">
        <v>3663</v>
      </c>
      <c r="L1672" s="54" t="s">
        <v>63</v>
      </c>
      <c r="M1672" s="22">
        <v>40435</v>
      </c>
      <c r="N1672" s="21" t="s">
        <v>264</v>
      </c>
      <c r="O1672" s="16" t="s">
        <v>170</v>
      </c>
      <c r="P1672" s="21" t="s">
        <v>265</v>
      </c>
      <c r="Q1672" s="21"/>
      <c r="R1672" s="21"/>
      <c r="S1672" s="25" t="s">
        <v>3668</v>
      </c>
      <c r="T1672" s="25" t="s">
        <v>63</v>
      </c>
      <c r="U1672" s="55" t="s">
        <v>3669</v>
      </c>
      <c r="V1672" s="16" t="s">
        <v>3668</v>
      </c>
      <c r="W1672" s="16"/>
    </row>
    <row r="1673" spans="1:23" ht="51">
      <c r="A1673" s="21">
        <v>1672</v>
      </c>
      <c r="B1673" s="14" t="s">
        <v>1143</v>
      </c>
      <c r="C1673" s="14" t="s">
        <v>131</v>
      </c>
      <c r="D1673" s="16" t="s">
        <v>60</v>
      </c>
      <c r="E1673" s="16" t="s">
        <v>3772</v>
      </c>
      <c r="F1673" s="15" t="s">
        <v>3020</v>
      </c>
      <c r="G1673" s="16">
        <v>21</v>
      </c>
      <c r="H1673" s="15" t="s">
        <v>3023</v>
      </c>
      <c r="I1673" s="17" t="s">
        <v>3030</v>
      </c>
      <c r="J1673" s="17" t="s">
        <v>3031</v>
      </c>
      <c r="K1673" s="113" t="s">
        <v>3663</v>
      </c>
      <c r="L1673" s="54" t="s">
        <v>63</v>
      </c>
      <c r="M1673" s="22">
        <v>40435</v>
      </c>
      <c r="N1673" s="21" t="s">
        <v>264</v>
      </c>
      <c r="O1673" s="16" t="s">
        <v>51</v>
      </c>
      <c r="P1673" s="21" t="s">
        <v>265</v>
      </c>
      <c r="Q1673" s="21"/>
      <c r="R1673" s="21"/>
      <c r="S1673" s="25" t="s">
        <v>3668</v>
      </c>
      <c r="T1673" s="25" t="s">
        <v>63</v>
      </c>
      <c r="U1673" s="55" t="s">
        <v>3669</v>
      </c>
      <c r="V1673" s="16" t="s">
        <v>3668</v>
      </c>
      <c r="W1673" s="16"/>
    </row>
    <row r="1674" spans="1:23" ht="51">
      <c r="A1674" s="21">
        <v>1673</v>
      </c>
      <c r="B1674" s="14" t="s">
        <v>125</v>
      </c>
      <c r="C1674" s="14" t="s">
        <v>126</v>
      </c>
      <c r="D1674" s="16" t="s">
        <v>60</v>
      </c>
      <c r="E1674" s="16" t="s">
        <v>3772</v>
      </c>
      <c r="F1674" s="15" t="s">
        <v>3020</v>
      </c>
      <c r="G1674" s="16">
        <v>21</v>
      </c>
      <c r="H1674" s="15" t="s">
        <v>3023</v>
      </c>
      <c r="I1674" s="17" t="s">
        <v>3030</v>
      </c>
      <c r="J1674" s="17" t="s">
        <v>3030</v>
      </c>
      <c r="K1674" s="113" t="s">
        <v>3663</v>
      </c>
      <c r="L1674" s="54" t="s">
        <v>63</v>
      </c>
      <c r="M1674" s="22">
        <v>40435</v>
      </c>
      <c r="N1674" s="21" t="s">
        <v>264</v>
      </c>
      <c r="O1674" s="16" t="s">
        <v>51</v>
      </c>
      <c r="P1674" s="21" t="s">
        <v>265</v>
      </c>
      <c r="Q1674" s="21"/>
      <c r="R1674" s="21"/>
      <c r="S1674" s="25" t="s">
        <v>3668</v>
      </c>
      <c r="T1674" s="25" t="s">
        <v>63</v>
      </c>
      <c r="U1674" s="55" t="s">
        <v>3669</v>
      </c>
      <c r="V1674" s="16" t="s">
        <v>3668</v>
      </c>
      <c r="W1674" s="16"/>
    </row>
    <row r="1675" spans="1:23" ht="51">
      <c r="A1675" s="21">
        <v>1674</v>
      </c>
      <c r="B1675" s="18" t="s">
        <v>94</v>
      </c>
      <c r="C1675" s="18" t="s">
        <v>95</v>
      </c>
      <c r="D1675" s="16" t="s">
        <v>45</v>
      </c>
      <c r="E1675" s="16" t="s">
        <v>3772</v>
      </c>
      <c r="F1675" s="62" t="s">
        <v>3020</v>
      </c>
      <c r="G1675" s="21">
        <v>21</v>
      </c>
      <c r="H1675" s="21">
        <v>3</v>
      </c>
      <c r="I1675" s="17" t="s">
        <v>3032</v>
      </c>
      <c r="J1675" s="17" t="s">
        <v>3033</v>
      </c>
      <c r="K1675" s="53" t="s">
        <v>3612</v>
      </c>
      <c r="L1675" s="21" t="s">
        <v>63</v>
      </c>
      <c r="M1675" s="22"/>
      <c r="N1675" s="21" t="s">
        <v>50</v>
      </c>
      <c r="O1675" s="21" t="s">
        <v>51</v>
      </c>
      <c r="P1675" s="21"/>
      <c r="Q1675" s="21"/>
      <c r="R1675" s="21"/>
      <c r="S1675" s="25" t="s">
        <v>63</v>
      </c>
      <c r="T1675" s="25" t="s">
        <v>3668</v>
      </c>
      <c r="U1675" s="55" t="s">
        <v>3672</v>
      </c>
      <c r="V1675" s="16" t="s">
        <v>3668</v>
      </c>
      <c r="W1675" s="16"/>
    </row>
    <row r="1676" spans="1:23" ht="165.75">
      <c r="A1676" s="21">
        <v>1675</v>
      </c>
      <c r="B1676" s="14" t="s">
        <v>332</v>
      </c>
      <c r="C1676" s="14" t="s">
        <v>333</v>
      </c>
      <c r="D1676" s="16" t="s">
        <v>60</v>
      </c>
      <c r="E1676" s="16" t="s">
        <v>3772</v>
      </c>
      <c r="F1676" s="16" t="s">
        <v>3020</v>
      </c>
      <c r="G1676" s="16">
        <v>21</v>
      </c>
      <c r="H1676" s="16">
        <v>3</v>
      </c>
      <c r="I1676" s="17" t="s">
        <v>3034</v>
      </c>
      <c r="J1676" s="17" t="s">
        <v>3035</v>
      </c>
      <c r="K1676" s="113" t="s">
        <v>3663</v>
      </c>
      <c r="L1676" s="54" t="s">
        <v>63</v>
      </c>
      <c r="M1676" s="22">
        <v>40435</v>
      </c>
      <c r="N1676" s="21" t="s">
        <v>264</v>
      </c>
      <c r="O1676" s="16" t="s">
        <v>51</v>
      </c>
      <c r="P1676" s="21" t="s">
        <v>265</v>
      </c>
      <c r="Q1676" s="21"/>
      <c r="R1676" s="21"/>
      <c r="S1676" s="25" t="s">
        <v>3668</v>
      </c>
      <c r="T1676" s="25" t="s">
        <v>63</v>
      </c>
      <c r="U1676" s="55" t="s">
        <v>3669</v>
      </c>
      <c r="V1676" s="16" t="s">
        <v>3668</v>
      </c>
      <c r="W1676" s="16"/>
    </row>
    <row r="1677" spans="1:23" ht="51">
      <c r="A1677" s="21">
        <v>1676</v>
      </c>
      <c r="B1677" s="14" t="s">
        <v>130</v>
      </c>
      <c r="C1677" s="14" t="s">
        <v>131</v>
      </c>
      <c r="D1677" s="16" t="s">
        <v>60</v>
      </c>
      <c r="E1677" s="16" t="s">
        <v>3772</v>
      </c>
      <c r="F1677" s="15" t="s">
        <v>3020</v>
      </c>
      <c r="G1677" s="16">
        <v>21</v>
      </c>
      <c r="H1677" s="15" t="s">
        <v>3023</v>
      </c>
      <c r="I1677" s="17" t="s">
        <v>3030</v>
      </c>
      <c r="J1677" s="17" t="s">
        <v>3030</v>
      </c>
      <c r="K1677" s="113" t="s">
        <v>3663</v>
      </c>
      <c r="L1677" s="54" t="s">
        <v>63</v>
      </c>
      <c r="M1677" s="22">
        <v>40435</v>
      </c>
      <c r="N1677" s="21" t="s">
        <v>264</v>
      </c>
      <c r="O1677" s="16" t="s">
        <v>51</v>
      </c>
      <c r="P1677" s="21" t="s">
        <v>265</v>
      </c>
      <c r="Q1677" s="21"/>
      <c r="R1677" s="21"/>
      <c r="S1677" s="25" t="s">
        <v>3668</v>
      </c>
      <c r="T1677" s="25" t="s">
        <v>63</v>
      </c>
      <c r="U1677" s="55" t="s">
        <v>3669</v>
      </c>
      <c r="V1677" s="16" t="s">
        <v>3668</v>
      </c>
      <c r="W1677" s="16"/>
    </row>
    <row r="1678" spans="1:23" ht="51">
      <c r="A1678" s="21">
        <v>1677</v>
      </c>
      <c r="B1678" s="14" t="s">
        <v>132</v>
      </c>
      <c r="C1678" s="14" t="s">
        <v>131</v>
      </c>
      <c r="D1678" s="16" t="s">
        <v>60</v>
      </c>
      <c r="E1678" s="16" t="s">
        <v>3772</v>
      </c>
      <c r="F1678" s="15" t="s">
        <v>3020</v>
      </c>
      <c r="G1678" s="16">
        <v>21</v>
      </c>
      <c r="H1678" s="15" t="s">
        <v>3023</v>
      </c>
      <c r="I1678" s="17" t="s">
        <v>3030</v>
      </c>
      <c r="J1678" s="17" t="s">
        <v>3030</v>
      </c>
      <c r="K1678" s="113" t="s">
        <v>3663</v>
      </c>
      <c r="L1678" s="54" t="s">
        <v>63</v>
      </c>
      <c r="M1678" s="22">
        <v>40435</v>
      </c>
      <c r="N1678" s="21" t="s">
        <v>264</v>
      </c>
      <c r="O1678" s="16" t="s">
        <v>51</v>
      </c>
      <c r="P1678" s="21" t="s">
        <v>265</v>
      </c>
      <c r="Q1678" s="21"/>
      <c r="R1678" s="21"/>
      <c r="S1678" s="25" t="s">
        <v>3668</v>
      </c>
      <c r="T1678" s="25" t="s">
        <v>63</v>
      </c>
      <c r="U1678" s="55" t="s">
        <v>3669</v>
      </c>
      <c r="V1678" s="16" t="s">
        <v>3668</v>
      </c>
      <c r="W1678" s="16"/>
    </row>
    <row r="1679" spans="1:23" ht="51">
      <c r="A1679" s="21">
        <v>1678</v>
      </c>
      <c r="B1679" s="14" t="s">
        <v>133</v>
      </c>
      <c r="C1679" s="14" t="s">
        <v>131</v>
      </c>
      <c r="D1679" s="16" t="s">
        <v>60</v>
      </c>
      <c r="E1679" s="16" t="s">
        <v>3772</v>
      </c>
      <c r="F1679" s="15" t="s">
        <v>3020</v>
      </c>
      <c r="G1679" s="16">
        <v>21</v>
      </c>
      <c r="H1679" s="15" t="s">
        <v>3023</v>
      </c>
      <c r="I1679" s="17" t="s">
        <v>3030</v>
      </c>
      <c r="J1679" s="17" t="s">
        <v>3030</v>
      </c>
      <c r="K1679" s="113" t="s">
        <v>3663</v>
      </c>
      <c r="L1679" s="54" t="s">
        <v>63</v>
      </c>
      <c r="M1679" s="22">
        <v>40435</v>
      </c>
      <c r="N1679" s="21" t="s">
        <v>264</v>
      </c>
      <c r="O1679" s="16" t="s">
        <v>51</v>
      </c>
      <c r="P1679" s="21" t="s">
        <v>265</v>
      </c>
      <c r="Q1679" s="21"/>
      <c r="R1679" s="21"/>
      <c r="S1679" s="25" t="s">
        <v>3668</v>
      </c>
      <c r="T1679" s="25" t="s">
        <v>63</v>
      </c>
      <c r="U1679" s="55" t="s">
        <v>3669</v>
      </c>
      <c r="V1679" s="16" t="s">
        <v>3668</v>
      </c>
      <c r="W1679" s="16"/>
    </row>
    <row r="1680" spans="1:23" ht="76.5">
      <c r="A1680" s="21">
        <v>1679</v>
      </c>
      <c r="B1680" s="14" t="s">
        <v>266</v>
      </c>
      <c r="C1680" s="14" t="s">
        <v>267</v>
      </c>
      <c r="D1680" s="16" t="s">
        <v>60</v>
      </c>
      <c r="E1680" s="16" t="s">
        <v>3772</v>
      </c>
      <c r="F1680" s="16" t="s">
        <v>3036</v>
      </c>
      <c r="G1680" s="58">
        <v>21</v>
      </c>
      <c r="H1680" s="58">
        <v>8</v>
      </c>
      <c r="I1680" s="18" t="s">
        <v>3037</v>
      </c>
      <c r="J1680" s="18" t="s">
        <v>846</v>
      </c>
      <c r="K1680" s="113" t="s">
        <v>3663</v>
      </c>
      <c r="L1680" s="54" t="s">
        <v>63</v>
      </c>
      <c r="M1680" s="22">
        <v>40435</v>
      </c>
      <c r="N1680" s="21" t="s">
        <v>264</v>
      </c>
      <c r="O1680" s="16" t="s">
        <v>51</v>
      </c>
      <c r="P1680" s="21" t="s">
        <v>265</v>
      </c>
      <c r="Q1680" s="21"/>
      <c r="R1680" s="21"/>
      <c r="S1680" s="25" t="s">
        <v>3668</v>
      </c>
      <c r="T1680" s="25" t="s">
        <v>63</v>
      </c>
      <c r="U1680" s="55" t="s">
        <v>3669</v>
      </c>
      <c r="V1680" s="16" t="s">
        <v>3668</v>
      </c>
      <c r="W1680" s="16"/>
    </row>
    <row r="1681" spans="1:23" ht="76.5">
      <c r="A1681" s="21">
        <v>1680</v>
      </c>
      <c r="B1681" s="14" t="s">
        <v>366</v>
      </c>
      <c r="C1681" s="14" t="s">
        <v>267</v>
      </c>
      <c r="D1681" s="16" t="s">
        <v>60</v>
      </c>
      <c r="E1681" s="16" t="s">
        <v>3772</v>
      </c>
      <c r="F1681" s="16" t="s">
        <v>3036</v>
      </c>
      <c r="G1681" s="58">
        <v>21</v>
      </c>
      <c r="H1681" s="16" t="s">
        <v>3038</v>
      </c>
      <c r="I1681" s="18" t="s">
        <v>3039</v>
      </c>
      <c r="J1681" s="18" t="s">
        <v>846</v>
      </c>
      <c r="K1681" s="113" t="s">
        <v>3663</v>
      </c>
      <c r="L1681" s="54" t="s">
        <v>63</v>
      </c>
      <c r="M1681" s="22">
        <v>40435</v>
      </c>
      <c r="N1681" s="21" t="s">
        <v>264</v>
      </c>
      <c r="O1681" s="16" t="s">
        <v>51</v>
      </c>
      <c r="P1681" s="21" t="s">
        <v>265</v>
      </c>
      <c r="Q1681" s="21"/>
      <c r="R1681" s="21"/>
      <c r="S1681" s="25" t="s">
        <v>3668</v>
      </c>
      <c r="T1681" s="25" t="s">
        <v>63</v>
      </c>
      <c r="U1681" s="55" t="s">
        <v>3669</v>
      </c>
      <c r="V1681" s="16" t="s">
        <v>3668</v>
      </c>
      <c r="W1681" s="16"/>
    </row>
    <row r="1682" spans="1:23" ht="76.5">
      <c r="A1682" s="21">
        <v>1681</v>
      </c>
      <c r="B1682" s="14" t="s">
        <v>369</v>
      </c>
      <c r="C1682" s="14" t="s">
        <v>370</v>
      </c>
      <c r="D1682" s="16" t="s">
        <v>60</v>
      </c>
      <c r="E1682" s="16" t="s">
        <v>3772</v>
      </c>
      <c r="F1682" s="16" t="s">
        <v>3036</v>
      </c>
      <c r="G1682" s="58">
        <v>21</v>
      </c>
      <c r="H1682" s="16" t="s">
        <v>3038</v>
      </c>
      <c r="I1682" s="18" t="s">
        <v>3039</v>
      </c>
      <c r="J1682" s="18" t="s">
        <v>846</v>
      </c>
      <c r="K1682" s="113" t="s">
        <v>3663</v>
      </c>
      <c r="L1682" s="54" t="s">
        <v>63</v>
      </c>
      <c r="M1682" s="22">
        <v>40435</v>
      </c>
      <c r="N1682" s="21" t="s">
        <v>264</v>
      </c>
      <c r="O1682" s="16" t="s">
        <v>51</v>
      </c>
      <c r="P1682" s="21" t="s">
        <v>265</v>
      </c>
      <c r="Q1682" s="21"/>
      <c r="R1682" s="21"/>
      <c r="S1682" s="25" t="s">
        <v>3668</v>
      </c>
      <c r="T1682" s="25" t="s">
        <v>63</v>
      </c>
      <c r="U1682" s="55" t="s">
        <v>3669</v>
      </c>
      <c r="V1682" s="16" t="s">
        <v>3668</v>
      </c>
      <c r="W1682" s="16"/>
    </row>
    <row r="1683" spans="1:23" ht="76.5">
      <c r="A1683" s="21">
        <v>1682</v>
      </c>
      <c r="B1683" s="14" t="s">
        <v>371</v>
      </c>
      <c r="C1683" s="14" t="s">
        <v>370</v>
      </c>
      <c r="D1683" s="16" t="s">
        <v>60</v>
      </c>
      <c r="E1683" s="16" t="s">
        <v>3772</v>
      </c>
      <c r="F1683" s="16" t="s">
        <v>3036</v>
      </c>
      <c r="G1683" s="58">
        <v>21</v>
      </c>
      <c r="H1683" s="16" t="s">
        <v>3038</v>
      </c>
      <c r="I1683" s="18" t="s">
        <v>3039</v>
      </c>
      <c r="J1683" s="18" t="s">
        <v>846</v>
      </c>
      <c r="K1683" s="113" t="s">
        <v>3663</v>
      </c>
      <c r="L1683" s="54" t="s">
        <v>63</v>
      </c>
      <c r="M1683" s="22">
        <v>40435</v>
      </c>
      <c r="N1683" s="21" t="s">
        <v>264</v>
      </c>
      <c r="O1683" s="16" t="s">
        <v>51</v>
      </c>
      <c r="P1683" s="21" t="s">
        <v>265</v>
      </c>
      <c r="Q1683" s="21"/>
      <c r="R1683" s="21"/>
      <c r="S1683" s="25" t="s">
        <v>3668</v>
      </c>
      <c r="T1683" s="25" t="s">
        <v>63</v>
      </c>
      <c r="U1683" s="55" t="s">
        <v>3669</v>
      </c>
      <c r="V1683" s="16" t="s">
        <v>3668</v>
      </c>
      <c r="W1683" s="16"/>
    </row>
    <row r="1684" spans="1:23" ht="76.5">
      <c r="A1684" s="21">
        <v>1683</v>
      </c>
      <c r="B1684" s="14" t="s">
        <v>2255</v>
      </c>
      <c r="C1684" s="14" t="s">
        <v>267</v>
      </c>
      <c r="D1684" s="16" t="s">
        <v>60</v>
      </c>
      <c r="E1684" s="16" t="s">
        <v>3772</v>
      </c>
      <c r="F1684" s="16" t="s">
        <v>3036</v>
      </c>
      <c r="G1684" s="58">
        <v>21</v>
      </c>
      <c r="H1684" s="16" t="s">
        <v>3038</v>
      </c>
      <c r="I1684" s="18" t="s">
        <v>3039</v>
      </c>
      <c r="J1684" s="18" t="s">
        <v>846</v>
      </c>
      <c r="K1684" s="113" t="s">
        <v>3663</v>
      </c>
      <c r="L1684" s="54" t="s">
        <v>63</v>
      </c>
      <c r="M1684" s="22">
        <v>40435</v>
      </c>
      <c r="N1684" s="21" t="s">
        <v>264</v>
      </c>
      <c r="O1684" s="16" t="s">
        <v>51</v>
      </c>
      <c r="P1684" s="21" t="s">
        <v>265</v>
      </c>
      <c r="Q1684" s="21"/>
      <c r="R1684" s="21"/>
      <c r="S1684" s="25" t="s">
        <v>3668</v>
      </c>
      <c r="T1684" s="25" t="s">
        <v>63</v>
      </c>
      <c r="U1684" s="55" t="s">
        <v>3669</v>
      </c>
      <c r="V1684" s="16" t="s">
        <v>3668</v>
      </c>
      <c r="W1684" s="16"/>
    </row>
    <row r="1685" spans="1:23" ht="76.5">
      <c r="A1685" s="21">
        <v>1684</v>
      </c>
      <c r="B1685" s="14" t="s">
        <v>372</v>
      </c>
      <c r="C1685" s="14" t="s">
        <v>267</v>
      </c>
      <c r="D1685" s="16" t="s">
        <v>60</v>
      </c>
      <c r="E1685" s="16" t="s">
        <v>3772</v>
      </c>
      <c r="F1685" s="16" t="s">
        <v>3036</v>
      </c>
      <c r="G1685" s="58">
        <v>21</v>
      </c>
      <c r="H1685" s="16" t="s">
        <v>3038</v>
      </c>
      <c r="I1685" s="18" t="s">
        <v>3039</v>
      </c>
      <c r="J1685" s="18" t="s">
        <v>846</v>
      </c>
      <c r="K1685" s="113" t="s">
        <v>3663</v>
      </c>
      <c r="L1685" s="54" t="s">
        <v>63</v>
      </c>
      <c r="M1685" s="22">
        <v>40435</v>
      </c>
      <c r="N1685" s="21" t="s">
        <v>264</v>
      </c>
      <c r="O1685" s="16" t="s">
        <v>51</v>
      </c>
      <c r="P1685" s="21" t="s">
        <v>265</v>
      </c>
      <c r="Q1685" s="21"/>
      <c r="R1685" s="21"/>
      <c r="S1685" s="25" t="s">
        <v>3668</v>
      </c>
      <c r="T1685" s="25" t="s">
        <v>63</v>
      </c>
      <c r="U1685" s="55" t="s">
        <v>3669</v>
      </c>
      <c r="V1685" s="16" t="s">
        <v>3668</v>
      </c>
      <c r="W1685" s="16"/>
    </row>
    <row r="1686" spans="1:23" ht="76.5">
      <c r="A1686" s="21">
        <v>1685</v>
      </c>
      <c r="B1686" s="14" t="s">
        <v>373</v>
      </c>
      <c r="C1686" s="14" t="s">
        <v>267</v>
      </c>
      <c r="D1686" s="16" t="s">
        <v>60</v>
      </c>
      <c r="E1686" s="16" t="s">
        <v>3772</v>
      </c>
      <c r="F1686" s="16" t="s">
        <v>3036</v>
      </c>
      <c r="G1686" s="58">
        <v>21</v>
      </c>
      <c r="H1686" s="16" t="s">
        <v>3038</v>
      </c>
      <c r="I1686" s="18" t="s">
        <v>3039</v>
      </c>
      <c r="J1686" s="18" t="s">
        <v>846</v>
      </c>
      <c r="K1686" s="113" t="s">
        <v>3663</v>
      </c>
      <c r="L1686" s="54" t="s">
        <v>63</v>
      </c>
      <c r="M1686" s="22">
        <v>40435</v>
      </c>
      <c r="N1686" s="21" t="s">
        <v>264</v>
      </c>
      <c r="O1686" s="16" t="s">
        <v>51</v>
      </c>
      <c r="P1686" s="21" t="s">
        <v>265</v>
      </c>
      <c r="Q1686" s="21"/>
      <c r="R1686" s="21"/>
      <c r="S1686" s="25" t="s">
        <v>3668</v>
      </c>
      <c r="T1686" s="25" t="s">
        <v>63</v>
      </c>
      <c r="U1686" s="55" t="s">
        <v>3669</v>
      </c>
      <c r="V1686" s="16" t="s">
        <v>3668</v>
      </c>
      <c r="W1686" s="16"/>
    </row>
    <row r="1687" spans="1:23" ht="114.75">
      <c r="A1687" s="21">
        <v>1686</v>
      </c>
      <c r="B1687" s="14" t="s">
        <v>366</v>
      </c>
      <c r="C1687" s="14" t="s">
        <v>267</v>
      </c>
      <c r="D1687" s="16" t="s">
        <v>60</v>
      </c>
      <c r="E1687" s="16" t="s">
        <v>3772</v>
      </c>
      <c r="F1687" s="16" t="s">
        <v>3036</v>
      </c>
      <c r="G1687" s="58">
        <v>21</v>
      </c>
      <c r="H1687" s="16"/>
      <c r="I1687" s="18" t="s">
        <v>3040</v>
      </c>
      <c r="J1687" s="18" t="s">
        <v>3041</v>
      </c>
      <c r="K1687" s="113" t="s">
        <v>3663</v>
      </c>
      <c r="L1687" s="54" t="s">
        <v>63</v>
      </c>
      <c r="M1687" s="22">
        <v>40435</v>
      </c>
      <c r="N1687" s="21" t="s">
        <v>264</v>
      </c>
      <c r="O1687" s="16" t="s">
        <v>51</v>
      </c>
      <c r="P1687" s="21" t="s">
        <v>265</v>
      </c>
      <c r="Q1687" s="21"/>
      <c r="R1687" s="21"/>
      <c r="S1687" s="25" t="s">
        <v>3668</v>
      </c>
      <c r="T1687" s="25" t="s">
        <v>63</v>
      </c>
      <c r="U1687" s="55" t="s">
        <v>3669</v>
      </c>
      <c r="V1687" s="16" t="s">
        <v>3668</v>
      </c>
      <c r="W1687" s="16"/>
    </row>
    <row r="1688" spans="1:23" ht="127.5">
      <c r="A1688" s="21">
        <v>1687</v>
      </c>
      <c r="B1688" s="14" t="s">
        <v>366</v>
      </c>
      <c r="C1688" s="14" t="s">
        <v>267</v>
      </c>
      <c r="D1688" s="16" t="s">
        <v>60</v>
      </c>
      <c r="E1688" s="16" t="s">
        <v>3772</v>
      </c>
      <c r="F1688" s="16" t="s">
        <v>3036</v>
      </c>
      <c r="G1688" s="58">
        <v>21</v>
      </c>
      <c r="H1688" s="16"/>
      <c r="I1688" s="18" t="s">
        <v>3042</v>
      </c>
      <c r="J1688" s="18" t="s">
        <v>3041</v>
      </c>
      <c r="K1688" s="113" t="s">
        <v>3663</v>
      </c>
      <c r="L1688" s="54" t="s">
        <v>63</v>
      </c>
      <c r="M1688" s="22">
        <v>40435</v>
      </c>
      <c r="N1688" s="21" t="s">
        <v>264</v>
      </c>
      <c r="O1688" s="16" t="s">
        <v>51</v>
      </c>
      <c r="P1688" s="21" t="s">
        <v>265</v>
      </c>
      <c r="Q1688" s="21"/>
      <c r="R1688" s="21"/>
      <c r="S1688" s="25" t="s">
        <v>3668</v>
      </c>
      <c r="T1688" s="25" t="s">
        <v>63</v>
      </c>
      <c r="U1688" s="55" t="s">
        <v>3669</v>
      </c>
      <c r="V1688" s="16" t="s">
        <v>3668</v>
      </c>
      <c r="W1688" s="16"/>
    </row>
    <row r="1689" spans="1:23" ht="114.75">
      <c r="A1689" s="21">
        <v>1688</v>
      </c>
      <c r="B1689" s="14" t="s">
        <v>369</v>
      </c>
      <c r="C1689" s="14" t="s">
        <v>370</v>
      </c>
      <c r="D1689" s="16" t="s">
        <v>60</v>
      </c>
      <c r="E1689" s="16" t="s">
        <v>3772</v>
      </c>
      <c r="F1689" s="16" t="s">
        <v>3036</v>
      </c>
      <c r="G1689" s="58">
        <v>21</v>
      </c>
      <c r="H1689" s="16"/>
      <c r="I1689" s="18" t="s">
        <v>3040</v>
      </c>
      <c r="J1689" s="18" t="s">
        <v>3041</v>
      </c>
      <c r="K1689" s="113" t="s">
        <v>3663</v>
      </c>
      <c r="L1689" s="54" t="s">
        <v>63</v>
      </c>
      <c r="M1689" s="22">
        <v>40435</v>
      </c>
      <c r="N1689" s="21" t="s">
        <v>264</v>
      </c>
      <c r="O1689" s="16" t="s">
        <v>51</v>
      </c>
      <c r="P1689" s="21" t="s">
        <v>265</v>
      </c>
      <c r="Q1689" s="21"/>
      <c r="R1689" s="21"/>
      <c r="S1689" s="25" t="s">
        <v>3668</v>
      </c>
      <c r="T1689" s="25" t="s">
        <v>63</v>
      </c>
      <c r="U1689" s="55" t="s">
        <v>3669</v>
      </c>
      <c r="V1689" s="16" t="s">
        <v>3668</v>
      </c>
      <c r="W1689" s="16"/>
    </row>
    <row r="1690" spans="1:23" ht="127.5">
      <c r="A1690" s="21">
        <v>1689</v>
      </c>
      <c r="B1690" s="14" t="s">
        <v>369</v>
      </c>
      <c r="C1690" s="14" t="s">
        <v>370</v>
      </c>
      <c r="D1690" s="16" t="s">
        <v>60</v>
      </c>
      <c r="E1690" s="16" t="s">
        <v>3772</v>
      </c>
      <c r="F1690" s="16" t="s">
        <v>3036</v>
      </c>
      <c r="G1690" s="58">
        <v>21</v>
      </c>
      <c r="H1690" s="16"/>
      <c r="I1690" s="18" t="s">
        <v>3042</v>
      </c>
      <c r="J1690" s="18" t="s">
        <v>3041</v>
      </c>
      <c r="K1690" s="113" t="s">
        <v>3663</v>
      </c>
      <c r="L1690" s="54" t="s">
        <v>63</v>
      </c>
      <c r="M1690" s="22">
        <v>40435</v>
      </c>
      <c r="N1690" s="21" t="s">
        <v>264</v>
      </c>
      <c r="O1690" s="16" t="s">
        <v>51</v>
      </c>
      <c r="P1690" s="21" t="s">
        <v>265</v>
      </c>
      <c r="Q1690" s="21"/>
      <c r="R1690" s="21"/>
      <c r="S1690" s="25" t="s">
        <v>3668</v>
      </c>
      <c r="T1690" s="25" t="s">
        <v>63</v>
      </c>
      <c r="U1690" s="55" t="s">
        <v>3669</v>
      </c>
      <c r="V1690" s="16" t="s">
        <v>3668</v>
      </c>
      <c r="W1690" s="16"/>
    </row>
    <row r="1691" spans="1:23" ht="114.75">
      <c r="A1691" s="21">
        <v>1690</v>
      </c>
      <c r="B1691" s="14" t="s">
        <v>371</v>
      </c>
      <c r="C1691" s="14" t="s">
        <v>370</v>
      </c>
      <c r="D1691" s="16" t="s">
        <v>60</v>
      </c>
      <c r="E1691" s="16" t="s">
        <v>3772</v>
      </c>
      <c r="F1691" s="16" t="s">
        <v>3036</v>
      </c>
      <c r="G1691" s="58">
        <v>21</v>
      </c>
      <c r="H1691" s="16"/>
      <c r="I1691" s="18" t="s">
        <v>3040</v>
      </c>
      <c r="J1691" s="18" t="s">
        <v>3041</v>
      </c>
      <c r="K1691" s="113" t="s">
        <v>3663</v>
      </c>
      <c r="L1691" s="54" t="s">
        <v>63</v>
      </c>
      <c r="M1691" s="22">
        <v>40435</v>
      </c>
      <c r="N1691" s="21" t="s">
        <v>264</v>
      </c>
      <c r="O1691" s="16" t="s">
        <v>51</v>
      </c>
      <c r="P1691" s="21" t="s">
        <v>265</v>
      </c>
      <c r="Q1691" s="21"/>
      <c r="R1691" s="21"/>
      <c r="S1691" s="25" t="s">
        <v>3668</v>
      </c>
      <c r="T1691" s="25" t="s">
        <v>63</v>
      </c>
      <c r="U1691" s="55" t="s">
        <v>3669</v>
      </c>
      <c r="V1691" s="16" t="s">
        <v>3668</v>
      </c>
      <c r="W1691" s="16"/>
    </row>
    <row r="1692" spans="1:23" ht="127.5">
      <c r="A1692" s="21">
        <v>1691</v>
      </c>
      <c r="B1692" s="14" t="s">
        <v>371</v>
      </c>
      <c r="C1692" s="14" t="s">
        <v>370</v>
      </c>
      <c r="D1692" s="16" t="s">
        <v>60</v>
      </c>
      <c r="E1692" s="16" t="s">
        <v>3772</v>
      </c>
      <c r="F1692" s="16" t="s">
        <v>3036</v>
      </c>
      <c r="G1692" s="58">
        <v>21</v>
      </c>
      <c r="H1692" s="16"/>
      <c r="I1692" s="18" t="s">
        <v>3042</v>
      </c>
      <c r="J1692" s="18" t="s">
        <v>3041</v>
      </c>
      <c r="K1692" s="113" t="s">
        <v>3663</v>
      </c>
      <c r="L1692" s="54" t="s">
        <v>63</v>
      </c>
      <c r="M1692" s="22">
        <v>40435</v>
      </c>
      <c r="N1692" s="21" t="s">
        <v>264</v>
      </c>
      <c r="O1692" s="16" t="s">
        <v>51</v>
      </c>
      <c r="P1692" s="21" t="s">
        <v>265</v>
      </c>
      <c r="Q1692" s="21"/>
      <c r="R1692" s="21"/>
      <c r="S1692" s="25" t="s">
        <v>3668</v>
      </c>
      <c r="T1692" s="25" t="s">
        <v>63</v>
      </c>
      <c r="U1692" s="55" t="s">
        <v>3669</v>
      </c>
      <c r="V1692" s="16" t="s">
        <v>3668</v>
      </c>
      <c r="W1692" s="16"/>
    </row>
    <row r="1693" spans="1:23" ht="114.75">
      <c r="A1693" s="21">
        <v>1692</v>
      </c>
      <c r="B1693" s="14" t="s">
        <v>266</v>
      </c>
      <c r="C1693" s="14" t="s">
        <v>267</v>
      </c>
      <c r="D1693" s="16" t="s">
        <v>60</v>
      </c>
      <c r="E1693" s="16" t="s">
        <v>3772</v>
      </c>
      <c r="F1693" s="16" t="s">
        <v>3036</v>
      </c>
      <c r="G1693" s="58">
        <v>21</v>
      </c>
      <c r="H1693" s="58"/>
      <c r="I1693" s="18" t="s">
        <v>3040</v>
      </c>
      <c r="J1693" s="18" t="s">
        <v>3041</v>
      </c>
      <c r="K1693" s="113" t="s">
        <v>3663</v>
      </c>
      <c r="L1693" s="54" t="s">
        <v>63</v>
      </c>
      <c r="M1693" s="22">
        <v>40435</v>
      </c>
      <c r="N1693" s="21" t="s">
        <v>264</v>
      </c>
      <c r="O1693" s="16" t="s">
        <v>51</v>
      </c>
      <c r="P1693" s="21" t="s">
        <v>265</v>
      </c>
      <c r="Q1693" s="21"/>
      <c r="R1693" s="21"/>
      <c r="S1693" s="25" t="s">
        <v>3668</v>
      </c>
      <c r="T1693" s="25" t="s">
        <v>63</v>
      </c>
      <c r="U1693" s="55" t="s">
        <v>3669</v>
      </c>
      <c r="V1693" s="16" t="s">
        <v>3668</v>
      </c>
      <c r="W1693" s="16"/>
    </row>
    <row r="1694" spans="1:23" ht="127.5">
      <c r="A1694" s="21">
        <v>1693</v>
      </c>
      <c r="B1694" s="14" t="s">
        <v>266</v>
      </c>
      <c r="C1694" s="14" t="s">
        <v>267</v>
      </c>
      <c r="D1694" s="16" t="s">
        <v>60</v>
      </c>
      <c r="E1694" s="16" t="s">
        <v>3772</v>
      </c>
      <c r="F1694" s="16" t="s">
        <v>3036</v>
      </c>
      <c r="G1694" s="58">
        <v>21</v>
      </c>
      <c r="H1694" s="58"/>
      <c r="I1694" s="18" t="s">
        <v>3042</v>
      </c>
      <c r="J1694" s="18" t="s">
        <v>3041</v>
      </c>
      <c r="K1694" s="113" t="s">
        <v>3663</v>
      </c>
      <c r="L1694" s="54" t="s">
        <v>63</v>
      </c>
      <c r="M1694" s="22">
        <v>40435</v>
      </c>
      <c r="N1694" s="21" t="s">
        <v>264</v>
      </c>
      <c r="O1694" s="16" t="s">
        <v>51</v>
      </c>
      <c r="P1694" s="21" t="s">
        <v>265</v>
      </c>
      <c r="Q1694" s="21"/>
      <c r="R1694" s="21"/>
      <c r="S1694" s="25" t="s">
        <v>3668</v>
      </c>
      <c r="T1694" s="25" t="s">
        <v>63</v>
      </c>
      <c r="U1694" s="55" t="s">
        <v>3669</v>
      </c>
      <c r="V1694" s="16" t="s">
        <v>3668</v>
      </c>
      <c r="W1694" s="16"/>
    </row>
    <row r="1695" spans="1:23" ht="114.75">
      <c r="A1695" s="21">
        <v>1694</v>
      </c>
      <c r="B1695" s="14" t="s">
        <v>2255</v>
      </c>
      <c r="C1695" s="14" t="s">
        <v>267</v>
      </c>
      <c r="D1695" s="16" t="s">
        <v>60</v>
      </c>
      <c r="E1695" s="16" t="s">
        <v>3772</v>
      </c>
      <c r="F1695" s="16" t="s">
        <v>3036</v>
      </c>
      <c r="G1695" s="58">
        <v>21</v>
      </c>
      <c r="H1695" s="16"/>
      <c r="I1695" s="18" t="s">
        <v>3040</v>
      </c>
      <c r="J1695" s="18" t="s">
        <v>3041</v>
      </c>
      <c r="K1695" s="113" t="s">
        <v>3663</v>
      </c>
      <c r="L1695" s="54" t="s">
        <v>63</v>
      </c>
      <c r="M1695" s="22">
        <v>40435</v>
      </c>
      <c r="N1695" s="21" t="s">
        <v>264</v>
      </c>
      <c r="O1695" s="16" t="s">
        <v>51</v>
      </c>
      <c r="P1695" s="21" t="s">
        <v>265</v>
      </c>
      <c r="Q1695" s="21"/>
      <c r="R1695" s="21"/>
      <c r="S1695" s="25" t="s">
        <v>3668</v>
      </c>
      <c r="T1695" s="25" t="s">
        <v>63</v>
      </c>
      <c r="U1695" s="55" t="s">
        <v>3669</v>
      </c>
      <c r="V1695" s="16" t="s">
        <v>3668</v>
      </c>
      <c r="W1695" s="16"/>
    </row>
    <row r="1696" spans="1:23" ht="127.5">
      <c r="A1696" s="21">
        <v>1695</v>
      </c>
      <c r="B1696" s="14" t="s">
        <v>2255</v>
      </c>
      <c r="C1696" s="14" t="s">
        <v>267</v>
      </c>
      <c r="D1696" s="16" t="s">
        <v>60</v>
      </c>
      <c r="E1696" s="16" t="s">
        <v>3772</v>
      </c>
      <c r="F1696" s="16" t="s">
        <v>3036</v>
      </c>
      <c r="G1696" s="58">
        <v>21</v>
      </c>
      <c r="H1696" s="16"/>
      <c r="I1696" s="18" t="s">
        <v>3042</v>
      </c>
      <c r="J1696" s="18" t="s">
        <v>3041</v>
      </c>
      <c r="K1696" s="113" t="s">
        <v>3663</v>
      </c>
      <c r="L1696" s="54" t="s">
        <v>63</v>
      </c>
      <c r="M1696" s="22">
        <v>40435</v>
      </c>
      <c r="N1696" s="21" t="s">
        <v>264</v>
      </c>
      <c r="O1696" s="16" t="s">
        <v>51</v>
      </c>
      <c r="P1696" s="21" t="s">
        <v>265</v>
      </c>
      <c r="Q1696" s="21"/>
      <c r="R1696" s="21"/>
      <c r="S1696" s="25" t="s">
        <v>3668</v>
      </c>
      <c r="T1696" s="25" t="s">
        <v>63</v>
      </c>
      <c r="U1696" s="55" t="s">
        <v>3669</v>
      </c>
      <c r="V1696" s="16" t="s">
        <v>3668</v>
      </c>
      <c r="W1696" s="16"/>
    </row>
    <row r="1697" spans="1:23" ht="114.75">
      <c r="A1697" s="21">
        <v>1696</v>
      </c>
      <c r="B1697" s="14" t="s">
        <v>372</v>
      </c>
      <c r="C1697" s="14" t="s">
        <v>267</v>
      </c>
      <c r="D1697" s="16" t="s">
        <v>60</v>
      </c>
      <c r="E1697" s="16" t="s">
        <v>3772</v>
      </c>
      <c r="F1697" s="16" t="s">
        <v>3036</v>
      </c>
      <c r="G1697" s="58">
        <v>21</v>
      </c>
      <c r="H1697" s="16"/>
      <c r="I1697" s="18" t="s">
        <v>3040</v>
      </c>
      <c r="J1697" s="18" t="s">
        <v>3041</v>
      </c>
      <c r="K1697" s="113" t="s">
        <v>3663</v>
      </c>
      <c r="L1697" s="54" t="s">
        <v>63</v>
      </c>
      <c r="M1697" s="22">
        <v>40435</v>
      </c>
      <c r="N1697" s="21" t="s">
        <v>264</v>
      </c>
      <c r="O1697" s="16" t="s">
        <v>51</v>
      </c>
      <c r="P1697" s="21" t="s">
        <v>265</v>
      </c>
      <c r="Q1697" s="21"/>
      <c r="R1697" s="21"/>
      <c r="S1697" s="25" t="s">
        <v>3668</v>
      </c>
      <c r="T1697" s="25" t="s">
        <v>63</v>
      </c>
      <c r="U1697" s="55" t="s">
        <v>3669</v>
      </c>
      <c r="V1697" s="16" t="s">
        <v>3668</v>
      </c>
      <c r="W1697" s="16"/>
    </row>
    <row r="1698" spans="1:23" ht="127.5">
      <c r="A1698" s="21">
        <v>1697</v>
      </c>
      <c r="B1698" s="14" t="s">
        <v>372</v>
      </c>
      <c r="C1698" s="14" t="s">
        <v>267</v>
      </c>
      <c r="D1698" s="16" t="s">
        <v>60</v>
      </c>
      <c r="E1698" s="16" t="s">
        <v>3772</v>
      </c>
      <c r="F1698" s="16" t="s">
        <v>3036</v>
      </c>
      <c r="G1698" s="58">
        <v>21</v>
      </c>
      <c r="H1698" s="16"/>
      <c r="I1698" s="18" t="s">
        <v>3042</v>
      </c>
      <c r="J1698" s="18" t="s">
        <v>3041</v>
      </c>
      <c r="K1698" s="113" t="s">
        <v>3663</v>
      </c>
      <c r="L1698" s="54" t="s">
        <v>63</v>
      </c>
      <c r="M1698" s="22">
        <v>40435</v>
      </c>
      <c r="N1698" s="21" t="s">
        <v>264</v>
      </c>
      <c r="O1698" s="16" t="s">
        <v>51</v>
      </c>
      <c r="P1698" s="21" t="s">
        <v>265</v>
      </c>
      <c r="Q1698" s="21"/>
      <c r="R1698" s="21"/>
      <c r="S1698" s="25" t="s">
        <v>3668</v>
      </c>
      <c r="T1698" s="25" t="s">
        <v>63</v>
      </c>
      <c r="U1698" s="55" t="s">
        <v>3669</v>
      </c>
      <c r="V1698" s="16" t="s">
        <v>3668</v>
      </c>
      <c r="W1698" s="16"/>
    </row>
    <row r="1699" spans="1:23" ht="114.75">
      <c r="A1699" s="21">
        <v>1698</v>
      </c>
      <c r="B1699" s="14" t="s">
        <v>373</v>
      </c>
      <c r="C1699" s="14" t="s">
        <v>267</v>
      </c>
      <c r="D1699" s="16" t="s">
        <v>60</v>
      </c>
      <c r="E1699" s="16" t="s">
        <v>3772</v>
      </c>
      <c r="F1699" s="16" t="s">
        <v>3036</v>
      </c>
      <c r="G1699" s="58">
        <v>21</v>
      </c>
      <c r="H1699" s="16"/>
      <c r="I1699" s="18" t="s">
        <v>3040</v>
      </c>
      <c r="J1699" s="18" t="s">
        <v>3041</v>
      </c>
      <c r="K1699" s="113" t="s">
        <v>3663</v>
      </c>
      <c r="L1699" s="54" t="s">
        <v>63</v>
      </c>
      <c r="M1699" s="22">
        <v>40435</v>
      </c>
      <c r="N1699" s="21" t="s">
        <v>264</v>
      </c>
      <c r="O1699" s="16" t="s">
        <v>51</v>
      </c>
      <c r="P1699" s="21" t="s">
        <v>265</v>
      </c>
      <c r="Q1699" s="21"/>
      <c r="R1699" s="21"/>
      <c r="S1699" s="25" t="s">
        <v>3668</v>
      </c>
      <c r="T1699" s="25" t="s">
        <v>63</v>
      </c>
      <c r="U1699" s="55" t="s">
        <v>3669</v>
      </c>
      <c r="V1699" s="16" t="s">
        <v>3668</v>
      </c>
      <c r="W1699" s="16"/>
    </row>
    <row r="1700" spans="1:23" ht="127.5">
      <c r="A1700" s="21">
        <v>1699</v>
      </c>
      <c r="B1700" s="14" t="s">
        <v>373</v>
      </c>
      <c r="C1700" s="14" t="s">
        <v>267</v>
      </c>
      <c r="D1700" s="16" t="s">
        <v>60</v>
      </c>
      <c r="E1700" s="16" t="s">
        <v>3772</v>
      </c>
      <c r="F1700" s="16" t="s">
        <v>3036</v>
      </c>
      <c r="G1700" s="58">
        <v>21</v>
      </c>
      <c r="H1700" s="16"/>
      <c r="I1700" s="18" t="s">
        <v>3042</v>
      </c>
      <c r="J1700" s="18" t="s">
        <v>3041</v>
      </c>
      <c r="K1700" s="113" t="s">
        <v>3663</v>
      </c>
      <c r="L1700" s="54" t="s">
        <v>63</v>
      </c>
      <c r="M1700" s="22">
        <v>40435</v>
      </c>
      <c r="N1700" s="21" t="s">
        <v>264</v>
      </c>
      <c r="O1700" s="16" t="s">
        <v>51</v>
      </c>
      <c r="P1700" s="21" t="s">
        <v>265</v>
      </c>
      <c r="Q1700" s="21"/>
      <c r="R1700" s="21"/>
      <c r="S1700" s="25" t="s">
        <v>3668</v>
      </c>
      <c r="T1700" s="25" t="s">
        <v>63</v>
      </c>
      <c r="U1700" s="55" t="s">
        <v>3669</v>
      </c>
      <c r="V1700" s="16" t="s">
        <v>3668</v>
      </c>
      <c r="W1700" s="16"/>
    </row>
    <row r="1701" spans="1:23" ht="114.75">
      <c r="A1701" s="21">
        <v>1700</v>
      </c>
      <c r="B1701" s="14" t="s">
        <v>266</v>
      </c>
      <c r="C1701" s="14" t="s">
        <v>267</v>
      </c>
      <c r="D1701" s="16" t="s">
        <v>60</v>
      </c>
      <c r="E1701" s="16" t="s">
        <v>3772</v>
      </c>
      <c r="F1701" s="16" t="s">
        <v>3036</v>
      </c>
      <c r="G1701" s="58">
        <v>22</v>
      </c>
      <c r="H1701" s="58">
        <v>1</v>
      </c>
      <c r="I1701" s="18" t="s">
        <v>3043</v>
      </c>
      <c r="J1701" s="18" t="s">
        <v>3044</v>
      </c>
      <c r="K1701" s="113" t="s">
        <v>3663</v>
      </c>
      <c r="L1701" s="54" t="s">
        <v>63</v>
      </c>
      <c r="M1701" s="22">
        <v>40435</v>
      </c>
      <c r="N1701" s="21" t="s">
        <v>264</v>
      </c>
      <c r="O1701" s="16" t="s">
        <v>51</v>
      </c>
      <c r="P1701" s="21" t="s">
        <v>265</v>
      </c>
      <c r="Q1701" s="21"/>
      <c r="R1701" s="21"/>
      <c r="S1701" s="25" t="s">
        <v>3668</v>
      </c>
      <c r="T1701" s="25" t="s">
        <v>63</v>
      </c>
      <c r="U1701" s="55" t="s">
        <v>3669</v>
      </c>
      <c r="V1701" s="16" t="s">
        <v>3668</v>
      </c>
      <c r="W1701" s="16"/>
    </row>
    <row r="1702" spans="1:23" ht="76.5">
      <c r="A1702" s="21">
        <v>1701</v>
      </c>
      <c r="B1702" s="14" t="s">
        <v>332</v>
      </c>
      <c r="C1702" s="14" t="s">
        <v>333</v>
      </c>
      <c r="D1702" s="16" t="s">
        <v>60</v>
      </c>
      <c r="E1702" s="16" t="s">
        <v>3772</v>
      </c>
      <c r="F1702" s="16" t="s">
        <v>3036</v>
      </c>
      <c r="G1702" s="16">
        <v>22</v>
      </c>
      <c r="H1702" s="16">
        <v>37</v>
      </c>
      <c r="I1702" s="17" t="s">
        <v>3045</v>
      </c>
      <c r="J1702" s="17" t="s">
        <v>3046</v>
      </c>
      <c r="K1702" s="113" t="s">
        <v>3663</v>
      </c>
      <c r="L1702" s="54" t="s">
        <v>63</v>
      </c>
      <c r="M1702" s="22">
        <v>40435</v>
      </c>
      <c r="N1702" s="21" t="s">
        <v>264</v>
      </c>
      <c r="O1702" s="16" t="s">
        <v>72</v>
      </c>
      <c r="P1702" s="21" t="s">
        <v>265</v>
      </c>
      <c r="Q1702" s="21"/>
      <c r="R1702" s="21"/>
      <c r="S1702" s="25" t="s">
        <v>3668</v>
      </c>
      <c r="T1702" s="25" t="s">
        <v>63</v>
      </c>
      <c r="U1702" s="55" t="s">
        <v>3669</v>
      </c>
      <c r="V1702" s="16" t="s">
        <v>3668</v>
      </c>
      <c r="W1702" s="16"/>
    </row>
    <row r="1703" spans="1:23" ht="51">
      <c r="A1703" s="21">
        <v>1702</v>
      </c>
      <c r="B1703" s="14" t="s">
        <v>130</v>
      </c>
      <c r="C1703" s="14" t="s">
        <v>131</v>
      </c>
      <c r="D1703" s="16" t="s">
        <v>60</v>
      </c>
      <c r="E1703" s="16" t="s">
        <v>3772</v>
      </c>
      <c r="F1703" s="15" t="s">
        <v>3036</v>
      </c>
      <c r="G1703" s="16">
        <v>22</v>
      </c>
      <c r="H1703" s="15" t="s">
        <v>3047</v>
      </c>
      <c r="I1703" s="17" t="s">
        <v>3048</v>
      </c>
      <c r="J1703" s="17" t="s">
        <v>3048</v>
      </c>
      <c r="K1703" s="53" t="s">
        <v>3613</v>
      </c>
      <c r="L1703" s="21" t="s">
        <v>49</v>
      </c>
      <c r="M1703" s="22">
        <v>40318</v>
      </c>
      <c r="N1703" s="54" t="s">
        <v>3332</v>
      </c>
      <c r="O1703" s="16" t="s">
        <v>51</v>
      </c>
      <c r="P1703" s="21"/>
      <c r="Q1703" s="21"/>
      <c r="R1703" s="21"/>
      <c r="S1703" s="25" t="s">
        <v>3668</v>
      </c>
      <c r="T1703" s="25" t="s">
        <v>49</v>
      </c>
      <c r="U1703" s="55" t="s">
        <v>3669</v>
      </c>
      <c r="V1703" s="16" t="s">
        <v>3668</v>
      </c>
      <c r="W1703" s="16"/>
    </row>
    <row r="1704" spans="1:23" ht="51">
      <c r="A1704" s="21">
        <v>1703</v>
      </c>
      <c r="B1704" s="14" t="s">
        <v>132</v>
      </c>
      <c r="C1704" s="14" t="s">
        <v>131</v>
      </c>
      <c r="D1704" s="16" t="s">
        <v>60</v>
      </c>
      <c r="E1704" s="16" t="s">
        <v>3772</v>
      </c>
      <c r="F1704" s="15" t="s">
        <v>3036</v>
      </c>
      <c r="G1704" s="16">
        <v>22</v>
      </c>
      <c r="H1704" s="15" t="s">
        <v>3047</v>
      </c>
      <c r="I1704" s="17" t="s">
        <v>3048</v>
      </c>
      <c r="J1704" s="17" t="s">
        <v>3048</v>
      </c>
      <c r="K1704" s="18" t="s">
        <v>3049</v>
      </c>
      <c r="L1704" s="21" t="s">
        <v>49</v>
      </c>
      <c r="M1704" s="22">
        <v>40318</v>
      </c>
      <c r="N1704" s="54" t="s">
        <v>3332</v>
      </c>
      <c r="O1704" s="16"/>
      <c r="P1704" s="21"/>
      <c r="Q1704" s="21"/>
      <c r="R1704" s="21"/>
      <c r="S1704" s="25" t="s">
        <v>3668</v>
      </c>
      <c r="T1704" s="25" t="s">
        <v>49</v>
      </c>
      <c r="U1704" s="55" t="s">
        <v>3669</v>
      </c>
      <c r="V1704" s="16" t="s">
        <v>3668</v>
      </c>
      <c r="W1704" s="16"/>
    </row>
    <row r="1705" spans="1:23" ht="51">
      <c r="A1705" s="21">
        <v>1704</v>
      </c>
      <c r="B1705" s="14" t="s">
        <v>133</v>
      </c>
      <c r="C1705" s="14" t="s">
        <v>131</v>
      </c>
      <c r="D1705" s="16" t="s">
        <v>60</v>
      </c>
      <c r="E1705" s="16" t="s">
        <v>3772</v>
      </c>
      <c r="F1705" s="15" t="s">
        <v>3036</v>
      </c>
      <c r="G1705" s="16">
        <v>22</v>
      </c>
      <c r="H1705" s="15" t="s">
        <v>3047</v>
      </c>
      <c r="I1705" s="17" t="s">
        <v>3048</v>
      </c>
      <c r="J1705" s="17" t="s">
        <v>3048</v>
      </c>
      <c r="K1705" s="18" t="s">
        <v>3049</v>
      </c>
      <c r="L1705" s="21" t="s">
        <v>49</v>
      </c>
      <c r="M1705" s="22">
        <v>40318</v>
      </c>
      <c r="N1705" s="54" t="s">
        <v>3332</v>
      </c>
      <c r="O1705" s="16" t="s">
        <v>51</v>
      </c>
      <c r="P1705" s="21"/>
      <c r="Q1705" s="21"/>
      <c r="R1705" s="21"/>
      <c r="S1705" s="25" t="s">
        <v>3668</v>
      </c>
      <c r="T1705" s="25" t="s">
        <v>49</v>
      </c>
      <c r="U1705" s="55" t="s">
        <v>3669</v>
      </c>
      <c r="V1705" s="16" t="s">
        <v>3668</v>
      </c>
      <c r="W1705" s="16"/>
    </row>
    <row r="1706" spans="1:23" ht="25.5">
      <c r="A1706" s="102">
        <v>1705</v>
      </c>
      <c r="B1706" s="103" t="s">
        <v>610</v>
      </c>
      <c r="C1706" s="103" t="s">
        <v>460</v>
      </c>
      <c r="D1706" s="105" t="s">
        <v>60</v>
      </c>
      <c r="E1706" s="105" t="s">
        <v>3772</v>
      </c>
      <c r="F1706" s="102" t="s">
        <v>3050</v>
      </c>
      <c r="G1706" s="105">
        <v>22</v>
      </c>
      <c r="H1706" s="105">
        <v>50</v>
      </c>
      <c r="I1706" s="106" t="s">
        <v>3051</v>
      </c>
      <c r="J1706" s="106" t="s">
        <v>3052</v>
      </c>
      <c r="K1706" s="98" t="s">
        <v>3391</v>
      </c>
      <c r="L1706" s="99" t="s">
        <v>63</v>
      </c>
      <c r="M1706" s="108">
        <v>40374</v>
      </c>
      <c r="N1706" s="102" t="s">
        <v>264</v>
      </c>
      <c r="O1706" s="105" t="s">
        <v>72</v>
      </c>
      <c r="P1706" s="99" t="s">
        <v>299</v>
      </c>
      <c r="Q1706" s="102"/>
      <c r="R1706" s="102"/>
      <c r="S1706" s="109" t="s">
        <v>3668</v>
      </c>
      <c r="T1706" s="109" t="s">
        <v>63</v>
      </c>
      <c r="U1706" s="110" t="s">
        <v>3669</v>
      </c>
      <c r="V1706" s="105" t="s">
        <v>3668</v>
      </c>
      <c r="W1706" s="105"/>
    </row>
    <row r="1707" spans="1:23" ht="102">
      <c r="A1707" s="102">
        <v>1706</v>
      </c>
      <c r="B1707" s="103" t="s">
        <v>332</v>
      </c>
      <c r="C1707" s="103" t="s">
        <v>333</v>
      </c>
      <c r="D1707" s="105" t="s">
        <v>60</v>
      </c>
      <c r="E1707" s="105" t="s">
        <v>3772</v>
      </c>
      <c r="F1707" s="105" t="s">
        <v>3050</v>
      </c>
      <c r="G1707" s="105">
        <v>22</v>
      </c>
      <c r="H1707" s="105">
        <v>50</v>
      </c>
      <c r="I1707" s="106" t="s">
        <v>3053</v>
      </c>
      <c r="J1707" s="106" t="s">
        <v>3054</v>
      </c>
      <c r="K1707" s="98" t="s">
        <v>3247</v>
      </c>
      <c r="L1707" s="99" t="s">
        <v>237</v>
      </c>
      <c r="M1707" s="108">
        <v>40374</v>
      </c>
      <c r="N1707" s="102" t="s">
        <v>264</v>
      </c>
      <c r="O1707" s="105" t="s">
        <v>51</v>
      </c>
      <c r="P1707" s="99" t="s">
        <v>299</v>
      </c>
      <c r="Q1707" s="102"/>
      <c r="R1707" s="102"/>
      <c r="S1707" s="109" t="s">
        <v>3668</v>
      </c>
      <c r="T1707" s="109" t="s">
        <v>237</v>
      </c>
      <c r="U1707" s="110" t="s">
        <v>3669</v>
      </c>
      <c r="V1707" s="105" t="s">
        <v>3668</v>
      </c>
      <c r="W1707" s="105"/>
    </row>
    <row r="1708" spans="1:23" ht="178.5">
      <c r="A1708" s="102">
        <v>1707</v>
      </c>
      <c r="B1708" s="103" t="s">
        <v>366</v>
      </c>
      <c r="C1708" s="103" t="s">
        <v>267</v>
      </c>
      <c r="D1708" s="105" t="s">
        <v>60</v>
      </c>
      <c r="E1708" s="105" t="s">
        <v>3772</v>
      </c>
      <c r="F1708" s="105" t="s">
        <v>3050</v>
      </c>
      <c r="G1708" s="94">
        <v>22</v>
      </c>
      <c r="H1708" s="91" t="s">
        <v>3055</v>
      </c>
      <c r="I1708" s="107" t="s">
        <v>3056</v>
      </c>
      <c r="J1708" s="107" t="s">
        <v>3057</v>
      </c>
      <c r="K1708" s="98" t="s">
        <v>3319</v>
      </c>
      <c r="L1708" s="99" t="s">
        <v>63</v>
      </c>
      <c r="M1708" s="108">
        <v>40374</v>
      </c>
      <c r="N1708" s="102" t="s">
        <v>264</v>
      </c>
      <c r="O1708" s="105" t="s">
        <v>51</v>
      </c>
      <c r="P1708" s="99" t="s">
        <v>299</v>
      </c>
      <c r="Q1708" s="102"/>
      <c r="R1708" s="102"/>
      <c r="S1708" s="109" t="s">
        <v>3668</v>
      </c>
      <c r="T1708" s="109" t="s">
        <v>63</v>
      </c>
      <c r="U1708" s="110" t="s">
        <v>3669</v>
      </c>
      <c r="V1708" s="105" t="s">
        <v>3668</v>
      </c>
      <c r="W1708" s="105"/>
    </row>
    <row r="1709" spans="1:23" ht="89.25">
      <c r="A1709" s="102">
        <v>1708</v>
      </c>
      <c r="B1709" s="103" t="s">
        <v>369</v>
      </c>
      <c r="C1709" s="103" t="s">
        <v>370</v>
      </c>
      <c r="D1709" s="105" t="s">
        <v>60</v>
      </c>
      <c r="E1709" s="105" t="s">
        <v>3772</v>
      </c>
      <c r="F1709" s="105" t="s">
        <v>3050</v>
      </c>
      <c r="G1709" s="94">
        <v>22</v>
      </c>
      <c r="H1709" s="91" t="s">
        <v>3055</v>
      </c>
      <c r="I1709" s="107" t="s">
        <v>3056</v>
      </c>
      <c r="J1709" s="107" t="s">
        <v>3057</v>
      </c>
      <c r="K1709" s="98" t="s">
        <v>3270</v>
      </c>
      <c r="L1709" s="99" t="s">
        <v>63</v>
      </c>
      <c r="M1709" s="108">
        <v>40374</v>
      </c>
      <c r="N1709" s="102" t="s">
        <v>264</v>
      </c>
      <c r="O1709" s="105" t="s">
        <v>51</v>
      </c>
      <c r="P1709" s="99" t="s">
        <v>299</v>
      </c>
      <c r="Q1709" s="102"/>
      <c r="R1709" s="102"/>
      <c r="S1709" s="109" t="s">
        <v>3668</v>
      </c>
      <c r="T1709" s="109" t="s">
        <v>63</v>
      </c>
      <c r="U1709" s="110" t="s">
        <v>3669</v>
      </c>
      <c r="V1709" s="105" t="s">
        <v>3668</v>
      </c>
      <c r="W1709" s="105"/>
    </row>
    <row r="1710" spans="1:23" ht="89.25">
      <c r="A1710" s="102">
        <v>1709</v>
      </c>
      <c r="B1710" s="103" t="s">
        <v>371</v>
      </c>
      <c r="C1710" s="103" t="s">
        <v>370</v>
      </c>
      <c r="D1710" s="105" t="s">
        <v>60</v>
      </c>
      <c r="E1710" s="105" t="s">
        <v>3772</v>
      </c>
      <c r="F1710" s="105" t="s">
        <v>3050</v>
      </c>
      <c r="G1710" s="94">
        <v>22</v>
      </c>
      <c r="H1710" s="91" t="s">
        <v>3055</v>
      </c>
      <c r="I1710" s="107" t="s">
        <v>3056</v>
      </c>
      <c r="J1710" s="107" t="s">
        <v>3057</v>
      </c>
      <c r="K1710" s="98" t="s">
        <v>3270</v>
      </c>
      <c r="L1710" s="99" t="s">
        <v>63</v>
      </c>
      <c r="M1710" s="108">
        <v>40374</v>
      </c>
      <c r="N1710" s="102" t="s">
        <v>264</v>
      </c>
      <c r="O1710" s="105" t="s">
        <v>51</v>
      </c>
      <c r="P1710" s="99" t="s">
        <v>299</v>
      </c>
      <c r="Q1710" s="102"/>
      <c r="R1710" s="102"/>
      <c r="S1710" s="109" t="s">
        <v>3668</v>
      </c>
      <c r="T1710" s="109" t="s">
        <v>63</v>
      </c>
      <c r="U1710" s="110" t="s">
        <v>3669</v>
      </c>
      <c r="V1710" s="105" t="s">
        <v>3668</v>
      </c>
      <c r="W1710" s="105"/>
    </row>
    <row r="1711" spans="1:23" ht="89.25">
      <c r="A1711" s="102">
        <v>1710</v>
      </c>
      <c r="B1711" s="103" t="s">
        <v>266</v>
      </c>
      <c r="C1711" s="103" t="s">
        <v>267</v>
      </c>
      <c r="D1711" s="105" t="s">
        <v>60</v>
      </c>
      <c r="E1711" s="105" t="s">
        <v>3772</v>
      </c>
      <c r="F1711" s="105" t="s">
        <v>3050</v>
      </c>
      <c r="G1711" s="94">
        <v>22</v>
      </c>
      <c r="H1711" s="94">
        <v>51</v>
      </c>
      <c r="I1711" s="107" t="s">
        <v>3056</v>
      </c>
      <c r="J1711" s="107" t="s">
        <v>3057</v>
      </c>
      <c r="K1711" s="98" t="s">
        <v>3270</v>
      </c>
      <c r="L1711" s="99" t="s">
        <v>63</v>
      </c>
      <c r="M1711" s="108">
        <v>40374</v>
      </c>
      <c r="N1711" s="102" t="s">
        <v>264</v>
      </c>
      <c r="O1711" s="105" t="s">
        <v>51</v>
      </c>
      <c r="P1711" s="99" t="s">
        <v>299</v>
      </c>
      <c r="Q1711" s="102"/>
      <c r="R1711" s="102"/>
      <c r="S1711" s="109" t="s">
        <v>3668</v>
      </c>
      <c r="T1711" s="109" t="s">
        <v>63</v>
      </c>
      <c r="U1711" s="110" t="s">
        <v>3669</v>
      </c>
      <c r="V1711" s="105" t="s">
        <v>3668</v>
      </c>
      <c r="W1711" s="105"/>
    </row>
    <row r="1712" spans="1:23" ht="89.25">
      <c r="A1712" s="102">
        <v>1711</v>
      </c>
      <c r="B1712" s="103" t="s">
        <v>2255</v>
      </c>
      <c r="C1712" s="103" t="s">
        <v>267</v>
      </c>
      <c r="D1712" s="105" t="s">
        <v>60</v>
      </c>
      <c r="E1712" s="105" t="s">
        <v>3772</v>
      </c>
      <c r="F1712" s="105" t="s">
        <v>3050</v>
      </c>
      <c r="G1712" s="94">
        <v>22</v>
      </c>
      <c r="H1712" s="91" t="s">
        <v>3055</v>
      </c>
      <c r="I1712" s="107" t="s">
        <v>3056</v>
      </c>
      <c r="J1712" s="107" t="s">
        <v>3057</v>
      </c>
      <c r="K1712" s="98" t="s">
        <v>3270</v>
      </c>
      <c r="L1712" s="99" t="s">
        <v>63</v>
      </c>
      <c r="M1712" s="108">
        <v>40374</v>
      </c>
      <c r="N1712" s="102" t="s">
        <v>264</v>
      </c>
      <c r="O1712" s="105" t="s">
        <v>51</v>
      </c>
      <c r="P1712" s="99" t="s">
        <v>299</v>
      </c>
      <c r="Q1712" s="102"/>
      <c r="R1712" s="102"/>
      <c r="S1712" s="109" t="s">
        <v>3668</v>
      </c>
      <c r="T1712" s="109" t="s">
        <v>63</v>
      </c>
      <c r="U1712" s="110" t="s">
        <v>3669</v>
      </c>
      <c r="V1712" s="105" t="s">
        <v>3668</v>
      </c>
      <c r="W1712" s="105"/>
    </row>
    <row r="1713" spans="1:23" ht="89.25">
      <c r="A1713" s="102">
        <v>1712</v>
      </c>
      <c r="B1713" s="103" t="s">
        <v>372</v>
      </c>
      <c r="C1713" s="103" t="s">
        <v>267</v>
      </c>
      <c r="D1713" s="105" t="s">
        <v>60</v>
      </c>
      <c r="E1713" s="105" t="s">
        <v>3772</v>
      </c>
      <c r="F1713" s="105" t="s">
        <v>3050</v>
      </c>
      <c r="G1713" s="94">
        <v>22</v>
      </c>
      <c r="H1713" s="91" t="s">
        <v>3055</v>
      </c>
      <c r="I1713" s="107" t="s">
        <v>3056</v>
      </c>
      <c r="J1713" s="107" t="s">
        <v>3057</v>
      </c>
      <c r="K1713" s="98" t="s">
        <v>3270</v>
      </c>
      <c r="L1713" s="99" t="s">
        <v>63</v>
      </c>
      <c r="M1713" s="108">
        <v>40374</v>
      </c>
      <c r="N1713" s="102" t="s">
        <v>264</v>
      </c>
      <c r="O1713" s="105" t="s">
        <v>51</v>
      </c>
      <c r="P1713" s="99" t="s">
        <v>299</v>
      </c>
      <c r="Q1713" s="102"/>
      <c r="R1713" s="102"/>
      <c r="S1713" s="109" t="s">
        <v>3668</v>
      </c>
      <c r="T1713" s="109" t="s">
        <v>63</v>
      </c>
      <c r="U1713" s="110" t="s">
        <v>3669</v>
      </c>
      <c r="V1713" s="105" t="s">
        <v>3668</v>
      </c>
      <c r="W1713" s="105"/>
    </row>
    <row r="1714" spans="1:23" ht="89.25">
      <c r="A1714" s="102">
        <v>1713</v>
      </c>
      <c r="B1714" s="103" t="s">
        <v>373</v>
      </c>
      <c r="C1714" s="103" t="s">
        <v>267</v>
      </c>
      <c r="D1714" s="105" t="s">
        <v>60</v>
      </c>
      <c r="E1714" s="105" t="s">
        <v>3772</v>
      </c>
      <c r="F1714" s="105" t="s">
        <v>3050</v>
      </c>
      <c r="G1714" s="94">
        <v>22</v>
      </c>
      <c r="H1714" s="91" t="s">
        <v>3055</v>
      </c>
      <c r="I1714" s="107" t="s">
        <v>3056</v>
      </c>
      <c r="J1714" s="107" t="s">
        <v>3057</v>
      </c>
      <c r="K1714" s="98" t="s">
        <v>3270</v>
      </c>
      <c r="L1714" s="99" t="s">
        <v>63</v>
      </c>
      <c r="M1714" s="108">
        <v>40374</v>
      </c>
      <c r="N1714" s="102" t="s">
        <v>264</v>
      </c>
      <c r="O1714" s="105" t="s">
        <v>51</v>
      </c>
      <c r="P1714" s="99" t="s">
        <v>299</v>
      </c>
      <c r="Q1714" s="102"/>
      <c r="R1714" s="102"/>
      <c r="S1714" s="109" t="s">
        <v>3668</v>
      </c>
      <c r="T1714" s="109" t="s">
        <v>63</v>
      </c>
      <c r="U1714" s="110" t="s">
        <v>3669</v>
      </c>
      <c r="V1714" s="105" t="s">
        <v>3668</v>
      </c>
      <c r="W1714" s="105"/>
    </row>
    <row r="1715" spans="1:23" ht="153">
      <c r="A1715" s="102">
        <v>1714</v>
      </c>
      <c r="B1715" s="103" t="s">
        <v>1759</v>
      </c>
      <c r="C1715" s="103" t="s">
        <v>109</v>
      </c>
      <c r="D1715" s="105" t="s">
        <v>60</v>
      </c>
      <c r="E1715" s="105" t="s">
        <v>3772</v>
      </c>
      <c r="F1715" s="105" t="s">
        <v>3050</v>
      </c>
      <c r="G1715" s="105">
        <v>22</v>
      </c>
      <c r="H1715" s="105">
        <v>53</v>
      </c>
      <c r="I1715" s="106" t="s">
        <v>3058</v>
      </c>
      <c r="J1715" s="106" t="s">
        <v>3059</v>
      </c>
      <c r="K1715" s="98" t="s">
        <v>3392</v>
      </c>
      <c r="L1715" s="99" t="s">
        <v>63</v>
      </c>
      <c r="M1715" s="108">
        <v>40374</v>
      </c>
      <c r="N1715" s="102" t="s">
        <v>264</v>
      </c>
      <c r="O1715" s="105" t="s">
        <v>51</v>
      </c>
      <c r="P1715" s="99" t="s">
        <v>299</v>
      </c>
      <c r="Q1715" s="102"/>
      <c r="R1715" s="102"/>
      <c r="S1715" s="109" t="s">
        <v>3668</v>
      </c>
      <c r="T1715" s="109" t="s">
        <v>63</v>
      </c>
      <c r="U1715" s="110" t="s">
        <v>3669</v>
      </c>
      <c r="V1715" s="105" t="s">
        <v>3668</v>
      </c>
      <c r="W1715" s="105"/>
    </row>
    <row r="1716" spans="1:23" ht="165.75">
      <c r="A1716" s="102">
        <v>1715</v>
      </c>
      <c r="B1716" s="103" t="s">
        <v>3060</v>
      </c>
      <c r="C1716" s="103" t="s">
        <v>3061</v>
      </c>
      <c r="D1716" s="105" t="s">
        <v>60</v>
      </c>
      <c r="E1716" s="105" t="s">
        <v>3772</v>
      </c>
      <c r="F1716" s="105" t="s">
        <v>3050</v>
      </c>
      <c r="G1716" s="105">
        <v>22</v>
      </c>
      <c r="H1716" s="105">
        <v>54</v>
      </c>
      <c r="I1716" s="106" t="s">
        <v>3062</v>
      </c>
      <c r="J1716" s="106" t="s">
        <v>3063</v>
      </c>
      <c r="K1716" s="98" t="s">
        <v>3596</v>
      </c>
      <c r="L1716" s="99" t="s">
        <v>63</v>
      </c>
      <c r="M1716" s="108">
        <v>40374</v>
      </c>
      <c r="N1716" s="102" t="s">
        <v>264</v>
      </c>
      <c r="O1716" s="105" t="s">
        <v>51</v>
      </c>
      <c r="P1716" s="99" t="s">
        <v>299</v>
      </c>
      <c r="Q1716" s="102"/>
      <c r="R1716" s="102"/>
      <c r="S1716" s="109" t="s">
        <v>3668</v>
      </c>
      <c r="T1716" s="109" t="s">
        <v>63</v>
      </c>
      <c r="U1716" s="110" t="s">
        <v>3669</v>
      </c>
      <c r="V1716" s="105" t="s">
        <v>3668</v>
      </c>
      <c r="W1716" s="105"/>
    </row>
    <row r="1717" spans="1:23" ht="165.75">
      <c r="A1717" s="102">
        <v>1716</v>
      </c>
      <c r="B1717" s="103" t="s">
        <v>3060</v>
      </c>
      <c r="C1717" s="103" t="s">
        <v>3061</v>
      </c>
      <c r="D1717" s="105" t="s">
        <v>60</v>
      </c>
      <c r="E1717" s="105" t="s">
        <v>3772</v>
      </c>
      <c r="F1717" s="105" t="s">
        <v>3050</v>
      </c>
      <c r="G1717" s="105">
        <v>22</v>
      </c>
      <c r="H1717" s="105">
        <v>54</v>
      </c>
      <c r="I1717" s="106" t="s">
        <v>3062</v>
      </c>
      <c r="J1717" s="106" t="s">
        <v>3063</v>
      </c>
      <c r="K1717" s="98" t="s">
        <v>3596</v>
      </c>
      <c r="L1717" s="99" t="s">
        <v>63</v>
      </c>
      <c r="M1717" s="108">
        <v>40374</v>
      </c>
      <c r="N1717" s="102" t="s">
        <v>264</v>
      </c>
      <c r="O1717" s="105" t="s">
        <v>51</v>
      </c>
      <c r="P1717" s="99" t="s">
        <v>299</v>
      </c>
      <c r="Q1717" s="102"/>
      <c r="R1717" s="102"/>
      <c r="S1717" s="109" t="s">
        <v>3668</v>
      </c>
      <c r="T1717" s="109" t="s">
        <v>63</v>
      </c>
      <c r="U1717" s="110" t="s">
        <v>3669</v>
      </c>
      <c r="V1717" s="105" t="s">
        <v>3668</v>
      </c>
      <c r="W1717" s="105"/>
    </row>
    <row r="1718" spans="1:23" ht="63.75">
      <c r="A1718" s="21">
        <v>1717</v>
      </c>
      <c r="B1718" s="14" t="s">
        <v>1759</v>
      </c>
      <c r="C1718" s="14" t="s">
        <v>109</v>
      </c>
      <c r="D1718" s="16" t="s">
        <v>60</v>
      </c>
      <c r="E1718" s="16" t="s">
        <v>3772</v>
      </c>
      <c r="F1718" s="16" t="s">
        <v>3050</v>
      </c>
      <c r="G1718" s="16">
        <v>22</v>
      </c>
      <c r="H1718" s="16">
        <v>54</v>
      </c>
      <c r="I1718" s="17" t="s">
        <v>3064</v>
      </c>
      <c r="J1718" s="17" t="s">
        <v>3065</v>
      </c>
      <c r="K1718" s="53" t="s">
        <v>3648</v>
      </c>
      <c r="L1718" s="54" t="s">
        <v>237</v>
      </c>
      <c r="M1718" s="22">
        <v>40434</v>
      </c>
      <c r="N1718" s="21" t="s">
        <v>264</v>
      </c>
      <c r="O1718" s="16" t="s">
        <v>51</v>
      </c>
      <c r="P1718" s="54" t="s">
        <v>299</v>
      </c>
      <c r="Q1718" s="21"/>
      <c r="R1718" s="21"/>
      <c r="S1718" s="25" t="s">
        <v>3668</v>
      </c>
      <c r="T1718" s="25" t="s">
        <v>237</v>
      </c>
      <c r="U1718" s="55" t="s">
        <v>3669</v>
      </c>
      <c r="V1718" s="16" t="s">
        <v>3668</v>
      </c>
      <c r="W1718" s="16"/>
    </row>
    <row r="1719" spans="1:23" ht="102">
      <c r="A1719" s="21">
        <v>1718</v>
      </c>
      <c r="B1719" s="14" t="s">
        <v>366</v>
      </c>
      <c r="C1719" s="14" t="s">
        <v>267</v>
      </c>
      <c r="D1719" s="16" t="s">
        <v>60</v>
      </c>
      <c r="E1719" s="16" t="s">
        <v>3772</v>
      </c>
      <c r="F1719" s="16" t="s">
        <v>3036</v>
      </c>
      <c r="G1719" s="58">
        <v>22</v>
      </c>
      <c r="H1719" s="56" t="s">
        <v>3066</v>
      </c>
      <c r="I1719" s="18" t="s">
        <v>3067</v>
      </c>
      <c r="J1719" s="18" t="s">
        <v>3044</v>
      </c>
      <c r="K1719" s="113" t="s">
        <v>3663</v>
      </c>
      <c r="L1719" s="54" t="s">
        <v>63</v>
      </c>
      <c r="M1719" s="22">
        <v>40435</v>
      </c>
      <c r="N1719" s="21" t="s">
        <v>264</v>
      </c>
      <c r="O1719" s="16" t="s">
        <v>51</v>
      </c>
      <c r="P1719" s="21" t="s">
        <v>265</v>
      </c>
      <c r="Q1719" s="21"/>
      <c r="R1719" s="21"/>
      <c r="S1719" s="25" t="s">
        <v>3668</v>
      </c>
      <c r="T1719" s="25" t="s">
        <v>63</v>
      </c>
      <c r="U1719" s="55" t="s">
        <v>3669</v>
      </c>
      <c r="V1719" s="16" t="s">
        <v>3668</v>
      </c>
      <c r="W1719" s="16"/>
    </row>
    <row r="1720" spans="1:23" ht="102">
      <c r="A1720" s="21">
        <v>1719</v>
      </c>
      <c r="B1720" s="14" t="s">
        <v>369</v>
      </c>
      <c r="C1720" s="14" t="s">
        <v>370</v>
      </c>
      <c r="D1720" s="16" t="s">
        <v>60</v>
      </c>
      <c r="E1720" s="16" t="s">
        <v>3772</v>
      </c>
      <c r="F1720" s="16" t="s">
        <v>3036</v>
      </c>
      <c r="G1720" s="58">
        <v>22</v>
      </c>
      <c r="H1720" s="56" t="s">
        <v>3066</v>
      </c>
      <c r="I1720" s="18" t="s">
        <v>3067</v>
      </c>
      <c r="J1720" s="18" t="s">
        <v>3044</v>
      </c>
      <c r="K1720" s="113" t="s">
        <v>3663</v>
      </c>
      <c r="L1720" s="54" t="s">
        <v>63</v>
      </c>
      <c r="M1720" s="22">
        <v>40435</v>
      </c>
      <c r="N1720" s="21" t="s">
        <v>264</v>
      </c>
      <c r="O1720" s="16" t="s">
        <v>51</v>
      </c>
      <c r="P1720" s="21" t="s">
        <v>265</v>
      </c>
      <c r="Q1720" s="21"/>
      <c r="R1720" s="21"/>
      <c r="S1720" s="25" t="s">
        <v>3668</v>
      </c>
      <c r="T1720" s="25" t="s">
        <v>63</v>
      </c>
      <c r="U1720" s="55" t="s">
        <v>3669</v>
      </c>
      <c r="V1720" s="16" t="s">
        <v>3668</v>
      </c>
      <c r="W1720" s="16"/>
    </row>
    <row r="1721" spans="1:23" ht="102">
      <c r="A1721" s="21">
        <v>1720</v>
      </c>
      <c r="B1721" s="14" t="s">
        <v>371</v>
      </c>
      <c r="C1721" s="14" t="s">
        <v>370</v>
      </c>
      <c r="D1721" s="16" t="s">
        <v>60</v>
      </c>
      <c r="E1721" s="16" t="s">
        <v>3772</v>
      </c>
      <c r="F1721" s="16" t="s">
        <v>3036</v>
      </c>
      <c r="G1721" s="58">
        <v>22</v>
      </c>
      <c r="H1721" s="56" t="s">
        <v>3066</v>
      </c>
      <c r="I1721" s="18" t="s">
        <v>3067</v>
      </c>
      <c r="J1721" s="18" t="s">
        <v>3044</v>
      </c>
      <c r="K1721" s="113" t="s">
        <v>3663</v>
      </c>
      <c r="L1721" s="54" t="s">
        <v>63</v>
      </c>
      <c r="M1721" s="22">
        <v>40435</v>
      </c>
      <c r="N1721" s="21" t="s">
        <v>264</v>
      </c>
      <c r="O1721" s="16" t="s">
        <v>51</v>
      </c>
      <c r="P1721" s="21" t="s">
        <v>265</v>
      </c>
      <c r="Q1721" s="21"/>
      <c r="R1721" s="21"/>
      <c r="S1721" s="25" t="s">
        <v>3668</v>
      </c>
      <c r="T1721" s="25" t="s">
        <v>63</v>
      </c>
      <c r="U1721" s="55" t="s">
        <v>3669</v>
      </c>
      <c r="V1721" s="16" t="s">
        <v>3668</v>
      </c>
      <c r="W1721" s="16"/>
    </row>
    <row r="1722" spans="1:23" ht="102">
      <c r="A1722" s="21">
        <v>1721</v>
      </c>
      <c r="B1722" s="14" t="s">
        <v>2255</v>
      </c>
      <c r="C1722" s="14" t="s">
        <v>267</v>
      </c>
      <c r="D1722" s="16" t="s">
        <v>60</v>
      </c>
      <c r="E1722" s="16" t="s">
        <v>3772</v>
      </c>
      <c r="F1722" s="16" t="s">
        <v>3036</v>
      </c>
      <c r="G1722" s="58">
        <v>22</v>
      </c>
      <c r="H1722" s="56" t="s">
        <v>3066</v>
      </c>
      <c r="I1722" s="18" t="s">
        <v>3067</v>
      </c>
      <c r="J1722" s="18" t="s">
        <v>3044</v>
      </c>
      <c r="K1722" s="113" t="s">
        <v>3663</v>
      </c>
      <c r="L1722" s="54" t="s">
        <v>63</v>
      </c>
      <c r="M1722" s="22">
        <v>40435</v>
      </c>
      <c r="N1722" s="21" t="s">
        <v>264</v>
      </c>
      <c r="O1722" s="16" t="s">
        <v>51</v>
      </c>
      <c r="P1722" s="21" t="s">
        <v>265</v>
      </c>
      <c r="Q1722" s="21"/>
      <c r="R1722" s="21"/>
      <c r="S1722" s="25" t="s">
        <v>3668</v>
      </c>
      <c r="T1722" s="25" t="s">
        <v>63</v>
      </c>
      <c r="U1722" s="55" t="s">
        <v>3669</v>
      </c>
      <c r="V1722" s="16" t="s">
        <v>3668</v>
      </c>
      <c r="W1722" s="16"/>
    </row>
    <row r="1723" spans="1:23" ht="102">
      <c r="A1723" s="21">
        <v>1722</v>
      </c>
      <c r="B1723" s="14" t="s">
        <v>372</v>
      </c>
      <c r="C1723" s="14" t="s">
        <v>267</v>
      </c>
      <c r="D1723" s="16" t="s">
        <v>60</v>
      </c>
      <c r="E1723" s="16" t="s">
        <v>3772</v>
      </c>
      <c r="F1723" s="16" t="s">
        <v>3036</v>
      </c>
      <c r="G1723" s="58">
        <v>22</v>
      </c>
      <c r="H1723" s="56" t="s">
        <v>3066</v>
      </c>
      <c r="I1723" s="18" t="s">
        <v>3067</v>
      </c>
      <c r="J1723" s="18" t="s">
        <v>3044</v>
      </c>
      <c r="K1723" s="113" t="s">
        <v>3663</v>
      </c>
      <c r="L1723" s="54" t="s">
        <v>63</v>
      </c>
      <c r="M1723" s="22">
        <v>40435</v>
      </c>
      <c r="N1723" s="21" t="s">
        <v>264</v>
      </c>
      <c r="O1723" s="16" t="s">
        <v>51</v>
      </c>
      <c r="P1723" s="21" t="s">
        <v>265</v>
      </c>
      <c r="Q1723" s="21"/>
      <c r="R1723" s="21"/>
      <c r="S1723" s="25" t="s">
        <v>3668</v>
      </c>
      <c r="T1723" s="25" t="s">
        <v>63</v>
      </c>
      <c r="U1723" s="55" t="s">
        <v>3669</v>
      </c>
      <c r="V1723" s="16" t="s">
        <v>3668</v>
      </c>
      <c r="W1723" s="16"/>
    </row>
    <row r="1724" spans="1:23" ht="102">
      <c r="A1724" s="21">
        <v>1723</v>
      </c>
      <c r="B1724" s="14" t="s">
        <v>373</v>
      </c>
      <c r="C1724" s="14" t="s">
        <v>267</v>
      </c>
      <c r="D1724" s="16" t="s">
        <v>60</v>
      </c>
      <c r="E1724" s="16" t="s">
        <v>3772</v>
      </c>
      <c r="F1724" s="16" t="s">
        <v>3036</v>
      </c>
      <c r="G1724" s="58">
        <v>22</v>
      </c>
      <c r="H1724" s="56" t="s">
        <v>3066</v>
      </c>
      <c r="I1724" s="18" t="s">
        <v>3067</v>
      </c>
      <c r="J1724" s="18" t="s">
        <v>3044</v>
      </c>
      <c r="K1724" s="113" t="s">
        <v>3663</v>
      </c>
      <c r="L1724" s="54" t="s">
        <v>63</v>
      </c>
      <c r="M1724" s="22">
        <v>40435</v>
      </c>
      <c r="N1724" s="21" t="s">
        <v>264</v>
      </c>
      <c r="O1724" s="16" t="s">
        <v>51</v>
      </c>
      <c r="P1724" s="21" t="s">
        <v>265</v>
      </c>
      <c r="Q1724" s="21"/>
      <c r="R1724" s="21"/>
      <c r="S1724" s="25" t="s">
        <v>3668</v>
      </c>
      <c r="T1724" s="25" t="s">
        <v>63</v>
      </c>
      <c r="U1724" s="55" t="s">
        <v>3669</v>
      </c>
      <c r="V1724" s="16" t="s">
        <v>3668</v>
      </c>
      <c r="W1724" s="16"/>
    </row>
    <row r="1725" spans="1:23" ht="25.5">
      <c r="A1725" s="102">
        <v>1724</v>
      </c>
      <c r="B1725" s="103" t="s">
        <v>1759</v>
      </c>
      <c r="C1725" s="103" t="s">
        <v>109</v>
      </c>
      <c r="D1725" s="105" t="s">
        <v>60</v>
      </c>
      <c r="E1725" s="105" t="s">
        <v>3772</v>
      </c>
      <c r="F1725" s="105" t="s">
        <v>3050</v>
      </c>
      <c r="G1725" s="105">
        <v>23</v>
      </c>
      <c r="H1725" s="105">
        <v>1</v>
      </c>
      <c r="I1725" s="106" t="s">
        <v>3068</v>
      </c>
      <c r="J1725" s="106" t="s">
        <v>3069</v>
      </c>
      <c r="K1725" s="98" t="s">
        <v>3391</v>
      </c>
      <c r="L1725" s="99" t="s">
        <v>63</v>
      </c>
      <c r="M1725" s="108">
        <v>40374</v>
      </c>
      <c r="N1725" s="102" t="s">
        <v>264</v>
      </c>
      <c r="O1725" s="105" t="s">
        <v>51</v>
      </c>
      <c r="P1725" s="99" t="s">
        <v>299</v>
      </c>
      <c r="Q1725" s="102"/>
      <c r="R1725" s="102"/>
      <c r="S1725" s="109" t="s">
        <v>3668</v>
      </c>
      <c r="T1725" s="109" t="s">
        <v>63</v>
      </c>
      <c r="U1725" s="110" t="s">
        <v>3669</v>
      </c>
      <c r="V1725" s="105" t="s">
        <v>3668</v>
      </c>
      <c r="W1725" s="105"/>
    </row>
    <row r="1726" spans="1:23" ht="127.5">
      <c r="A1726" s="21">
        <v>1725</v>
      </c>
      <c r="B1726" s="14" t="s">
        <v>266</v>
      </c>
      <c r="C1726" s="14" t="s">
        <v>267</v>
      </c>
      <c r="D1726" s="16" t="s">
        <v>60</v>
      </c>
      <c r="E1726" s="16" t="s">
        <v>3772</v>
      </c>
      <c r="F1726" s="16" t="s">
        <v>3050</v>
      </c>
      <c r="G1726" s="58">
        <v>23</v>
      </c>
      <c r="H1726" s="58">
        <v>1</v>
      </c>
      <c r="I1726" s="18" t="s">
        <v>3070</v>
      </c>
      <c r="J1726" s="18" t="s">
        <v>3071</v>
      </c>
      <c r="K1726" s="53" t="s">
        <v>3645</v>
      </c>
      <c r="L1726" s="54" t="s">
        <v>63</v>
      </c>
      <c r="M1726" s="22">
        <v>40434</v>
      </c>
      <c r="N1726" s="21" t="s">
        <v>264</v>
      </c>
      <c r="O1726" s="16" t="s">
        <v>51</v>
      </c>
      <c r="P1726" s="21" t="s">
        <v>299</v>
      </c>
      <c r="Q1726" s="21"/>
      <c r="R1726" s="21"/>
      <c r="S1726" s="25" t="s">
        <v>3668</v>
      </c>
      <c r="T1726" s="25" t="s">
        <v>63</v>
      </c>
      <c r="U1726" s="55" t="s">
        <v>3669</v>
      </c>
      <c r="V1726" s="16" t="s">
        <v>3668</v>
      </c>
      <c r="W1726" s="16"/>
    </row>
    <row r="1727" spans="1:23" ht="178.5">
      <c r="A1727" s="21">
        <v>1726</v>
      </c>
      <c r="B1727" s="14" t="s">
        <v>266</v>
      </c>
      <c r="C1727" s="14" t="s">
        <v>267</v>
      </c>
      <c r="D1727" s="16" t="s">
        <v>60</v>
      </c>
      <c r="E1727" s="16" t="s">
        <v>3772</v>
      </c>
      <c r="F1727" s="16" t="s">
        <v>3050</v>
      </c>
      <c r="G1727" s="58">
        <v>23</v>
      </c>
      <c r="H1727" s="58">
        <v>1</v>
      </c>
      <c r="I1727" s="18" t="s">
        <v>3072</v>
      </c>
      <c r="J1727" s="18" t="s">
        <v>3073</v>
      </c>
      <c r="K1727" s="53" t="s">
        <v>3645</v>
      </c>
      <c r="L1727" s="54" t="s">
        <v>63</v>
      </c>
      <c r="M1727" s="22">
        <v>40434</v>
      </c>
      <c r="N1727" s="21" t="s">
        <v>264</v>
      </c>
      <c r="O1727" s="16" t="s">
        <v>51</v>
      </c>
      <c r="P1727" s="21" t="s">
        <v>299</v>
      </c>
      <c r="Q1727" s="21"/>
      <c r="R1727" s="21"/>
      <c r="S1727" s="25" t="s">
        <v>3668</v>
      </c>
      <c r="T1727" s="25" t="s">
        <v>63</v>
      </c>
      <c r="U1727" s="55" t="s">
        <v>3669</v>
      </c>
      <c r="V1727" s="16" t="s">
        <v>3668</v>
      </c>
      <c r="W1727" s="16"/>
    </row>
    <row r="1728" spans="1:23" ht="51">
      <c r="A1728" s="102">
        <v>1727</v>
      </c>
      <c r="B1728" s="107" t="s">
        <v>755</v>
      </c>
      <c r="C1728" s="103" t="s">
        <v>756</v>
      </c>
      <c r="D1728" s="105" t="s">
        <v>60</v>
      </c>
      <c r="E1728" s="105" t="s">
        <v>3772</v>
      </c>
      <c r="F1728" s="105" t="s">
        <v>3050</v>
      </c>
      <c r="G1728" s="105">
        <v>23</v>
      </c>
      <c r="H1728" s="105">
        <v>1</v>
      </c>
      <c r="I1728" s="106" t="s">
        <v>3074</v>
      </c>
      <c r="J1728" s="106" t="s">
        <v>3075</v>
      </c>
      <c r="K1728" s="98" t="s">
        <v>3391</v>
      </c>
      <c r="L1728" s="99" t="s">
        <v>63</v>
      </c>
      <c r="M1728" s="108">
        <v>40374</v>
      </c>
      <c r="N1728" s="102" t="s">
        <v>264</v>
      </c>
      <c r="O1728" s="105" t="s">
        <v>51</v>
      </c>
      <c r="P1728" s="99" t="s">
        <v>299</v>
      </c>
      <c r="Q1728" s="102"/>
      <c r="R1728" s="102"/>
      <c r="S1728" s="109" t="s">
        <v>3668</v>
      </c>
      <c r="T1728" s="109" t="s">
        <v>63</v>
      </c>
      <c r="U1728" s="110" t="s">
        <v>3669</v>
      </c>
      <c r="V1728" s="105" t="s">
        <v>3668</v>
      </c>
      <c r="W1728" s="105"/>
    </row>
    <row r="1729" spans="1:23" ht="153">
      <c r="A1729" s="102">
        <v>1728</v>
      </c>
      <c r="B1729" s="103" t="s">
        <v>82</v>
      </c>
      <c r="C1729" s="103" t="s">
        <v>83</v>
      </c>
      <c r="D1729" s="105" t="s">
        <v>60</v>
      </c>
      <c r="E1729" s="105" t="s">
        <v>3772</v>
      </c>
      <c r="F1729" s="105" t="s">
        <v>3050</v>
      </c>
      <c r="G1729" s="105">
        <v>23</v>
      </c>
      <c r="H1729" s="105">
        <v>1</v>
      </c>
      <c r="I1729" s="106" t="s">
        <v>3076</v>
      </c>
      <c r="J1729" s="106" t="s">
        <v>3077</v>
      </c>
      <c r="K1729" s="98" t="s">
        <v>3320</v>
      </c>
      <c r="L1729" s="99" t="s">
        <v>63</v>
      </c>
      <c r="M1729" s="108"/>
      <c r="N1729" s="102" t="s">
        <v>264</v>
      </c>
      <c r="O1729" s="105" t="s">
        <v>51</v>
      </c>
      <c r="P1729" s="99"/>
      <c r="Q1729" s="102"/>
      <c r="R1729" s="102"/>
      <c r="S1729" s="109" t="s">
        <v>3668</v>
      </c>
      <c r="T1729" s="109" t="s">
        <v>63</v>
      </c>
      <c r="U1729" s="110" t="s">
        <v>3672</v>
      </c>
      <c r="V1729" s="105" t="s">
        <v>3668</v>
      </c>
      <c r="W1729" s="105"/>
    </row>
    <row r="1730" spans="1:23" ht="114.75">
      <c r="A1730" s="102">
        <v>1729</v>
      </c>
      <c r="B1730" s="103" t="s">
        <v>150</v>
      </c>
      <c r="C1730" s="103" t="s">
        <v>151</v>
      </c>
      <c r="D1730" s="105" t="s">
        <v>60</v>
      </c>
      <c r="E1730" s="105" t="s">
        <v>3772</v>
      </c>
      <c r="F1730" s="105" t="s">
        <v>3050</v>
      </c>
      <c r="G1730" s="105">
        <v>23</v>
      </c>
      <c r="H1730" s="105">
        <v>2</v>
      </c>
      <c r="I1730" s="106" t="s">
        <v>3078</v>
      </c>
      <c r="J1730" s="106" t="s">
        <v>3079</v>
      </c>
      <c r="K1730" s="98" t="s">
        <v>3391</v>
      </c>
      <c r="L1730" s="99" t="s">
        <v>63</v>
      </c>
      <c r="M1730" s="108">
        <v>40374</v>
      </c>
      <c r="N1730" s="102" t="s">
        <v>264</v>
      </c>
      <c r="O1730" s="105" t="s">
        <v>170</v>
      </c>
      <c r="P1730" s="99" t="s">
        <v>299</v>
      </c>
      <c r="Q1730" s="102"/>
      <c r="R1730" s="102"/>
      <c r="S1730" s="109" t="s">
        <v>3668</v>
      </c>
      <c r="T1730" s="109" t="s">
        <v>63</v>
      </c>
      <c r="U1730" s="110" t="s">
        <v>3669</v>
      </c>
      <c r="V1730" s="105" t="s">
        <v>3668</v>
      </c>
      <c r="W1730" s="105"/>
    </row>
    <row r="1731" spans="1:23" ht="63.75">
      <c r="A1731" s="102">
        <v>1730</v>
      </c>
      <c r="B1731" s="103" t="s">
        <v>82</v>
      </c>
      <c r="C1731" s="103" t="s">
        <v>83</v>
      </c>
      <c r="D1731" s="105" t="s">
        <v>60</v>
      </c>
      <c r="E1731" s="105">
        <v>7</v>
      </c>
      <c r="F1731" s="105" t="s">
        <v>3080</v>
      </c>
      <c r="G1731" s="105">
        <v>23</v>
      </c>
      <c r="H1731" s="105">
        <v>13</v>
      </c>
      <c r="I1731" s="106" t="s">
        <v>3081</v>
      </c>
      <c r="J1731" s="106" t="s">
        <v>3082</v>
      </c>
      <c r="K1731" s="98" t="s">
        <v>3392</v>
      </c>
      <c r="L1731" s="99" t="s">
        <v>63</v>
      </c>
      <c r="M1731" s="108">
        <v>40374</v>
      </c>
      <c r="N1731" s="102" t="s">
        <v>264</v>
      </c>
      <c r="O1731" s="105" t="s">
        <v>51</v>
      </c>
      <c r="P1731" s="99" t="s">
        <v>299</v>
      </c>
      <c r="Q1731" s="102"/>
      <c r="R1731" s="102"/>
      <c r="S1731" s="109" t="s">
        <v>3668</v>
      </c>
      <c r="T1731" s="109" t="s">
        <v>63</v>
      </c>
      <c r="U1731" s="110" t="s">
        <v>3669</v>
      </c>
      <c r="V1731" s="105" t="s">
        <v>3668</v>
      </c>
      <c r="W1731" s="105"/>
    </row>
    <row r="1732" spans="1:23" ht="63.75">
      <c r="A1732" s="102">
        <v>1731</v>
      </c>
      <c r="B1732" s="107" t="s">
        <v>146</v>
      </c>
      <c r="C1732" s="107" t="s">
        <v>147</v>
      </c>
      <c r="D1732" s="105" t="s">
        <v>60</v>
      </c>
      <c r="E1732" s="105" t="s">
        <v>3772</v>
      </c>
      <c r="F1732" s="105" t="s">
        <v>3050</v>
      </c>
      <c r="G1732" s="105">
        <v>23</v>
      </c>
      <c r="H1732" s="105">
        <v>29</v>
      </c>
      <c r="I1732" s="107" t="s">
        <v>3083</v>
      </c>
      <c r="J1732" s="107" t="s">
        <v>3084</v>
      </c>
      <c r="K1732" s="98" t="s">
        <v>3391</v>
      </c>
      <c r="L1732" s="99" t="s">
        <v>63</v>
      </c>
      <c r="M1732" s="108">
        <v>40374</v>
      </c>
      <c r="N1732" s="102" t="s">
        <v>264</v>
      </c>
      <c r="O1732" s="105" t="s">
        <v>51</v>
      </c>
      <c r="P1732" s="99" t="s">
        <v>299</v>
      </c>
      <c r="Q1732" s="102"/>
      <c r="R1732" s="102"/>
      <c r="S1732" s="109" t="s">
        <v>3668</v>
      </c>
      <c r="T1732" s="109" t="s">
        <v>63</v>
      </c>
      <c r="U1732" s="110" t="s">
        <v>3669</v>
      </c>
      <c r="V1732" s="105" t="s">
        <v>3668</v>
      </c>
      <c r="W1732" s="105"/>
    </row>
    <row r="1733" spans="1:23" ht="127.5">
      <c r="A1733" s="21">
        <v>1732</v>
      </c>
      <c r="B1733" s="14" t="s">
        <v>366</v>
      </c>
      <c r="C1733" s="14" t="s">
        <v>267</v>
      </c>
      <c r="D1733" s="16" t="s">
        <v>60</v>
      </c>
      <c r="E1733" s="16" t="s">
        <v>3772</v>
      </c>
      <c r="F1733" s="16" t="s">
        <v>3050</v>
      </c>
      <c r="G1733" s="58">
        <v>23</v>
      </c>
      <c r="H1733" s="56" t="s">
        <v>3085</v>
      </c>
      <c r="I1733" s="18" t="s">
        <v>3086</v>
      </c>
      <c r="J1733" s="18" t="s">
        <v>3071</v>
      </c>
      <c r="K1733" s="53" t="s">
        <v>3645</v>
      </c>
      <c r="L1733" s="54" t="s">
        <v>63</v>
      </c>
      <c r="M1733" s="22">
        <v>40434</v>
      </c>
      <c r="N1733" s="21" t="s">
        <v>264</v>
      </c>
      <c r="O1733" s="16" t="s">
        <v>51</v>
      </c>
      <c r="P1733" s="21" t="s">
        <v>299</v>
      </c>
      <c r="Q1733" s="21"/>
      <c r="R1733" s="21"/>
      <c r="S1733" s="25" t="s">
        <v>3668</v>
      </c>
      <c r="T1733" s="25" t="s">
        <v>63</v>
      </c>
      <c r="U1733" s="55" t="s">
        <v>3669</v>
      </c>
      <c r="V1733" s="16" t="s">
        <v>3668</v>
      </c>
      <c r="W1733" s="16"/>
    </row>
    <row r="1734" spans="1:23" ht="165.75">
      <c r="A1734" s="21">
        <v>1733</v>
      </c>
      <c r="B1734" s="14" t="s">
        <v>366</v>
      </c>
      <c r="C1734" s="14" t="s">
        <v>267</v>
      </c>
      <c r="D1734" s="16" t="s">
        <v>60</v>
      </c>
      <c r="E1734" s="16" t="s">
        <v>3772</v>
      </c>
      <c r="F1734" s="16" t="s">
        <v>3050</v>
      </c>
      <c r="G1734" s="58">
        <v>23</v>
      </c>
      <c r="H1734" s="56" t="s">
        <v>3085</v>
      </c>
      <c r="I1734" s="18" t="s">
        <v>3087</v>
      </c>
      <c r="J1734" s="18" t="s">
        <v>3073</v>
      </c>
      <c r="K1734" s="53" t="s">
        <v>3645</v>
      </c>
      <c r="L1734" s="54" t="s">
        <v>63</v>
      </c>
      <c r="M1734" s="22">
        <v>40434</v>
      </c>
      <c r="N1734" s="21" t="s">
        <v>264</v>
      </c>
      <c r="O1734" s="16" t="s">
        <v>51</v>
      </c>
      <c r="P1734" s="21" t="s">
        <v>299</v>
      </c>
      <c r="Q1734" s="21"/>
      <c r="R1734" s="21"/>
      <c r="S1734" s="25" t="s">
        <v>3668</v>
      </c>
      <c r="T1734" s="25" t="s">
        <v>63</v>
      </c>
      <c r="U1734" s="55" t="s">
        <v>3669</v>
      </c>
      <c r="V1734" s="16" t="s">
        <v>3668</v>
      </c>
      <c r="W1734" s="16"/>
    </row>
    <row r="1735" spans="1:23" ht="127.5">
      <c r="A1735" s="21">
        <v>1734</v>
      </c>
      <c r="B1735" s="14" t="s">
        <v>369</v>
      </c>
      <c r="C1735" s="14" t="s">
        <v>370</v>
      </c>
      <c r="D1735" s="16" t="s">
        <v>60</v>
      </c>
      <c r="E1735" s="16" t="s">
        <v>3772</v>
      </c>
      <c r="F1735" s="16" t="s">
        <v>3050</v>
      </c>
      <c r="G1735" s="58">
        <v>23</v>
      </c>
      <c r="H1735" s="56" t="s">
        <v>3085</v>
      </c>
      <c r="I1735" s="18" t="s">
        <v>3086</v>
      </c>
      <c r="J1735" s="18" t="s">
        <v>3071</v>
      </c>
      <c r="K1735" s="53" t="s">
        <v>3645</v>
      </c>
      <c r="L1735" s="54" t="s">
        <v>63</v>
      </c>
      <c r="M1735" s="22">
        <v>40434</v>
      </c>
      <c r="N1735" s="21" t="s">
        <v>264</v>
      </c>
      <c r="O1735" s="16" t="s">
        <v>51</v>
      </c>
      <c r="P1735" s="21" t="s">
        <v>299</v>
      </c>
      <c r="Q1735" s="21"/>
      <c r="R1735" s="21"/>
      <c r="S1735" s="25" t="s">
        <v>3668</v>
      </c>
      <c r="T1735" s="25" t="s">
        <v>63</v>
      </c>
      <c r="U1735" s="55" t="s">
        <v>3669</v>
      </c>
      <c r="V1735" s="16" t="s">
        <v>3668</v>
      </c>
      <c r="W1735" s="16"/>
    </row>
    <row r="1736" spans="1:23" ht="165.75">
      <c r="A1736" s="21">
        <v>1735</v>
      </c>
      <c r="B1736" s="14" t="s">
        <v>369</v>
      </c>
      <c r="C1736" s="14" t="s">
        <v>370</v>
      </c>
      <c r="D1736" s="16" t="s">
        <v>60</v>
      </c>
      <c r="E1736" s="16" t="s">
        <v>3772</v>
      </c>
      <c r="F1736" s="16" t="s">
        <v>3050</v>
      </c>
      <c r="G1736" s="58">
        <v>23</v>
      </c>
      <c r="H1736" s="56" t="s">
        <v>3085</v>
      </c>
      <c r="I1736" s="18" t="s">
        <v>3087</v>
      </c>
      <c r="J1736" s="18" t="s">
        <v>3073</v>
      </c>
      <c r="K1736" s="53" t="s">
        <v>3645</v>
      </c>
      <c r="L1736" s="54" t="s">
        <v>63</v>
      </c>
      <c r="M1736" s="22">
        <v>40434</v>
      </c>
      <c r="N1736" s="21" t="s">
        <v>264</v>
      </c>
      <c r="O1736" s="16" t="s">
        <v>51</v>
      </c>
      <c r="P1736" s="21" t="s">
        <v>299</v>
      </c>
      <c r="Q1736" s="21"/>
      <c r="R1736" s="21"/>
      <c r="S1736" s="25" t="s">
        <v>3668</v>
      </c>
      <c r="T1736" s="25" t="s">
        <v>63</v>
      </c>
      <c r="U1736" s="55" t="s">
        <v>3669</v>
      </c>
      <c r="V1736" s="16" t="s">
        <v>3668</v>
      </c>
      <c r="W1736" s="16"/>
    </row>
    <row r="1737" spans="1:23" ht="127.5">
      <c r="A1737" s="21">
        <v>1736</v>
      </c>
      <c r="B1737" s="14" t="s">
        <v>371</v>
      </c>
      <c r="C1737" s="14" t="s">
        <v>370</v>
      </c>
      <c r="D1737" s="16" t="s">
        <v>60</v>
      </c>
      <c r="E1737" s="16" t="s">
        <v>3772</v>
      </c>
      <c r="F1737" s="16" t="s">
        <v>3050</v>
      </c>
      <c r="G1737" s="58">
        <v>23</v>
      </c>
      <c r="H1737" s="56" t="s">
        <v>3085</v>
      </c>
      <c r="I1737" s="18" t="s">
        <v>3086</v>
      </c>
      <c r="J1737" s="18" t="s">
        <v>3071</v>
      </c>
      <c r="K1737" s="53" t="s">
        <v>3645</v>
      </c>
      <c r="L1737" s="54" t="s">
        <v>63</v>
      </c>
      <c r="M1737" s="22">
        <v>40434</v>
      </c>
      <c r="N1737" s="21" t="s">
        <v>264</v>
      </c>
      <c r="O1737" s="16" t="s">
        <v>51</v>
      </c>
      <c r="P1737" s="21" t="s">
        <v>299</v>
      </c>
      <c r="Q1737" s="21"/>
      <c r="R1737" s="21"/>
      <c r="S1737" s="25" t="s">
        <v>3668</v>
      </c>
      <c r="T1737" s="25" t="s">
        <v>63</v>
      </c>
      <c r="U1737" s="55" t="s">
        <v>3669</v>
      </c>
      <c r="V1737" s="16" t="s">
        <v>3668</v>
      </c>
      <c r="W1737" s="16"/>
    </row>
    <row r="1738" spans="1:23" ht="165.75">
      <c r="A1738" s="21">
        <v>1737</v>
      </c>
      <c r="B1738" s="14" t="s">
        <v>371</v>
      </c>
      <c r="C1738" s="14" t="s">
        <v>370</v>
      </c>
      <c r="D1738" s="16" t="s">
        <v>60</v>
      </c>
      <c r="E1738" s="16" t="s">
        <v>3772</v>
      </c>
      <c r="F1738" s="16" t="s">
        <v>3050</v>
      </c>
      <c r="G1738" s="58">
        <v>23</v>
      </c>
      <c r="H1738" s="56" t="s">
        <v>3085</v>
      </c>
      <c r="I1738" s="18" t="s">
        <v>3087</v>
      </c>
      <c r="J1738" s="18" t="s">
        <v>3073</v>
      </c>
      <c r="K1738" s="53" t="s">
        <v>3645</v>
      </c>
      <c r="L1738" s="54" t="s">
        <v>63</v>
      </c>
      <c r="M1738" s="22">
        <v>40434</v>
      </c>
      <c r="N1738" s="21" t="s">
        <v>264</v>
      </c>
      <c r="O1738" s="16" t="s">
        <v>51</v>
      </c>
      <c r="P1738" s="21" t="s">
        <v>299</v>
      </c>
      <c r="Q1738" s="21"/>
      <c r="R1738" s="21"/>
      <c r="S1738" s="25" t="s">
        <v>3668</v>
      </c>
      <c r="T1738" s="25" t="s">
        <v>63</v>
      </c>
      <c r="U1738" s="55" t="s">
        <v>3669</v>
      </c>
      <c r="V1738" s="16" t="s">
        <v>3668</v>
      </c>
      <c r="W1738" s="16"/>
    </row>
    <row r="1739" spans="1:23" ht="127.5">
      <c r="A1739" s="21">
        <v>1738</v>
      </c>
      <c r="B1739" s="14" t="s">
        <v>2255</v>
      </c>
      <c r="C1739" s="14" t="s">
        <v>267</v>
      </c>
      <c r="D1739" s="16" t="s">
        <v>60</v>
      </c>
      <c r="E1739" s="16" t="s">
        <v>3772</v>
      </c>
      <c r="F1739" s="16" t="s">
        <v>3050</v>
      </c>
      <c r="G1739" s="58">
        <v>23</v>
      </c>
      <c r="H1739" s="56" t="s">
        <v>3085</v>
      </c>
      <c r="I1739" s="18" t="s">
        <v>3086</v>
      </c>
      <c r="J1739" s="18" t="s">
        <v>3071</v>
      </c>
      <c r="K1739" s="53" t="s">
        <v>3645</v>
      </c>
      <c r="L1739" s="54" t="s">
        <v>63</v>
      </c>
      <c r="M1739" s="22">
        <v>40434</v>
      </c>
      <c r="N1739" s="21" t="s">
        <v>264</v>
      </c>
      <c r="O1739" s="16" t="s">
        <v>51</v>
      </c>
      <c r="P1739" s="21" t="s">
        <v>299</v>
      </c>
      <c r="Q1739" s="21"/>
      <c r="R1739" s="21"/>
      <c r="S1739" s="25" t="s">
        <v>3668</v>
      </c>
      <c r="T1739" s="25" t="s">
        <v>63</v>
      </c>
      <c r="U1739" s="55" t="s">
        <v>3669</v>
      </c>
      <c r="V1739" s="16" t="s">
        <v>3668</v>
      </c>
      <c r="W1739" s="16"/>
    </row>
    <row r="1740" spans="1:23" ht="165.75">
      <c r="A1740" s="21">
        <v>1739</v>
      </c>
      <c r="B1740" s="14" t="s">
        <v>2255</v>
      </c>
      <c r="C1740" s="14" t="s">
        <v>267</v>
      </c>
      <c r="D1740" s="16" t="s">
        <v>60</v>
      </c>
      <c r="E1740" s="16" t="s">
        <v>3772</v>
      </c>
      <c r="F1740" s="16" t="s">
        <v>3050</v>
      </c>
      <c r="G1740" s="58">
        <v>23</v>
      </c>
      <c r="H1740" s="56" t="s">
        <v>3085</v>
      </c>
      <c r="I1740" s="18" t="s">
        <v>3087</v>
      </c>
      <c r="J1740" s="18" t="s">
        <v>3073</v>
      </c>
      <c r="K1740" s="53" t="s">
        <v>3645</v>
      </c>
      <c r="L1740" s="54" t="s">
        <v>63</v>
      </c>
      <c r="M1740" s="22">
        <v>40434</v>
      </c>
      <c r="N1740" s="21" t="s">
        <v>264</v>
      </c>
      <c r="O1740" s="16" t="s">
        <v>51</v>
      </c>
      <c r="P1740" s="21" t="s">
        <v>299</v>
      </c>
      <c r="Q1740" s="21"/>
      <c r="R1740" s="21"/>
      <c r="S1740" s="25" t="s">
        <v>3668</v>
      </c>
      <c r="T1740" s="25" t="s">
        <v>63</v>
      </c>
      <c r="U1740" s="55" t="s">
        <v>3669</v>
      </c>
      <c r="V1740" s="16" t="s">
        <v>3668</v>
      </c>
      <c r="W1740" s="16"/>
    </row>
    <row r="1741" spans="1:23" ht="127.5">
      <c r="A1741" s="21">
        <v>1740</v>
      </c>
      <c r="B1741" s="14" t="s">
        <v>372</v>
      </c>
      <c r="C1741" s="14" t="s">
        <v>267</v>
      </c>
      <c r="D1741" s="16" t="s">
        <v>60</v>
      </c>
      <c r="E1741" s="16" t="s">
        <v>3772</v>
      </c>
      <c r="F1741" s="16" t="s">
        <v>3050</v>
      </c>
      <c r="G1741" s="58">
        <v>23</v>
      </c>
      <c r="H1741" s="56" t="s">
        <v>3085</v>
      </c>
      <c r="I1741" s="18" t="s">
        <v>3086</v>
      </c>
      <c r="J1741" s="18" t="s">
        <v>3071</v>
      </c>
      <c r="K1741" s="53" t="s">
        <v>3645</v>
      </c>
      <c r="L1741" s="54" t="s">
        <v>63</v>
      </c>
      <c r="M1741" s="22">
        <v>40434</v>
      </c>
      <c r="N1741" s="21" t="s">
        <v>264</v>
      </c>
      <c r="O1741" s="16" t="s">
        <v>51</v>
      </c>
      <c r="P1741" s="21" t="s">
        <v>299</v>
      </c>
      <c r="Q1741" s="21"/>
      <c r="R1741" s="21"/>
      <c r="S1741" s="25" t="s">
        <v>3668</v>
      </c>
      <c r="T1741" s="25" t="s">
        <v>63</v>
      </c>
      <c r="U1741" s="55" t="s">
        <v>3669</v>
      </c>
      <c r="V1741" s="16" t="s">
        <v>3668</v>
      </c>
      <c r="W1741" s="16"/>
    </row>
    <row r="1742" spans="1:23" ht="165.75">
      <c r="A1742" s="21">
        <v>1741</v>
      </c>
      <c r="B1742" s="14" t="s">
        <v>372</v>
      </c>
      <c r="C1742" s="14" t="s">
        <v>267</v>
      </c>
      <c r="D1742" s="16" t="s">
        <v>60</v>
      </c>
      <c r="E1742" s="16" t="s">
        <v>3772</v>
      </c>
      <c r="F1742" s="16" t="s">
        <v>3050</v>
      </c>
      <c r="G1742" s="58">
        <v>23</v>
      </c>
      <c r="H1742" s="56" t="s">
        <v>3085</v>
      </c>
      <c r="I1742" s="18" t="s">
        <v>3087</v>
      </c>
      <c r="J1742" s="18" t="s">
        <v>3073</v>
      </c>
      <c r="K1742" s="53" t="s">
        <v>3645</v>
      </c>
      <c r="L1742" s="54" t="s">
        <v>63</v>
      </c>
      <c r="M1742" s="22">
        <v>40434</v>
      </c>
      <c r="N1742" s="21" t="s">
        <v>264</v>
      </c>
      <c r="O1742" s="16" t="s">
        <v>51</v>
      </c>
      <c r="P1742" s="21" t="s">
        <v>299</v>
      </c>
      <c r="Q1742" s="21"/>
      <c r="R1742" s="21"/>
      <c r="S1742" s="25" t="s">
        <v>3668</v>
      </c>
      <c r="T1742" s="25" t="s">
        <v>63</v>
      </c>
      <c r="U1742" s="55" t="s">
        <v>3669</v>
      </c>
      <c r="V1742" s="16" t="s">
        <v>3668</v>
      </c>
      <c r="W1742" s="16"/>
    </row>
    <row r="1743" spans="1:23" ht="127.5">
      <c r="A1743" s="21">
        <v>1742</v>
      </c>
      <c r="B1743" s="14" t="s">
        <v>373</v>
      </c>
      <c r="C1743" s="14" t="s">
        <v>267</v>
      </c>
      <c r="D1743" s="16" t="s">
        <v>60</v>
      </c>
      <c r="E1743" s="16" t="s">
        <v>3772</v>
      </c>
      <c r="F1743" s="16" t="s">
        <v>3050</v>
      </c>
      <c r="G1743" s="58">
        <v>23</v>
      </c>
      <c r="H1743" s="56" t="s">
        <v>3085</v>
      </c>
      <c r="I1743" s="18" t="s">
        <v>3086</v>
      </c>
      <c r="J1743" s="18" t="s">
        <v>3071</v>
      </c>
      <c r="K1743" s="53" t="s">
        <v>3645</v>
      </c>
      <c r="L1743" s="54" t="s">
        <v>63</v>
      </c>
      <c r="M1743" s="22">
        <v>40434</v>
      </c>
      <c r="N1743" s="21" t="s">
        <v>264</v>
      </c>
      <c r="O1743" s="16" t="s">
        <v>51</v>
      </c>
      <c r="P1743" s="21" t="s">
        <v>299</v>
      </c>
      <c r="Q1743" s="21"/>
      <c r="R1743" s="21"/>
      <c r="S1743" s="25" t="s">
        <v>3668</v>
      </c>
      <c r="T1743" s="25" t="s">
        <v>63</v>
      </c>
      <c r="U1743" s="55" t="s">
        <v>3669</v>
      </c>
      <c r="V1743" s="16" t="s">
        <v>3668</v>
      </c>
      <c r="W1743" s="16"/>
    </row>
    <row r="1744" spans="1:23" ht="165.75">
      <c r="A1744" s="21">
        <v>1743</v>
      </c>
      <c r="B1744" s="14" t="s">
        <v>373</v>
      </c>
      <c r="C1744" s="14" t="s">
        <v>267</v>
      </c>
      <c r="D1744" s="16" t="s">
        <v>60</v>
      </c>
      <c r="E1744" s="16" t="s">
        <v>3772</v>
      </c>
      <c r="F1744" s="16" t="s">
        <v>3050</v>
      </c>
      <c r="G1744" s="58">
        <v>23</v>
      </c>
      <c r="H1744" s="56" t="s">
        <v>3085</v>
      </c>
      <c r="I1744" s="18" t="s">
        <v>3087</v>
      </c>
      <c r="J1744" s="18" t="s">
        <v>3073</v>
      </c>
      <c r="K1744" s="53" t="s">
        <v>3645</v>
      </c>
      <c r="L1744" s="54" t="s">
        <v>63</v>
      </c>
      <c r="M1744" s="22">
        <v>40434</v>
      </c>
      <c r="N1744" s="21" t="s">
        <v>264</v>
      </c>
      <c r="O1744" s="16" t="s">
        <v>51</v>
      </c>
      <c r="P1744" s="21" t="s">
        <v>299</v>
      </c>
      <c r="Q1744" s="21"/>
      <c r="R1744" s="21"/>
      <c r="S1744" s="25" t="s">
        <v>3668</v>
      </c>
      <c r="T1744" s="25" t="s">
        <v>63</v>
      </c>
      <c r="U1744" s="55" t="s">
        <v>3669</v>
      </c>
      <c r="V1744" s="16" t="s">
        <v>3668</v>
      </c>
      <c r="W1744" s="16"/>
    </row>
    <row r="1745" spans="1:23" ht="51">
      <c r="A1745" s="21">
        <v>1744</v>
      </c>
      <c r="B1745" s="14" t="s">
        <v>64</v>
      </c>
      <c r="C1745" s="14" t="s">
        <v>65</v>
      </c>
      <c r="D1745" s="16" t="s">
        <v>45</v>
      </c>
      <c r="E1745" s="16" t="s">
        <v>3772</v>
      </c>
      <c r="F1745" s="16" t="s">
        <v>2810</v>
      </c>
      <c r="G1745" s="16">
        <v>89</v>
      </c>
      <c r="H1745" s="16">
        <v>5</v>
      </c>
      <c r="I1745" s="17" t="s">
        <v>3088</v>
      </c>
      <c r="J1745" s="17" t="s">
        <v>3089</v>
      </c>
      <c r="K1745" s="18" t="s">
        <v>3614</v>
      </c>
      <c r="L1745" s="21" t="s">
        <v>49</v>
      </c>
      <c r="M1745" s="22">
        <v>40339</v>
      </c>
      <c r="N1745" s="21" t="s">
        <v>203</v>
      </c>
      <c r="O1745" s="16" t="s">
        <v>51</v>
      </c>
      <c r="P1745" s="21"/>
      <c r="Q1745" s="21"/>
      <c r="R1745" s="21"/>
      <c r="S1745" s="25" t="s">
        <v>49</v>
      </c>
      <c r="T1745" s="25" t="s">
        <v>3668</v>
      </c>
      <c r="U1745" s="55" t="s">
        <v>3669</v>
      </c>
      <c r="V1745" s="16" t="s">
        <v>3668</v>
      </c>
      <c r="W1745" s="16"/>
    </row>
    <row r="1746" spans="1:23" ht="38.25">
      <c r="A1746" s="102">
        <v>1745</v>
      </c>
      <c r="B1746" s="107" t="s">
        <v>94</v>
      </c>
      <c r="C1746" s="107" t="s">
        <v>95</v>
      </c>
      <c r="D1746" s="105" t="s">
        <v>45</v>
      </c>
      <c r="E1746" s="105" t="s">
        <v>3772</v>
      </c>
      <c r="F1746" s="97">
        <v>7</v>
      </c>
      <c r="G1746" s="102">
        <v>89</v>
      </c>
      <c r="H1746" s="102" t="s">
        <v>1485</v>
      </c>
      <c r="I1746" s="106" t="s">
        <v>3090</v>
      </c>
      <c r="J1746" s="106" t="s">
        <v>2808</v>
      </c>
      <c r="K1746" s="107" t="s">
        <v>2809</v>
      </c>
      <c r="L1746" s="102" t="s">
        <v>49</v>
      </c>
      <c r="M1746" s="108">
        <v>40331</v>
      </c>
      <c r="N1746" s="102" t="s">
        <v>50</v>
      </c>
      <c r="O1746" s="102" t="s">
        <v>51</v>
      </c>
      <c r="P1746" s="102"/>
      <c r="Q1746" s="102"/>
      <c r="R1746" s="102"/>
      <c r="S1746" s="109" t="s">
        <v>49</v>
      </c>
      <c r="T1746" s="109" t="s">
        <v>3668</v>
      </c>
      <c r="U1746" s="110" t="s">
        <v>3669</v>
      </c>
      <c r="V1746" s="105" t="s">
        <v>3668</v>
      </c>
      <c r="W1746" s="105"/>
    </row>
    <row r="1747" spans="1:23" ht="38.25">
      <c r="A1747" s="21">
        <v>1746</v>
      </c>
      <c r="B1747" s="14" t="s">
        <v>603</v>
      </c>
      <c r="C1747" s="14" t="s">
        <v>604</v>
      </c>
      <c r="D1747" s="16" t="s">
        <v>60</v>
      </c>
      <c r="E1747" s="16" t="s">
        <v>3772</v>
      </c>
      <c r="F1747" s="16" t="s">
        <v>2813</v>
      </c>
      <c r="G1747" s="16">
        <v>97</v>
      </c>
      <c r="H1747" s="16" t="s">
        <v>3091</v>
      </c>
      <c r="I1747" s="18" t="s">
        <v>3092</v>
      </c>
      <c r="J1747" s="18" t="s">
        <v>3093</v>
      </c>
      <c r="K1747" s="18" t="s">
        <v>2840</v>
      </c>
      <c r="L1747" s="21" t="s">
        <v>86</v>
      </c>
      <c r="M1747" s="22"/>
      <c r="N1747" s="21" t="s">
        <v>264</v>
      </c>
      <c r="O1747" s="16" t="s">
        <v>51</v>
      </c>
      <c r="P1747" s="16" t="s">
        <v>624</v>
      </c>
      <c r="Q1747" s="21"/>
      <c r="R1747" s="21"/>
      <c r="S1747" s="25" t="s">
        <v>3668</v>
      </c>
      <c r="T1747" s="25" t="s">
        <v>86</v>
      </c>
      <c r="U1747" s="55" t="s">
        <v>3672</v>
      </c>
      <c r="V1747" s="16" t="s">
        <v>624</v>
      </c>
      <c r="W1747" s="16"/>
    </row>
    <row r="1748" spans="1:23" ht="38.25">
      <c r="A1748" s="21">
        <v>1747</v>
      </c>
      <c r="B1748" s="14" t="s">
        <v>603</v>
      </c>
      <c r="C1748" s="14" t="s">
        <v>604</v>
      </c>
      <c r="D1748" s="16" t="s">
        <v>60</v>
      </c>
      <c r="E1748" s="16" t="s">
        <v>3772</v>
      </c>
      <c r="F1748" s="16" t="s">
        <v>2813</v>
      </c>
      <c r="G1748" s="16">
        <v>97</v>
      </c>
      <c r="H1748" s="16" t="s">
        <v>3091</v>
      </c>
      <c r="I1748" s="18" t="s">
        <v>3092</v>
      </c>
      <c r="J1748" s="18" t="s">
        <v>3093</v>
      </c>
      <c r="K1748" s="18" t="s">
        <v>2840</v>
      </c>
      <c r="L1748" s="21" t="s">
        <v>86</v>
      </c>
      <c r="M1748" s="22"/>
      <c r="N1748" s="21" t="s">
        <v>264</v>
      </c>
      <c r="O1748" s="16" t="s">
        <v>51</v>
      </c>
      <c r="P1748" s="16" t="s">
        <v>624</v>
      </c>
      <c r="Q1748" s="21"/>
      <c r="R1748" s="21"/>
      <c r="S1748" s="25" t="s">
        <v>3668</v>
      </c>
      <c r="T1748" s="25" t="s">
        <v>86</v>
      </c>
      <c r="U1748" s="55" t="s">
        <v>3672</v>
      </c>
      <c r="V1748" s="16" t="s">
        <v>624</v>
      </c>
      <c r="W1748" s="16"/>
    </row>
    <row r="1749" spans="1:23" ht="63.75">
      <c r="A1749" s="21">
        <v>1748</v>
      </c>
      <c r="B1749" s="14" t="s">
        <v>603</v>
      </c>
      <c r="C1749" s="14" t="s">
        <v>604</v>
      </c>
      <c r="D1749" s="16" t="s">
        <v>60</v>
      </c>
      <c r="E1749" s="16" t="s">
        <v>3772</v>
      </c>
      <c r="F1749" s="16" t="s">
        <v>2868</v>
      </c>
      <c r="G1749" s="16">
        <v>99</v>
      </c>
      <c r="H1749" s="16" t="s">
        <v>3094</v>
      </c>
      <c r="I1749" s="18" t="s">
        <v>3095</v>
      </c>
      <c r="J1749" s="18" t="s">
        <v>3096</v>
      </c>
      <c r="K1749" s="18"/>
      <c r="L1749" s="21" t="s">
        <v>86</v>
      </c>
      <c r="M1749" s="22"/>
      <c r="N1749" s="21" t="s">
        <v>264</v>
      </c>
      <c r="O1749" s="16" t="s">
        <v>51</v>
      </c>
      <c r="P1749" s="21" t="s">
        <v>299</v>
      </c>
      <c r="Q1749" s="21"/>
      <c r="R1749" s="21"/>
      <c r="S1749" s="25" t="s">
        <v>3668</v>
      </c>
      <c r="T1749" s="25" t="s">
        <v>86</v>
      </c>
      <c r="U1749" s="55" t="s">
        <v>3672</v>
      </c>
      <c r="V1749" s="16" t="s">
        <v>299</v>
      </c>
      <c r="W1749" s="16"/>
    </row>
    <row r="1750" spans="1:23" ht="63.75">
      <c r="A1750" s="21">
        <v>1749</v>
      </c>
      <c r="B1750" s="14" t="s">
        <v>603</v>
      </c>
      <c r="C1750" s="14" t="s">
        <v>604</v>
      </c>
      <c r="D1750" s="16" t="s">
        <v>60</v>
      </c>
      <c r="E1750" s="16" t="s">
        <v>3772</v>
      </c>
      <c r="F1750" s="16" t="s">
        <v>2868</v>
      </c>
      <c r="G1750" s="16">
        <v>99</v>
      </c>
      <c r="H1750" s="16" t="s">
        <v>3094</v>
      </c>
      <c r="I1750" s="18" t="s">
        <v>3095</v>
      </c>
      <c r="J1750" s="18" t="s">
        <v>3096</v>
      </c>
      <c r="K1750" s="53" t="s">
        <v>3097</v>
      </c>
      <c r="L1750" s="21" t="s">
        <v>86</v>
      </c>
      <c r="M1750" s="22"/>
      <c r="N1750" s="21" t="s">
        <v>264</v>
      </c>
      <c r="O1750" s="16" t="s">
        <v>51</v>
      </c>
      <c r="P1750" s="21" t="s">
        <v>299</v>
      </c>
      <c r="Q1750" s="21"/>
      <c r="R1750" s="21"/>
      <c r="S1750" s="25" t="s">
        <v>3668</v>
      </c>
      <c r="T1750" s="25" t="s">
        <v>86</v>
      </c>
      <c r="U1750" s="55" t="s">
        <v>3672</v>
      </c>
      <c r="V1750" s="16" t="s">
        <v>299</v>
      </c>
      <c r="W1750" s="16"/>
    </row>
    <row r="1751" spans="1:23" ht="76.5">
      <c r="A1751" s="102">
        <v>1750</v>
      </c>
      <c r="B1751" s="103" t="s">
        <v>603</v>
      </c>
      <c r="C1751" s="103" t="s">
        <v>604</v>
      </c>
      <c r="D1751" s="105" t="s">
        <v>60</v>
      </c>
      <c r="E1751" s="105" t="s">
        <v>3772</v>
      </c>
      <c r="F1751" s="105" t="s">
        <v>2868</v>
      </c>
      <c r="G1751" s="105">
        <v>100</v>
      </c>
      <c r="H1751" s="105" t="s">
        <v>3098</v>
      </c>
      <c r="I1751" s="107" t="s">
        <v>3099</v>
      </c>
      <c r="J1751" s="107" t="s">
        <v>3100</v>
      </c>
      <c r="K1751" s="98" t="s">
        <v>3420</v>
      </c>
      <c r="L1751" s="99" t="s">
        <v>63</v>
      </c>
      <c r="M1751" s="108">
        <v>40374</v>
      </c>
      <c r="N1751" s="102" t="s">
        <v>264</v>
      </c>
      <c r="O1751" s="105" t="s">
        <v>51</v>
      </c>
      <c r="P1751" s="99" t="s">
        <v>299</v>
      </c>
      <c r="Q1751" s="102"/>
      <c r="R1751" s="102"/>
      <c r="S1751" s="109" t="s">
        <v>3668</v>
      </c>
      <c r="T1751" s="109" t="s">
        <v>63</v>
      </c>
      <c r="U1751" s="110" t="s">
        <v>3669</v>
      </c>
      <c r="V1751" s="105" t="s">
        <v>3668</v>
      </c>
      <c r="W1751" s="105"/>
    </row>
    <row r="1752" spans="1:23" ht="102">
      <c r="A1752" s="102">
        <v>1751</v>
      </c>
      <c r="B1752" s="103" t="s">
        <v>603</v>
      </c>
      <c r="C1752" s="103" t="s">
        <v>604</v>
      </c>
      <c r="D1752" s="105" t="s">
        <v>60</v>
      </c>
      <c r="E1752" s="105" t="s">
        <v>3772</v>
      </c>
      <c r="F1752" s="105" t="s">
        <v>2868</v>
      </c>
      <c r="G1752" s="105">
        <v>100</v>
      </c>
      <c r="H1752" s="105" t="s">
        <v>3098</v>
      </c>
      <c r="I1752" s="107" t="s">
        <v>3101</v>
      </c>
      <c r="J1752" s="107" t="s">
        <v>3102</v>
      </c>
      <c r="K1752" s="98" t="s">
        <v>3267</v>
      </c>
      <c r="L1752" s="99" t="s">
        <v>63</v>
      </c>
      <c r="M1752" s="108">
        <v>40374</v>
      </c>
      <c r="N1752" s="102" t="s">
        <v>264</v>
      </c>
      <c r="O1752" s="105" t="s">
        <v>51</v>
      </c>
      <c r="P1752" s="99" t="s">
        <v>299</v>
      </c>
      <c r="Q1752" s="102"/>
      <c r="R1752" s="102"/>
      <c r="S1752" s="109" t="s">
        <v>3668</v>
      </c>
      <c r="T1752" s="109" t="s">
        <v>63</v>
      </c>
      <c r="U1752" s="110" t="s">
        <v>3669</v>
      </c>
      <c r="V1752" s="105" t="s">
        <v>3668</v>
      </c>
      <c r="W1752" s="105"/>
    </row>
    <row r="1753" spans="1:23" ht="76.5">
      <c r="A1753" s="102">
        <v>1752</v>
      </c>
      <c r="B1753" s="103" t="s">
        <v>603</v>
      </c>
      <c r="C1753" s="103" t="s">
        <v>604</v>
      </c>
      <c r="D1753" s="105" t="s">
        <v>60</v>
      </c>
      <c r="E1753" s="105" t="s">
        <v>3772</v>
      </c>
      <c r="F1753" s="105" t="s">
        <v>2868</v>
      </c>
      <c r="G1753" s="105">
        <v>100</v>
      </c>
      <c r="H1753" s="105" t="s">
        <v>3098</v>
      </c>
      <c r="I1753" s="107" t="s">
        <v>3099</v>
      </c>
      <c r="J1753" s="107" t="s">
        <v>3100</v>
      </c>
      <c r="K1753" s="98" t="s">
        <v>3420</v>
      </c>
      <c r="L1753" s="99" t="s">
        <v>63</v>
      </c>
      <c r="M1753" s="108">
        <v>40374</v>
      </c>
      <c r="N1753" s="102" t="s">
        <v>264</v>
      </c>
      <c r="O1753" s="105" t="s">
        <v>51</v>
      </c>
      <c r="P1753" s="99" t="s">
        <v>299</v>
      </c>
      <c r="Q1753" s="102"/>
      <c r="R1753" s="102"/>
      <c r="S1753" s="109" t="s">
        <v>3668</v>
      </c>
      <c r="T1753" s="109" t="s">
        <v>63</v>
      </c>
      <c r="U1753" s="110" t="s">
        <v>3669</v>
      </c>
      <c r="V1753" s="105" t="s">
        <v>3668</v>
      </c>
      <c r="W1753" s="105"/>
    </row>
    <row r="1754" spans="1:23" ht="102">
      <c r="A1754" s="102">
        <v>1753</v>
      </c>
      <c r="B1754" s="103" t="s">
        <v>603</v>
      </c>
      <c r="C1754" s="103" t="s">
        <v>604</v>
      </c>
      <c r="D1754" s="105" t="s">
        <v>60</v>
      </c>
      <c r="E1754" s="105" t="s">
        <v>3772</v>
      </c>
      <c r="F1754" s="105" t="s">
        <v>2868</v>
      </c>
      <c r="G1754" s="105">
        <v>100</v>
      </c>
      <c r="H1754" s="105" t="s">
        <v>3098</v>
      </c>
      <c r="I1754" s="107" t="s">
        <v>3101</v>
      </c>
      <c r="J1754" s="107" t="s">
        <v>3102</v>
      </c>
      <c r="K1754" s="98" t="s">
        <v>3267</v>
      </c>
      <c r="L1754" s="99" t="s">
        <v>63</v>
      </c>
      <c r="M1754" s="108">
        <v>40374</v>
      </c>
      <c r="N1754" s="102" t="s">
        <v>264</v>
      </c>
      <c r="O1754" s="105" t="s">
        <v>51</v>
      </c>
      <c r="P1754" s="99" t="s">
        <v>299</v>
      </c>
      <c r="Q1754" s="102"/>
      <c r="R1754" s="102"/>
      <c r="S1754" s="109" t="s">
        <v>3668</v>
      </c>
      <c r="T1754" s="109" t="s">
        <v>63</v>
      </c>
      <c r="U1754" s="110" t="s">
        <v>3669</v>
      </c>
      <c r="V1754" s="105" t="s">
        <v>3668</v>
      </c>
      <c r="W1754" s="105"/>
    </row>
    <row r="1755" spans="1:23" ht="114.75">
      <c r="A1755" s="102">
        <v>1754</v>
      </c>
      <c r="B1755" s="103" t="s">
        <v>603</v>
      </c>
      <c r="C1755" s="103" t="s">
        <v>604</v>
      </c>
      <c r="D1755" s="105" t="s">
        <v>60</v>
      </c>
      <c r="E1755" s="105" t="s">
        <v>3772</v>
      </c>
      <c r="F1755" s="105" t="s">
        <v>2868</v>
      </c>
      <c r="G1755" s="105">
        <v>100</v>
      </c>
      <c r="H1755" s="105" t="s">
        <v>3103</v>
      </c>
      <c r="I1755" s="90" t="s">
        <v>3104</v>
      </c>
      <c r="J1755" s="107" t="s">
        <v>3105</v>
      </c>
      <c r="K1755" s="98" t="s">
        <v>3391</v>
      </c>
      <c r="L1755" s="99" t="s">
        <v>63</v>
      </c>
      <c r="M1755" s="108">
        <v>40374</v>
      </c>
      <c r="N1755" s="102" t="s">
        <v>264</v>
      </c>
      <c r="O1755" s="105" t="s">
        <v>51</v>
      </c>
      <c r="P1755" s="99" t="s">
        <v>299</v>
      </c>
      <c r="Q1755" s="102"/>
      <c r="R1755" s="102"/>
      <c r="S1755" s="109" t="s">
        <v>3668</v>
      </c>
      <c r="T1755" s="109" t="s">
        <v>63</v>
      </c>
      <c r="U1755" s="110" t="s">
        <v>3669</v>
      </c>
      <c r="V1755" s="105" t="s">
        <v>3668</v>
      </c>
      <c r="W1755" s="105"/>
    </row>
    <row r="1756" spans="1:23" ht="114.75">
      <c r="A1756" s="102">
        <v>1755</v>
      </c>
      <c r="B1756" s="103" t="s">
        <v>603</v>
      </c>
      <c r="C1756" s="103" t="s">
        <v>604</v>
      </c>
      <c r="D1756" s="105" t="s">
        <v>60</v>
      </c>
      <c r="E1756" s="105" t="s">
        <v>3772</v>
      </c>
      <c r="F1756" s="105" t="s">
        <v>2868</v>
      </c>
      <c r="G1756" s="105">
        <v>100</v>
      </c>
      <c r="H1756" s="105" t="s">
        <v>3103</v>
      </c>
      <c r="I1756" s="90" t="s">
        <v>3104</v>
      </c>
      <c r="J1756" s="107" t="s">
        <v>3105</v>
      </c>
      <c r="K1756" s="98" t="s">
        <v>3391</v>
      </c>
      <c r="L1756" s="99" t="s">
        <v>63</v>
      </c>
      <c r="M1756" s="108">
        <v>40374</v>
      </c>
      <c r="N1756" s="102" t="s">
        <v>264</v>
      </c>
      <c r="O1756" s="105" t="s">
        <v>51</v>
      </c>
      <c r="P1756" s="99" t="s">
        <v>299</v>
      </c>
      <c r="Q1756" s="102"/>
      <c r="R1756" s="102"/>
      <c r="S1756" s="109" t="s">
        <v>3668</v>
      </c>
      <c r="T1756" s="109" t="s">
        <v>63</v>
      </c>
      <c r="U1756" s="110" t="s">
        <v>3669</v>
      </c>
      <c r="V1756" s="105" t="s">
        <v>3668</v>
      </c>
      <c r="W1756" s="105"/>
    </row>
    <row r="1757" spans="1:23" ht="89.25">
      <c r="A1757" s="102">
        <v>1756</v>
      </c>
      <c r="B1757" s="107" t="s">
        <v>599</v>
      </c>
      <c r="C1757" s="107" t="s">
        <v>600</v>
      </c>
      <c r="D1757" s="105" t="s">
        <v>60</v>
      </c>
      <c r="E1757" s="105" t="s">
        <v>3772</v>
      </c>
      <c r="F1757" s="102" t="s">
        <v>2872</v>
      </c>
      <c r="G1757" s="102">
        <v>101</v>
      </c>
      <c r="H1757" s="102">
        <v>26</v>
      </c>
      <c r="I1757" s="106" t="s">
        <v>3106</v>
      </c>
      <c r="J1757" s="106" t="s">
        <v>3107</v>
      </c>
      <c r="K1757" s="107" t="s">
        <v>2906</v>
      </c>
      <c r="L1757" s="102" t="s">
        <v>49</v>
      </c>
      <c r="M1757" s="108">
        <v>40318</v>
      </c>
      <c r="N1757" s="102" t="s">
        <v>203</v>
      </c>
      <c r="O1757" s="102" t="s">
        <v>51</v>
      </c>
      <c r="P1757" s="102"/>
      <c r="Q1757" s="102"/>
      <c r="R1757" s="102"/>
      <c r="S1757" s="109" t="s">
        <v>3668</v>
      </c>
      <c r="T1757" s="109" t="s">
        <v>49</v>
      </c>
      <c r="U1757" s="110" t="s">
        <v>3669</v>
      </c>
      <c r="V1757" s="105" t="s">
        <v>3668</v>
      </c>
      <c r="W1757" s="105"/>
    </row>
    <row r="1758" spans="1:23" ht="38.25">
      <c r="A1758" s="102">
        <v>1757</v>
      </c>
      <c r="B1758" s="103" t="s">
        <v>603</v>
      </c>
      <c r="C1758" s="103" t="s">
        <v>604</v>
      </c>
      <c r="D1758" s="105" t="s">
        <v>60</v>
      </c>
      <c r="E1758" s="105" t="s">
        <v>3772</v>
      </c>
      <c r="F1758" s="105" t="s">
        <v>3108</v>
      </c>
      <c r="G1758" s="105">
        <v>101</v>
      </c>
      <c r="H1758" s="105" t="s">
        <v>3109</v>
      </c>
      <c r="I1758" s="107" t="s">
        <v>3110</v>
      </c>
      <c r="J1758" s="107" t="s">
        <v>3111</v>
      </c>
      <c r="K1758" s="98" t="s">
        <v>3391</v>
      </c>
      <c r="L1758" s="99" t="s">
        <v>63</v>
      </c>
      <c r="M1758" s="108">
        <v>40374</v>
      </c>
      <c r="N1758" s="102" t="s">
        <v>264</v>
      </c>
      <c r="O1758" s="105" t="s">
        <v>51</v>
      </c>
      <c r="P1758" s="99" t="s">
        <v>299</v>
      </c>
      <c r="Q1758" s="102"/>
      <c r="R1758" s="102"/>
      <c r="S1758" s="109" t="s">
        <v>3668</v>
      </c>
      <c r="T1758" s="109" t="s">
        <v>63</v>
      </c>
      <c r="U1758" s="110" t="s">
        <v>3669</v>
      </c>
      <c r="V1758" s="105" t="s">
        <v>3668</v>
      </c>
      <c r="W1758" s="105"/>
    </row>
    <row r="1759" spans="1:23" ht="38.25">
      <c r="A1759" s="102">
        <v>1758</v>
      </c>
      <c r="B1759" s="103" t="s">
        <v>603</v>
      </c>
      <c r="C1759" s="103" t="s">
        <v>604</v>
      </c>
      <c r="D1759" s="105" t="s">
        <v>60</v>
      </c>
      <c r="E1759" s="105" t="s">
        <v>3772</v>
      </c>
      <c r="F1759" s="105" t="s">
        <v>3108</v>
      </c>
      <c r="G1759" s="105">
        <v>101</v>
      </c>
      <c r="H1759" s="105" t="s">
        <v>3109</v>
      </c>
      <c r="I1759" s="107" t="s">
        <v>3110</v>
      </c>
      <c r="J1759" s="107" t="s">
        <v>3111</v>
      </c>
      <c r="K1759" s="98" t="s">
        <v>3391</v>
      </c>
      <c r="L1759" s="99" t="s">
        <v>63</v>
      </c>
      <c r="M1759" s="108">
        <v>40374</v>
      </c>
      <c r="N1759" s="102" t="s">
        <v>264</v>
      </c>
      <c r="O1759" s="105" t="s">
        <v>51</v>
      </c>
      <c r="P1759" s="99" t="s">
        <v>299</v>
      </c>
      <c r="Q1759" s="102"/>
      <c r="R1759" s="102"/>
      <c r="S1759" s="109" t="s">
        <v>3668</v>
      </c>
      <c r="T1759" s="109" t="s">
        <v>63</v>
      </c>
      <c r="U1759" s="110" t="s">
        <v>3669</v>
      </c>
      <c r="V1759" s="105" t="s">
        <v>3668</v>
      </c>
      <c r="W1759" s="105"/>
    </row>
    <row r="1760" spans="1:23" ht="25.5">
      <c r="A1760" s="21">
        <v>1759</v>
      </c>
      <c r="B1760" s="18" t="s">
        <v>599</v>
      </c>
      <c r="C1760" s="18" t="s">
        <v>600</v>
      </c>
      <c r="D1760" s="16" t="s">
        <v>60</v>
      </c>
      <c r="E1760" s="16" t="s">
        <v>3772</v>
      </c>
      <c r="F1760" s="21" t="s">
        <v>2939</v>
      </c>
      <c r="G1760" s="21">
        <v>102</v>
      </c>
      <c r="H1760" s="21">
        <v>29</v>
      </c>
      <c r="I1760" s="17" t="s">
        <v>3112</v>
      </c>
      <c r="J1760" s="17" t="s">
        <v>3113</v>
      </c>
      <c r="K1760" s="113" t="s">
        <v>3663</v>
      </c>
      <c r="L1760" s="54" t="s">
        <v>63</v>
      </c>
      <c r="M1760" s="22">
        <v>40435</v>
      </c>
      <c r="N1760" s="21" t="s">
        <v>264</v>
      </c>
      <c r="O1760" s="21" t="s">
        <v>51</v>
      </c>
      <c r="P1760" s="21" t="s">
        <v>265</v>
      </c>
      <c r="Q1760" s="21"/>
      <c r="R1760" s="21"/>
      <c r="S1760" s="25" t="s">
        <v>3668</v>
      </c>
      <c r="T1760" s="25" t="s">
        <v>63</v>
      </c>
      <c r="U1760" s="55" t="s">
        <v>3669</v>
      </c>
      <c r="V1760" s="16" t="s">
        <v>3668</v>
      </c>
      <c r="W1760" s="16"/>
    </row>
    <row r="1761" spans="1:23" ht="38.25">
      <c r="A1761" s="21">
        <v>1760</v>
      </c>
      <c r="B1761" s="14" t="s">
        <v>603</v>
      </c>
      <c r="C1761" s="14" t="s">
        <v>604</v>
      </c>
      <c r="D1761" s="16" t="s">
        <v>60</v>
      </c>
      <c r="E1761" s="16" t="s">
        <v>3772</v>
      </c>
      <c r="F1761" s="16">
        <v>7.3</v>
      </c>
      <c r="G1761" s="16">
        <v>102</v>
      </c>
      <c r="H1761" s="16" t="s">
        <v>3114</v>
      </c>
      <c r="I1761" s="18" t="s">
        <v>3115</v>
      </c>
      <c r="J1761" s="18" t="s">
        <v>3116</v>
      </c>
      <c r="K1761" s="113" t="s">
        <v>3663</v>
      </c>
      <c r="L1761" s="54" t="s">
        <v>63</v>
      </c>
      <c r="M1761" s="22">
        <v>40435</v>
      </c>
      <c r="N1761" s="21" t="s">
        <v>264</v>
      </c>
      <c r="O1761" s="16" t="s">
        <v>51</v>
      </c>
      <c r="P1761" s="21" t="s">
        <v>265</v>
      </c>
      <c r="Q1761" s="21"/>
      <c r="R1761" s="21"/>
      <c r="S1761" s="25" t="s">
        <v>3668</v>
      </c>
      <c r="T1761" s="25" t="s">
        <v>63</v>
      </c>
      <c r="U1761" s="55" t="s">
        <v>3669</v>
      </c>
      <c r="V1761" s="16" t="s">
        <v>3668</v>
      </c>
      <c r="W1761" s="16"/>
    </row>
    <row r="1762" spans="1:23" ht="38.25">
      <c r="A1762" s="21">
        <v>1761</v>
      </c>
      <c r="B1762" s="14" t="s">
        <v>603</v>
      </c>
      <c r="C1762" s="14" t="s">
        <v>604</v>
      </c>
      <c r="D1762" s="16" t="s">
        <v>60</v>
      </c>
      <c r="E1762" s="16" t="s">
        <v>3772</v>
      </c>
      <c r="F1762" s="16">
        <v>7.3</v>
      </c>
      <c r="G1762" s="16">
        <v>102</v>
      </c>
      <c r="H1762" s="16" t="s">
        <v>3114</v>
      </c>
      <c r="I1762" s="18" t="s">
        <v>3115</v>
      </c>
      <c r="J1762" s="18" t="s">
        <v>3116</v>
      </c>
      <c r="K1762" s="113" t="s">
        <v>3663</v>
      </c>
      <c r="L1762" s="54" t="s">
        <v>63</v>
      </c>
      <c r="M1762" s="22">
        <v>40435</v>
      </c>
      <c r="N1762" s="21" t="s">
        <v>264</v>
      </c>
      <c r="O1762" s="16" t="s">
        <v>51</v>
      </c>
      <c r="P1762" s="21" t="s">
        <v>265</v>
      </c>
      <c r="Q1762" s="21"/>
      <c r="R1762" s="21"/>
      <c r="S1762" s="25" t="s">
        <v>3668</v>
      </c>
      <c r="T1762" s="25" t="s">
        <v>63</v>
      </c>
      <c r="U1762" s="55" t="s">
        <v>3669</v>
      </c>
      <c r="V1762" s="16" t="s">
        <v>3668</v>
      </c>
      <c r="W1762" s="16"/>
    </row>
    <row r="1763" spans="1:23" ht="63.75">
      <c r="A1763" s="21">
        <v>1762</v>
      </c>
      <c r="B1763" s="14" t="s">
        <v>603</v>
      </c>
      <c r="C1763" s="14" t="s">
        <v>604</v>
      </c>
      <c r="D1763" s="16" t="s">
        <v>45</v>
      </c>
      <c r="E1763" s="16" t="s">
        <v>3772</v>
      </c>
      <c r="F1763" s="16" t="s">
        <v>2957</v>
      </c>
      <c r="G1763" s="16">
        <v>103</v>
      </c>
      <c r="H1763" s="16" t="s">
        <v>3117</v>
      </c>
      <c r="I1763" s="18" t="s">
        <v>3118</v>
      </c>
      <c r="J1763" s="18" t="s">
        <v>3119</v>
      </c>
      <c r="K1763" s="53" t="s">
        <v>3662</v>
      </c>
      <c r="L1763" s="54" t="s">
        <v>63</v>
      </c>
      <c r="M1763" s="22">
        <v>40435</v>
      </c>
      <c r="N1763" s="21" t="s">
        <v>264</v>
      </c>
      <c r="O1763" s="16" t="s">
        <v>51</v>
      </c>
      <c r="P1763" s="21" t="s">
        <v>265</v>
      </c>
      <c r="Q1763" s="21"/>
      <c r="R1763" s="21"/>
      <c r="S1763" s="25" t="s">
        <v>63</v>
      </c>
      <c r="T1763" s="25" t="s">
        <v>3668</v>
      </c>
      <c r="U1763" s="55" t="s">
        <v>3669</v>
      </c>
      <c r="V1763" s="16" t="s">
        <v>3668</v>
      </c>
      <c r="W1763" s="16"/>
    </row>
    <row r="1764" spans="1:23" ht="63.75">
      <c r="A1764" s="21">
        <v>1763</v>
      </c>
      <c r="B1764" s="14" t="s">
        <v>603</v>
      </c>
      <c r="C1764" s="14" t="s">
        <v>604</v>
      </c>
      <c r="D1764" s="16" t="s">
        <v>45</v>
      </c>
      <c r="E1764" s="16" t="s">
        <v>3772</v>
      </c>
      <c r="F1764" s="16" t="s">
        <v>2957</v>
      </c>
      <c r="G1764" s="16">
        <v>103</v>
      </c>
      <c r="H1764" s="16" t="s">
        <v>3117</v>
      </c>
      <c r="I1764" s="18" t="s">
        <v>3118</v>
      </c>
      <c r="J1764" s="18" t="s">
        <v>3119</v>
      </c>
      <c r="K1764" s="53" t="s">
        <v>3662</v>
      </c>
      <c r="L1764" s="54" t="s">
        <v>63</v>
      </c>
      <c r="M1764" s="22">
        <v>40435</v>
      </c>
      <c r="N1764" s="21" t="s">
        <v>264</v>
      </c>
      <c r="O1764" s="16" t="s">
        <v>51</v>
      </c>
      <c r="P1764" s="21" t="s">
        <v>265</v>
      </c>
      <c r="Q1764" s="21"/>
      <c r="R1764" s="21"/>
      <c r="S1764" s="25" t="s">
        <v>63</v>
      </c>
      <c r="T1764" s="25" t="s">
        <v>3668</v>
      </c>
      <c r="U1764" s="55" t="s">
        <v>3669</v>
      </c>
      <c r="V1764" s="16" t="s">
        <v>3668</v>
      </c>
      <c r="W1764" s="16"/>
    </row>
    <row r="1765" spans="1:23" ht="38.25">
      <c r="A1765" s="21">
        <v>1764</v>
      </c>
      <c r="B1765" s="14" t="s">
        <v>603</v>
      </c>
      <c r="C1765" s="14" t="s">
        <v>604</v>
      </c>
      <c r="D1765" s="16" t="s">
        <v>60</v>
      </c>
      <c r="E1765" s="16" t="s">
        <v>3772</v>
      </c>
      <c r="F1765" s="16" t="s">
        <v>2957</v>
      </c>
      <c r="G1765" s="16">
        <v>104</v>
      </c>
      <c r="H1765" s="16" t="s">
        <v>3120</v>
      </c>
      <c r="I1765" s="18" t="s">
        <v>3121</v>
      </c>
      <c r="J1765" s="18" t="s">
        <v>3122</v>
      </c>
      <c r="K1765" s="113" t="s">
        <v>3663</v>
      </c>
      <c r="L1765" s="54" t="s">
        <v>63</v>
      </c>
      <c r="M1765" s="22">
        <v>40435</v>
      </c>
      <c r="N1765" s="21" t="s">
        <v>264</v>
      </c>
      <c r="O1765" s="16" t="s">
        <v>51</v>
      </c>
      <c r="P1765" s="21" t="s">
        <v>265</v>
      </c>
      <c r="Q1765" s="21"/>
      <c r="R1765" s="21"/>
      <c r="S1765" s="25" t="s">
        <v>3668</v>
      </c>
      <c r="T1765" s="25" t="s">
        <v>63</v>
      </c>
      <c r="U1765" s="55" t="s">
        <v>3669</v>
      </c>
      <c r="V1765" s="16" t="s">
        <v>3668</v>
      </c>
      <c r="W1765" s="16"/>
    </row>
    <row r="1766" spans="1:23" ht="38.25">
      <c r="A1766" s="21">
        <v>1765</v>
      </c>
      <c r="B1766" s="14" t="s">
        <v>603</v>
      </c>
      <c r="C1766" s="14" t="s">
        <v>604</v>
      </c>
      <c r="D1766" s="16" t="s">
        <v>60</v>
      </c>
      <c r="E1766" s="16" t="s">
        <v>3772</v>
      </c>
      <c r="F1766" s="16" t="s">
        <v>2957</v>
      </c>
      <c r="G1766" s="16">
        <v>104</v>
      </c>
      <c r="H1766" s="16" t="s">
        <v>3120</v>
      </c>
      <c r="I1766" s="18" t="s">
        <v>3121</v>
      </c>
      <c r="J1766" s="18" t="s">
        <v>3122</v>
      </c>
      <c r="K1766" s="113" t="s">
        <v>3663</v>
      </c>
      <c r="L1766" s="54" t="s">
        <v>63</v>
      </c>
      <c r="M1766" s="22">
        <v>40435</v>
      </c>
      <c r="N1766" s="21" t="s">
        <v>264</v>
      </c>
      <c r="O1766" s="16" t="s">
        <v>51</v>
      </c>
      <c r="P1766" s="21" t="s">
        <v>265</v>
      </c>
      <c r="Q1766" s="21"/>
      <c r="R1766" s="21"/>
      <c r="S1766" s="25" t="s">
        <v>3668</v>
      </c>
      <c r="T1766" s="25" t="s">
        <v>63</v>
      </c>
      <c r="U1766" s="55" t="s">
        <v>3669</v>
      </c>
      <c r="V1766" s="16" t="s">
        <v>3668</v>
      </c>
      <c r="W1766" s="16"/>
    </row>
    <row r="1767" spans="1:23" ht="51">
      <c r="A1767" s="21">
        <v>1766</v>
      </c>
      <c r="B1767" s="18" t="s">
        <v>599</v>
      </c>
      <c r="C1767" s="18" t="s">
        <v>600</v>
      </c>
      <c r="D1767" s="16" t="s">
        <v>60</v>
      </c>
      <c r="E1767" s="16" t="s">
        <v>3772</v>
      </c>
      <c r="F1767" s="21" t="s">
        <v>2972</v>
      </c>
      <c r="G1767" s="21">
        <v>105</v>
      </c>
      <c r="H1767" s="21">
        <v>35</v>
      </c>
      <c r="I1767" s="17" t="s">
        <v>3123</v>
      </c>
      <c r="J1767" s="17" t="s">
        <v>3124</v>
      </c>
      <c r="K1767" s="53" t="s">
        <v>3645</v>
      </c>
      <c r="L1767" s="54" t="s">
        <v>63</v>
      </c>
      <c r="M1767" s="22">
        <v>40434</v>
      </c>
      <c r="N1767" s="21" t="s">
        <v>264</v>
      </c>
      <c r="O1767" s="21" t="s">
        <v>51</v>
      </c>
      <c r="P1767" s="21" t="s">
        <v>299</v>
      </c>
      <c r="Q1767" s="21"/>
      <c r="R1767" s="21"/>
      <c r="S1767" s="25" t="s">
        <v>3668</v>
      </c>
      <c r="T1767" s="25" t="s">
        <v>63</v>
      </c>
      <c r="U1767" s="55" t="s">
        <v>3669</v>
      </c>
      <c r="V1767" s="16" t="s">
        <v>3668</v>
      </c>
      <c r="W1767" s="16"/>
    </row>
    <row r="1768" spans="1:23" ht="51">
      <c r="A1768" s="21">
        <v>1767</v>
      </c>
      <c r="B1768" s="14" t="s">
        <v>603</v>
      </c>
      <c r="C1768" s="14" t="s">
        <v>604</v>
      </c>
      <c r="D1768" s="16" t="s">
        <v>60</v>
      </c>
      <c r="E1768" s="16" t="s">
        <v>3772</v>
      </c>
      <c r="F1768" s="16" t="s">
        <v>3020</v>
      </c>
      <c r="G1768" s="16">
        <v>107</v>
      </c>
      <c r="H1768" s="16" t="s">
        <v>3125</v>
      </c>
      <c r="I1768" s="18" t="s">
        <v>3126</v>
      </c>
      <c r="J1768" s="18" t="s">
        <v>3127</v>
      </c>
      <c r="K1768" s="53" t="s">
        <v>3649</v>
      </c>
      <c r="L1768" s="54" t="s">
        <v>63</v>
      </c>
      <c r="M1768" s="22">
        <v>40434</v>
      </c>
      <c r="N1768" s="21" t="s">
        <v>264</v>
      </c>
      <c r="O1768" s="16" t="s">
        <v>51</v>
      </c>
      <c r="P1768" s="54" t="s">
        <v>299</v>
      </c>
      <c r="Q1768" s="21"/>
      <c r="R1768" s="21"/>
      <c r="S1768" s="25" t="s">
        <v>3668</v>
      </c>
      <c r="T1768" s="25" t="s">
        <v>63</v>
      </c>
      <c r="U1768" s="55" t="s">
        <v>3669</v>
      </c>
      <c r="V1768" s="16" t="s">
        <v>3668</v>
      </c>
      <c r="W1768" s="16"/>
    </row>
    <row r="1769" spans="1:23" ht="51">
      <c r="A1769" s="102">
        <v>1768</v>
      </c>
      <c r="B1769" s="103" t="s">
        <v>603</v>
      </c>
      <c r="C1769" s="103" t="s">
        <v>604</v>
      </c>
      <c r="D1769" s="105" t="s">
        <v>60</v>
      </c>
      <c r="E1769" s="105" t="s">
        <v>3772</v>
      </c>
      <c r="F1769" s="105" t="s">
        <v>3020</v>
      </c>
      <c r="G1769" s="105">
        <v>107</v>
      </c>
      <c r="H1769" s="105" t="s">
        <v>3125</v>
      </c>
      <c r="I1769" s="107" t="s">
        <v>3126</v>
      </c>
      <c r="J1769" s="107" t="s">
        <v>3127</v>
      </c>
      <c r="K1769" s="118" t="s">
        <v>3398</v>
      </c>
      <c r="L1769" s="99" t="s">
        <v>63</v>
      </c>
      <c r="M1769" s="108">
        <v>40374</v>
      </c>
      <c r="N1769" s="102" t="s">
        <v>264</v>
      </c>
      <c r="O1769" s="105" t="s">
        <v>51</v>
      </c>
      <c r="P1769" s="99" t="s">
        <v>299</v>
      </c>
      <c r="Q1769" s="102"/>
      <c r="R1769" s="102"/>
      <c r="S1769" s="109" t="s">
        <v>3668</v>
      </c>
      <c r="T1769" s="109" t="s">
        <v>63</v>
      </c>
      <c r="U1769" s="110" t="s">
        <v>3669</v>
      </c>
      <c r="V1769" s="105" t="s">
        <v>3668</v>
      </c>
      <c r="W1769" s="105"/>
    </row>
    <row r="1770" spans="1:23" ht="89.25">
      <c r="A1770" s="21">
        <v>1769</v>
      </c>
      <c r="B1770" s="14" t="s">
        <v>603</v>
      </c>
      <c r="C1770" s="14" t="s">
        <v>604</v>
      </c>
      <c r="D1770" s="16" t="s">
        <v>60</v>
      </c>
      <c r="E1770" s="16" t="s">
        <v>3772</v>
      </c>
      <c r="F1770" s="16" t="s">
        <v>3036</v>
      </c>
      <c r="G1770" s="16">
        <v>108</v>
      </c>
      <c r="H1770" s="16" t="s">
        <v>3128</v>
      </c>
      <c r="I1770" s="18" t="s">
        <v>3129</v>
      </c>
      <c r="J1770" s="18" t="s">
        <v>3130</v>
      </c>
      <c r="K1770" s="113" t="s">
        <v>3663</v>
      </c>
      <c r="L1770" s="54" t="s">
        <v>63</v>
      </c>
      <c r="M1770" s="22">
        <v>40435</v>
      </c>
      <c r="N1770" s="21" t="s">
        <v>264</v>
      </c>
      <c r="O1770" s="16" t="s">
        <v>51</v>
      </c>
      <c r="P1770" s="21" t="s">
        <v>265</v>
      </c>
      <c r="Q1770" s="21"/>
      <c r="R1770" s="21"/>
      <c r="S1770" s="25" t="s">
        <v>3668</v>
      </c>
      <c r="T1770" s="25" t="s">
        <v>63</v>
      </c>
      <c r="U1770" s="55" t="s">
        <v>3669</v>
      </c>
      <c r="V1770" s="16" t="s">
        <v>3668</v>
      </c>
      <c r="W1770" s="16"/>
    </row>
    <row r="1771" spans="1:23" ht="89.25">
      <c r="A1771" s="21">
        <v>1770</v>
      </c>
      <c r="B1771" s="14" t="s">
        <v>603</v>
      </c>
      <c r="C1771" s="14" t="s">
        <v>604</v>
      </c>
      <c r="D1771" s="16" t="s">
        <v>60</v>
      </c>
      <c r="E1771" s="16" t="s">
        <v>3772</v>
      </c>
      <c r="F1771" s="16" t="s">
        <v>3036</v>
      </c>
      <c r="G1771" s="16">
        <v>108</v>
      </c>
      <c r="H1771" s="16" t="s">
        <v>3128</v>
      </c>
      <c r="I1771" s="18" t="s">
        <v>3129</v>
      </c>
      <c r="J1771" s="18" t="s">
        <v>3130</v>
      </c>
      <c r="K1771" s="113" t="s">
        <v>3663</v>
      </c>
      <c r="L1771" s="54" t="s">
        <v>63</v>
      </c>
      <c r="M1771" s="22">
        <v>40435</v>
      </c>
      <c r="N1771" s="21" t="s">
        <v>264</v>
      </c>
      <c r="O1771" s="16" t="s">
        <v>51</v>
      </c>
      <c r="P1771" s="21" t="s">
        <v>265</v>
      </c>
      <c r="Q1771" s="21"/>
      <c r="R1771" s="21"/>
      <c r="S1771" s="25" t="s">
        <v>3668</v>
      </c>
      <c r="T1771" s="25" t="s">
        <v>63</v>
      </c>
      <c r="U1771" s="55" t="s">
        <v>3669</v>
      </c>
      <c r="V1771" s="16" t="s">
        <v>3668</v>
      </c>
      <c r="W1771" s="16"/>
    </row>
    <row r="1772" spans="1:23" ht="127.5">
      <c r="A1772" s="21">
        <v>1771</v>
      </c>
      <c r="B1772" s="14" t="s">
        <v>603</v>
      </c>
      <c r="C1772" s="14" t="s">
        <v>604</v>
      </c>
      <c r="D1772" s="16" t="s">
        <v>60</v>
      </c>
      <c r="E1772" s="16" t="s">
        <v>3772</v>
      </c>
      <c r="F1772" s="16" t="s">
        <v>3050</v>
      </c>
      <c r="G1772" s="16">
        <v>109</v>
      </c>
      <c r="H1772" s="16" t="s">
        <v>3131</v>
      </c>
      <c r="I1772" s="18" t="s">
        <v>3132</v>
      </c>
      <c r="J1772" s="18" t="s">
        <v>3133</v>
      </c>
      <c r="K1772" s="53" t="s">
        <v>3645</v>
      </c>
      <c r="L1772" s="54" t="s">
        <v>63</v>
      </c>
      <c r="M1772" s="22">
        <v>40434</v>
      </c>
      <c r="N1772" s="21" t="s">
        <v>264</v>
      </c>
      <c r="O1772" s="16" t="s">
        <v>51</v>
      </c>
      <c r="P1772" s="21" t="s">
        <v>299</v>
      </c>
      <c r="Q1772" s="21"/>
      <c r="R1772" s="21"/>
      <c r="S1772" s="25" t="s">
        <v>3668</v>
      </c>
      <c r="T1772" s="25" t="s">
        <v>63</v>
      </c>
      <c r="U1772" s="55" t="s">
        <v>3669</v>
      </c>
      <c r="V1772" s="16" t="s">
        <v>3668</v>
      </c>
      <c r="W1772" s="16"/>
    </row>
    <row r="1773" spans="1:23" ht="229.5">
      <c r="A1773" s="21">
        <v>1772</v>
      </c>
      <c r="B1773" s="14" t="s">
        <v>603</v>
      </c>
      <c r="C1773" s="14" t="s">
        <v>604</v>
      </c>
      <c r="D1773" s="16" t="s">
        <v>60</v>
      </c>
      <c r="E1773" s="16" t="s">
        <v>3772</v>
      </c>
      <c r="F1773" s="16" t="s">
        <v>3050</v>
      </c>
      <c r="G1773" s="16">
        <v>109</v>
      </c>
      <c r="H1773" s="16" t="s">
        <v>3131</v>
      </c>
      <c r="I1773" s="18" t="s">
        <v>3134</v>
      </c>
      <c r="J1773" s="18" t="s">
        <v>3135</v>
      </c>
      <c r="K1773" s="53" t="s">
        <v>3773</v>
      </c>
      <c r="L1773" s="54" t="s">
        <v>63</v>
      </c>
      <c r="M1773" s="22">
        <v>40434</v>
      </c>
      <c r="N1773" s="21" t="s">
        <v>264</v>
      </c>
      <c r="O1773" s="16" t="s">
        <v>51</v>
      </c>
      <c r="P1773" s="54" t="s">
        <v>299</v>
      </c>
      <c r="Q1773" s="21"/>
      <c r="R1773" s="21"/>
      <c r="S1773" s="25" t="s">
        <v>3668</v>
      </c>
      <c r="T1773" s="25" t="s">
        <v>63</v>
      </c>
      <c r="U1773" s="55" t="s">
        <v>3669</v>
      </c>
      <c r="V1773" s="16" t="s">
        <v>3668</v>
      </c>
      <c r="W1773" s="16"/>
    </row>
    <row r="1774" spans="1:23" ht="127.5">
      <c r="A1774" s="21">
        <v>1773</v>
      </c>
      <c r="B1774" s="14" t="s">
        <v>603</v>
      </c>
      <c r="C1774" s="14" t="s">
        <v>604</v>
      </c>
      <c r="D1774" s="16" t="s">
        <v>60</v>
      </c>
      <c r="E1774" s="16" t="s">
        <v>3772</v>
      </c>
      <c r="F1774" s="16" t="s">
        <v>3050</v>
      </c>
      <c r="G1774" s="16">
        <v>109</v>
      </c>
      <c r="H1774" s="16" t="s">
        <v>3131</v>
      </c>
      <c r="I1774" s="18" t="s">
        <v>3132</v>
      </c>
      <c r="J1774" s="18" t="s">
        <v>3133</v>
      </c>
      <c r="K1774" s="53" t="s">
        <v>3645</v>
      </c>
      <c r="L1774" s="54" t="s">
        <v>63</v>
      </c>
      <c r="M1774" s="22">
        <v>40434</v>
      </c>
      <c r="N1774" s="21" t="s">
        <v>264</v>
      </c>
      <c r="O1774" s="16" t="s">
        <v>51</v>
      </c>
      <c r="P1774" s="54" t="s">
        <v>299</v>
      </c>
      <c r="Q1774" s="21"/>
      <c r="R1774" s="21"/>
      <c r="S1774" s="25" t="s">
        <v>3668</v>
      </c>
      <c r="T1774" s="25" t="s">
        <v>63</v>
      </c>
      <c r="U1774" s="55" t="s">
        <v>3669</v>
      </c>
      <c r="V1774" s="16" t="s">
        <v>3668</v>
      </c>
      <c r="W1774" s="16"/>
    </row>
    <row r="1775" spans="1:23" ht="216.75">
      <c r="A1775" s="21">
        <v>1774</v>
      </c>
      <c r="B1775" s="14" t="s">
        <v>603</v>
      </c>
      <c r="C1775" s="14" t="s">
        <v>604</v>
      </c>
      <c r="D1775" s="16" t="s">
        <v>60</v>
      </c>
      <c r="E1775" s="16" t="s">
        <v>3772</v>
      </c>
      <c r="F1775" s="16" t="s">
        <v>3050</v>
      </c>
      <c r="G1775" s="16">
        <v>109</v>
      </c>
      <c r="H1775" s="16" t="s">
        <v>3131</v>
      </c>
      <c r="I1775" s="18" t="s">
        <v>3134</v>
      </c>
      <c r="J1775" s="18" t="s">
        <v>3135</v>
      </c>
      <c r="K1775" s="53" t="s">
        <v>3321</v>
      </c>
      <c r="L1775" s="54" t="s">
        <v>63</v>
      </c>
      <c r="M1775" s="22">
        <v>40434</v>
      </c>
      <c r="N1775" s="21" t="s">
        <v>264</v>
      </c>
      <c r="O1775" s="16" t="s">
        <v>51</v>
      </c>
      <c r="P1775" s="54" t="s">
        <v>299</v>
      </c>
      <c r="Q1775" s="21"/>
      <c r="R1775" s="21"/>
      <c r="S1775" s="25" t="s">
        <v>3668</v>
      </c>
      <c r="T1775" s="25" t="s">
        <v>63</v>
      </c>
      <c r="U1775" s="55" t="s">
        <v>3669</v>
      </c>
      <c r="V1775" s="16" t="s">
        <v>3668</v>
      </c>
      <c r="W1775" s="16"/>
    </row>
    <row r="1776" spans="1:23" ht="51">
      <c r="A1776" s="21">
        <v>1775</v>
      </c>
      <c r="B1776" s="18" t="s">
        <v>599</v>
      </c>
      <c r="C1776" s="18" t="s">
        <v>600</v>
      </c>
      <c r="D1776" s="16" t="s">
        <v>60</v>
      </c>
      <c r="E1776" s="16">
        <v>7</v>
      </c>
      <c r="F1776" s="21"/>
      <c r="G1776" s="21">
        <v>109</v>
      </c>
      <c r="H1776" s="21"/>
      <c r="I1776" s="17" t="s">
        <v>3136</v>
      </c>
      <c r="J1776" s="17" t="s">
        <v>3124</v>
      </c>
      <c r="K1776" s="53" t="s">
        <v>3645</v>
      </c>
      <c r="L1776" s="54" t="s">
        <v>63</v>
      </c>
      <c r="M1776" s="22">
        <v>40434</v>
      </c>
      <c r="N1776" s="21" t="s">
        <v>264</v>
      </c>
      <c r="O1776" s="21" t="s">
        <v>51</v>
      </c>
      <c r="P1776" s="21" t="s">
        <v>299</v>
      </c>
      <c r="Q1776" s="21"/>
      <c r="R1776" s="21"/>
      <c r="S1776" s="25" t="s">
        <v>3668</v>
      </c>
      <c r="T1776" s="25" t="s">
        <v>63</v>
      </c>
      <c r="U1776" s="55" t="s">
        <v>3669</v>
      </c>
      <c r="V1776" s="16" t="s">
        <v>3668</v>
      </c>
      <c r="W1776" s="16"/>
    </row>
    <row r="1777" spans="1:23" ht="25.5">
      <c r="A1777" s="102">
        <v>1776</v>
      </c>
      <c r="B1777" s="103" t="s">
        <v>82</v>
      </c>
      <c r="C1777" s="103" t="s">
        <v>83</v>
      </c>
      <c r="D1777" s="105" t="s">
        <v>45</v>
      </c>
      <c r="E1777" s="105" t="s">
        <v>3772</v>
      </c>
      <c r="F1777" s="105">
        <v>7</v>
      </c>
      <c r="G1777" s="105"/>
      <c r="H1777" s="105"/>
      <c r="I1777" s="106" t="s">
        <v>3137</v>
      </c>
      <c r="J1777" s="106" t="s">
        <v>3138</v>
      </c>
      <c r="K1777" s="107" t="s">
        <v>48</v>
      </c>
      <c r="L1777" s="102" t="s">
        <v>49</v>
      </c>
      <c r="M1777" s="108">
        <v>40331</v>
      </c>
      <c r="N1777" s="102" t="s">
        <v>50</v>
      </c>
      <c r="O1777" s="105" t="s">
        <v>51</v>
      </c>
      <c r="P1777" s="102"/>
      <c r="Q1777" s="102"/>
      <c r="R1777" s="102"/>
      <c r="S1777" s="109" t="s">
        <v>49</v>
      </c>
      <c r="T1777" s="109" t="s">
        <v>3668</v>
      </c>
      <c r="U1777" s="110" t="s">
        <v>3669</v>
      </c>
      <c r="V1777" s="105" t="s">
        <v>3668</v>
      </c>
      <c r="W1777" s="105"/>
    </row>
    <row r="1778" spans="1:23" ht="51">
      <c r="A1778" s="21">
        <v>1777</v>
      </c>
      <c r="B1778" s="14" t="s">
        <v>64</v>
      </c>
      <c r="C1778" s="14" t="s">
        <v>65</v>
      </c>
      <c r="D1778" s="16" t="s">
        <v>60</v>
      </c>
      <c r="E1778" s="16" t="s">
        <v>45</v>
      </c>
      <c r="F1778" s="16" t="s">
        <v>3139</v>
      </c>
      <c r="G1778" s="16"/>
      <c r="H1778" s="16"/>
      <c r="I1778" s="17" t="s">
        <v>3140</v>
      </c>
      <c r="J1778" s="17" t="s">
        <v>3141</v>
      </c>
      <c r="K1778" s="53" t="s">
        <v>3647</v>
      </c>
      <c r="L1778" s="54" t="s">
        <v>63</v>
      </c>
      <c r="M1778" s="22">
        <v>40434</v>
      </c>
      <c r="N1778" s="21" t="s">
        <v>623</v>
      </c>
      <c r="O1778" s="16" t="s">
        <v>51</v>
      </c>
      <c r="P1778" s="21" t="s">
        <v>624</v>
      </c>
      <c r="Q1778" s="21"/>
      <c r="R1778" s="21"/>
      <c r="S1778" s="25" t="s">
        <v>3668</v>
      </c>
      <c r="T1778" s="25" t="s">
        <v>63</v>
      </c>
      <c r="U1778" s="55" t="s">
        <v>3669</v>
      </c>
      <c r="V1778" s="16" t="s">
        <v>3668</v>
      </c>
      <c r="W1778" s="16"/>
    </row>
    <row r="1779" spans="1:23" ht="38.25">
      <c r="A1779" s="102">
        <v>1778</v>
      </c>
      <c r="B1779" s="107" t="s">
        <v>76</v>
      </c>
      <c r="C1779" s="107" t="s">
        <v>59</v>
      </c>
      <c r="D1779" s="105" t="s">
        <v>45</v>
      </c>
      <c r="E1779" s="105" t="s">
        <v>3142</v>
      </c>
      <c r="F1779" s="102"/>
      <c r="G1779" s="102" t="s">
        <v>3143</v>
      </c>
      <c r="H1779" s="102"/>
      <c r="I1779" s="96" t="s">
        <v>3144</v>
      </c>
      <c r="J1779" s="96" t="s">
        <v>3145</v>
      </c>
      <c r="K1779" s="98" t="s">
        <v>75</v>
      </c>
      <c r="L1779" s="102" t="s">
        <v>49</v>
      </c>
      <c r="M1779" s="108">
        <v>40339</v>
      </c>
      <c r="N1779" s="102" t="s">
        <v>50</v>
      </c>
      <c r="O1779" s="102" t="s">
        <v>51</v>
      </c>
      <c r="P1779" s="102"/>
      <c r="Q1779" s="102"/>
      <c r="R1779" s="102"/>
      <c r="S1779" s="109" t="s">
        <v>49</v>
      </c>
      <c r="T1779" s="109" t="s">
        <v>3668</v>
      </c>
      <c r="U1779" s="110" t="s">
        <v>3669</v>
      </c>
      <c r="V1779" s="105" t="s">
        <v>3668</v>
      </c>
      <c r="W1779" s="105"/>
    </row>
    <row r="1780" spans="1:23" ht="38.25">
      <c r="A1780" s="102">
        <v>1779</v>
      </c>
      <c r="B1780" s="103" t="s">
        <v>332</v>
      </c>
      <c r="C1780" s="103" t="s">
        <v>333</v>
      </c>
      <c r="D1780" s="105" t="s">
        <v>60</v>
      </c>
      <c r="E1780" s="105" t="s">
        <v>160</v>
      </c>
      <c r="F1780" s="105" t="s">
        <v>3146</v>
      </c>
      <c r="G1780" s="105">
        <v>25</v>
      </c>
      <c r="H1780" s="105">
        <v>50</v>
      </c>
      <c r="I1780" s="106" t="s">
        <v>3147</v>
      </c>
      <c r="J1780" s="106" t="s">
        <v>3148</v>
      </c>
      <c r="K1780" s="98" t="s">
        <v>3409</v>
      </c>
      <c r="L1780" s="99" t="s">
        <v>63</v>
      </c>
      <c r="M1780" s="108">
        <v>40374</v>
      </c>
      <c r="N1780" s="102" t="s">
        <v>412</v>
      </c>
      <c r="O1780" s="105" t="s">
        <v>72</v>
      </c>
      <c r="P1780" s="102" t="s">
        <v>413</v>
      </c>
      <c r="Q1780" s="102"/>
      <c r="R1780" s="102"/>
      <c r="S1780" s="109" t="s">
        <v>3668</v>
      </c>
      <c r="T1780" s="109" t="s">
        <v>63</v>
      </c>
      <c r="U1780" s="110" t="s">
        <v>3669</v>
      </c>
      <c r="V1780" s="105" t="s">
        <v>3668</v>
      </c>
      <c r="W1780" s="105"/>
    </row>
    <row r="1781" spans="1:23" ht="204">
      <c r="A1781" s="21">
        <v>1780</v>
      </c>
      <c r="B1781" s="14" t="s">
        <v>133</v>
      </c>
      <c r="C1781" s="14" t="s">
        <v>131</v>
      </c>
      <c r="D1781" s="16" t="s">
        <v>60</v>
      </c>
      <c r="E1781" s="16" t="s">
        <v>3149</v>
      </c>
      <c r="F1781" s="16" t="s">
        <v>3150</v>
      </c>
      <c r="G1781" s="16">
        <v>27</v>
      </c>
      <c r="H1781" s="16">
        <v>1</v>
      </c>
      <c r="I1781" s="17" t="s">
        <v>3151</v>
      </c>
      <c r="J1781" s="17" t="s">
        <v>3152</v>
      </c>
      <c r="K1781" s="18"/>
      <c r="L1781" s="21" t="s">
        <v>86</v>
      </c>
      <c r="M1781" s="22"/>
      <c r="N1781" s="21" t="s">
        <v>433</v>
      </c>
      <c r="O1781" s="16" t="s">
        <v>51</v>
      </c>
      <c r="P1781" s="21" t="s">
        <v>1989</v>
      </c>
      <c r="Q1781" s="21"/>
      <c r="R1781" s="21"/>
      <c r="S1781" s="25" t="s">
        <v>3668</v>
      </c>
      <c r="T1781" s="25" t="s">
        <v>86</v>
      </c>
      <c r="U1781" s="55" t="s">
        <v>3672</v>
      </c>
      <c r="V1781" s="16" t="s">
        <v>1989</v>
      </c>
      <c r="W1781" s="16"/>
    </row>
    <row r="1782" spans="1:23" ht="165.75">
      <c r="A1782" s="21">
        <v>1781</v>
      </c>
      <c r="B1782" s="14" t="s">
        <v>125</v>
      </c>
      <c r="C1782" s="14" t="s">
        <v>126</v>
      </c>
      <c r="D1782" s="16" t="s">
        <v>60</v>
      </c>
      <c r="E1782" s="16" t="s">
        <v>3149</v>
      </c>
      <c r="F1782" s="16" t="s">
        <v>3150</v>
      </c>
      <c r="G1782" s="16">
        <v>27</v>
      </c>
      <c r="H1782" s="16">
        <v>1</v>
      </c>
      <c r="I1782" s="17" t="s">
        <v>3151</v>
      </c>
      <c r="J1782" s="17" t="s">
        <v>3152</v>
      </c>
      <c r="K1782" s="18" t="s">
        <v>3153</v>
      </c>
      <c r="L1782" s="21" t="s">
        <v>86</v>
      </c>
      <c r="M1782" s="22"/>
      <c r="N1782" s="21" t="s">
        <v>433</v>
      </c>
      <c r="O1782" s="16" t="s">
        <v>72</v>
      </c>
      <c r="P1782" s="21" t="s">
        <v>1989</v>
      </c>
      <c r="Q1782" s="21"/>
      <c r="R1782" s="21"/>
      <c r="S1782" s="25" t="s">
        <v>3668</v>
      </c>
      <c r="T1782" s="25" t="s">
        <v>86</v>
      </c>
      <c r="U1782" s="55" t="s">
        <v>3672</v>
      </c>
      <c r="V1782" s="16" t="s">
        <v>1989</v>
      </c>
      <c r="W1782" s="16"/>
    </row>
    <row r="1783" spans="1:23" ht="165.75">
      <c r="A1783" s="21">
        <v>1782</v>
      </c>
      <c r="B1783" s="14" t="s">
        <v>132</v>
      </c>
      <c r="C1783" s="14" t="s">
        <v>131</v>
      </c>
      <c r="D1783" s="16" t="s">
        <v>60</v>
      </c>
      <c r="E1783" s="16" t="s">
        <v>3149</v>
      </c>
      <c r="F1783" s="16" t="s">
        <v>3150</v>
      </c>
      <c r="G1783" s="16">
        <v>27</v>
      </c>
      <c r="H1783" s="16">
        <v>1</v>
      </c>
      <c r="I1783" s="17" t="s">
        <v>3151</v>
      </c>
      <c r="J1783" s="17" t="s">
        <v>3152</v>
      </c>
      <c r="K1783" s="18" t="s">
        <v>3153</v>
      </c>
      <c r="L1783" s="21" t="s">
        <v>86</v>
      </c>
      <c r="M1783" s="22"/>
      <c r="N1783" s="21" t="s">
        <v>433</v>
      </c>
      <c r="O1783" s="16" t="s">
        <v>51</v>
      </c>
      <c r="P1783" s="21" t="s">
        <v>1989</v>
      </c>
      <c r="Q1783" s="21"/>
      <c r="R1783" s="21"/>
      <c r="S1783" s="25" t="s">
        <v>3668</v>
      </c>
      <c r="T1783" s="25" t="s">
        <v>86</v>
      </c>
      <c r="U1783" s="55" t="s">
        <v>3672</v>
      </c>
      <c r="V1783" s="16" t="s">
        <v>1989</v>
      </c>
      <c r="W1783" s="16"/>
    </row>
    <row r="1784" spans="1:23" ht="165.75">
      <c r="A1784" s="21">
        <v>1783</v>
      </c>
      <c r="B1784" s="14" t="s">
        <v>133</v>
      </c>
      <c r="C1784" s="14" t="s">
        <v>131</v>
      </c>
      <c r="D1784" s="16" t="s">
        <v>60</v>
      </c>
      <c r="E1784" s="16" t="s">
        <v>3149</v>
      </c>
      <c r="F1784" s="16" t="s">
        <v>3150</v>
      </c>
      <c r="G1784" s="16">
        <v>27</v>
      </c>
      <c r="H1784" s="16">
        <v>1</v>
      </c>
      <c r="I1784" s="17" t="s">
        <v>3151</v>
      </c>
      <c r="J1784" s="17" t="s">
        <v>3152</v>
      </c>
      <c r="K1784" s="18" t="s">
        <v>3153</v>
      </c>
      <c r="L1784" s="21" t="s">
        <v>86</v>
      </c>
      <c r="M1784" s="22"/>
      <c r="N1784" s="21" t="s">
        <v>433</v>
      </c>
      <c r="O1784" s="16" t="s">
        <v>51</v>
      </c>
      <c r="P1784" s="21" t="s">
        <v>1989</v>
      </c>
      <c r="Q1784" s="21"/>
      <c r="R1784" s="21"/>
      <c r="S1784" s="25" t="s">
        <v>3668</v>
      </c>
      <c r="T1784" s="25" t="s">
        <v>86</v>
      </c>
      <c r="U1784" s="55" t="s">
        <v>3672</v>
      </c>
      <c r="V1784" s="16" t="s">
        <v>1989</v>
      </c>
      <c r="W1784" s="16"/>
    </row>
    <row r="1785" spans="1:23" ht="38.25">
      <c r="A1785" s="21">
        <v>1784</v>
      </c>
      <c r="B1785" s="14" t="s">
        <v>270</v>
      </c>
      <c r="C1785" s="14" t="s">
        <v>225</v>
      </c>
      <c r="D1785" s="16" t="s">
        <v>45</v>
      </c>
      <c r="E1785" s="16" t="s">
        <v>3149</v>
      </c>
      <c r="F1785" s="16" t="s">
        <v>3154</v>
      </c>
      <c r="G1785" s="16">
        <v>27</v>
      </c>
      <c r="H1785" s="16">
        <v>17</v>
      </c>
      <c r="I1785" s="17" t="s">
        <v>3155</v>
      </c>
      <c r="J1785" s="17" t="s">
        <v>3156</v>
      </c>
      <c r="K1785" s="18"/>
      <c r="L1785" s="21"/>
      <c r="M1785" s="22"/>
      <c r="N1785" s="21" t="s">
        <v>50</v>
      </c>
      <c r="O1785" s="16" t="s">
        <v>72</v>
      </c>
      <c r="P1785" s="21"/>
      <c r="Q1785" s="21"/>
      <c r="R1785" s="21"/>
      <c r="S1785" s="25">
        <v>0</v>
      </c>
      <c r="T1785" s="25" t="s">
        <v>3668</v>
      </c>
      <c r="U1785" s="55" t="s">
        <v>3672</v>
      </c>
      <c r="V1785" s="16" t="s">
        <v>3668</v>
      </c>
      <c r="W1785" s="16"/>
    </row>
    <row r="1786" spans="1:23" ht="39.75">
      <c r="A1786" s="21">
        <v>1785</v>
      </c>
      <c r="B1786" s="18" t="s">
        <v>94</v>
      </c>
      <c r="C1786" s="18" t="s">
        <v>95</v>
      </c>
      <c r="D1786" s="16" t="s">
        <v>45</v>
      </c>
      <c r="E1786" s="16" t="s">
        <v>3149</v>
      </c>
      <c r="F1786" s="62" t="s">
        <v>3150</v>
      </c>
      <c r="G1786" s="21">
        <v>27</v>
      </c>
      <c r="H1786" s="21">
        <v>19</v>
      </c>
      <c r="I1786" s="17" t="s">
        <v>3157</v>
      </c>
      <c r="J1786" s="17" t="s">
        <v>3158</v>
      </c>
      <c r="K1786" s="18" t="s">
        <v>48</v>
      </c>
      <c r="L1786" s="21" t="s">
        <v>49</v>
      </c>
      <c r="M1786" s="22">
        <v>40339</v>
      </c>
      <c r="N1786" s="21" t="s">
        <v>50</v>
      </c>
      <c r="O1786" s="21" t="s">
        <v>51</v>
      </c>
      <c r="P1786" s="21"/>
      <c r="Q1786" s="21"/>
      <c r="R1786" s="21"/>
      <c r="S1786" s="25" t="s">
        <v>49</v>
      </c>
      <c r="T1786" s="25" t="s">
        <v>3668</v>
      </c>
      <c r="U1786" s="55" t="s">
        <v>3669</v>
      </c>
      <c r="V1786" s="16" t="s">
        <v>3668</v>
      </c>
      <c r="W1786" s="16"/>
    </row>
    <row r="1787" spans="1:23" ht="25.5">
      <c r="A1787" s="102">
        <v>1786</v>
      </c>
      <c r="B1787" s="103" t="s">
        <v>133</v>
      </c>
      <c r="C1787" s="103" t="s">
        <v>131</v>
      </c>
      <c r="D1787" s="105" t="s">
        <v>60</v>
      </c>
      <c r="E1787" s="105" t="s">
        <v>3149</v>
      </c>
      <c r="F1787" s="100" t="s">
        <v>3159</v>
      </c>
      <c r="G1787" s="105">
        <v>27</v>
      </c>
      <c r="H1787" s="100" t="s">
        <v>3160</v>
      </c>
      <c r="I1787" s="106" t="s">
        <v>3161</v>
      </c>
      <c r="J1787" s="106" t="s">
        <v>3161</v>
      </c>
      <c r="K1787" s="98" t="s">
        <v>3417</v>
      </c>
      <c r="L1787" s="99" t="s">
        <v>49</v>
      </c>
      <c r="M1787" s="108">
        <v>40374</v>
      </c>
      <c r="N1787" s="102" t="s">
        <v>592</v>
      </c>
      <c r="O1787" s="105" t="s">
        <v>51</v>
      </c>
      <c r="P1787" s="102" t="s">
        <v>919</v>
      </c>
      <c r="Q1787" s="102"/>
      <c r="R1787" s="102"/>
      <c r="S1787" s="109" t="s">
        <v>3668</v>
      </c>
      <c r="T1787" s="109" t="s">
        <v>49</v>
      </c>
      <c r="U1787" s="110" t="s">
        <v>3669</v>
      </c>
      <c r="V1787" s="105" t="s">
        <v>3668</v>
      </c>
      <c r="W1787" s="95"/>
    </row>
    <row r="1788" spans="1:23" ht="229.5">
      <c r="A1788" s="21">
        <v>1787</v>
      </c>
      <c r="B1788" s="14" t="s">
        <v>163</v>
      </c>
      <c r="C1788" s="14" t="s">
        <v>164</v>
      </c>
      <c r="D1788" s="16" t="s">
        <v>45</v>
      </c>
      <c r="E1788" s="16" t="s">
        <v>3149</v>
      </c>
      <c r="F1788" s="16" t="s">
        <v>3162</v>
      </c>
      <c r="G1788" s="16">
        <v>28</v>
      </c>
      <c r="H1788" s="16">
        <v>12</v>
      </c>
      <c r="I1788" s="17" t="s">
        <v>3163</v>
      </c>
      <c r="J1788" s="17" t="s">
        <v>3164</v>
      </c>
      <c r="K1788" s="18" t="s">
        <v>3165</v>
      </c>
      <c r="L1788" s="21"/>
      <c r="M1788" s="22"/>
      <c r="N1788" s="21" t="s">
        <v>50</v>
      </c>
      <c r="O1788" s="16"/>
      <c r="P1788" s="21"/>
      <c r="Q1788" s="21"/>
      <c r="R1788" s="21"/>
      <c r="S1788" s="25">
        <v>0</v>
      </c>
      <c r="T1788" s="25" t="s">
        <v>3668</v>
      </c>
      <c r="U1788" s="55" t="s">
        <v>3672</v>
      </c>
      <c r="V1788" s="16" t="s">
        <v>3668</v>
      </c>
      <c r="W1788" s="16"/>
    </row>
    <row r="1789" spans="1:23" ht="76.5">
      <c r="A1789" s="21">
        <v>1788</v>
      </c>
      <c r="B1789" s="14" t="s">
        <v>163</v>
      </c>
      <c r="C1789" s="14" t="s">
        <v>164</v>
      </c>
      <c r="D1789" s="16" t="s">
        <v>45</v>
      </c>
      <c r="E1789" s="16" t="s">
        <v>3149</v>
      </c>
      <c r="F1789" s="16" t="s">
        <v>3162</v>
      </c>
      <c r="G1789" s="16">
        <v>28</v>
      </c>
      <c r="H1789" s="16">
        <v>12</v>
      </c>
      <c r="I1789" s="17" t="s">
        <v>209</v>
      </c>
      <c r="J1789" s="17" t="s">
        <v>210</v>
      </c>
      <c r="K1789" s="53" t="s">
        <v>3308</v>
      </c>
      <c r="L1789" s="21" t="s">
        <v>49</v>
      </c>
      <c r="M1789" s="22">
        <v>40339</v>
      </c>
      <c r="N1789" s="21" t="s">
        <v>50</v>
      </c>
      <c r="O1789" s="16"/>
      <c r="P1789" s="21"/>
      <c r="Q1789" s="21"/>
      <c r="R1789" s="21"/>
      <c r="S1789" s="25" t="s">
        <v>49</v>
      </c>
      <c r="T1789" s="25" t="s">
        <v>3668</v>
      </c>
      <c r="U1789" s="55" t="s">
        <v>3669</v>
      </c>
      <c r="V1789" s="16" t="s">
        <v>3668</v>
      </c>
      <c r="W1789" s="16"/>
    </row>
    <row r="1790" spans="1:23" ht="51">
      <c r="A1790" s="21">
        <v>1789</v>
      </c>
      <c r="B1790" s="14" t="s">
        <v>163</v>
      </c>
      <c r="C1790" s="14" t="s">
        <v>164</v>
      </c>
      <c r="D1790" s="16" t="s">
        <v>45</v>
      </c>
      <c r="E1790" s="16" t="s">
        <v>3149</v>
      </c>
      <c r="F1790" s="16" t="s">
        <v>3162</v>
      </c>
      <c r="G1790" s="16">
        <v>28</v>
      </c>
      <c r="H1790" s="16">
        <v>13</v>
      </c>
      <c r="I1790" s="17" t="s">
        <v>209</v>
      </c>
      <c r="J1790" s="17" t="s">
        <v>210</v>
      </c>
      <c r="K1790" s="18" t="s">
        <v>3166</v>
      </c>
      <c r="L1790" s="21" t="s">
        <v>49</v>
      </c>
      <c r="M1790" s="22">
        <v>40339</v>
      </c>
      <c r="N1790" s="21" t="s">
        <v>50</v>
      </c>
      <c r="O1790" s="16"/>
      <c r="P1790" s="21"/>
      <c r="Q1790" s="21"/>
      <c r="R1790" s="21"/>
      <c r="S1790" s="25" t="s">
        <v>49</v>
      </c>
      <c r="T1790" s="25" t="s">
        <v>3668</v>
      </c>
      <c r="U1790" s="55" t="s">
        <v>3669</v>
      </c>
      <c r="V1790" s="16" t="s">
        <v>3668</v>
      </c>
      <c r="W1790" s="16"/>
    </row>
    <row r="1791" spans="1:23" ht="51">
      <c r="A1791" s="21">
        <v>1790</v>
      </c>
      <c r="B1791" s="14" t="s">
        <v>163</v>
      </c>
      <c r="C1791" s="14" t="s">
        <v>164</v>
      </c>
      <c r="D1791" s="16" t="s">
        <v>45</v>
      </c>
      <c r="E1791" s="16" t="s">
        <v>3149</v>
      </c>
      <c r="F1791" s="16" t="s">
        <v>3162</v>
      </c>
      <c r="G1791" s="16">
        <v>28</v>
      </c>
      <c r="H1791" s="16">
        <v>30</v>
      </c>
      <c r="I1791" s="17" t="s">
        <v>3167</v>
      </c>
      <c r="J1791" s="17" t="s">
        <v>3168</v>
      </c>
      <c r="K1791" s="18" t="s">
        <v>3169</v>
      </c>
      <c r="L1791" s="21"/>
      <c r="M1791" s="22" t="s">
        <v>156</v>
      </c>
      <c r="N1791" s="21" t="s">
        <v>50</v>
      </c>
      <c r="O1791" s="16"/>
      <c r="P1791" s="21"/>
      <c r="Q1791" s="21"/>
      <c r="R1791" s="21"/>
      <c r="S1791" s="25">
        <v>0</v>
      </c>
      <c r="T1791" s="25" t="s">
        <v>3668</v>
      </c>
      <c r="U1791" s="55" t="s">
        <v>3669</v>
      </c>
      <c r="V1791" s="16" t="s">
        <v>3668</v>
      </c>
      <c r="W1791" s="16"/>
    </row>
    <row r="1792" spans="1:23" ht="38.25">
      <c r="A1792" s="21">
        <v>1791</v>
      </c>
      <c r="B1792" s="18" t="s">
        <v>94</v>
      </c>
      <c r="C1792" s="18" t="s">
        <v>95</v>
      </c>
      <c r="D1792" s="16" t="s">
        <v>45</v>
      </c>
      <c r="E1792" s="16" t="s">
        <v>3149</v>
      </c>
      <c r="F1792" s="62" t="s">
        <v>3150</v>
      </c>
      <c r="G1792" s="21">
        <v>28</v>
      </c>
      <c r="H1792" s="21">
        <v>31</v>
      </c>
      <c r="I1792" s="17" t="s">
        <v>3170</v>
      </c>
      <c r="J1792" s="17" t="s">
        <v>3171</v>
      </c>
      <c r="K1792" s="18"/>
      <c r="L1792" s="21"/>
      <c r="M1792" s="22"/>
      <c r="N1792" s="21" t="s">
        <v>50</v>
      </c>
      <c r="O1792" s="21" t="s">
        <v>51</v>
      </c>
      <c r="P1792" s="21"/>
      <c r="Q1792" s="21"/>
      <c r="R1792" s="21"/>
      <c r="S1792" s="25">
        <v>0</v>
      </c>
      <c r="T1792" s="25" t="s">
        <v>3668</v>
      </c>
      <c r="U1792" s="55" t="s">
        <v>3672</v>
      </c>
      <c r="V1792" s="16" t="s">
        <v>3668</v>
      </c>
      <c r="W1792" s="16"/>
    </row>
    <row r="1793" spans="1:23" ht="38.25">
      <c r="A1793" s="21">
        <v>1792</v>
      </c>
      <c r="B1793" s="14" t="s">
        <v>163</v>
      </c>
      <c r="C1793" s="14" t="s">
        <v>164</v>
      </c>
      <c r="D1793" s="16" t="s">
        <v>45</v>
      </c>
      <c r="E1793" s="16" t="s">
        <v>3149</v>
      </c>
      <c r="F1793" s="16" t="s">
        <v>3162</v>
      </c>
      <c r="G1793" s="16">
        <v>28</v>
      </c>
      <c r="H1793" s="16">
        <v>41</v>
      </c>
      <c r="I1793" s="17" t="s">
        <v>3172</v>
      </c>
      <c r="J1793" s="17"/>
      <c r="K1793" s="18" t="s">
        <v>3173</v>
      </c>
      <c r="L1793" s="21" t="s">
        <v>49</v>
      </c>
      <c r="M1793" s="22">
        <v>40339</v>
      </c>
      <c r="N1793" s="21" t="s">
        <v>50</v>
      </c>
      <c r="O1793" s="16"/>
      <c r="P1793" s="21"/>
      <c r="Q1793" s="21"/>
      <c r="R1793" s="21"/>
      <c r="S1793" s="25" t="s">
        <v>49</v>
      </c>
      <c r="T1793" s="25" t="s">
        <v>3668</v>
      </c>
      <c r="U1793" s="55" t="s">
        <v>3669</v>
      </c>
      <c r="V1793" s="16" t="s">
        <v>3668</v>
      </c>
      <c r="W1793" s="16"/>
    </row>
    <row r="1794" spans="1:23" ht="25.5">
      <c r="A1794" s="21">
        <v>1793</v>
      </c>
      <c r="B1794" s="14" t="s">
        <v>2255</v>
      </c>
      <c r="C1794" s="14" t="s">
        <v>267</v>
      </c>
      <c r="D1794" s="16" t="s">
        <v>45</v>
      </c>
      <c r="E1794" s="16" t="s">
        <v>3149</v>
      </c>
      <c r="F1794" s="16" t="s">
        <v>3162</v>
      </c>
      <c r="G1794" s="16">
        <v>28</v>
      </c>
      <c r="H1794" s="16" t="s">
        <v>811</v>
      </c>
      <c r="I1794" s="18" t="s">
        <v>3174</v>
      </c>
      <c r="J1794" s="18" t="s">
        <v>846</v>
      </c>
      <c r="K1794" s="18" t="s">
        <v>48</v>
      </c>
      <c r="L1794" s="21" t="s">
        <v>49</v>
      </c>
      <c r="M1794" s="22">
        <v>40339</v>
      </c>
      <c r="N1794" s="21" t="s">
        <v>50</v>
      </c>
      <c r="O1794" s="16" t="s">
        <v>51</v>
      </c>
      <c r="P1794" s="21"/>
      <c r="Q1794" s="21"/>
      <c r="R1794" s="21"/>
      <c r="S1794" s="25" t="s">
        <v>49</v>
      </c>
      <c r="T1794" s="25" t="s">
        <v>3668</v>
      </c>
      <c r="U1794" s="55" t="s">
        <v>3669</v>
      </c>
      <c r="V1794" s="16" t="s">
        <v>3668</v>
      </c>
      <c r="W1794" s="16"/>
    </row>
    <row r="1795" spans="1:23" ht="12.75">
      <c r="A1795" s="21">
        <v>1794</v>
      </c>
      <c r="B1795" s="14" t="s">
        <v>2255</v>
      </c>
      <c r="C1795" s="14" t="s">
        <v>267</v>
      </c>
      <c r="D1795" s="16" t="s">
        <v>45</v>
      </c>
      <c r="E1795" s="16" t="s">
        <v>3149</v>
      </c>
      <c r="F1795" s="16" t="s">
        <v>3162</v>
      </c>
      <c r="G1795" s="16">
        <v>28</v>
      </c>
      <c r="H1795" s="16" t="s">
        <v>3175</v>
      </c>
      <c r="I1795" s="18" t="s">
        <v>3176</v>
      </c>
      <c r="J1795" s="18" t="s">
        <v>846</v>
      </c>
      <c r="K1795" s="18" t="s">
        <v>48</v>
      </c>
      <c r="L1795" s="21" t="s">
        <v>49</v>
      </c>
      <c r="M1795" s="22">
        <v>40339</v>
      </c>
      <c r="N1795" s="21" t="s">
        <v>50</v>
      </c>
      <c r="O1795" s="16" t="s">
        <v>51</v>
      </c>
      <c r="P1795" s="21"/>
      <c r="Q1795" s="21"/>
      <c r="R1795" s="21"/>
      <c r="S1795" s="25" t="s">
        <v>49</v>
      </c>
      <c r="T1795" s="25" t="s">
        <v>3668</v>
      </c>
      <c r="U1795" s="55" t="s">
        <v>3669</v>
      </c>
      <c r="V1795" s="16" t="s">
        <v>3668</v>
      </c>
      <c r="W1795" s="16"/>
    </row>
    <row r="1796" spans="1:23" ht="25.5">
      <c r="A1796" s="21">
        <v>1795</v>
      </c>
      <c r="B1796" s="14" t="s">
        <v>64</v>
      </c>
      <c r="C1796" s="14" t="s">
        <v>65</v>
      </c>
      <c r="D1796" s="16" t="s">
        <v>45</v>
      </c>
      <c r="E1796" s="16" t="s">
        <v>3149</v>
      </c>
      <c r="F1796" s="16" t="s">
        <v>3150</v>
      </c>
      <c r="G1796" s="16"/>
      <c r="H1796" s="16"/>
      <c r="I1796" s="17" t="s">
        <v>3177</v>
      </c>
      <c r="J1796" s="17" t="s">
        <v>3178</v>
      </c>
      <c r="K1796" s="18" t="s">
        <v>48</v>
      </c>
      <c r="L1796" s="21" t="s">
        <v>49</v>
      </c>
      <c r="M1796" s="22">
        <v>40339</v>
      </c>
      <c r="N1796" s="21" t="s">
        <v>50</v>
      </c>
      <c r="O1796" s="16" t="s">
        <v>51</v>
      </c>
      <c r="P1796" s="21"/>
      <c r="Q1796" s="21"/>
      <c r="R1796" s="21"/>
      <c r="S1796" s="25" t="s">
        <v>49</v>
      </c>
      <c r="T1796" s="25" t="s">
        <v>3668</v>
      </c>
      <c r="U1796" s="55" t="s">
        <v>3669</v>
      </c>
      <c r="V1796" s="16" t="s">
        <v>3668</v>
      </c>
      <c r="W1796" s="16"/>
    </row>
    <row r="1797" spans="1:23" ht="76.5">
      <c r="A1797" s="102">
        <v>1796</v>
      </c>
      <c r="B1797" s="107" t="s">
        <v>58</v>
      </c>
      <c r="C1797" s="107" t="s">
        <v>59</v>
      </c>
      <c r="D1797" s="105" t="s">
        <v>60</v>
      </c>
      <c r="E1797" s="105"/>
      <c r="F1797" s="105" t="s">
        <v>4</v>
      </c>
      <c r="G1797" s="105">
        <v>1</v>
      </c>
      <c r="H1797" s="77"/>
      <c r="I1797" s="106" t="s">
        <v>3179</v>
      </c>
      <c r="J1797" s="106" t="s">
        <v>3180</v>
      </c>
      <c r="K1797" s="107" t="s">
        <v>3181</v>
      </c>
      <c r="L1797" s="102" t="s">
        <v>237</v>
      </c>
      <c r="M1797" s="108">
        <v>40318</v>
      </c>
      <c r="N1797" s="99" t="s">
        <v>3332</v>
      </c>
      <c r="O1797" s="105" t="s">
        <v>72</v>
      </c>
      <c r="P1797" s="102"/>
      <c r="Q1797" s="102"/>
      <c r="R1797" s="102"/>
      <c r="S1797" s="109" t="s">
        <v>3668</v>
      </c>
      <c r="T1797" s="109" t="s">
        <v>237</v>
      </c>
      <c r="U1797" s="110" t="s">
        <v>3669</v>
      </c>
      <c r="V1797" s="105" t="s">
        <v>3668</v>
      </c>
      <c r="W1797" s="105"/>
    </row>
    <row r="1798" spans="1:23" ht="204">
      <c r="A1798" s="102">
        <v>1797</v>
      </c>
      <c r="B1798" s="103" t="s">
        <v>3182</v>
      </c>
      <c r="C1798" s="103" t="s">
        <v>3183</v>
      </c>
      <c r="D1798" s="105" t="s">
        <v>160</v>
      </c>
      <c r="E1798" s="105"/>
      <c r="F1798" s="105"/>
      <c r="G1798" s="105"/>
      <c r="H1798" s="105"/>
      <c r="I1798" s="106" t="s">
        <v>3184</v>
      </c>
      <c r="J1798" s="106" t="s">
        <v>3185</v>
      </c>
      <c r="K1798" s="98" t="s">
        <v>3619</v>
      </c>
      <c r="L1798" s="99" t="s">
        <v>63</v>
      </c>
      <c r="M1798" s="108">
        <v>40373</v>
      </c>
      <c r="N1798" s="102" t="s">
        <v>203</v>
      </c>
      <c r="O1798" s="105" t="s">
        <v>51</v>
      </c>
      <c r="P1798" s="102" t="s">
        <v>220</v>
      </c>
      <c r="Q1798" s="102"/>
      <c r="R1798" s="102"/>
      <c r="S1798" s="109" t="s">
        <v>3668</v>
      </c>
      <c r="T1798" s="109" t="s">
        <v>63</v>
      </c>
      <c r="U1798" s="110" t="s">
        <v>3669</v>
      </c>
      <c r="V1798" s="105" t="s">
        <v>3668</v>
      </c>
      <c r="W1798" s="105"/>
    </row>
    <row r="1799" spans="1:23" ht="369.75">
      <c r="A1799" s="21">
        <v>1798</v>
      </c>
      <c r="B1799" s="14" t="s">
        <v>3182</v>
      </c>
      <c r="C1799" s="14" t="s">
        <v>3183</v>
      </c>
      <c r="D1799" s="16" t="s">
        <v>60</v>
      </c>
      <c r="E1799" s="16"/>
      <c r="F1799" s="16"/>
      <c r="G1799" s="16"/>
      <c r="H1799" s="16"/>
      <c r="I1799" s="17" t="s">
        <v>3186</v>
      </c>
      <c r="J1799" s="17" t="s">
        <v>3187</v>
      </c>
      <c r="K1799" s="53" t="s">
        <v>3651</v>
      </c>
      <c r="L1799" s="54" t="s">
        <v>237</v>
      </c>
      <c r="M1799" s="22">
        <v>40434</v>
      </c>
      <c r="N1799" s="21" t="s">
        <v>592</v>
      </c>
      <c r="O1799" s="16" t="s">
        <v>3188</v>
      </c>
      <c r="P1799" s="21" t="s">
        <v>919</v>
      </c>
      <c r="Q1799" s="21"/>
      <c r="R1799" s="21"/>
      <c r="S1799" s="25" t="s">
        <v>3668</v>
      </c>
      <c r="T1799" s="25" t="s">
        <v>237</v>
      </c>
      <c r="U1799" s="55" t="s">
        <v>3669</v>
      </c>
      <c r="V1799" s="16" t="s">
        <v>3668</v>
      </c>
      <c r="W1799" s="16"/>
    </row>
    <row r="1800" spans="1:23" ht="127.5">
      <c r="A1800" s="21">
        <v>1799</v>
      </c>
      <c r="B1800" s="14" t="s">
        <v>366</v>
      </c>
      <c r="C1800" s="14" t="s">
        <v>267</v>
      </c>
      <c r="D1800" s="16" t="s">
        <v>60</v>
      </c>
      <c r="E1800" s="16"/>
      <c r="F1800" s="16"/>
      <c r="G1800" s="16"/>
      <c r="H1800" s="16"/>
      <c r="I1800" s="18" t="s">
        <v>3189</v>
      </c>
      <c r="J1800" s="18" t="s">
        <v>3190</v>
      </c>
      <c r="K1800" s="18"/>
      <c r="L1800" s="21" t="s">
        <v>86</v>
      </c>
      <c r="M1800" s="22"/>
      <c r="N1800" s="21" t="s">
        <v>881</v>
      </c>
      <c r="O1800" s="16" t="s">
        <v>51</v>
      </c>
      <c r="P1800" s="21" t="s">
        <v>2804</v>
      </c>
      <c r="Q1800" s="21"/>
      <c r="R1800" s="21"/>
      <c r="S1800" s="25" t="s">
        <v>3668</v>
      </c>
      <c r="T1800" s="25" t="s">
        <v>86</v>
      </c>
      <c r="U1800" s="55">
        <v>40373</v>
      </c>
      <c r="V1800" s="16" t="s">
        <v>2804</v>
      </c>
      <c r="W1800" s="16"/>
    </row>
    <row r="1801" spans="1:23" ht="89.25">
      <c r="A1801" s="102">
        <v>1800</v>
      </c>
      <c r="B1801" s="103" t="s">
        <v>3191</v>
      </c>
      <c r="C1801" s="103" t="s">
        <v>109</v>
      </c>
      <c r="D1801" s="105" t="s">
        <v>60</v>
      </c>
      <c r="E1801" s="105"/>
      <c r="F1801" s="105"/>
      <c r="G1801" s="105"/>
      <c r="H1801" s="105"/>
      <c r="I1801" s="106" t="s">
        <v>3192</v>
      </c>
      <c r="J1801" s="106" t="s">
        <v>3193</v>
      </c>
      <c r="K1801" s="98" t="s">
        <v>3322</v>
      </c>
      <c r="L1801" s="99" t="s">
        <v>63</v>
      </c>
      <c r="M1801" s="108">
        <v>40374</v>
      </c>
      <c r="N1801" s="102" t="s">
        <v>264</v>
      </c>
      <c r="O1801" s="105" t="s">
        <v>51</v>
      </c>
      <c r="P1801" s="99" t="s">
        <v>299</v>
      </c>
      <c r="Q1801" s="102"/>
      <c r="R1801" s="102"/>
      <c r="S1801" s="109" t="s">
        <v>3668</v>
      </c>
      <c r="T1801" s="109" t="s">
        <v>63</v>
      </c>
      <c r="U1801" s="110" t="s">
        <v>3669</v>
      </c>
      <c r="V1801" s="105" t="s">
        <v>3668</v>
      </c>
      <c r="W1801" s="105"/>
    </row>
    <row r="1802" spans="1:23" ht="63.75">
      <c r="A1802" s="102">
        <v>1801</v>
      </c>
      <c r="B1802" s="107" t="s">
        <v>518</v>
      </c>
      <c r="C1802" s="107" t="s">
        <v>519</v>
      </c>
      <c r="D1802" s="105" t="s">
        <v>45</v>
      </c>
      <c r="E1802" s="105"/>
      <c r="F1802" s="105"/>
      <c r="G1802" s="105"/>
      <c r="H1802" s="105"/>
      <c r="I1802" s="106" t="s">
        <v>3194</v>
      </c>
      <c r="J1802" s="106" t="s">
        <v>3195</v>
      </c>
      <c r="K1802" s="107" t="s">
        <v>3620</v>
      </c>
      <c r="L1802" s="102" t="s">
        <v>63</v>
      </c>
      <c r="M1802" s="108">
        <v>40339</v>
      </c>
      <c r="N1802" s="102" t="s">
        <v>349</v>
      </c>
      <c r="O1802" s="105" t="s">
        <v>51</v>
      </c>
      <c r="P1802" s="102"/>
      <c r="Q1802" s="102"/>
      <c r="R1802" s="102"/>
      <c r="S1802" s="109" t="s">
        <v>63</v>
      </c>
      <c r="T1802" s="109" t="s">
        <v>3668</v>
      </c>
      <c r="U1802" s="110" t="s">
        <v>3669</v>
      </c>
      <c r="V1802" s="105" t="s">
        <v>3668</v>
      </c>
      <c r="W1802" s="105"/>
    </row>
    <row r="1803" spans="1:23" ht="76.5">
      <c r="A1803" s="102">
        <v>1802</v>
      </c>
      <c r="B1803" s="107" t="s">
        <v>518</v>
      </c>
      <c r="C1803" s="107" t="s">
        <v>519</v>
      </c>
      <c r="D1803" s="105" t="s">
        <v>60</v>
      </c>
      <c r="E1803" s="105"/>
      <c r="F1803" s="105"/>
      <c r="G1803" s="105"/>
      <c r="H1803" s="105"/>
      <c r="I1803" s="106" t="s">
        <v>3196</v>
      </c>
      <c r="J1803" s="106" t="s">
        <v>3197</v>
      </c>
      <c r="K1803" s="107" t="s">
        <v>3198</v>
      </c>
      <c r="L1803" s="102" t="s">
        <v>63</v>
      </c>
      <c r="M1803" s="108">
        <v>40318</v>
      </c>
      <c r="N1803" s="99" t="s">
        <v>3332</v>
      </c>
      <c r="O1803" s="105" t="s">
        <v>51</v>
      </c>
      <c r="P1803" s="102"/>
      <c r="Q1803" s="102"/>
      <c r="R1803" s="102"/>
      <c r="S1803" s="109" t="s">
        <v>3668</v>
      </c>
      <c r="T1803" s="109" t="s">
        <v>63</v>
      </c>
      <c r="U1803" s="110" t="s">
        <v>3669</v>
      </c>
      <c r="V1803" s="105" t="s">
        <v>3668</v>
      </c>
      <c r="W1803" s="105"/>
    </row>
    <row r="1804" spans="1:23" ht="140.25">
      <c r="A1804" s="102">
        <v>1803</v>
      </c>
      <c r="B1804" s="107" t="s">
        <v>518</v>
      </c>
      <c r="C1804" s="107" t="s">
        <v>519</v>
      </c>
      <c r="D1804" s="105" t="s">
        <v>45</v>
      </c>
      <c r="E1804" s="105"/>
      <c r="F1804" s="105"/>
      <c r="G1804" s="105"/>
      <c r="H1804" s="105"/>
      <c r="I1804" s="106" t="s">
        <v>3199</v>
      </c>
      <c r="J1804" s="106" t="s">
        <v>3200</v>
      </c>
      <c r="K1804" s="98" t="s">
        <v>3309</v>
      </c>
      <c r="L1804" s="102" t="s">
        <v>49</v>
      </c>
      <c r="M1804" s="108">
        <v>40339</v>
      </c>
      <c r="N1804" s="102" t="s">
        <v>50</v>
      </c>
      <c r="O1804" s="105" t="s">
        <v>51</v>
      </c>
      <c r="P1804" s="102"/>
      <c r="Q1804" s="102"/>
      <c r="R1804" s="102"/>
      <c r="S1804" s="109" t="s">
        <v>49</v>
      </c>
      <c r="T1804" s="109" t="s">
        <v>3668</v>
      </c>
      <c r="U1804" s="110" t="s">
        <v>3669</v>
      </c>
      <c r="V1804" s="105" t="s">
        <v>3668</v>
      </c>
      <c r="W1804" s="105"/>
    </row>
    <row r="1805" spans="1:23" ht="127.5">
      <c r="A1805" s="21">
        <v>1804</v>
      </c>
      <c r="B1805" s="14" t="s">
        <v>369</v>
      </c>
      <c r="C1805" s="14" t="s">
        <v>370</v>
      </c>
      <c r="D1805" s="16" t="s">
        <v>60</v>
      </c>
      <c r="E1805" s="16"/>
      <c r="F1805" s="16"/>
      <c r="G1805" s="16"/>
      <c r="H1805" s="16"/>
      <c r="I1805" s="18" t="s">
        <v>3189</v>
      </c>
      <c r="J1805" s="18" t="s">
        <v>3190</v>
      </c>
      <c r="K1805" s="18" t="s">
        <v>3201</v>
      </c>
      <c r="L1805" s="21" t="s">
        <v>86</v>
      </c>
      <c r="M1805" s="22"/>
      <c r="N1805" s="21" t="s">
        <v>881</v>
      </c>
      <c r="O1805" s="16" t="s">
        <v>51</v>
      </c>
      <c r="P1805" s="21" t="s">
        <v>2804</v>
      </c>
      <c r="Q1805" s="21"/>
      <c r="R1805" s="21"/>
      <c r="S1805" s="25" t="s">
        <v>3668</v>
      </c>
      <c r="T1805" s="25" t="s">
        <v>86</v>
      </c>
      <c r="U1805" s="55">
        <v>40373</v>
      </c>
      <c r="V1805" s="16" t="s">
        <v>2804</v>
      </c>
      <c r="W1805" s="16"/>
    </row>
    <row r="1806" spans="1:23" ht="127.5">
      <c r="A1806" s="21">
        <v>1805</v>
      </c>
      <c r="B1806" s="14" t="s">
        <v>371</v>
      </c>
      <c r="C1806" s="14" t="s">
        <v>370</v>
      </c>
      <c r="D1806" s="16" t="s">
        <v>60</v>
      </c>
      <c r="E1806" s="16"/>
      <c r="F1806" s="16"/>
      <c r="G1806" s="16"/>
      <c r="H1806" s="16"/>
      <c r="I1806" s="18" t="s">
        <v>3189</v>
      </c>
      <c r="J1806" s="18" t="s">
        <v>3190</v>
      </c>
      <c r="K1806" s="18" t="s">
        <v>3201</v>
      </c>
      <c r="L1806" s="21" t="s">
        <v>86</v>
      </c>
      <c r="M1806" s="22"/>
      <c r="N1806" s="21" t="s">
        <v>881</v>
      </c>
      <c r="O1806" s="16" t="s">
        <v>51</v>
      </c>
      <c r="P1806" s="21" t="s">
        <v>2804</v>
      </c>
      <c r="Q1806" s="21"/>
      <c r="R1806" s="21"/>
      <c r="S1806" s="25" t="s">
        <v>3668</v>
      </c>
      <c r="T1806" s="25" t="s">
        <v>86</v>
      </c>
      <c r="U1806" s="55">
        <v>40373</v>
      </c>
      <c r="V1806" s="16" t="s">
        <v>2804</v>
      </c>
      <c r="W1806" s="16"/>
    </row>
    <row r="1807" spans="1:23" ht="127.5">
      <c r="A1807" s="21">
        <v>1806</v>
      </c>
      <c r="B1807" s="14" t="s">
        <v>266</v>
      </c>
      <c r="C1807" s="14" t="s">
        <v>267</v>
      </c>
      <c r="D1807" s="16" t="s">
        <v>60</v>
      </c>
      <c r="E1807" s="16"/>
      <c r="F1807" s="16"/>
      <c r="G1807" s="16"/>
      <c r="H1807" s="58"/>
      <c r="I1807" s="18" t="s">
        <v>3189</v>
      </c>
      <c r="J1807" s="18" t="s">
        <v>3190</v>
      </c>
      <c r="K1807" s="18" t="s">
        <v>3201</v>
      </c>
      <c r="L1807" s="21" t="s">
        <v>86</v>
      </c>
      <c r="M1807" s="22"/>
      <c r="N1807" s="21" t="s">
        <v>881</v>
      </c>
      <c r="O1807" s="16" t="s">
        <v>51</v>
      </c>
      <c r="P1807" s="21" t="s">
        <v>2804</v>
      </c>
      <c r="Q1807" s="21"/>
      <c r="R1807" s="21"/>
      <c r="S1807" s="25" t="s">
        <v>3668</v>
      </c>
      <c r="T1807" s="25" t="s">
        <v>86</v>
      </c>
      <c r="U1807" s="55">
        <v>40373</v>
      </c>
      <c r="V1807" s="16" t="s">
        <v>2804</v>
      </c>
      <c r="W1807" s="16"/>
    </row>
    <row r="1808" spans="1:23" ht="63.75">
      <c r="A1808" s="21">
        <v>1807</v>
      </c>
      <c r="B1808" s="14" t="s">
        <v>183</v>
      </c>
      <c r="C1808" s="14" t="s">
        <v>122</v>
      </c>
      <c r="D1808" s="16" t="s">
        <v>60</v>
      </c>
      <c r="E1808" s="16"/>
      <c r="F1808" s="16"/>
      <c r="G1808" s="16"/>
      <c r="H1808" s="16"/>
      <c r="I1808" s="17" t="s">
        <v>3202</v>
      </c>
      <c r="J1808" s="17" t="s">
        <v>3203</v>
      </c>
      <c r="K1808" s="53" t="s">
        <v>3237</v>
      </c>
      <c r="L1808" s="21" t="s">
        <v>86</v>
      </c>
      <c r="M1808" s="22"/>
      <c r="N1808" s="21" t="s">
        <v>1789</v>
      </c>
      <c r="O1808" s="16" t="s">
        <v>51</v>
      </c>
      <c r="P1808" s="21" t="s">
        <v>3204</v>
      </c>
      <c r="Q1808" s="21"/>
      <c r="R1808" s="21"/>
      <c r="S1808" s="25" t="s">
        <v>3668</v>
      </c>
      <c r="T1808" s="25" t="s">
        <v>86</v>
      </c>
      <c r="U1808" s="55" t="s">
        <v>3672</v>
      </c>
      <c r="V1808" s="16" t="s">
        <v>3204</v>
      </c>
      <c r="W1808" s="16"/>
    </row>
    <row r="1809" spans="1:23" ht="127.5">
      <c r="A1809" s="21">
        <v>1808</v>
      </c>
      <c r="B1809" s="14" t="s">
        <v>2255</v>
      </c>
      <c r="C1809" s="14" t="s">
        <v>267</v>
      </c>
      <c r="D1809" s="16" t="s">
        <v>60</v>
      </c>
      <c r="E1809" s="16"/>
      <c r="F1809" s="16"/>
      <c r="G1809" s="16"/>
      <c r="H1809" s="16"/>
      <c r="I1809" s="18" t="s">
        <v>3189</v>
      </c>
      <c r="J1809" s="18" t="s">
        <v>3205</v>
      </c>
      <c r="K1809" s="18" t="s">
        <v>3201</v>
      </c>
      <c r="L1809" s="21" t="s">
        <v>86</v>
      </c>
      <c r="M1809" s="22"/>
      <c r="N1809" s="21" t="s">
        <v>881</v>
      </c>
      <c r="O1809" s="16" t="s">
        <v>51</v>
      </c>
      <c r="P1809" s="21" t="s">
        <v>2804</v>
      </c>
      <c r="Q1809" s="21"/>
      <c r="R1809" s="21"/>
      <c r="S1809" s="25" t="s">
        <v>3668</v>
      </c>
      <c r="T1809" s="25" t="s">
        <v>86</v>
      </c>
      <c r="U1809" s="55">
        <v>40373</v>
      </c>
      <c r="V1809" s="16" t="s">
        <v>2804</v>
      </c>
      <c r="W1809" s="16"/>
    </row>
    <row r="1810" spans="1:23" ht="38.25">
      <c r="A1810" s="102">
        <v>1809</v>
      </c>
      <c r="B1810" s="107" t="s">
        <v>58</v>
      </c>
      <c r="C1810" s="107" t="s">
        <v>59</v>
      </c>
      <c r="D1810" s="105" t="s">
        <v>45</v>
      </c>
      <c r="E1810" s="105"/>
      <c r="F1810" s="105"/>
      <c r="G1810" s="105"/>
      <c r="H1810" s="105"/>
      <c r="I1810" s="106" t="s">
        <v>3206</v>
      </c>
      <c r="J1810" s="106" t="s">
        <v>3207</v>
      </c>
      <c r="K1810" s="98" t="s">
        <v>3561</v>
      </c>
      <c r="L1810" s="102" t="s">
        <v>63</v>
      </c>
      <c r="M1810" s="108">
        <v>40415</v>
      </c>
      <c r="N1810" s="102" t="s">
        <v>50</v>
      </c>
      <c r="O1810" s="105" t="s">
        <v>51</v>
      </c>
      <c r="P1810" s="102"/>
      <c r="Q1810" s="102"/>
      <c r="R1810" s="102"/>
      <c r="S1810" s="109" t="s">
        <v>63</v>
      </c>
      <c r="T1810" s="109" t="s">
        <v>3668</v>
      </c>
      <c r="U1810" s="110" t="s">
        <v>3669</v>
      </c>
      <c r="V1810" s="105" t="s">
        <v>3668</v>
      </c>
      <c r="W1810" s="105"/>
    </row>
    <row r="1811" spans="1:23" ht="114.75">
      <c r="A1811" s="102">
        <v>1810</v>
      </c>
      <c r="B1811" s="103" t="s">
        <v>82</v>
      </c>
      <c r="C1811" s="103" t="s">
        <v>83</v>
      </c>
      <c r="D1811" s="105" t="s">
        <v>45</v>
      </c>
      <c r="E1811" s="105"/>
      <c r="F1811" s="105"/>
      <c r="G1811" s="105"/>
      <c r="H1811" s="105"/>
      <c r="I1811" s="106" t="s">
        <v>3208</v>
      </c>
      <c r="J1811" s="106" t="s">
        <v>3209</v>
      </c>
      <c r="K1811" s="98" t="s">
        <v>3561</v>
      </c>
      <c r="L1811" s="99" t="s">
        <v>63</v>
      </c>
      <c r="M1811" s="108">
        <v>40415</v>
      </c>
      <c r="N1811" s="102" t="s">
        <v>50</v>
      </c>
      <c r="O1811" s="105" t="s">
        <v>51</v>
      </c>
      <c r="P1811" s="102"/>
      <c r="Q1811" s="102"/>
      <c r="R1811" s="102"/>
      <c r="S1811" s="109" t="s">
        <v>63</v>
      </c>
      <c r="T1811" s="109" t="s">
        <v>3668</v>
      </c>
      <c r="U1811" s="110" t="s">
        <v>3669</v>
      </c>
      <c r="V1811" s="105" t="s">
        <v>3668</v>
      </c>
      <c r="W1811" s="105"/>
    </row>
    <row r="1812" spans="1:23" ht="38.25">
      <c r="A1812" s="102">
        <v>1811</v>
      </c>
      <c r="B1812" s="103" t="s">
        <v>82</v>
      </c>
      <c r="C1812" s="103" t="s">
        <v>83</v>
      </c>
      <c r="D1812" s="105" t="s">
        <v>45</v>
      </c>
      <c r="E1812" s="105"/>
      <c r="F1812" s="105"/>
      <c r="G1812" s="105"/>
      <c r="H1812" s="105"/>
      <c r="I1812" s="106" t="s">
        <v>3210</v>
      </c>
      <c r="J1812" s="106" t="s">
        <v>3211</v>
      </c>
      <c r="K1812" s="107" t="s">
        <v>3621</v>
      </c>
      <c r="L1812" s="102" t="s">
        <v>49</v>
      </c>
      <c r="M1812" s="108">
        <v>40339</v>
      </c>
      <c r="N1812" s="102" t="s">
        <v>50</v>
      </c>
      <c r="O1812" s="105" t="s">
        <v>51</v>
      </c>
      <c r="P1812" s="102"/>
      <c r="Q1812" s="102"/>
      <c r="R1812" s="102"/>
      <c r="S1812" s="109" t="s">
        <v>49</v>
      </c>
      <c r="T1812" s="109" t="s">
        <v>3668</v>
      </c>
      <c r="U1812" s="110" t="s">
        <v>3669</v>
      </c>
      <c r="V1812" s="105" t="s">
        <v>3668</v>
      </c>
      <c r="W1812" s="105"/>
    </row>
    <row r="1813" spans="1:23" ht="127.5">
      <c r="A1813" s="102">
        <v>1812</v>
      </c>
      <c r="B1813" s="103" t="s">
        <v>114</v>
      </c>
      <c r="C1813" s="103" t="s">
        <v>115</v>
      </c>
      <c r="D1813" s="105" t="s">
        <v>60</v>
      </c>
      <c r="E1813" s="105"/>
      <c r="F1813" s="105"/>
      <c r="G1813" s="105"/>
      <c r="H1813" s="105"/>
      <c r="I1813" s="106" t="s">
        <v>3212</v>
      </c>
      <c r="J1813" s="106" t="s">
        <v>3213</v>
      </c>
      <c r="K1813" s="107" t="s">
        <v>3214</v>
      </c>
      <c r="L1813" s="99" t="s">
        <v>63</v>
      </c>
      <c r="M1813" s="108">
        <v>40372</v>
      </c>
      <c r="N1813" s="99" t="s">
        <v>3332</v>
      </c>
      <c r="O1813" s="105" t="s">
        <v>51</v>
      </c>
      <c r="P1813" s="102"/>
      <c r="Q1813" s="102"/>
      <c r="R1813" s="102"/>
      <c r="S1813" s="109" t="s">
        <v>3668</v>
      </c>
      <c r="T1813" s="109" t="s">
        <v>63</v>
      </c>
      <c r="U1813" s="110" t="s">
        <v>3669</v>
      </c>
      <c r="V1813" s="105" t="s">
        <v>3668</v>
      </c>
      <c r="W1813" s="105"/>
    </row>
    <row r="1814" spans="1:23" ht="140.25">
      <c r="A1814" s="21">
        <v>1813</v>
      </c>
      <c r="B1814" s="14" t="s">
        <v>232</v>
      </c>
      <c r="C1814" s="14" t="s">
        <v>233</v>
      </c>
      <c r="D1814" s="16" t="s">
        <v>60</v>
      </c>
      <c r="E1814" s="16"/>
      <c r="F1814" s="16"/>
      <c r="G1814" s="16"/>
      <c r="H1814" s="58"/>
      <c r="I1814" s="18" t="s">
        <v>3215</v>
      </c>
      <c r="J1814" s="17" t="s">
        <v>3216</v>
      </c>
      <c r="K1814" s="18"/>
      <c r="L1814" s="21" t="s">
        <v>86</v>
      </c>
      <c r="M1814" s="22"/>
      <c r="N1814" s="21" t="s">
        <v>1789</v>
      </c>
      <c r="O1814" s="16" t="s">
        <v>51</v>
      </c>
      <c r="P1814" s="21" t="s">
        <v>426</v>
      </c>
      <c r="Q1814" s="21"/>
      <c r="R1814" s="21"/>
      <c r="S1814" s="25" t="s">
        <v>3668</v>
      </c>
      <c r="T1814" s="25" t="s">
        <v>86</v>
      </c>
      <c r="U1814" s="55" t="s">
        <v>3672</v>
      </c>
      <c r="V1814" s="16" t="s">
        <v>426</v>
      </c>
      <c r="W1814" s="16"/>
    </row>
    <row r="1815" spans="1:23" ht="127.5">
      <c r="A1815" s="21">
        <v>1814</v>
      </c>
      <c r="B1815" s="14" t="s">
        <v>372</v>
      </c>
      <c r="C1815" s="14" t="s">
        <v>267</v>
      </c>
      <c r="D1815" s="16" t="s">
        <v>60</v>
      </c>
      <c r="E1815" s="16"/>
      <c r="F1815" s="16"/>
      <c r="G1815" s="16"/>
      <c r="H1815" s="16"/>
      <c r="I1815" s="18" t="s">
        <v>3189</v>
      </c>
      <c r="J1815" s="18" t="s">
        <v>3190</v>
      </c>
      <c r="K1815" s="18" t="s">
        <v>3201</v>
      </c>
      <c r="L1815" s="21" t="s">
        <v>86</v>
      </c>
      <c r="M1815" s="22"/>
      <c r="N1815" s="21" t="s">
        <v>881</v>
      </c>
      <c r="O1815" s="16" t="s">
        <v>51</v>
      </c>
      <c r="P1815" s="21" t="s">
        <v>2804</v>
      </c>
      <c r="Q1815" s="21"/>
      <c r="R1815" s="21"/>
      <c r="S1815" s="25" t="s">
        <v>3668</v>
      </c>
      <c r="T1815" s="25" t="s">
        <v>86</v>
      </c>
      <c r="U1815" s="55">
        <v>40373</v>
      </c>
      <c r="V1815" s="16" t="s">
        <v>2804</v>
      </c>
      <c r="W1815" s="16"/>
    </row>
    <row r="1816" spans="1:23" ht="127.5">
      <c r="A1816" s="21">
        <v>1815</v>
      </c>
      <c r="B1816" s="14" t="s">
        <v>373</v>
      </c>
      <c r="C1816" s="14" t="s">
        <v>267</v>
      </c>
      <c r="D1816" s="16" t="s">
        <v>60</v>
      </c>
      <c r="E1816" s="16"/>
      <c r="F1816" s="16"/>
      <c r="G1816" s="16"/>
      <c r="H1816" s="16"/>
      <c r="I1816" s="18" t="s">
        <v>3189</v>
      </c>
      <c r="J1816" s="18" t="s">
        <v>3190</v>
      </c>
      <c r="K1816" s="18" t="s">
        <v>3201</v>
      </c>
      <c r="L1816" s="21" t="s">
        <v>86</v>
      </c>
      <c r="M1816" s="22"/>
      <c r="N1816" s="21" t="s">
        <v>881</v>
      </c>
      <c r="O1816" s="16" t="s">
        <v>51</v>
      </c>
      <c r="P1816" s="21" t="s">
        <v>2804</v>
      </c>
      <c r="Q1816" s="21"/>
      <c r="R1816" s="21"/>
      <c r="S1816" s="25" t="s">
        <v>3668</v>
      </c>
      <c r="T1816" s="25" t="s">
        <v>86</v>
      </c>
      <c r="U1816" s="55">
        <v>40373</v>
      </c>
      <c r="V1816" s="16" t="s">
        <v>2804</v>
      </c>
      <c r="W1816" s="16"/>
    </row>
    <row r="1817" spans="1:23" ht="25.5">
      <c r="A1817" s="21">
        <v>1816</v>
      </c>
      <c r="B1817" s="18" t="s">
        <v>599</v>
      </c>
      <c r="C1817" s="18" t="s">
        <v>600</v>
      </c>
      <c r="D1817" s="16" t="s">
        <v>60</v>
      </c>
      <c r="E1817" s="16"/>
      <c r="F1817" s="21"/>
      <c r="G1817" s="21"/>
      <c r="H1817" s="21"/>
      <c r="I1817" s="17" t="s">
        <v>3217</v>
      </c>
      <c r="J1817" s="17" t="s">
        <v>3218</v>
      </c>
      <c r="K1817" s="18"/>
      <c r="L1817" s="21" t="s">
        <v>86</v>
      </c>
      <c r="M1817" s="22"/>
      <c r="N1817" s="21" t="s">
        <v>881</v>
      </c>
      <c r="O1817" s="21" t="s">
        <v>51</v>
      </c>
      <c r="P1817" s="21" t="s">
        <v>2804</v>
      </c>
      <c r="Q1817" s="21"/>
      <c r="R1817" s="21"/>
      <c r="S1817" s="25" t="s">
        <v>3668</v>
      </c>
      <c r="T1817" s="25" t="s">
        <v>86</v>
      </c>
      <c r="U1817" s="55">
        <v>40373</v>
      </c>
      <c r="V1817" s="16" t="s">
        <v>2804</v>
      </c>
      <c r="W1817" s="16"/>
    </row>
  </sheetData>
  <sheetProtection selectLockedCells="1" selectUnlockedCells="1"/>
  <autoFilter ref="A1:W1817"/>
  <printOptions/>
  <pageMargins left="0.7479166666666667" right="0.7479166666666667" top="0.9840277777777777" bottom="0.9840277777777777" header="0.5118055555555555" footer="0.5118055555555555"/>
  <pageSetup fitToHeight="0" fitToWidth="0" horizontalDpi="300" verticalDpi="300" orientation="portrait" scale="10" r:id="rId3"/>
  <legacyDrawing r:id="rId2"/>
</worksheet>
</file>

<file path=xl/worksheets/sheet3.xml><?xml version="1.0" encoding="utf-8"?>
<worksheet xmlns="http://schemas.openxmlformats.org/spreadsheetml/2006/main" xmlns:r="http://schemas.openxmlformats.org/officeDocument/2006/relationships">
  <dimension ref="A1:J101"/>
  <sheetViews>
    <sheetView zoomScalePageLayoutView="0" workbookViewId="0" topLeftCell="A1">
      <selection activeCell="A1" sqref="A1"/>
    </sheetView>
  </sheetViews>
  <sheetFormatPr defaultColWidth="9.140625" defaultRowHeight="12.75"/>
  <cols>
    <col min="1" max="1" width="30.7109375" style="0" customWidth="1"/>
    <col min="2" max="2" width="8.7109375" style="0" customWidth="1"/>
    <col min="3" max="3" width="9.140625" style="37" customWidth="1"/>
    <col min="4" max="4" width="30.7109375" style="0" customWidth="1"/>
    <col min="5" max="5" width="8.7109375" style="0" customWidth="1"/>
    <col min="6" max="6" width="9.140625" style="67" customWidth="1"/>
  </cols>
  <sheetData>
    <row r="1" spans="3:6" ht="12.75">
      <c r="C1" s="67" t="s">
        <v>3412</v>
      </c>
      <c r="F1" s="67" t="s">
        <v>3412</v>
      </c>
    </row>
    <row r="2" spans="1:7" ht="15.75">
      <c r="A2" s="27" t="s">
        <v>3310</v>
      </c>
      <c r="B2" s="28">
        <f>SUM(B3:B11)</f>
        <v>1313</v>
      </c>
      <c r="D2" s="27" t="s">
        <v>3219</v>
      </c>
      <c r="E2" s="28">
        <f>SUM(E3:E11)</f>
        <v>1816</v>
      </c>
      <c r="F2" s="69" t="str">
        <f>IF(E2=1816,"Computed Tally is Correct","Computed Tally is Incorrect")</f>
        <v>Computed Tally is Correct</v>
      </c>
      <c r="G2" s="29"/>
    </row>
    <row r="3" spans="1:6" ht="12.75">
      <c r="A3" s="30" t="s">
        <v>3353</v>
      </c>
      <c r="B3" s="31">
        <f>COUNTIF(Comments!T$2:T$1817,"rdy2vote")</f>
        <v>0</v>
      </c>
      <c r="C3" s="37">
        <v>0</v>
      </c>
      <c r="D3" s="30" t="s">
        <v>3353</v>
      </c>
      <c r="E3" s="31">
        <f aca="true" t="shared" si="0" ref="E3:E11">B3+B16</f>
        <v>0</v>
      </c>
      <c r="F3" s="67">
        <v>0</v>
      </c>
    </row>
    <row r="4" spans="1:10" ht="12.75">
      <c r="A4" s="30" t="s">
        <v>3351</v>
      </c>
      <c r="B4" s="31">
        <f>COUNTIF(Comments!T$2:T$1817,"wp")</f>
        <v>142</v>
      </c>
      <c r="C4" s="37">
        <v>598</v>
      </c>
      <c r="D4" s="30" t="s">
        <v>3351</v>
      </c>
      <c r="E4" s="31">
        <f t="shared" si="0"/>
        <v>142</v>
      </c>
      <c r="F4" s="67">
        <v>613</v>
      </c>
      <c r="J4" s="30"/>
    </row>
    <row r="5" spans="1:6" ht="12.75">
      <c r="A5" s="30" t="s">
        <v>3352</v>
      </c>
      <c r="B5" s="31">
        <f>COUNTIF(Comments!T$2:T$1817,"0")</f>
        <v>0</v>
      </c>
      <c r="C5" s="37">
        <v>0</v>
      </c>
      <c r="D5" s="30" t="s">
        <v>3352</v>
      </c>
      <c r="E5" s="31">
        <f t="shared" si="0"/>
        <v>17</v>
      </c>
      <c r="F5" s="67">
        <v>196</v>
      </c>
    </row>
    <row r="6" spans="1:6" ht="12.75">
      <c r="A6" s="32" t="s">
        <v>75</v>
      </c>
      <c r="B6" s="33">
        <f>COUNTIF(Comments!T$2:T$1817,"A")</f>
        <v>233</v>
      </c>
      <c r="C6" s="37">
        <v>234</v>
      </c>
      <c r="D6" s="32" t="s">
        <v>75</v>
      </c>
      <c r="E6" s="33">
        <f t="shared" si="0"/>
        <v>419</v>
      </c>
      <c r="F6" s="67">
        <v>397</v>
      </c>
    </row>
    <row r="7" spans="1:6" ht="12.75">
      <c r="A7" s="32" t="s">
        <v>3220</v>
      </c>
      <c r="B7" s="33">
        <f>COUNTIF(Comments!T$2:T$1817,"R")</f>
        <v>160</v>
      </c>
      <c r="C7" s="37">
        <v>88</v>
      </c>
      <c r="D7" s="32" t="s">
        <v>3220</v>
      </c>
      <c r="E7" s="33">
        <f t="shared" si="0"/>
        <v>182</v>
      </c>
      <c r="F7" s="67">
        <v>101</v>
      </c>
    </row>
    <row r="8" spans="1:6" ht="12.75">
      <c r="A8" s="32" t="s">
        <v>3221</v>
      </c>
      <c r="B8" s="33">
        <f>COUNTIF(Comments!T$2:T$1817,"AP")</f>
        <v>744</v>
      </c>
      <c r="C8" s="37">
        <v>360</v>
      </c>
      <c r="D8" s="32" t="s">
        <v>3221</v>
      </c>
      <c r="E8" s="33">
        <f t="shared" si="0"/>
        <v>1016</v>
      </c>
      <c r="F8" s="67">
        <v>473</v>
      </c>
    </row>
    <row r="9" spans="1:6" ht="12.75">
      <c r="A9" s="32" t="s">
        <v>3222</v>
      </c>
      <c r="B9" s="33">
        <f>COUNTIF(Comments!T$2:T$1817,"Z")</f>
        <v>34</v>
      </c>
      <c r="C9" s="37">
        <v>33</v>
      </c>
      <c r="D9" s="32" t="s">
        <v>3222</v>
      </c>
      <c r="E9" s="33">
        <f t="shared" si="0"/>
        <v>40</v>
      </c>
      <c r="F9" s="67">
        <v>36</v>
      </c>
    </row>
    <row r="10" spans="1:6" ht="12.75">
      <c r="A10" t="s">
        <v>3223</v>
      </c>
      <c r="B10" s="33">
        <f>COUNTIF(Comments!T$2:T$1817,"Out Of Scope")</f>
        <v>0</v>
      </c>
      <c r="C10" s="37">
        <v>0</v>
      </c>
      <c r="D10" t="s">
        <v>3223</v>
      </c>
      <c r="E10" s="33">
        <f t="shared" si="0"/>
        <v>0</v>
      </c>
      <c r="F10" s="67">
        <v>0</v>
      </c>
    </row>
    <row r="11" spans="1:6" ht="12.75">
      <c r="A11" t="s">
        <v>3224</v>
      </c>
      <c r="B11" s="33">
        <f>COUNTIF(Comments!T$2:T$1817,"Unresolveable")</f>
        <v>0</v>
      </c>
      <c r="C11" s="37">
        <v>0</v>
      </c>
      <c r="D11" t="s">
        <v>3224</v>
      </c>
      <c r="E11" s="33">
        <f t="shared" si="0"/>
        <v>0</v>
      </c>
      <c r="F11" s="67">
        <v>0</v>
      </c>
    </row>
    <row r="12" spans="1:7" ht="12.75">
      <c r="A12" t="s">
        <v>3313</v>
      </c>
      <c r="B12" s="34">
        <f>SUM(B6:B11)</f>
        <v>1171</v>
      </c>
      <c r="C12" s="40">
        <v>715</v>
      </c>
      <c r="D12" t="s">
        <v>3425</v>
      </c>
      <c r="E12" s="34">
        <f>SUM(E6:E11)</f>
        <v>1657</v>
      </c>
      <c r="F12" s="68">
        <v>1007</v>
      </c>
      <c r="G12" s="32"/>
    </row>
    <row r="13" spans="1:7" ht="12.75">
      <c r="A13" t="s">
        <v>3314</v>
      </c>
      <c r="B13" s="35">
        <f>B12/B2</f>
        <v>0.8918507235338918</v>
      </c>
      <c r="C13" s="70">
        <v>0.5445544554455446</v>
      </c>
      <c r="D13" t="s">
        <v>3312</v>
      </c>
      <c r="E13" s="35">
        <f>E12/E2</f>
        <v>0.9124449339207048</v>
      </c>
      <c r="F13" s="70">
        <v>0.5545154185022027</v>
      </c>
      <c r="G13" s="32"/>
    </row>
    <row r="14" ht="12.75">
      <c r="F14" s="68"/>
    </row>
    <row r="15" spans="1:8" ht="15.75">
      <c r="A15" s="27" t="s">
        <v>50</v>
      </c>
      <c r="B15" s="28">
        <f>SUM(B16:B24)</f>
        <v>503</v>
      </c>
      <c r="D15" s="27" t="s">
        <v>3413</v>
      </c>
      <c r="F15" s="66"/>
      <c r="G15" s="37"/>
      <c r="H15" s="37"/>
    </row>
    <row r="16" spans="1:8" ht="12.75">
      <c r="A16" s="30" t="s">
        <v>3353</v>
      </c>
      <c r="B16" s="31">
        <f>COUNTIF(Comments!S$2:S$1817,"rdy2vote")</f>
        <v>0</v>
      </c>
      <c r="C16" s="37">
        <v>0</v>
      </c>
      <c r="D16" s="38" t="s">
        <v>1533</v>
      </c>
      <c r="E16" s="39">
        <f>COUNTIF(Comments!N$2:N$1817,"Bit Order")</f>
        <v>17</v>
      </c>
      <c r="G16" s="37"/>
      <c r="H16" s="37"/>
    </row>
    <row r="17" spans="1:8" ht="12.75">
      <c r="A17" s="30" t="s">
        <v>3351</v>
      </c>
      <c r="B17" s="31">
        <f>COUNTIF(Comments!S$2:S$1817,"wp")</f>
        <v>0</v>
      </c>
      <c r="C17" s="37">
        <v>15</v>
      </c>
      <c r="D17" s="38" t="s">
        <v>412</v>
      </c>
      <c r="E17" s="32">
        <f>COUNTIF(Comments!N$2:N$1817,"Channel Allocation")</f>
        <v>35</v>
      </c>
      <c r="G17" s="37"/>
      <c r="H17" s="37"/>
    </row>
    <row r="18" spans="1:8" ht="12.75">
      <c r="A18" s="30" t="s">
        <v>3352</v>
      </c>
      <c r="B18" s="31">
        <f>COUNTIF(Comments!S$2:S$1817,"0")</f>
        <v>17</v>
      </c>
      <c r="C18" s="37">
        <v>196</v>
      </c>
      <c r="D18" s="38" t="s">
        <v>349</v>
      </c>
      <c r="E18" s="32">
        <f>COUNTIF(Comments!N$2:N$1817,"Channel Page")</f>
        <v>90</v>
      </c>
      <c r="G18" s="37"/>
      <c r="H18" s="37"/>
    </row>
    <row r="19" spans="1:8" ht="12.75">
      <c r="A19" s="32" t="s">
        <v>75</v>
      </c>
      <c r="B19" s="33">
        <f>COUNTIF(Comments!S$2:S$1817,"A")</f>
        <v>186</v>
      </c>
      <c r="C19" s="37">
        <v>163</v>
      </c>
      <c r="D19" s="38" t="s">
        <v>802</v>
      </c>
      <c r="E19" s="32">
        <f>COUNTIF(Comments!N$2:N$1817,"Channelization")</f>
        <v>34</v>
      </c>
      <c r="G19" s="37"/>
      <c r="H19" s="37"/>
    </row>
    <row r="20" spans="1:8" ht="12.75">
      <c r="A20" s="32" t="s">
        <v>3220</v>
      </c>
      <c r="B20" s="33">
        <f>COUNTIF(Comments!S$2:S$1817,"R")</f>
        <v>22</v>
      </c>
      <c r="C20" s="37">
        <v>13</v>
      </c>
      <c r="D20" s="38" t="s">
        <v>623</v>
      </c>
      <c r="E20" s="32">
        <f>COUNTIF(Comments!N$2:N$1817,"Coexistence")</f>
        <v>3</v>
      </c>
      <c r="G20" s="37"/>
      <c r="H20" s="37"/>
    </row>
    <row r="21" spans="1:8" ht="12.75">
      <c r="A21" s="32" t="s">
        <v>3221</v>
      </c>
      <c r="B21" s="33">
        <f>COUNTIF(Comments!S$2:S$1817,"AP")</f>
        <v>272</v>
      </c>
      <c r="C21" s="37">
        <v>113</v>
      </c>
      <c r="D21" s="38" t="s">
        <v>264</v>
      </c>
      <c r="E21" s="32">
        <f>COUNTIF(Comments!N$2:N$1817,"CSM")</f>
        <v>284</v>
      </c>
      <c r="G21" s="37"/>
      <c r="H21" s="37"/>
    </row>
    <row r="22" spans="1:8" ht="12.75">
      <c r="A22" s="32" t="s">
        <v>3222</v>
      </c>
      <c r="B22" s="33">
        <f>COUNTIF(Comments!S$2:S$1817,"Z")</f>
        <v>6</v>
      </c>
      <c r="C22" s="37">
        <v>3</v>
      </c>
      <c r="D22" s="38" t="s">
        <v>238</v>
      </c>
      <c r="E22" s="32">
        <f>COUNTIF(Comments!N$2:N$1817,"Data Rate")</f>
        <v>39</v>
      </c>
      <c r="G22" s="37"/>
      <c r="H22" s="37"/>
    </row>
    <row r="23" spans="1:8" ht="12.75">
      <c r="A23" t="s">
        <v>3223</v>
      </c>
      <c r="B23" s="33">
        <f>COUNTIF(Comments!S$2:S$1817,"Out Of Scope")</f>
        <v>0</v>
      </c>
      <c r="C23" s="37">
        <v>0</v>
      </c>
      <c r="D23" s="64" t="s">
        <v>50</v>
      </c>
      <c r="E23" s="39">
        <f>COUNTIF(Comments!N$2:N$1817,"Editorial")</f>
        <v>399</v>
      </c>
      <c r="G23" s="37"/>
      <c r="H23" s="37"/>
    </row>
    <row r="24" spans="1:8" ht="12.75">
      <c r="A24" t="s">
        <v>3224</v>
      </c>
      <c r="B24" s="33">
        <f>COUNTIF(Comments!S$2:S$1817,"Unresolveable")</f>
        <v>0</v>
      </c>
      <c r="C24" s="40">
        <v>0</v>
      </c>
      <c r="D24" s="38" t="s">
        <v>534</v>
      </c>
      <c r="E24" s="39">
        <f>COUNTIF(Comments!N$2:N$1817,"FEC")</f>
        <v>37</v>
      </c>
      <c r="G24" s="40"/>
      <c r="H24" s="37"/>
    </row>
    <row r="25" spans="1:8" ht="12.75">
      <c r="A25" t="s">
        <v>3225</v>
      </c>
      <c r="B25" s="34">
        <f>SUM(B19:B24)</f>
        <v>486</v>
      </c>
      <c r="C25" s="40">
        <v>292</v>
      </c>
      <c r="D25" s="38" t="s">
        <v>881</v>
      </c>
      <c r="E25" s="39">
        <f>COUNTIF(Comments!N$2:N$1817,"FH")</f>
        <v>12</v>
      </c>
      <c r="G25" s="40"/>
      <c r="H25" s="37"/>
    </row>
    <row r="26" spans="1:8" ht="12.75">
      <c r="A26" t="s">
        <v>3226</v>
      </c>
      <c r="B26" s="35">
        <f>B25/B15</f>
        <v>0.9662027833001988</v>
      </c>
      <c r="C26" s="70">
        <v>0.5805168986083499</v>
      </c>
      <c r="D26" s="38" t="s">
        <v>839</v>
      </c>
      <c r="E26" s="39">
        <f>COUNTIF(Comments!N$2:N$1817,"FSK")</f>
        <v>17</v>
      </c>
      <c r="G26" s="37"/>
      <c r="H26" s="37"/>
    </row>
    <row r="27" spans="2:8" ht="12.75">
      <c r="B27" s="41"/>
      <c r="D27" s="38" t="s">
        <v>592</v>
      </c>
      <c r="E27" s="39">
        <f>COUNTIF(Comments!N$2:N$1817,"Generic PHY")</f>
        <v>97</v>
      </c>
      <c r="G27" s="37"/>
      <c r="H27" s="37"/>
    </row>
    <row r="28" spans="2:8" ht="12.75">
      <c r="B28" s="41"/>
      <c r="D28" s="38" t="s">
        <v>1789</v>
      </c>
      <c r="E28" s="39">
        <f>COUNTIF(Comments!N$2:N$1817,"MAC")</f>
        <v>24</v>
      </c>
      <c r="G28" s="37"/>
      <c r="H28" s="37"/>
    </row>
    <row r="29" spans="4:8" ht="12.75">
      <c r="D29" s="38" t="s">
        <v>203</v>
      </c>
      <c r="E29" s="32">
        <f>COUNTIF(Comments!N$2:N$1817,"Modulation")</f>
        <v>131</v>
      </c>
      <c r="G29" s="37"/>
      <c r="H29" s="37"/>
    </row>
    <row r="30" spans="1:8" ht="12.75">
      <c r="A30" t="s">
        <v>3227</v>
      </c>
      <c r="B30" s="33" t="e">
        <f>COUNTIF(Comments!#REF!,"Written")</f>
        <v>#REF!</v>
      </c>
      <c r="D30" s="64" t="s">
        <v>3332</v>
      </c>
      <c r="E30" s="32">
        <f>COUNTIF(Comments!N$2:N$1817,"Minor T&amp;G")</f>
        <v>193</v>
      </c>
      <c r="G30" s="37"/>
      <c r="H30" s="37"/>
    </row>
    <row r="31" spans="1:8" ht="12.75">
      <c r="A31" t="s">
        <v>3228</v>
      </c>
      <c r="B31" s="42" t="e">
        <f>B30/E2</f>
        <v>#REF!</v>
      </c>
      <c r="D31" s="38" t="s">
        <v>433</v>
      </c>
      <c r="E31" s="32">
        <f>COUNTIF(Comments!N$2:N$1817,"OFDM")</f>
        <v>171</v>
      </c>
      <c r="G31" s="37"/>
      <c r="H31" s="37"/>
    </row>
    <row r="32" spans="4:8" ht="12.75">
      <c r="D32" s="38" t="s">
        <v>1248</v>
      </c>
      <c r="E32">
        <f>COUNTIF(Comments!N$2:N$1817,"OQPSK")</f>
        <v>34</v>
      </c>
      <c r="G32" s="37"/>
      <c r="H32" s="37"/>
    </row>
    <row r="33" spans="1:8" ht="12.75">
      <c r="A33" s="43"/>
      <c r="D33" s="38" t="s">
        <v>1591</v>
      </c>
      <c r="E33" s="39">
        <f>COUNTIF(Comments!N$2:N$1817,"Preamble")</f>
        <v>28</v>
      </c>
      <c r="G33" s="37"/>
      <c r="H33" s="37"/>
    </row>
    <row r="34" spans="2:8" ht="12.75">
      <c r="B34" s="33"/>
      <c r="D34" s="38" t="s">
        <v>248</v>
      </c>
      <c r="E34" s="32">
        <f>COUNTIF(Comments!N$2:N$1817,"Radio Specification")</f>
        <v>67</v>
      </c>
      <c r="G34" s="37"/>
      <c r="H34" s="37"/>
    </row>
    <row r="35" spans="2:8" ht="12.75">
      <c r="B35" s="33"/>
      <c r="D35" s="38" t="s">
        <v>3229</v>
      </c>
      <c r="E35" s="39">
        <f>COUNTIF(Comments!N$2:N$1817,"Scrambling")</f>
        <v>7</v>
      </c>
      <c r="G35" s="37"/>
      <c r="H35" s="37"/>
    </row>
    <row r="36" spans="1:8" ht="12.75">
      <c r="A36" s="32"/>
      <c r="B36" s="33"/>
      <c r="D36" s="38" t="s">
        <v>1618</v>
      </c>
      <c r="E36" s="32">
        <f>COUNTIF(Comments!N$2:N$1817,"SFD")</f>
        <v>16</v>
      </c>
      <c r="G36" s="37"/>
      <c r="H36" s="37"/>
    </row>
    <row r="37" spans="1:8" ht="12.75">
      <c r="A37" s="32"/>
      <c r="B37" s="33"/>
      <c r="D37" s="38" t="s">
        <v>635</v>
      </c>
      <c r="E37" s="32">
        <f>COUNTIF(Comments!N$2:N$1817,"Switching")</f>
        <v>81</v>
      </c>
      <c r="G37" s="37"/>
      <c r="H37" s="37"/>
    </row>
    <row r="38" spans="4:6" ht="15">
      <c r="D38" s="43" t="s">
        <v>3414</v>
      </c>
      <c r="E38" s="43">
        <f>SUM(E16:E37)</f>
        <v>1816</v>
      </c>
      <c r="F38" s="69" t="str">
        <f>IF(E38=1816,"Computed Tally is Correct","Computed Tally is Incorrect")</f>
        <v>Computed Tally is Correct</v>
      </c>
    </row>
    <row r="39" ht="12.75">
      <c r="E39" s="33"/>
    </row>
    <row r="40" spans="1:5" ht="12.75">
      <c r="A40" s="44" t="s">
        <v>3330</v>
      </c>
      <c r="B40" s="33"/>
      <c r="E40" s="33"/>
    </row>
    <row r="41" spans="1:5" ht="12.75">
      <c r="A41" s="45" t="s">
        <v>426</v>
      </c>
      <c r="B41" s="33">
        <f>COUNTIF(Comments!V$2:V$1817,A41)</f>
        <v>17</v>
      </c>
      <c r="E41" s="33"/>
    </row>
    <row r="42" spans="1:5" ht="12.75">
      <c r="A42" s="45" t="s">
        <v>3204</v>
      </c>
      <c r="B42" s="33">
        <f>COUNTIF(Comments!V$2:V$1817,A42)</f>
        <v>1</v>
      </c>
      <c r="E42" s="33"/>
    </row>
    <row r="43" spans="1:5" ht="12.75">
      <c r="A43" s="45" t="s">
        <v>1091</v>
      </c>
      <c r="B43" s="33">
        <f>COUNTIF(Comments!V$2:V$1817,A43)</f>
        <v>2</v>
      </c>
      <c r="E43" s="33"/>
    </row>
    <row r="44" spans="1:5" ht="12.75">
      <c r="A44" s="36" t="s">
        <v>1446</v>
      </c>
      <c r="B44" s="33">
        <f>COUNTIF(Comments!V$2:V$1817,A44)</f>
        <v>6</v>
      </c>
      <c r="E44" s="33"/>
    </row>
    <row r="45" spans="1:5" ht="12.75">
      <c r="A45" s="36" t="s">
        <v>321</v>
      </c>
      <c r="B45" s="33">
        <f>COUNTIF(Comments!V$2:V$1817,A45)</f>
        <v>1</v>
      </c>
      <c r="E45" s="33"/>
    </row>
    <row r="46" spans="1:5" ht="12.75">
      <c r="A46" t="s">
        <v>780</v>
      </c>
      <c r="B46" s="33">
        <f>COUNTIF(Comments!V$2:V$1817,A46)</f>
        <v>0</v>
      </c>
      <c r="D46" t="s">
        <v>156</v>
      </c>
      <c r="E46" s="33" t="s">
        <v>156</v>
      </c>
    </row>
    <row r="47" spans="1:5" ht="12.75">
      <c r="A47" s="36" t="s">
        <v>919</v>
      </c>
      <c r="B47" s="33">
        <f>COUNTIF(Comments!V$2:V$1817,A47)</f>
        <v>11</v>
      </c>
      <c r="E47" s="33"/>
    </row>
    <row r="48" spans="1:5" ht="12.75">
      <c r="A48" s="45" t="s">
        <v>1466</v>
      </c>
      <c r="B48" s="33">
        <f>COUNTIF(Comments!V$2:V$1817,A48)</f>
        <v>2</v>
      </c>
      <c r="E48" s="33"/>
    </row>
    <row r="49" spans="1:5" ht="12.75">
      <c r="A49" s="45" t="s">
        <v>1592</v>
      </c>
      <c r="B49" s="33">
        <f>COUNTIF(Comments!V$2:V$1817,A49)</f>
        <v>0</v>
      </c>
      <c r="E49" s="33"/>
    </row>
    <row r="50" spans="1:5" ht="12.75">
      <c r="A50" s="36" t="s">
        <v>891</v>
      </c>
      <c r="B50" s="33">
        <f>COUNTIF(Comments!V$2:V$1817,A50)</f>
        <v>4</v>
      </c>
      <c r="E50" s="33"/>
    </row>
    <row r="51" spans="1:5" ht="12.75">
      <c r="A51" s="36" t="s">
        <v>220</v>
      </c>
      <c r="B51" s="33">
        <f>COUNTIF(Comments!V$2:V$1817,A51)</f>
        <v>13</v>
      </c>
      <c r="E51" s="33"/>
    </row>
    <row r="52" spans="1:5" ht="12.75">
      <c r="A52" s="47" t="s">
        <v>3403</v>
      </c>
      <c r="B52" s="33">
        <f>COUNTIF(Comments!V$2:V$1817,A52)</f>
        <v>1</v>
      </c>
      <c r="E52" s="33"/>
    </row>
    <row r="53" spans="1:5" ht="12.75">
      <c r="A53" s="36" t="s">
        <v>584</v>
      </c>
      <c r="B53" s="33">
        <f>COUNTIF(Comments!V$2:V$1817,A53)</f>
        <v>0</v>
      </c>
      <c r="E53" s="33"/>
    </row>
    <row r="54" spans="1:5" ht="12.75">
      <c r="A54" s="47" t="s">
        <v>3232</v>
      </c>
      <c r="B54" s="33">
        <f>COUNTIF(Comments!V$2:V$1817,A54)</f>
        <v>5</v>
      </c>
      <c r="E54" s="33"/>
    </row>
    <row r="55" spans="1:5" ht="12.75">
      <c r="A55" s="36" t="s">
        <v>1426</v>
      </c>
      <c r="B55" s="33">
        <f>COUNTIF(Comments!V$2:V$1817,A55)</f>
        <v>0</v>
      </c>
      <c r="E55" s="33"/>
    </row>
    <row r="56" spans="1:5" ht="12.75">
      <c r="A56" s="36" t="s">
        <v>2773</v>
      </c>
      <c r="B56" s="33">
        <f>COUNTIF(Comments!V$2:V$1817,A56)</f>
        <v>5</v>
      </c>
      <c r="E56" s="33"/>
    </row>
    <row r="57" spans="1:5" ht="12.75">
      <c r="A57" s="36" t="s">
        <v>2275</v>
      </c>
      <c r="B57" s="33">
        <f>COUNTIF(Comments!V$2:V$1817,A57)</f>
        <v>0</v>
      </c>
      <c r="D57" s="45"/>
      <c r="E57" s="33"/>
    </row>
    <row r="58" spans="1:5" ht="12.75">
      <c r="A58" s="36" t="s">
        <v>1619</v>
      </c>
      <c r="B58" s="33">
        <f>COUNTIF(Comments!V$2:V$1817,A58)</f>
        <v>0</v>
      </c>
      <c r="D58" s="45"/>
      <c r="E58" s="33"/>
    </row>
    <row r="59" spans="1:5" ht="12.75">
      <c r="A59" s="45" t="s">
        <v>2804</v>
      </c>
      <c r="B59" s="33">
        <f>COUNTIF(Comments!V$2:V$1817,A59)</f>
        <v>10</v>
      </c>
      <c r="D59" s="36"/>
      <c r="E59" s="33"/>
    </row>
    <row r="60" spans="1:5" ht="12.75">
      <c r="A60" s="45" t="s">
        <v>2502</v>
      </c>
      <c r="B60" s="33">
        <f>COUNTIF(Comments!V$2:V$1817,A60)</f>
        <v>0</v>
      </c>
      <c r="D60" s="45"/>
      <c r="E60" s="33"/>
    </row>
    <row r="61" spans="1:5" ht="12.75">
      <c r="A61" s="45" t="s">
        <v>1989</v>
      </c>
      <c r="B61" s="33">
        <f>COUNTIF(Comments!V$2:V$1817,A61)</f>
        <v>11</v>
      </c>
      <c r="E61" s="33"/>
    </row>
    <row r="62" spans="1:5" ht="12.75">
      <c r="A62" s="47" t="s">
        <v>2554</v>
      </c>
      <c r="B62" s="33">
        <f>COUNTIF(Comments!V$2:V$1817,A62)</f>
        <v>0</v>
      </c>
      <c r="E62" s="33"/>
    </row>
    <row r="63" spans="1:5" ht="12.75">
      <c r="A63" s="36" t="s">
        <v>1534</v>
      </c>
      <c r="B63" s="33">
        <f>COUNTIF(Comments!V$2:V$1817,A63)</f>
        <v>0</v>
      </c>
      <c r="E63" s="33"/>
    </row>
    <row r="64" spans="1:5" ht="12.75">
      <c r="A64" s="36" t="s">
        <v>87</v>
      </c>
      <c r="B64" s="33">
        <f>COUNTIF(Comments!V$2:V$1817,A64)</f>
        <v>3</v>
      </c>
      <c r="E64" s="33"/>
    </row>
    <row r="65" spans="1:5" ht="12.75">
      <c r="A65" t="s">
        <v>2169</v>
      </c>
      <c r="B65" s="33">
        <f>COUNTIF(Comments!V$2:V$1817,A65)</f>
        <v>0</v>
      </c>
      <c r="D65" s="45"/>
      <c r="E65" s="33"/>
    </row>
    <row r="66" spans="1:5" ht="12.75">
      <c r="A66" s="36" t="s">
        <v>2499</v>
      </c>
      <c r="B66" s="33">
        <f>COUNTIF(Comments!V$2:V$1817,A66)</f>
        <v>0</v>
      </c>
      <c r="D66" s="36"/>
      <c r="E66" s="33"/>
    </row>
    <row r="67" spans="1:5" ht="12.75">
      <c r="A67" s="36" t="s">
        <v>631</v>
      </c>
      <c r="B67" s="33">
        <f>COUNTIF(Comments!V$2:V$1817,A67)</f>
        <v>9</v>
      </c>
      <c r="E67" s="33"/>
    </row>
    <row r="68" spans="1:5" ht="12.75">
      <c r="A68" s="45" t="s">
        <v>2602</v>
      </c>
      <c r="B68" s="33">
        <f>COUNTIF(Comments!V$2:V$1817,A68)</f>
        <v>0</v>
      </c>
      <c r="E68" s="33"/>
    </row>
    <row r="69" spans="1:5" ht="12.75">
      <c r="A69" s="36" t="s">
        <v>1923</v>
      </c>
      <c r="B69" s="33">
        <f>COUNTIF(Comments!V$2:V$1817,A69)</f>
        <v>0</v>
      </c>
      <c r="E69" s="33"/>
    </row>
    <row r="70" spans="1:5" ht="12.75">
      <c r="A70" s="36" t="s">
        <v>473</v>
      </c>
      <c r="B70" s="33">
        <f>COUNTIF(Comments!V$2:V$1817,A70)</f>
        <v>0</v>
      </c>
      <c r="E70" s="33"/>
    </row>
    <row r="71" spans="1:5" ht="12.75">
      <c r="A71" s="36" t="s">
        <v>1067</v>
      </c>
      <c r="B71" s="33">
        <f>COUNTIF(Comments!V$2:V$1817,A71)</f>
        <v>0</v>
      </c>
      <c r="E71" s="33"/>
    </row>
    <row r="72" spans="1:5" ht="12.75">
      <c r="A72" s="36" t="s">
        <v>1249</v>
      </c>
      <c r="B72" s="33">
        <f>COUNTIF(Comments!V$2:V$1817,A72)</f>
        <v>4</v>
      </c>
      <c r="E72" s="33"/>
    </row>
    <row r="73" spans="1:5" ht="12.75">
      <c r="A73" s="36" t="s">
        <v>2103</v>
      </c>
      <c r="B73" s="33">
        <f>COUNTIF(Comments!V$2:V$1817,A73)</f>
        <v>0</v>
      </c>
      <c r="E73" s="33"/>
    </row>
    <row r="74" spans="1:5" ht="12.75">
      <c r="A74" s="36" t="s">
        <v>640</v>
      </c>
      <c r="B74" s="33">
        <f>COUNTIF(Comments!V$2:V$1817,A74)</f>
        <v>12</v>
      </c>
      <c r="E74" s="33"/>
    </row>
    <row r="75" spans="1:5" ht="12.75">
      <c r="A75" t="s">
        <v>861</v>
      </c>
      <c r="B75" s="33">
        <f>COUNTIF(Comments!V$2:V$1817,A75)</f>
        <v>1</v>
      </c>
      <c r="E75" s="33"/>
    </row>
    <row r="76" spans="1:5" ht="12.75">
      <c r="A76" s="36" t="s">
        <v>1950</v>
      </c>
      <c r="B76" s="33">
        <f>COUNTIF(Comments!V$2:V$1817,A76)</f>
        <v>1</v>
      </c>
      <c r="E76" s="33"/>
    </row>
    <row r="77" spans="1:5" ht="12.75">
      <c r="A77" s="45" t="s">
        <v>1886</v>
      </c>
      <c r="B77" s="33">
        <f>COUNTIF(Comments!V$2:V$1817,A77)</f>
        <v>0</v>
      </c>
      <c r="E77" s="33"/>
    </row>
    <row r="78" spans="1:5" ht="12.75">
      <c r="A78" s="45" t="s">
        <v>299</v>
      </c>
      <c r="B78" s="33">
        <f>COUNTIF(Comments!V$2:V$1817,A78)</f>
        <v>8</v>
      </c>
      <c r="E78" s="33"/>
    </row>
    <row r="79" spans="1:5" ht="12.75">
      <c r="A79" s="45" t="s">
        <v>624</v>
      </c>
      <c r="B79" s="33">
        <f>COUNTIF(Comments!V$2:V$1817,A79)</f>
        <v>11</v>
      </c>
      <c r="E79" s="33"/>
    </row>
    <row r="80" spans="1:5" ht="12.75">
      <c r="A80" s="36" t="s">
        <v>636</v>
      </c>
      <c r="B80" s="33">
        <f>COUNTIF(Comments!V$2:V$1817,A80)</f>
        <v>1</v>
      </c>
      <c r="E80" s="33"/>
    </row>
    <row r="81" spans="1:5" ht="12.75">
      <c r="A81" s="36" t="s">
        <v>2127</v>
      </c>
      <c r="B81" s="33">
        <f>COUNTIF(Comments!V$2:V$1817,A81)</f>
        <v>0</v>
      </c>
      <c r="E81" s="33"/>
    </row>
    <row r="82" spans="1:5" ht="12.75">
      <c r="A82" s="36" t="s">
        <v>1006</v>
      </c>
      <c r="B82" s="33">
        <f>COUNTIF(Comments!V$2:V$1817,A82)</f>
        <v>0</v>
      </c>
      <c r="E82" s="33"/>
    </row>
    <row r="83" spans="1:5" ht="12.75">
      <c r="A83" s="36" t="s">
        <v>2058</v>
      </c>
      <c r="B83" s="33">
        <f>COUNTIF(Comments!V$2:V$1817,A83)</f>
        <v>1</v>
      </c>
      <c r="E83" s="33"/>
    </row>
    <row r="84" spans="1:5" ht="12.75">
      <c r="A84" s="36" t="s">
        <v>1000</v>
      </c>
      <c r="B84" s="33">
        <f>COUNTIF(Comments!V$2:V$1817,A84)</f>
        <v>0</v>
      </c>
      <c r="E84" s="33"/>
    </row>
    <row r="85" spans="1:5" ht="12.75">
      <c r="A85" s="45" t="s">
        <v>1053</v>
      </c>
      <c r="B85" s="33">
        <f>COUNTIF(Comments!V$2:V$1817,A85)</f>
        <v>0</v>
      </c>
      <c r="E85" s="33"/>
    </row>
    <row r="86" spans="1:5" ht="12.75">
      <c r="A86" s="46" t="s">
        <v>3233</v>
      </c>
      <c r="B86" s="33">
        <f>COUNTIF(Comments!V$2:V$1817,A86)</f>
        <v>0</v>
      </c>
      <c r="E86" s="33"/>
    </row>
    <row r="87" spans="1:5" ht="12.75">
      <c r="A87" s="46" t="s">
        <v>3234</v>
      </c>
      <c r="B87" s="33">
        <f>COUNTIF(Comments!V$2:V$1817,A87)</f>
        <v>0</v>
      </c>
      <c r="E87" s="33"/>
    </row>
    <row r="88" spans="1:5" ht="12.75">
      <c r="A88" s="45" t="s">
        <v>265</v>
      </c>
      <c r="B88" s="33">
        <f>COUNTIF(Comments!V$2:V$1817,A88)</f>
        <v>2</v>
      </c>
      <c r="E88" s="33"/>
    </row>
    <row r="89" spans="1:5" ht="12.75">
      <c r="A89" s="36" t="s">
        <v>413</v>
      </c>
      <c r="B89" s="33">
        <f>COUNTIF(Comments!V$2:V$1817,A89)</f>
        <v>0</v>
      </c>
      <c r="E89" s="33"/>
    </row>
    <row r="90" spans="1:5" ht="12.75">
      <c r="A90" s="47" t="s">
        <v>3230</v>
      </c>
      <c r="B90" s="33">
        <f>COUNTIF(Comments!V$2:V$1817,A90)</f>
        <v>0</v>
      </c>
      <c r="E90" s="33"/>
    </row>
    <row r="91" spans="1:5" ht="12.75">
      <c r="A91" s="45" t="s">
        <v>3230</v>
      </c>
      <c r="B91" s="33">
        <f>COUNTIF(Comments!V$2:V$1817,A91)</f>
        <v>0</v>
      </c>
      <c r="E91" s="33"/>
    </row>
    <row r="92" spans="1:5" ht="12.75">
      <c r="A92" s="45" t="s">
        <v>3230</v>
      </c>
      <c r="B92" s="33">
        <f>COUNTIF(Comments!V$2:V$1817,A92)</f>
        <v>0</v>
      </c>
      <c r="E92" s="33"/>
    </row>
    <row r="93" spans="1:5" ht="12.75">
      <c r="A93" s="45" t="s">
        <v>3230</v>
      </c>
      <c r="B93" s="33">
        <f>COUNTIF(Comments!V$2:V$1817,A93)</f>
        <v>0</v>
      </c>
      <c r="E93" s="33"/>
    </row>
    <row r="94" spans="1:5" ht="12.75">
      <c r="A94" s="45" t="s">
        <v>3230</v>
      </c>
      <c r="B94" s="33">
        <f>COUNTIF(Comments!V$2:V$1817,A94)</f>
        <v>0</v>
      </c>
      <c r="E94" s="33"/>
    </row>
    <row r="95" spans="1:5" ht="12.75">
      <c r="A95" s="45" t="s">
        <v>3230</v>
      </c>
      <c r="B95" s="33">
        <f>COUNTIF(Comments!V$2:V$1817,A95)</f>
        <v>0</v>
      </c>
      <c r="E95" s="33"/>
    </row>
    <row r="96" spans="1:5" ht="12.75">
      <c r="A96" s="45" t="s">
        <v>3230</v>
      </c>
      <c r="B96" s="33">
        <f>COUNTIF(Comments!V$2:V$1817,A96)</f>
        <v>0</v>
      </c>
      <c r="E96" s="33"/>
    </row>
    <row r="97" spans="1:5" ht="12.75">
      <c r="A97" s="45" t="s">
        <v>3230</v>
      </c>
      <c r="B97" s="33">
        <f>COUNTIF(Comments!V$2:V$1817,A97)</f>
        <v>0</v>
      </c>
      <c r="E97" s="33"/>
    </row>
    <row r="98" spans="1:5" ht="15">
      <c r="A98" s="45" t="s">
        <v>3230</v>
      </c>
      <c r="B98" s="33">
        <f>COUNTIF(Comments!V$2:V$1817,A98)</f>
        <v>0</v>
      </c>
      <c r="D98" s="29"/>
      <c r="E98" s="33"/>
    </row>
    <row r="99" spans="1:5" ht="12.75">
      <c r="A99" s="45" t="s">
        <v>3230</v>
      </c>
      <c r="B99" s="33">
        <f>COUNTIF(Comments!V$2:V$1817,A99)</f>
        <v>0</v>
      </c>
      <c r="E99" s="33"/>
    </row>
    <row r="100" spans="1:4" ht="15">
      <c r="A100" s="36" t="s">
        <v>3231</v>
      </c>
      <c r="B100" s="34">
        <f>SUM(B41:B99)</f>
        <v>142</v>
      </c>
      <c r="D100" s="29"/>
    </row>
    <row r="101" spans="1:2" ht="12.75">
      <c r="A101" t="s">
        <v>3372</v>
      </c>
      <c r="B101" s="42">
        <f>B100/(B3+B4)</f>
        <v>1</v>
      </c>
    </row>
  </sheetData>
  <sheetProtection selectLockedCells="1" selectUnlockedCells="1"/>
  <printOptions/>
  <pageMargins left="0.7" right="0.7" top="0.75" bottom="0.75"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Clinton Powell</cp:lastModifiedBy>
  <dcterms:created xsi:type="dcterms:W3CDTF">2010-07-10T23:22:44Z</dcterms:created>
  <dcterms:modified xsi:type="dcterms:W3CDTF">2010-09-15T06:16:21Z</dcterms:modified>
  <cp:category/>
  <cp:version/>
  <cp:contentType/>
  <cp:contentStatus/>
</cp:coreProperties>
</file>